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-em1-01\userdata2$\ALEXA486\My Documents\My docs\CA2\Exam question\2019\Angela\"/>
    </mc:Choice>
  </mc:AlternateContent>
  <bookViews>
    <workbookView xWindow="0" yWindow="576" windowWidth="30720" windowHeight="9132"/>
  </bookViews>
  <sheets>
    <sheet name="Parameters" sheetId="1" r:id="rId1"/>
    <sheet name="Number of parcels delivered" sheetId="2" r:id="rId2"/>
    <sheet name="Cheapest driver first" sheetId="6" r:id="rId3"/>
    <sheet name="Most deliveries" sheetId="7" r:id="rId4"/>
    <sheet name="Cheapest driver (car issues)" sheetId="10" r:id="rId5"/>
    <sheet name="Most deliveries (car issues)" sheetId="11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6" l="1"/>
  <c r="E5" i="6"/>
  <c r="C6" i="11"/>
  <c r="D6" i="11" s="1"/>
  <c r="E6" i="11"/>
  <c r="E7" i="11"/>
  <c r="E8" i="11"/>
  <c r="E9" i="11"/>
  <c r="C9" i="11" s="1"/>
  <c r="C10" i="11"/>
  <c r="D10" i="11" s="1"/>
  <c r="E10" i="11"/>
  <c r="E11" i="11"/>
  <c r="E12" i="11"/>
  <c r="E13" i="11"/>
  <c r="C13" i="11" s="1"/>
  <c r="C14" i="11"/>
  <c r="D14" i="11" s="1"/>
  <c r="E14" i="11"/>
  <c r="E15" i="11"/>
  <c r="E16" i="11"/>
  <c r="E17" i="11"/>
  <c r="C17" i="11" s="1"/>
  <c r="C18" i="11"/>
  <c r="D18" i="11" s="1"/>
  <c r="E18" i="11"/>
  <c r="E19" i="11"/>
  <c r="E20" i="11"/>
  <c r="E21" i="11"/>
  <c r="C21" i="11" s="1"/>
  <c r="C22" i="11"/>
  <c r="D22" i="11" s="1"/>
  <c r="E22" i="11"/>
  <c r="E23" i="11"/>
  <c r="E24" i="11"/>
  <c r="E25" i="11"/>
  <c r="C25" i="11" s="1"/>
  <c r="C26" i="11"/>
  <c r="D26" i="11" s="1"/>
  <c r="E26" i="11"/>
  <c r="E27" i="11"/>
  <c r="E28" i="11"/>
  <c r="E29" i="11"/>
  <c r="C29" i="11" s="1"/>
  <c r="C30" i="11"/>
  <c r="D30" i="11" s="1"/>
  <c r="E30" i="11"/>
  <c r="E31" i="11"/>
  <c r="E32" i="11"/>
  <c r="E33" i="11"/>
  <c r="C33" i="11" s="1"/>
  <c r="C34" i="11"/>
  <c r="D34" i="11" s="1"/>
  <c r="E34" i="11"/>
  <c r="E35" i="11"/>
  <c r="E36" i="11"/>
  <c r="E37" i="11"/>
  <c r="C37" i="11" s="1"/>
  <c r="C38" i="11"/>
  <c r="D38" i="11" s="1"/>
  <c r="E38" i="11"/>
  <c r="E39" i="11"/>
  <c r="E40" i="11"/>
  <c r="E41" i="11"/>
  <c r="C41" i="11" s="1"/>
  <c r="C42" i="11"/>
  <c r="D42" i="11" s="1"/>
  <c r="E42" i="11"/>
  <c r="E43" i="11"/>
  <c r="E44" i="11"/>
  <c r="E45" i="11"/>
  <c r="C45" i="11" s="1"/>
  <c r="C46" i="11"/>
  <c r="D46" i="11" s="1"/>
  <c r="E46" i="11"/>
  <c r="E47" i="11"/>
  <c r="E48" i="11"/>
  <c r="E49" i="11"/>
  <c r="C49" i="11" s="1"/>
  <c r="C50" i="11"/>
  <c r="D50" i="11" s="1"/>
  <c r="E50" i="11"/>
  <c r="E51" i="11"/>
  <c r="E52" i="11"/>
  <c r="E53" i="11"/>
  <c r="C53" i="11" s="1"/>
  <c r="C54" i="11"/>
  <c r="D54" i="11" s="1"/>
  <c r="E54" i="11"/>
  <c r="E55" i="11"/>
  <c r="E56" i="11"/>
  <c r="E57" i="11"/>
  <c r="C57" i="11" s="1"/>
  <c r="C58" i="11"/>
  <c r="D58" i="11" s="1"/>
  <c r="E58" i="11"/>
  <c r="E59" i="11"/>
  <c r="E60" i="11"/>
  <c r="E61" i="11"/>
  <c r="C61" i="11" s="1"/>
  <c r="C62" i="11"/>
  <c r="D62" i="11" s="1"/>
  <c r="E62" i="11"/>
  <c r="E63" i="11"/>
  <c r="E64" i="11"/>
  <c r="E65" i="11"/>
  <c r="C65" i="11" s="1"/>
  <c r="C66" i="11"/>
  <c r="D66" i="11" s="1"/>
  <c r="E66" i="11"/>
  <c r="E67" i="11"/>
  <c r="E68" i="11"/>
  <c r="E69" i="11"/>
  <c r="C69" i="11" s="1"/>
  <c r="C70" i="11"/>
  <c r="D70" i="11" s="1"/>
  <c r="E70" i="11"/>
  <c r="E71" i="11"/>
  <c r="E72" i="11"/>
  <c r="E73" i="11"/>
  <c r="C73" i="11" s="1"/>
  <c r="C74" i="11"/>
  <c r="D74" i="11" s="1"/>
  <c r="E74" i="11"/>
  <c r="E75" i="11"/>
  <c r="E76" i="11"/>
  <c r="E77" i="11"/>
  <c r="C77" i="11" s="1"/>
  <c r="C78" i="11"/>
  <c r="D78" i="11" s="1"/>
  <c r="E78" i="11"/>
  <c r="E79" i="11"/>
  <c r="E80" i="11"/>
  <c r="E81" i="11"/>
  <c r="C81" i="11" s="1"/>
  <c r="C82" i="11"/>
  <c r="D82" i="11" s="1"/>
  <c r="E82" i="11"/>
  <c r="E83" i="11"/>
  <c r="E84" i="11"/>
  <c r="E85" i="11"/>
  <c r="C85" i="11" s="1"/>
  <c r="C86" i="11"/>
  <c r="D86" i="11" s="1"/>
  <c r="E86" i="11"/>
  <c r="E87" i="11"/>
  <c r="E88" i="11"/>
  <c r="E89" i="11"/>
  <c r="C89" i="11" s="1"/>
  <c r="C90" i="11"/>
  <c r="D90" i="11" s="1"/>
  <c r="E90" i="11"/>
  <c r="C91" i="11"/>
  <c r="B91" i="11" s="1"/>
  <c r="D91" i="11"/>
  <c r="E91" i="11"/>
  <c r="C92" i="11"/>
  <c r="B92" i="11" s="1"/>
  <c r="D92" i="11"/>
  <c r="E92" i="11"/>
  <c r="C93" i="11"/>
  <c r="B93" i="11" s="1"/>
  <c r="D93" i="11"/>
  <c r="E93" i="11"/>
  <c r="C94" i="11"/>
  <c r="B94" i="11" s="1"/>
  <c r="D94" i="11"/>
  <c r="E94" i="11"/>
  <c r="C95" i="11"/>
  <c r="B95" i="11" s="1"/>
  <c r="D95" i="11"/>
  <c r="E95" i="11"/>
  <c r="C96" i="11"/>
  <c r="B96" i="11" s="1"/>
  <c r="D96" i="11"/>
  <c r="E96" i="11"/>
  <c r="C97" i="11"/>
  <c r="B97" i="11" s="1"/>
  <c r="D97" i="11"/>
  <c r="E97" i="11"/>
  <c r="C98" i="11"/>
  <c r="B98" i="11" s="1"/>
  <c r="D98" i="11"/>
  <c r="E98" i="11"/>
  <c r="C99" i="11"/>
  <c r="B99" i="11" s="1"/>
  <c r="D99" i="11"/>
  <c r="E99" i="11"/>
  <c r="C100" i="11"/>
  <c r="B100" i="11" s="1"/>
  <c r="D100" i="11"/>
  <c r="E100" i="11"/>
  <c r="C101" i="11"/>
  <c r="B101" i="11" s="1"/>
  <c r="D101" i="11"/>
  <c r="E101" i="11"/>
  <c r="C102" i="11"/>
  <c r="B102" i="11" s="1"/>
  <c r="D102" i="11"/>
  <c r="E102" i="11"/>
  <c r="C103" i="11"/>
  <c r="B103" i="11" s="1"/>
  <c r="D103" i="11"/>
  <c r="E103" i="11"/>
  <c r="C104" i="11"/>
  <c r="B104" i="11" s="1"/>
  <c r="D104" i="11"/>
  <c r="E104" i="11"/>
  <c r="B5" i="11"/>
  <c r="D5" i="11"/>
  <c r="C6" i="7"/>
  <c r="D6" i="7"/>
  <c r="N6" i="7" s="1"/>
  <c r="E6" i="7"/>
  <c r="C7" i="7"/>
  <c r="D7" i="7" s="1"/>
  <c r="E7" i="7"/>
  <c r="C8" i="7"/>
  <c r="D8" i="7"/>
  <c r="E8" i="7"/>
  <c r="C9" i="7"/>
  <c r="E9" i="7"/>
  <c r="C10" i="7"/>
  <c r="D10" i="7"/>
  <c r="E10" i="7"/>
  <c r="C11" i="7"/>
  <c r="D11" i="7" s="1"/>
  <c r="N11" i="7" s="1"/>
  <c r="E11" i="7"/>
  <c r="C12" i="7"/>
  <c r="D12" i="7"/>
  <c r="E12" i="7"/>
  <c r="C13" i="7"/>
  <c r="D13" i="7" s="1"/>
  <c r="E13" i="7"/>
  <c r="C14" i="7"/>
  <c r="D14" i="7"/>
  <c r="E14" i="7"/>
  <c r="C15" i="7"/>
  <c r="D15" i="7" s="1"/>
  <c r="E15" i="7"/>
  <c r="C16" i="7"/>
  <c r="D16" i="7"/>
  <c r="E16" i="7"/>
  <c r="C17" i="7"/>
  <c r="D17" i="7" s="1"/>
  <c r="E17" i="7"/>
  <c r="C18" i="7"/>
  <c r="D18" i="7"/>
  <c r="E18" i="7"/>
  <c r="C19" i="7"/>
  <c r="D19" i="7" s="1"/>
  <c r="E19" i="7"/>
  <c r="C20" i="7"/>
  <c r="D20" i="7"/>
  <c r="E20" i="7"/>
  <c r="C21" i="7"/>
  <c r="D21" i="7" s="1"/>
  <c r="E21" i="7"/>
  <c r="C22" i="7"/>
  <c r="D22" i="7"/>
  <c r="E22" i="7"/>
  <c r="C23" i="7"/>
  <c r="D23" i="7" s="1"/>
  <c r="E23" i="7"/>
  <c r="C24" i="7"/>
  <c r="D24" i="7"/>
  <c r="E24" i="7"/>
  <c r="C25" i="7"/>
  <c r="D25" i="7" s="1"/>
  <c r="E25" i="7"/>
  <c r="C26" i="7"/>
  <c r="D26" i="7"/>
  <c r="E26" i="7"/>
  <c r="C27" i="7"/>
  <c r="E27" i="7"/>
  <c r="C28" i="7"/>
  <c r="D28" i="7"/>
  <c r="E28" i="7"/>
  <c r="C29" i="7"/>
  <c r="D29" i="7" s="1"/>
  <c r="E29" i="7"/>
  <c r="B29" i="7" s="1"/>
  <c r="C30" i="7"/>
  <c r="D30" i="7"/>
  <c r="E30" i="7"/>
  <c r="C31" i="7"/>
  <c r="E31" i="7"/>
  <c r="C32" i="7"/>
  <c r="D32" i="7"/>
  <c r="E32" i="7"/>
  <c r="C33" i="7"/>
  <c r="E33" i="7"/>
  <c r="C34" i="7"/>
  <c r="D34" i="7"/>
  <c r="E34" i="7"/>
  <c r="C35" i="7"/>
  <c r="D35" i="7" s="1"/>
  <c r="E35" i="7"/>
  <c r="C36" i="7"/>
  <c r="D36" i="7"/>
  <c r="E36" i="7"/>
  <c r="C37" i="7"/>
  <c r="D37" i="7" s="1"/>
  <c r="E37" i="7"/>
  <c r="B37" i="7" s="1"/>
  <c r="L37" i="7" s="1"/>
  <c r="C38" i="7"/>
  <c r="D38" i="7"/>
  <c r="E38" i="7"/>
  <c r="C39" i="7"/>
  <c r="D39" i="7" s="1"/>
  <c r="E39" i="7"/>
  <c r="C40" i="7"/>
  <c r="D40" i="7"/>
  <c r="E40" i="7"/>
  <c r="C41" i="7"/>
  <c r="E41" i="7"/>
  <c r="C42" i="7"/>
  <c r="D42" i="7"/>
  <c r="E42" i="7"/>
  <c r="C43" i="7"/>
  <c r="D43" i="7" s="1"/>
  <c r="E43" i="7"/>
  <c r="D44" i="7"/>
  <c r="E44" i="7"/>
  <c r="C44" i="7" s="1"/>
  <c r="C45" i="7"/>
  <c r="E45" i="7"/>
  <c r="C46" i="7"/>
  <c r="D46" i="7"/>
  <c r="E46" i="7"/>
  <c r="E47" i="7"/>
  <c r="E48" i="7"/>
  <c r="C48" i="7" s="1"/>
  <c r="M48" i="7" s="1"/>
  <c r="E49" i="7"/>
  <c r="C50" i="7"/>
  <c r="D50" i="7"/>
  <c r="N50" i="7" s="1"/>
  <c r="E50" i="7"/>
  <c r="C51" i="7"/>
  <c r="E51" i="7"/>
  <c r="D52" i="7"/>
  <c r="N52" i="7" s="1"/>
  <c r="E52" i="7"/>
  <c r="C52" i="7" s="1"/>
  <c r="C53" i="7"/>
  <c r="D53" i="7" s="1"/>
  <c r="E53" i="7"/>
  <c r="C54" i="7"/>
  <c r="D54" i="7"/>
  <c r="E54" i="7"/>
  <c r="E55" i="7"/>
  <c r="E56" i="7"/>
  <c r="C56" i="7" s="1"/>
  <c r="M56" i="7" s="1"/>
  <c r="E57" i="7"/>
  <c r="C58" i="7"/>
  <c r="D58" i="7"/>
  <c r="N58" i="7" s="1"/>
  <c r="E58" i="7"/>
  <c r="C59" i="7"/>
  <c r="D59" i="7" s="1"/>
  <c r="E59" i="7"/>
  <c r="D60" i="7"/>
  <c r="N60" i="7" s="1"/>
  <c r="E60" i="7"/>
  <c r="C60" i="7" s="1"/>
  <c r="M60" i="7" s="1"/>
  <c r="C61" i="7"/>
  <c r="E61" i="7"/>
  <c r="C62" i="7"/>
  <c r="D62" i="7"/>
  <c r="E62" i="7"/>
  <c r="E63" i="7"/>
  <c r="E64" i="7"/>
  <c r="C64" i="7" s="1"/>
  <c r="D64" i="7" s="1"/>
  <c r="N64" i="7" s="1"/>
  <c r="E65" i="7"/>
  <c r="C66" i="7"/>
  <c r="D66" i="7"/>
  <c r="N66" i="7" s="1"/>
  <c r="E66" i="7"/>
  <c r="C67" i="7"/>
  <c r="D67" i="7" s="1"/>
  <c r="E67" i="7"/>
  <c r="D68" i="7"/>
  <c r="N68" i="7" s="1"/>
  <c r="E68" i="7"/>
  <c r="C68" i="7" s="1"/>
  <c r="M68" i="7" s="1"/>
  <c r="C69" i="7"/>
  <c r="E69" i="7"/>
  <c r="C70" i="7"/>
  <c r="D70" i="7"/>
  <c r="E70" i="7"/>
  <c r="E71" i="7"/>
  <c r="E72" i="7"/>
  <c r="C72" i="7" s="1"/>
  <c r="M72" i="7" s="1"/>
  <c r="E73" i="7"/>
  <c r="C74" i="7"/>
  <c r="D74" i="7"/>
  <c r="E74" i="7"/>
  <c r="C75" i="7"/>
  <c r="E75" i="7"/>
  <c r="D76" i="7"/>
  <c r="E76" i="7"/>
  <c r="C76" i="7" s="1"/>
  <c r="C77" i="7"/>
  <c r="D77" i="7" s="1"/>
  <c r="E77" i="7"/>
  <c r="C78" i="7"/>
  <c r="D78" i="7"/>
  <c r="E78" i="7"/>
  <c r="E79" i="7"/>
  <c r="E80" i="7"/>
  <c r="C80" i="7" s="1"/>
  <c r="D80" i="7" s="1"/>
  <c r="E81" i="7"/>
  <c r="C82" i="7"/>
  <c r="D82" i="7"/>
  <c r="N82" i="7" s="1"/>
  <c r="E82" i="7"/>
  <c r="C83" i="7"/>
  <c r="D83" i="7" s="1"/>
  <c r="E83" i="7"/>
  <c r="D84" i="7"/>
  <c r="E84" i="7"/>
  <c r="C84" i="7" s="1"/>
  <c r="M84" i="7" s="1"/>
  <c r="C85" i="7"/>
  <c r="E85" i="7"/>
  <c r="C86" i="7"/>
  <c r="D86" i="7"/>
  <c r="E86" i="7"/>
  <c r="E87" i="7"/>
  <c r="E88" i="7"/>
  <c r="C88" i="7" s="1"/>
  <c r="D88" i="7" s="1"/>
  <c r="E89" i="7"/>
  <c r="O89" i="7" s="1"/>
  <c r="C90" i="7"/>
  <c r="D90" i="7"/>
  <c r="E90" i="7"/>
  <c r="B91" i="7"/>
  <c r="L91" i="7" s="1"/>
  <c r="C91" i="7"/>
  <c r="D91" i="7"/>
  <c r="E91" i="7"/>
  <c r="B92" i="7"/>
  <c r="C92" i="7"/>
  <c r="D92" i="7"/>
  <c r="E92" i="7"/>
  <c r="B93" i="7"/>
  <c r="L93" i="7" s="1"/>
  <c r="C93" i="7"/>
  <c r="D93" i="7"/>
  <c r="E93" i="7"/>
  <c r="B94" i="7"/>
  <c r="C94" i="7"/>
  <c r="D94" i="7"/>
  <c r="E94" i="7"/>
  <c r="B95" i="7"/>
  <c r="C95" i="7"/>
  <c r="D95" i="7"/>
  <c r="E95" i="7"/>
  <c r="B96" i="7"/>
  <c r="C96" i="7"/>
  <c r="D96" i="7"/>
  <c r="E96" i="7"/>
  <c r="B97" i="7"/>
  <c r="C97" i="7"/>
  <c r="D97" i="7"/>
  <c r="E97" i="7"/>
  <c r="B98" i="7"/>
  <c r="C98" i="7"/>
  <c r="D98" i="7"/>
  <c r="E98" i="7"/>
  <c r="B99" i="7"/>
  <c r="L99" i="7" s="1"/>
  <c r="C99" i="7"/>
  <c r="D99" i="7"/>
  <c r="E99" i="7"/>
  <c r="B100" i="7"/>
  <c r="C100" i="7"/>
  <c r="D100" i="7"/>
  <c r="E100" i="7"/>
  <c r="B101" i="7"/>
  <c r="C101" i="7"/>
  <c r="D101" i="7"/>
  <c r="E101" i="7"/>
  <c r="B102" i="7"/>
  <c r="C102" i="7"/>
  <c r="D102" i="7"/>
  <c r="E102" i="7"/>
  <c r="B103" i="7"/>
  <c r="C103" i="7"/>
  <c r="D103" i="7"/>
  <c r="N103" i="7" s="1"/>
  <c r="E103" i="7"/>
  <c r="B104" i="7"/>
  <c r="C104" i="7"/>
  <c r="D104" i="7"/>
  <c r="E104" i="7"/>
  <c r="B5" i="7"/>
  <c r="D5" i="7"/>
  <c r="C5" i="7"/>
  <c r="M5" i="7" s="1"/>
  <c r="E5" i="7"/>
  <c r="K5" i="7"/>
  <c r="K6" i="7"/>
  <c r="M6" i="7"/>
  <c r="O6" i="7"/>
  <c r="M7" i="7"/>
  <c r="K7" i="7"/>
  <c r="O7" i="7"/>
  <c r="K8" i="7"/>
  <c r="K9" i="7"/>
  <c r="O9" i="7"/>
  <c r="K10" i="7"/>
  <c r="K11" i="7"/>
  <c r="O11" i="7"/>
  <c r="M12" i="7"/>
  <c r="K12" i="7"/>
  <c r="K13" i="7"/>
  <c r="M14" i="7"/>
  <c r="K14" i="7"/>
  <c r="K15" i="7"/>
  <c r="M15" i="7"/>
  <c r="O15" i="7"/>
  <c r="M16" i="7"/>
  <c r="K16" i="7"/>
  <c r="K17" i="7"/>
  <c r="O17" i="7"/>
  <c r="K18" i="7"/>
  <c r="N19" i="7"/>
  <c r="K19" i="7"/>
  <c r="M19" i="7"/>
  <c r="O19" i="7"/>
  <c r="K20" i="7"/>
  <c r="N21" i="7"/>
  <c r="K21" i="7"/>
  <c r="M21" i="7"/>
  <c r="O21" i="7"/>
  <c r="M22" i="7"/>
  <c r="K22" i="7"/>
  <c r="K23" i="7"/>
  <c r="M23" i="7"/>
  <c r="O23" i="7"/>
  <c r="M24" i="7"/>
  <c r="K24" i="7"/>
  <c r="K25" i="7"/>
  <c r="O25" i="7"/>
  <c r="K26" i="7"/>
  <c r="K27" i="7"/>
  <c r="O27" i="7"/>
  <c r="K28" i="7"/>
  <c r="O28" i="7"/>
  <c r="K29" i="7"/>
  <c r="O30" i="7"/>
  <c r="K30" i="7"/>
  <c r="M30" i="7"/>
  <c r="K31" i="7"/>
  <c r="O31" i="7"/>
  <c r="K32" i="7"/>
  <c r="K33" i="7"/>
  <c r="O33" i="7"/>
  <c r="K34" i="7"/>
  <c r="N35" i="7"/>
  <c r="K35" i="7"/>
  <c r="O35" i="7"/>
  <c r="M36" i="7"/>
  <c r="K36" i="7"/>
  <c r="N37" i="7"/>
  <c r="K37" i="7"/>
  <c r="M37" i="7"/>
  <c r="O37" i="7"/>
  <c r="M38" i="7"/>
  <c r="K38" i="7"/>
  <c r="M39" i="7"/>
  <c r="K39" i="7"/>
  <c r="O39" i="7"/>
  <c r="K40" i="7"/>
  <c r="K41" i="7"/>
  <c r="O41" i="7"/>
  <c r="K42" i="7"/>
  <c r="K43" i="7"/>
  <c r="M43" i="7"/>
  <c r="O43" i="7"/>
  <c r="M44" i="7"/>
  <c r="K44" i="7"/>
  <c r="K45" i="7"/>
  <c r="M46" i="7"/>
  <c r="K46" i="7"/>
  <c r="O46" i="7"/>
  <c r="K47" i="7"/>
  <c r="K48" i="7"/>
  <c r="O48" i="7"/>
  <c r="K49" i="7"/>
  <c r="K50" i="7"/>
  <c r="M50" i="7"/>
  <c r="O50" i="7"/>
  <c r="K51" i="7"/>
  <c r="K52" i="7"/>
  <c r="M52" i="7"/>
  <c r="O52" i="7"/>
  <c r="K53" i="7"/>
  <c r="M54" i="7"/>
  <c r="K54" i="7"/>
  <c r="O54" i="7"/>
  <c r="K55" i="7"/>
  <c r="K56" i="7"/>
  <c r="O56" i="7"/>
  <c r="K57" i="7"/>
  <c r="K58" i="7"/>
  <c r="M58" i="7"/>
  <c r="O58" i="7"/>
  <c r="M59" i="7"/>
  <c r="K59" i="7"/>
  <c r="K60" i="7"/>
  <c r="O60" i="7"/>
  <c r="K61" i="7"/>
  <c r="M62" i="7"/>
  <c r="K62" i="7"/>
  <c r="O62" i="7"/>
  <c r="K63" i="7"/>
  <c r="K64" i="7"/>
  <c r="M64" i="7"/>
  <c r="O64" i="7"/>
  <c r="K65" i="7"/>
  <c r="K66" i="7"/>
  <c r="M66" i="7"/>
  <c r="O66" i="7"/>
  <c r="K67" i="7"/>
  <c r="K68" i="7"/>
  <c r="O68" i="7"/>
  <c r="K69" i="7"/>
  <c r="M70" i="7"/>
  <c r="K70" i="7"/>
  <c r="O70" i="7"/>
  <c r="K71" i="7"/>
  <c r="K72" i="7"/>
  <c r="O72" i="7"/>
  <c r="K73" i="7"/>
  <c r="N74" i="7"/>
  <c r="K74" i="7"/>
  <c r="M74" i="7"/>
  <c r="O74" i="7"/>
  <c r="K75" i="7"/>
  <c r="N76" i="7"/>
  <c r="K76" i="7"/>
  <c r="M76" i="7"/>
  <c r="O76" i="7"/>
  <c r="M77" i="7"/>
  <c r="K77" i="7"/>
  <c r="M78" i="7"/>
  <c r="K78" i="7"/>
  <c r="O78" i="7"/>
  <c r="K79" i="7"/>
  <c r="K80" i="7"/>
  <c r="O80" i="7"/>
  <c r="K81" i="7"/>
  <c r="K82" i="7"/>
  <c r="M82" i="7"/>
  <c r="O82" i="7"/>
  <c r="K83" i="7"/>
  <c r="K84" i="7"/>
  <c r="O84" i="7"/>
  <c r="K85" i="7"/>
  <c r="O85" i="7"/>
  <c r="M86" i="7"/>
  <c r="K86" i="7"/>
  <c r="K87" i="7"/>
  <c r="M88" i="7"/>
  <c r="K88" i="7"/>
  <c r="K89" i="7"/>
  <c r="K90" i="7"/>
  <c r="N91" i="7"/>
  <c r="K91" i="7"/>
  <c r="M91" i="7"/>
  <c r="O91" i="7"/>
  <c r="K92" i="7"/>
  <c r="N93" i="7"/>
  <c r="K93" i="7"/>
  <c r="M93" i="7"/>
  <c r="O93" i="7"/>
  <c r="M94" i="7"/>
  <c r="K94" i="7"/>
  <c r="L95" i="7"/>
  <c r="K95" i="7"/>
  <c r="M95" i="7"/>
  <c r="O95" i="7"/>
  <c r="M96" i="7"/>
  <c r="K96" i="7"/>
  <c r="M97" i="7"/>
  <c r="K97" i="7"/>
  <c r="O97" i="7"/>
  <c r="K98" i="7"/>
  <c r="K99" i="7"/>
  <c r="M99" i="7"/>
  <c r="O99" i="7"/>
  <c r="K100" i="7"/>
  <c r="K101" i="7"/>
  <c r="M101" i="7"/>
  <c r="O101" i="7"/>
  <c r="M102" i="7"/>
  <c r="K102" i="7"/>
  <c r="L103" i="7"/>
  <c r="K103" i="7"/>
  <c r="M103" i="7"/>
  <c r="O103" i="7"/>
  <c r="M104" i="7"/>
  <c r="K104" i="7"/>
  <c r="D77" i="11" l="1"/>
  <c r="B77" i="11"/>
  <c r="D61" i="11"/>
  <c r="B61" i="11"/>
  <c r="D45" i="11"/>
  <c r="B45" i="11"/>
  <c r="D29" i="11"/>
  <c r="B29" i="11"/>
  <c r="D13" i="11"/>
  <c r="B13" i="11"/>
  <c r="D89" i="11"/>
  <c r="B89" i="11"/>
  <c r="B76" i="11"/>
  <c r="D73" i="11"/>
  <c r="B73" i="11"/>
  <c r="B60" i="11"/>
  <c r="D57" i="11"/>
  <c r="B57" i="11"/>
  <c r="B44" i="11"/>
  <c r="D41" i="11"/>
  <c r="B41" i="11"/>
  <c r="B28" i="11"/>
  <c r="D25" i="11"/>
  <c r="B25" i="11"/>
  <c r="B12" i="11"/>
  <c r="D9" i="11"/>
  <c r="B9" i="11"/>
  <c r="D85" i="11"/>
  <c r="B85" i="11" s="1"/>
  <c r="D69" i="11"/>
  <c r="B69" i="11" s="1"/>
  <c r="D53" i="11"/>
  <c r="B53" i="11" s="1"/>
  <c r="D37" i="11"/>
  <c r="B37" i="11" s="1"/>
  <c r="D21" i="11"/>
  <c r="B21" i="11" s="1"/>
  <c r="D81" i="11"/>
  <c r="B81" i="11" s="1"/>
  <c r="D65" i="11"/>
  <c r="B65" i="11" s="1"/>
  <c r="D49" i="11"/>
  <c r="B49" i="11" s="1"/>
  <c r="D33" i="11"/>
  <c r="B33" i="11" s="1"/>
  <c r="D17" i="11"/>
  <c r="B17" i="11" s="1"/>
  <c r="B90" i="11"/>
  <c r="C87" i="11"/>
  <c r="D87" i="11" s="1"/>
  <c r="B86" i="11"/>
  <c r="C83" i="11"/>
  <c r="D83" i="11" s="1"/>
  <c r="B82" i="11"/>
  <c r="C79" i="11"/>
  <c r="D79" i="11" s="1"/>
  <c r="B78" i="11"/>
  <c r="C75" i="11"/>
  <c r="D75" i="11" s="1"/>
  <c r="B74" i="11"/>
  <c r="C71" i="11"/>
  <c r="D71" i="11" s="1"/>
  <c r="B70" i="11"/>
  <c r="C67" i="11"/>
  <c r="D67" i="11" s="1"/>
  <c r="B66" i="11"/>
  <c r="C63" i="11"/>
  <c r="D63" i="11" s="1"/>
  <c r="B62" i="11"/>
  <c r="C59" i="11"/>
  <c r="D59" i="11" s="1"/>
  <c r="B58" i="11"/>
  <c r="C55" i="11"/>
  <c r="D55" i="11" s="1"/>
  <c r="B54" i="11"/>
  <c r="C51" i="11"/>
  <c r="D51" i="11" s="1"/>
  <c r="B50" i="11"/>
  <c r="C47" i="11"/>
  <c r="D47" i="11" s="1"/>
  <c r="B46" i="11"/>
  <c r="C43" i="11"/>
  <c r="D43" i="11" s="1"/>
  <c r="B42" i="11"/>
  <c r="C39" i="11"/>
  <c r="D39" i="11" s="1"/>
  <c r="B38" i="11"/>
  <c r="C35" i="11"/>
  <c r="D35" i="11" s="1"/>
  <c r="B34" i="11"/>
  <c r="C31" i="11"/>
  <c r="D31" i="11" s="1"/>
  <c r="B30" i="11"/>
  <c r="C27" i="11"/>
  <c r="D27" i="11" s="1"/>
  <c r="B26" i="11"/>
  <c r="C23" i="11"/>
  <c r="D23" i="11" s="1"/>
  <c r="B22" i="11"/>
  <c r="C19" i="11"/>
  <c r="D19" i="11" s="1"/>
  <c r="B18" i="11"/>
  <c r="C15" i="11"/>
  <c r="D15" i="11" s="1"/>
  <c r="B14" i="11"/>
  <c r="C11" i="11"/>
  <c r="D11" i="11" s="1"/>
  <c r="B10" i="11"/>
  <c r="C7" i="11"/>
  <c r="D7" i="11" s="1"/>
  <c r="B6" i="11"/>
  <c r="C88" i="11"/>
  <c r="D88" i="11" s="1"/>
  <c r="C84" i="11"/>
  <c r="D84" i="11" s="1"/>
  <c r="C80" i="11"/>
  <c r="D80" i="11" s="1"/>
  <c r="C76" i="11"/>
  <c r="D76" i="11" s="1"/>
  <c r="C72" i="11"/>
  <c r="D72" i="11" s="1"/>
  <c r="C68" i="11"/>
  <c r="D68" i="11" s="1"/>
  <c r="C64" i="11"/>
  <c r="D64" i="11" s="1"/>
  <c r="C60" i="11"/>
  <c r="D60" i="11" s="1"/>
  <c r="C56" i="11"/>
  <c r="D56" i="11" s="1"/>
  <c r="C52" i="11"/>
  <c r="D52" i="11" s="1"/>
  <c r="C48" i="11"/>
  <c r="D48" i="11" s="1"/>
  <c r="C44" i="11"/>
  <c r="D44" i="11" s="1"/>
  <c r="C40" i="11"/>
  <c r="D40" i="11" s="1"/>
  <c r="C36" i="11"/>
  <c r="D36" i="11" s="1"/>
  <c r="C32" i="11"/>
  <c r="D32" i="11" s="1"/>
  <c r="C28" i="11"/>
  <c r="D28" i="11" s="1"/>
  <c r="C24" i="11"/>
  <c r="D24" i="11" s="1"/>
  <c r="C20" i="11"/>
  <c r="D20" i="11" s="1"/>
  <c r="C16" i="11"/>
  <c r="D16" i="11" s="1"/>
  <c r="C12" i="11"/>
  <c r="D12" i="11" s="1"/>
  <c r="C8" i="11"/>
  <c r="D8" i="11" s="1"/>
  <c r="O87" i="7"/>
  <c r="D85" i="7"/>
  <c r="M85" i="7"/>
  <c r="B79" i="7"/>
  <c r="D69" i="7"/>
  <c r="M69" i="7"/>
  <c r="B63" i="7"/>
  <c r="D51" i="7"/>
  <c r="M51" i="7"/>
  <c r="B47" i="7"/>
  <c r="D31" i="7"/>
  <c r="M31" i="7"/>
  <c r="M67" i="7"/>
  <c r="C81" i="7"/>
  <c r="D81" i="7" s="1"/>
  <c r="C79" i="7"/>
  <c r="D79" i="7" s="1"/>
  <c r="B77" i="7"/>
  <c r="D72" i="7"/>
  <c r="B72" i="7" s="1"/>
  <c r="L72" i="7" s="1"/>
  <c r="C65" i="7"/>
  <c r="D65" i="7" s="1"/>
  <c r="C63" i="7"/>
  <c r="D63" i="7" s="1"/>
  <c r="B59" i="7"/>
  <c r="D56" i="7"/>
  <c r="C49" i="7"/>
  <c r="D49" i="7" s="1"/>
  <c r="C47" i="7"/>
  <c r="D47" i="7" s="1"/>
  <c r="B45" i="7"/>
  <c r="O45" i="7"/>
  <c r="B43" i="7"/>
  <c r="L43" i="7" s="1"/>
  <c r="B35" i="7"/>
  <c r="B19" i="7"/>
  <c r="L19" i="7" s="1"/>
  <c r="B11" i="7"/>
  <c r="L11" i="7" s="1"/>
  <c r="D75" i="7"/>
  <c r="B75" i="7" s="1"/>
  <c r="M75" i="7"/>
  <c r="B73" i="7"/>
  <c r="D61" i="7"/>
  <c r="B61" i="7" s="1"/>
  <c r="M61" i="7"/>
  <c r="B57" i="7"/>
  <c r="M45" i="7"/>
  <c r="D45" i="7"/>
  <c r="N45" i="7" s="1"/>
  <c r="D27" i="7"/>
  <c r="B27" i="7" s="1"/>
  <c r="L27" i="7" s="1"/>
  <c r="M27" i="7"/>
  <c r="M80" i="7"/>
  <c r="M53" i="7"/>
  <c r="M35" i="7"/>
  <c r="C89" i="7"/>
  <c r="C87" i="7"/>
  <c r="B85" i="7"/>
  <c r="B83" i="7"/>
  <c r="C73" i="7"/>
  <c r="D73" i="7" s="1"/>
  <c r="C71" i="7"/>
  <c r="D71" i="7" s="1"/>
  <c r="B69" i="7"/>
  <c r="B67" i="7"/>
  <c r="C57" i="7"/>
  <c r="D57" i="7" s="1"/>
  <c r="C55" i="7"/>
  <c r="D55" i="7" s="1"/>
  <c r="B53" i="7"/>
  <c r="B51" i="7"/>
  <c r="D48" i="7"/>
  <c r="N48" i="7" s="1"/>
  <c r="D41" i="7"/>
  <c r="N41" i="7" s="1"/>
  <c r="M41" i="7"/>
  <c r="B39" i="7"/>
  <c r="M33" i="7"/>
  <c r="D33" i="7"/>
  <c r="B33" i="7" s="1"/>
  <c r="L33" i="7" s="1"/>
  <c r="B31" i="7"/>
  <c r="B23" i="7"/>
  <c r="L23" i="7" s="1"/>
  <c r="B15" i="7"/>
  <c r="L15" i="7" s="1"/>
  <c r="M9" i="7"/>
  <c r="D9" i="7"/>
  <c r="N9" i="7" s="1"/>
  <c r="B7" i="7"/>
  <c r="L7" i="7" s="1"/>
  <c r="B25" i="7"/>
  <c r="B21" i="7"/>
  <c r="L21" i="7" s="1"/>
  <c r="B17" i="7"/>
  <c r="B13" i="7"/>
  <c r="B9" i="7"/>
  <c r="L9" i="7" s="1"/>
  <c r="M11" i="7"/>
  <c r="B90" i="7"/>
  <c r="B86" i="7"/>
  <c r="B82" i="7"/>
  <c r="L82" i="7" s="1"/>
  <c r="B78" i="7"/>
  <c r="F78" i="7" s="1"/>
  <c r="G78" i="7" s="1"/>
  <c r="P78" i="7" s="1"/>
  <c r="B74" i="7"/>
  <c r="L74" i="7" s="1"/>
  <c r="B70" i="7"/>
  <c r="L70" i="7" s="1"/>
  <c r="B66" i="7"/>
  <c r="L66" i="7" s="1"/>
  <c r="B62" i="7"/>
  <c r="B58" i="7"/>
  <c r="B54" i="7"/>
  <c r="L54" i="7" s="1"/>
  <c r="B50" i="7"/>
  <c r="B46" i="7"/>
  <c r="B42" i="7"/>
  <c r="B38" i="7"/>
  <c r="B34" i="7"/>
  <c r="B30" i="7"/>
  <c r="L30" i="7" s="1"/>
  <c r="Q30" i="7" s="1"/>
  <c r="R30" i="7" s="1"/>
  <c r="S30" i="7" s="1"/>
  <c r="B26" i="7"/>
  <c r="B22" i="7"/>
  <c r="B18" i="7"/>
  <c r="B14" i="7"/>
  <c r="B10" i="7"/>
  <c r="B6" i="7"/>
  <c r="L6" i="7" s="1"/>
  <c r="B88" i="7"/>
  <c r="B84" i="7"/>
  <c r="L84" i="7" s="1"/>
  <c r="B80" i="7"/>
  <c r="B76" i="7"/>
  <c r="L76" i="7" s="1"/>
  <c r="B68" i="7"/>
  <c r="L68" i="7" s="1"/>
  <c r="Q68" i="7" s="1"/>
  <c r="R68" i="7" s="1"/>
  <c r="S68" i="7" s="1"/>
  <c r="B64" i="7"/>
  <c r="L64" i="7" s="1"/>
  <c r="B60" i="7"/>
  <c r="L60" i="7" s="1"/>
  <c r="B56" i="7"/>
  <c r="L56" i="7" s="1"/>
  <c r="B52" i="7"/>
  <c r="L52" i="7" s="1"/>
  <c r="B48" i="7"/>
  <c r="L48" i="7" s="1"/>
  <c r="B44" i="7"/>
  <c r="B40" i="7"/>
  <c r="B36" i="7"/>
  <c r="B32" i="7"/>
  <c r="B28" i="7"/>
  <c r="B24" i="7"/>
  <c r="B20" i="7"/>
  <c r="B16" i="7"/>
  <c r="B12" i="7"/>
  <c r="B8" i="7"/>
  <c r="L85" i="7"/>
  <c r="F85" i="7"/>
  <c r="G85" i="7" s="1"/>
  <c r="P85" i="7" s="1"/>
  <c r="N85" i="7"/>
  <c r="Q103" i="7"/>
  <c r="R103" i="7" s="1"/>
  <c r="S103" i="7" s="1"/>
  <c r="L101" i="7"/>
  <c r="N101" i="7"/>
  <c r="O92" i="7"/>
  <c r="F103" i="7"/>
  <c r="G103" i="7" s="1"/>
  <c r="P103" i="7" s="1"/>
  <c r="O100" i="7"/>
  <c r="N95" i="7"/>
  <c r="F93" i="7"/>
  <c r="G93" i="7" s="1"/>
  <c r="P93" i="7" s="1"/>
  <c r="Q93" i="7" s="1"/>
  <c r="R93" i="7" s="1"/>
  <c r="S93" i="7" s="1"/>
  <c r="O90" i="7"/>
  <c r="F82" i="7"/>
  <c r="G82" i="7" s="1"/>
  <c r="P82" i="7" s="1"/>
  <c r="Q82" i="7" s="1"/>
  <c r="R82" i="7" s="1"/>
  <c r="S82" i="7" s="1"/>
  <c r="O81" i="7"/>
  <c r="L80" i="7"/>
  <c r="F80" i="7"/>
  <c r="G80" i="7" s="1"/>
  <c r="P80" i="7" s="1"/>
  <c r="N80" i="7"/>
  <c r="F74" i="7"/>
  <c r="G74" i="7" s="1"/>
  <c r="P74" i="7" s="1"/>
  <c r="Q74" i="7" s="1"/>
  <c r="R74" i="7" s="1"/>
  <c r="S74" i="7" s="1"/>
  <c r="F66" i="7"/>
  <c r="G66" i="7" s="1"/>
  <c r="P66" i="7" s="1"/>
  <c r="Q66" i="7" s="1"/>
  <c r="R66" i="7" s="1"/>
  <c r="S66" i="7" s="1"/>
  <c r="L62" i="7"/>
  <c r="N62" i="7"/>
  <c r="O57" i="7"/>
  <c r="M57" i="7"/>
  <c r="N54" i="7"/>
  <c r="O104" i="7"/>
  <c r="M100" i="7"/>
  <c r="O94" i="7"/>
  <c r="F91" i="7"/>
  <c r="G91" i="7" s="1"/>
  <c r="P91" i="7" s="1"/>
  <c r="Q91" i="7" s="1"/>
  <c r="R91" i="7" s="1"/>
  <c r="S91" i="7" s="1"/>
  <c r="M90" i="7"/>
  <c r="O88" i="7"/>
  <c r="O83" i="7"/>
  <c r="M81" i="7"/>
  <c r="O79" i="7"/>
  <c r="M79" i="7"/>
  <c r="O71" i="7"/>
  <c r="F68" i="7"/>
  <c r="G68" i="7" s="1"/>
  <c r="P68" i="7" s="1"/>
  <c r="O49" i="7"/>
  <c r="M49" i="7"/>
  <c r="O47" i="7"/>
  <c r="M47" i="7"/>
  <c r="N43" i="7"/>
  <c r="F43" i="7"/>
  <c r="G43" i="7" s="1"/>
  <c r="P43" i="7" s="1"/>
  <c r="O98" i="7"/>
  <c r="L78" i="7"/>
  <c r="N78" i="7"/>
  <c r="O73" i="7"/>
  <c r="M73" i="7"/>
  <c r="N70" i="7"/>
  <c r="O102" i="7"/>
  <c r="M98" i="7"/>
  <c r="O96" i="7"/>
  <c r="M92" i="7"/>
  <c r="O86" i="7"/>
  <c r="O65" i="7"/>
  <c r="M65" i="7"/>
  <c r="O63" i="7"/>
  <c r="M63" i="7"/>
  <c r="O55" i="7"/>
  <c r="F52" i="7"/>
  <c r="G52" i="7" s="1"/>
  <c r="P52" i="7" s="1"/>
  <c r="Q52" i="7" s="1"/>
  <c r="R52" i="7" s="1"/>
  <c r="S52" i="7" s="1"/>
  <c r="L39" i="7"/>
  <c r="N39" i="7"/>
  <c r="O34" i="7"/>
  <c r="M34" i="7"/>
  <c r="L31" i="7"/>
  <c r="N31" i="7"/>
  <c r="O20" i="7"/>
  <c r="M20" i="7"/>
  <c r="O77" i="7"/>
  <c r="O67" i="7"/>
  <c r="F64" i="7"/>
  <c r="G64" i="7" s="1"/>
  <c r="P64" i="7" s="1"/>
  <c r="Q64" i="7" s="1"/>
  <c r="R64" i="7" s="1"/>
  <c r="S64" i="7" s="1"/>
  <c r="O61" i="7"/>
  <c r="O51" i="7"/>
  <c r="F48" i="7"/>
  <c r="G48" i="7" s="1"/>
  <c r="P48" i="7" s="1"/>
  <c r="Q48" i="7" s="1"/>
  <c r="R48" i="7" s="1"/>
  <c r="S48" i="7" s="1"/>
  <c r="M29" i="7"/>
  <c r="O29" i="7"/>
  <c r="M25" i="7"/>
  <c r="M17" i="7"/>
  <c r="N7" i="7"/>
  <c r="O18" i="7"/>
  <c r="M18" i="7"/>
  <c r="O13" i="7"/>
  <c r="M13" i="7"/>
  <c r="E105" i="7"/>
  <c r="O75" i="7"/>
  <c r="O69" i="7"/>
  <c r="O59" i="7"/>
  <c r="O53" i="7"/>
  <c r="O42" i="7"/>
  <c r="M42" i="7"/>
  <c r="O40" i="7"/>
  <c r="M40" i="7"/>
  <c r="F37" i="7"/>
  <c r="G37" i="7" s="1"/>
  <c r="P37" i="7" s="1"/>
  <c r="Q37" i="7" s="1"/>
  <c r="R37" i="7" s="1"/>
  <c r="S37" i="7" s="1"/>
  <c r="O32" i="7"/>
  <c r="M32" i="7"/>
  <c r="O36" i="7"/>
  <c r="N30" i="7"/>
  <c r="Q19" i="7"/>
  <c r="R19" i="7" s="1"/>
  <c r="S19" i="7" s="1"/>
  <c r="O44" i="7"/>
  <c r="O38" i="7"/>
  <c r="F30" i="7"/>
  <c r="G30" i="7" s="1"/>
  <c r="P30" i="7" s="1"/>
  <c r="O26" i="7"/>
  <c r="F21" i="7"/>
  <c r="G21" i="7" s="1"/>
  <c r="P21" i="7" s="1"/>
  <c r="Q21" i="7" s="1"/>
  <c r="R21" i="7" s="1"/>
  <c r="S21" i="7" s="1"/>
  <c r="O10" i="7"/>
  <c r="M10" i="7"/>
  <c r="O8" i="7"/>
  <c r="O24" i="7"/>
  <c r="O14" i="7"/>
  <c r="O5" i="7"/>
  <c r="M28" i="7"/>
  <c r="O22" i="7"/>
  <c r="F19" i="7"/>
  <c r="G19" i="7" s="1"/>
  <c r="P19" i="7" s="1"/>
  <c r="O16" i="7"/>
  <c r="O12" i="7"/>
  <c r="F9" i="7"/>
  <c r="G9" i="7" s="1"/>
  <c r="P9" i="7" s="1"/>
  <c r="Q9" i="7" s="1"/>
  <c r="R9" i="7" s="1"/>
  <c r="S9" i="7" s="1"/>
  <c r="B7" i="11" l="1"/>
  <c r="B23" i="11"/>
  <c r="B39" i="11"/>
  <c r="B55" i="11"/>
  <c r="B71" i="11"/>
  <c r="B87" i="11"/>
  <c r="B8" i="11"/>
  <c r="B24" i="11"/>
  <c r="B40" i="11"/>
  <c r="B56" i="11"/>
  <c r="B72" i="11"/>
  <c r="B88" i="11"/>
  <c r="B15" i="11"/>
  <c r="B31" i="11"/>
  <c r="B47" i="11"/>
  <c r="B63" i="11"/>
  <c r="B79" i="11"/>
  <c r="B11" i="11"/>
  <c r="B27" i="11"/>
  <c r="B43" i="11"/>
  <c r="B59" i="11"/>
  <c r="B75" i="11"/>
  <c r="B16" i="11"/>
  <c r="B32" i="11"/>
  <c r="B48" i="11"/>
  <c r="B64" i="11"/>
  <c r="B80" i="11"/>
  <c r="B20" i="11"/>
  <c r="B36" i="11"/>
  <c r="B52" i="11"/>
  <c r="B68" i="11"/>
  <c r="B84" i="11"/>
  <c r="B19" i="11"/>
  <c r="B35" i="11"/>
  <c r="B51" i="11"/>
  <c r="B67" i="11"/>
  <c r="B83" i="11"/>
  <c r="Q7" i="7"/>
  <c r="R7" i="7" s="1"/>
  <c r="S7" i="7" s="1"/>
  <c r="D87" i="7"/>
  <c r="N87" i="7" s="1"/>
  <c r="M87" i="7"/>
  <c r="B41" i="7"/>
  <c r="F6" i="7"/>
  <c r="G6" i="7" s="1"/>
  <c r="P6" i="7" s="1"/>
  <c r="Q6" i="7" s="1"/>
  <c r="R6" i="7" s="1"/>
  <c r="S6" i="7" s="1"/>
  <c r="F7" i="7"/>
  <c r="G7" i="7" s="1"/>
  <c r="P7" i="7" s="1"/>
  <c r="M55" i="7"/>
  <c r="F70" i="7"/>
  <c r="G70" i="7" s="1"/>
  <c r="P70" i="7" s="1"/>
  <c r="M71" i="7"/>
  <c r="F50" i="7"/>
  <c r="G50" i="7" s="1"/>
  <c r="P50" i="7" s="1"/>
  <c r="L50" i="7"/>
  <c r="Q50" i="7" s="1"/>
  <c r="R50" i="7" s="1"/>
  <c r="S50" i="7" s="1"/>
  <c r="D89" i="7"/>
  <c r="N89" i="7" s="1"/>
  <c r="M89" i="7"/>
  <c r="F45" i="7"/>
  <c r="G45" i="7" s="1"/>
  <c r="P45" i="7" s="1"/>
  <c r="L45" i="7"/>
  <c r="Q45" i="7" s="1"/>
  <c r="R45" i="7" s="1"/>
  <c r="S45" i="7" s="1"/>
  <c r="F11" i="7"/>
  <c r="G11" i="7" s="1"/>
  <c r="P11" i="7" s="1"/>
  <c r="Q11" i="7" s="1"/>
  <c r="R11" i="7" s="1"/>
  <c r="S11" i="7" s="1"/>
  <c r="F60" i="7"/>
  <c r="G60" i="7" s="1"/>
  <c r="P60" i="7" s="1"/>
  <c r="Q60" i="7" s="1"/>
  <c r="R60" i="7" s="1"/>
  <c r="S60" i="7" s="1"/>
  <c r="Q43" i="7"/>
  <c r="R43" i="7" s="1"/>
  <c r="S43" i="7" s="1"/>
  <c r="F76" i="7"/>
  <c r="G76" i="7" s="1"/>
  <c r="P76" i="7" s="1"/>
  <c r="Q76" i="7" s="1"/>
  <c r="R76" i="7" s="1"/>
  <c r="S76" i="7" s="1"/>
  <c r="F58" i="7"/>
  <c r="G58" i="7" s="1"/>
  <c r="P58" i="7" s="1"/>
  <c r="L58" i="7"/>
  <c r="Q58" i="7" s="1"/>
  <c r="R58" i="7" s="1"/>
  <c r="S58" i="7" s="1"/>
  <c r="B55" i="7"/>
  <c r="B71" i="7"/>
  <c r="B89" i="7"/>
  <c r="L89" i="7" s="1"/>
  <c r="L35" i="7"/>
  <c r="Q35" i="7" s="1"/>
  <c r="R35" i="7" s="1"/>
  <c r="S35" i="7" s="1"/>
  <c r="F35" i="7"/>
  <c r="G35" i="7" s="1"/>
  <c r="P35" i="7" s="1"/>
  <c r="B49" i="7"/>
  <c r="B65" i="7"/>
  <c r="B81" i="7"/>
  <c r="B87" i="7"/>
  <c r="N22" i="7"/>
  <c r="F22" i="7"/>
  <c r="G22" i="7" s="1"/>
  <c r="P22" i="7" s="1"/>
  <c r="L22" i="7"/>
  <c r="N14" i="7"/>
  <c r="L14" i="7"/>
  <c r="M26" i="7"/>
  <c r="N16" i="7"/>
  <c r="L16" i="7"/>
  <c r="F28" i="7"/>
  <c r="G28" i="7" s="1"/>
  <c r="P28" i="7" s="1"/>
  <c r="N28" i="7"/>
  <c r="L28" i="7"/>
  <c r="F27" i="7"/>
  <c r="G27" i="7" s="1"/>
  <c r="P27" i="7" s="1"/>
  <c r="N27" i="7"/>
  <c r="Q27" i="7" s="1"/>
  <c r="R27" i="7" s="1"/>
  <c r="S27" i="7" s="1"/>
  <c r="N36" i="7"/>
  <c r="F36" i="7"/>
  <c r="G36" i="7" s="1"/>
  <c r="P36" i="7" s="1"/>
  <c r="L36" i="7"/>
  <c r="F69" i="7"/>
  <c r="G69" i="7" s="1"/>
  <c r="P69" i="7" s="1"/>
  <c r="N69" i="7"/>
  <c r="L69" i="7"/>
  <c r="N56" i="7"/>
  <c r="F56" i="7"/>
  <c r="G56" i="7" s="1"/>
  <c r="P56" i="7" s="1"/>
  <c r="N72" i="7"/>
  <c r="F72" i="7"/>
  <c r="G72" i="7" s="1"/>
  <c r="P72" i="7" s="1"/>
  <c r="N96" i="7"/>
  <c r="L96" i="7"/>
  <c r="N102" i="7"/>
  <c r="L102" i="7"/>
  <c r="Q70" i="7"/>
  <c r="R70" i="7" s="1"/>
  <c r="S70" i="7" s="1"/>
  <c r="F84" i="7"/>
  <c r="G84" i="7" s="1"/>
  <c r="P84" i="7" s="1"/>
  <c r="N84" i="7"/>
  <c r="Q84" i="7" s="1"/>
  <c r="R84" i="7" s="1"/>
  <c r="S84" i="7" s="1"/>
  <c r="N94" i="7"/>
  <c r="L94" i="7"/>
  <c r="N12" i="7"/>
  <c r="F12" i="7"/>
  <c r="G12" i="7" s="1"/>
  <c r="P12" i="7" s="1"/>
  <c r="L12" i="7"/>
  <c r="M8" i="7"/>
  <c r="C105" i="7"/>
  <c r="F38" i="7"/>
  <c r="G38" i="7" s="1"/>
  <c r="P38" i="7" s="1"/>
  <c r="N38" i="7"/>
  <c r="L38" i="7"/>
  <c r="N46" i="7"/>
  <c r="L46" i="7"/>
  <c r="N75" i="7"/>
  <c r="L75" i="7"/>
  <c r="N29" i="7"/>
  <c r="L29" i="7"/>
  <c r="N51" i="7"/>
  <c r="L51" i="7"/>
  <c r="N67" i="7"/>
  <c r="F67" i="7"/>
  <c r="G67" i="7" s="1"/>
  <c r="P67" i="7" s="1"/>
  <c r="L67" i="7"/>
  <c r="N15" i="7"/>
  <c r="Q15" i="7" s="1"/>
  <c r="R15" i="7" s="1"/>
  <c r="S15" i="7" s="1"/>
  <c r="F15" i="7"/>
  <c r="G15" i="7" s="1"/>
  <c r="P15" i="7" s="1"/>
  <c r="N23" i="7"/>
  <c r="Q23" i="7" s="1"/>
  <c r="R23" i="7" s="1"/>
  <c r="S23" i="7" s="1"/>
  <c r="F23" i="7"/>
  <c r="G23" i="7" s="1"/>
  <c r="P23" i="7" s="1"/>
  <c r="F39" i="7"/>
  <c r="G39" i="7" s="1"/>
  <c r="P39" i="7" s="1"/>
  <c r="F89" i="7"/>
  <c r="G89" i="7" s="1"/>
  <c r="P89" i="7" s="1"/>
  <c r="N104" i="7"/>
  <c r="L104" i="7"/>
  <c r="F54" i="7"/>
  <c r="G54" i="7" s="1"/>
  <c r="P54" i="7" s="1"/>
  <c r="Q54" i="7" s="1"/>
  <c r="R54" i="7" s="1"/>
  <c r="S54" i="7" s="1"/>
  <c r="F62" i="7"/>
  <c r="G62" i="7" s="1"/>
  <c r="P62" i="7" s="1"/>
  <c r="Q62" i="7" s="1"/>
  <c r="R62" i="7" s="1"/>
  <c r="S62" i="7" s="1"/>
  <c r="Q80" i="7"/>
  <c r="R80" i="7" s="1"/>
  <c r="S80" i="7" s="1"/>
  <c r="F5" i="7"/>
  <c r="G5" i="7" s="1"/>
  <c r="L5" i="7"/>
  <c r="N8" i="7"/>
  <c r="L8" i="7"/>
  <c r="N33" i="7"/>
  <c r="F33" i="7"/>
  <c r="G33" i="7" s="1"/>
  <c r="P33" i="7" s="1"/>
  <c r="N42" i="7"/>
  <c r="L42" i="7"/>
  <c r="F53" i="7"/>
  <c r="G53" i="7" s="1"/>
  <c r="P53" i="7" s="1"/>
  <c r="N53" i="7"/>
  <c r="L53" i="7"/>
  <c r="N18" i="7"/>
  <c r="F18" i="7"/>
  <c r="G18" i="7" s="1"/>
  <c r="P18" i="7" s="1"/>
  <c r="L18" i="7"/>
  <c r="L25" i="7"/>
  <c r="N25" i="7"/>
  <c r="N55" i="7"/>
  <c r="F55" i="7"/>
  <c r="G55" i="7" s="1"/>
  <c r="P55" i="7" s="1"/>
  <c r="L55" i="7"/>
  <c r="N63" i="7"/>
  <c r="L63" i="7"/>
  <c r="M83" i="7"/>
  <c r="N88" i="7"/>
  <c r="L88" i="7"/>
  <c r="N99" i="7"/>
  <c r="F99" i="7"/>
  <c r="G99" i="7" s="1"/>
  <c r="P99" i="7" s="1"/>
  <c r="F95" i="7"/>
  <c r="G95" i="7" s="1"/>
  <c r="P95" i="7" s="1"/>
  <c r="Q95" i="7" s="1"/>
  <c r="R95" i="7" s="1"/>
  <c r="S95" i="7" s="1"/>
  <c r="N24" i="7"/>
  <c r="L24" i="7"/>
  <c r="N44" i="7"/>
  <c r="F44" i="7"/>
  <c r="G44" i="7" s="1"/>
  <c r="P44" i="7" s="1"/>
  <c r="L44" i="7"/>
  <c r="N59" i="7"/>
  <c r="L59" i="7"/>
  <c r="L17" i="7"/>
  <c r="N17" i="7"/>
  <c r="F17" i="7"/>
  <c r="G17" i="7" s="1"/>
  <c r="P17" i="7" s="1"/>
  <c r="N61" i="7"/>
  <c r="L61" i="7"/>
  <c r="F77" i="7"/>
  <c r="G77" i="7" s="1"/>
  <c r="P77" i="7" s="1"/>
  <c r="N77" i="7"/>
  <c r="L77" i="7"/>
  <c r="F31" i="7"/>
  <c r="G31" i="7" s="1"/>
  <c r="P31" i="7" s="1"/>
  <c r="Q31" i="7" s="1"/>
  <c r="R31" i="7" s="1"/>
  <c r="S31" i="7" s="1"/>
  <c r="Q39" i="7"/>
  <c r="R39" i="7" s="1"/>
  <c r="S39" i="7" s="1"/>
  <c r="F86" i="7"/>
  <c r="G86" i="7" s="1"/>
  <c r="P86" i="7" s="1"/>
  <c r="N86" i="7"/>
  <c r="L86" i="7"/>
  <c r="Q78" i="7"/>
  <c r="R78" i="7" s="1"/>
  <c r="S78" i="7" s="1"/>
  <c r="L97" i="7"/>
  <c r="N97" i="7"/>
  <c r="F101" i="7"/>
  <c r="G101" i="7" s="1"/>
  <c r="P101" i="7" s="1"/>
  <c r="Q101" i="7" s="1"/>
  <c r="R101" i="7" s="1"/>
  <c r="S101" i="7" s="1"/>
  <c r="Q85" i="7"/>
  <c r="R85" i="7" s="1"/>
  <c r="S85" i="7" s="1"/>
  <c r="Q77" i="7" l="1"/>
  <c r="R77" i="7" s="1"/>
  <c r="S77" i="7" s="1"/>
  <c r="L87" i="7"/>
  <c r="F87" i="7"/>
  <c r="G87" i="7" s="1"/>
  <c r="P87" i="7" s="1"/>
  <c r="Q17" i="7"/>
  <c r="R17" i="7" s="1"/>
  <c r="S17" i="7" s="1"/>
  <c r="Q89" i="7"/>
  <c r="R89" i="7" s="1"/>
  <c r="S89" i="7" s="1"/>
  <c r="L41" i="7"/>
  <c r="F41" i="7"/>
  <c r="G41" i="7" s="1"/>
  <c r="P41" i="7" s="1"/>
  <c r="P5" i="7"/>
  <c r="N90" i="7"/>
  <c r="L90" i="7"/>
  <c r="N79" i="7"/>
  <c r="L79" i="7"/>
  <c r="Q86" i="7"/>
  <c r="R86" i="7" s="1"/>
  <c r="S86" i="7" s="1"/>
  <c r="Q25" i="7"/>
  <c r="R25" i="7" s="1"/>
  <c r="S25" i="7" s="1"/>
  <c r="Q53" i="7"/>
  <c r="R53" i="7" s="1"/>
  <c r="S53" i="7" s="1"/>
  <c r="N100" i="7"/>
  <c r="L100" i="7"/>
  <c r="F49" i="7"/>
  <c r="G49" i="7" s="1"/>
  <c r="P49" i="7" s="1"/>
  <c r="N49" i="7"/>
  <c r="L49" i="7"/>
  <c r="Q69" i="7"/>
  <c r="R69" i="7" s="1"/>
  <c r="S69" i="7" s="1"/>
  <c r="Q28" i="7"/>
  <c r="R28" i="7" s="1"/>
  <c r="S28" i="7" s="1"/>
  <c r="F97" i="7"/>
  <c r="G97" i="7" s="1"/>
  <c r="P97" i="7" s="1"/>
  <c r="N81" i="7"/>
  <c r="L81" i="7"/>
  <c r="N71" i="7"/>
  <c r="L71" i="7"/>
  <c r="F59" i="7"/>
  <c r="G59" i="7" s="1"/>
  <c r="P59" i="7" s="1"/>
  <c r="Q59" i="7" s="1"/>
  <c r="R59" i="7" s="1"/>
  <c r="S59" i="7" s="1"/>
  <c r="F24" i="7"/>
  <c r="G24" i="7" s="1"/>
  <c r="P24" i="7" s="1"/>
  <c r="Q99" i="7"/>
  <c r="R99" i="7" s="1"/>
  <c r="S99" i="7" s="1"/>
  <c r="N83" i="7"/>
  <c r="F83" i="7"/>
  <c r="G83" i="7" s="1"/>
  <c r="P83" i="7" s="1"/>
  <c r="L83" i="7"/>
  <c r="F63" i="7"/>
  <c r="G63" i="7" s="1"/>
  <c r="P63" i="7" s="1"/>
  <c r="Q63" i="7" s="1"/>
  <c r="R63" i="7" s="1"/>
  <c r="S63" i="7" s="1"/>
  <c r="Q18" i="7"/>
  <c r="R18" i="7" s="1"/>
  <c r="S18" i="7" s="1"/>
  <c r="F42" i="7"/>
  <c r="G42" i="7" s="1"/>
  <c r="P42" i="7" s="1"/>
  <c r="F8" i="7"/>
  <c r="G8" i="7" s="1"/>
  <c r="P8" i="7" s="1"/>
  <c r="Q8" i="7" s="1"/>
  <c r="R8" i="7" s="1"/>
  <c r="S8" i="7" s="1"/>
  <c r="F104" i="7"/>
  <c r="G104" i="7" s="1"/>
  <c r="P104" i="7" s="1"/>
  <c r="Q104" i="7" s="1"/>
  <c r="R104" i="7" s="1"/>
  <c r="S104" i="7" s="1"/>
  <c r="Q67" i="7"/>
  <c r="R67" i="7" s="1"/>
  <c r="S67" i="7" s="1"/>
  <c r="F51" i="7"/>
  <c r="G51" i="7" s="1"/>
  <c r="P51" i="7" s="1"/>
  <c r="Q51" i="7" s="1"/>
  <c r="R51" i="7" s="1"/>
  <c r="S51" i="7" s="1"/>
  <c r="N40" i="7"/>
  <c r="F40" i="7"/>
  <c r="G40" i="7" s="1"/>
  <c r="P40" i="7" s="1"/>
  <c r="L40" i="7"/>
  <c r="F46" i="7"/>
  <c r="G46" i="7" s="1"/>
  <c r="P46" i="7" s="1"/>
  <c r="Q46" i="7" s="1"/>
  <c r="R46" i="7" s="1"/>
  <c r="S46" i="7" s="1"/>
  <c r="F94" i="7"/>
  <c r="G94" i="7" s="1"/>
  <c r="P94" i="7" s="1"/>
  <c r="F73" i="7"/>
  <c r="G73" i="7" s="1"/>
  <c r="P73" i="7" s="1"/>
  <c r="N73" i="7"/>
  <c r="L73" i="7"/>
  <c r="F102" i="7"/>
  <c r="G102" i="7" s="1"/>
  <c r="P102" i="7" s="1"/>
  <c r="Q102" i="7" s="1"/>
  <c r="R102" i="7" s="1"/>
  <c r="S102" i="7" s="1"/>
  <c r="F34" i="7"/>
  <c r="G34" i="7" s="1"/>
  <c r="P34" i="7" s="1"/>
  <c r="N34" i="7"/>
  <c r="L34" i="7"/>
  <c r="Q72" i="7"/>
  <c r="R72" i="7" s="1"/>
  <c r="S72" i="7" s="1"/>
  <c r="F16" i="7"/>
  <c r="G16" i="7" s="1"/>
  <c r="P16" i="7" s="1"/>
  <c r="Q16" i="7" s="1"/>
  <c r="R16" i="7" s="1"/>
  <c r="S16" i="7" s="1"/>
  <c r="F14" i="7"/>
  <c r="G14" i="7" s="1"/>
  <c r="P14" i="7" s="1"/>
  <c r="Q14" i="7" s="1"/>
  <c r="R14" i="7" s="1"/>
  <c r="S14" i="7" s="1"/>
  <c r="F57" i="7"/>
  <c r="G57" i="7" s="1"/>
  <c r="P57" i="7" s="1"/>
  <c r="N57" i="7"/>
  <c r="L57" i="7"/>
  <c r="N47" i="7"/>
  <c r="F47" i="7"/>
  <c r="G47" i="7" s="1"/>
  <c r="P47" i="7" s="1"/>
  <c r="L47" i="7"/>
  <c r="F10" i="7"/>
  <c r="G10" i="7" s="1"/>
  <c r="P10" i="7" s="1"/>
  <c r="N10" i="7"/>
  <c r="L10" i="7"/>
  <c r="N5" i="7"/>
  <c r="N32" i="7"/>
  <c r="F32" i="7"/>
  <c r="G32" i="7" s="1"/>
  <c r="P32" i="7" s="1"/>
  <c r="L32" i="7"/>
  <c r="Q38" i="7"/>
  <c r="R38" i="7" s="1"/>
  <c r="S38" i="7" s="1"/>
  <c r="N92" i="7"/>
  <c r="F92" i="7"/>
  <c r="G92" i="7" s="1"/>
  <c r="P92" i="7" s="1"/>
  <c r="L92" i="7"/>
  <c r="Q96" i="7"/>
  <c r="R96" i="7" s="1"/>
  <c r="S96" i="7" s="1"/>
  <c r="N26" i="7"/>
  <c r="F26" i="7"/>
  <c r="G26" i="7" s="1"/>
  <c r="P26" i="7" s="1"/>
  <c r="L26" i="7"/>
  <c r="Q97" i="7"/>
  <c r="R97" i="7" s="1"/>
  <c r="S97" i="7" s="1"/>
  <c r="N65" i="7"/>
  <c r="L65" i="7"/>
  <c r="F61" i="7"/>
  <c r="G61" i="7" s="1"/>
  <c r="P61" i="7" s="1"/>
  <c r="Q61" i="7" s="1"/>
  <c r="R61" i="7" s="1"/>
  <c r="S61" i="7" s="1"/>
  <c r="N13" i="7"/>
  <c r="F13" i="7"/>
  <c r="G13" i="7" s="1"/>
  <c r="P13" i="7" s="1"/>
  <c r="L13" i="7"/>
  <c r="Q44" i="7"/>
  <c r="R44" i="7" s="1"/>
  <c r="S44" i="7" s="1"/>
  <c r="Q24" i="7"/>
  <c r="R24" i="7" s="1"/>
  <c r="S24" i="7" s="1"/>
  <c r="F88" i="7"/>
  <c r="G88" i="7" s="1"/>
  <c r="P88" i="7" s="1"/>
  <c r="Q88" i="7" s="1"/>
  <c r="R88" i="7" s="1"/>
  <c r="S88" i="7" s="1"/>
  <c r="N98" i="7"/>
  <c r="L98" i="7"/>
  <c r="Q55" i="7"/>
  <c r="R55" i="7" s="1"/>
  <c r="S55" i="7" s="1"/>
  <c r="F25" i="7"/>
  <c r="G25" i="7" s="1"/>
  <c r="P25" i="7" s="1"/>
  <c r="Q42" i="7"/>
  <c r="R42" i="7" s="1"/>
  <c r="S42" i="7" s="1"/>
  <c r="Q33" i="7"/>
  <c r="R33" i="7" s="1"/>
  <c r="S33" i="7" s="1"/>
  <c r="B105" i="7"/>
  <c r="F29" i="7"/>
  <c r="G29" i="7" s="1"/>
  <c r="P29" i="7" s="1"/>
  <c r="Q29" i="7" s="1"/>
  <c r="R29" i="7" s="1"/>
  <c r="S29" i="7" s="1"/>
  <c r="F75" i="7"/>
  <c r="G75" i="7" s="1"/>
  <c r="P75" i="7" s="1"/>
  <c r="Q75" i="7" s="1"/>
  <c r="R75" i="7" s="1"/>
  <c r="S75" i="7" s="1"/>
  <c r="Q12" i="7"/>
  <c r="R12" i="7" s="1"/>
  <c r="S12" i="7" s="1"/>
  <c r="Q94" i="7"/>
  <c r="R94" i="7" s="1"/>
  <c r="S94" i="7" s="1"/>
  <c r="F96" i="7"/>
  <c r="G96" i="7" s="1"/>
  <c r="P96" i="7" s="1"/>
  <c r="F20" i="7"/>
  <c r="G20" i="7" s="1"/>
  <c r="P20" i="7" s="1"/>
  <c r="N20" i="7"/>
  <c r="L20" i="7"/>
  <c r="Q56" i="7"/>
  <c r="R56" i="7" s="1"/>
  <c r="S56" i="7" s="1"/>
  <c r="Q36" i="7"/>
  <c r="R36" i="7" s="1"/>
  <c r="S36" i="7" s="1"/>
  <c r="Q22" i="7"/>
  <c r="R22" i="7" s="1"/>
  <c r="S22" i="7" s="1"/>
  <c r="Q20" i="7" l="1"/>
  <c r="R20" i="7" s="1"/>
  <c r="S20" i="7" s="1"/>
  <c r="Q41" i="7"/>
  <c r="R41" i="7" s="1"/>
  <c r="S41" i="7" s="1"/>
  <c r="Q87" i="7"/>
  <c r="R87" i="7" s="1"/>
  <c r="S87" i="7" s="1"/>
  <c r="Q10" i="7"/>
  <c r="R10" i="7" s="1"/>
  <c r="S10" i="7" s="1"/>
  <c r="Q34" i="7"/>
  <c r="R34" i="7" s="1"/>
  <c r="S34" i="7" s="1"/>
  <c r="Q73" i="7"/>
  <c r="R73" i="7" s="1"/>
  <c r="S73" i="7" s="1"/>
  <c r="Q49" i="7"/>
  <c r="R49" i="7" s="1"/>
  <c r="S49" i="7" s="1"/>
  <c r="Q5" i="7"/>
  <c r="R5" i="7" s="1"/>
  <c r="S5" i="7"/>
  <c r="F98" i="7"/>
  <c r="G98" i="7" s="1"/>
  <c r="P98" i="7" s="1"/>
  <c r="Q98" i="7" s="1"/>
  <c r="R98" i="7" s="1"/>
  <c r="S98" i="7" s="1"/>
  <c r="Q13" i="7"/>
  <c r="R13" i="7" s="1"/>
  <c r="S13" i="7" s="1"/>
  <c r="Q26" i="7"/>
  <c r="R26" i="7" s="1"/>
  <c r="S26" i="7" s="1"/>
  <c r="Q92" i="7"/>
  <c r="R92" i="7" s="1"/>
  <c r="S92" i="7" s="1"/>
  <c r="Q32" i="7"/>
  <c r="R32" i="7" s="1"/>
  <c r="S32" i="7" s="1"/>
  <c r="D105" i="7"/>
  <c r="Q40" i="7"/>
  <c r="R40" i="7" s="1"/>
  <c r="S40" i="7" s="1"/>
  <c r="F79" i="7"/>
  <c r="G79" i="7" s="1"/>
  <c r="P79" i="7" s="1"/>
  <c r="Q79" i="7" s="1"/>
  <c r="R79" i="7" s="1"/>
  <c r="S79" i="7" s="1"/>
  <c r="F90" i="7"/>
  <c r="G90" i="7" s="1"/>
  <c r="P90" i="7" s="1"/>
  <c r="Q90" i="7" s="1"/>
  <c r="R90" i="7" s="1"/>
  <c r="S90" i="7" s="1"/>
  <c r="Q57" i="7"/>
  <c r="R57" i="7" s="1"/>
  <c r="S57" i="7" s="1"/>
  <c r="F65" i="7"/>
  <c r="G65" i="7" s="1"/>
  <c r="P65" i="7" s="1"/>
  <c r="Q65" i="7" s="1"/>
  <c r="R65" i="7" s="1"/>
  <c r="Q47" i="7"/>
  <c r="R47" i="7" s="1"/>
  <c r="S47" i="7" s="1"/>
  <c r="Q83" i="7"/>
  <c r="R83" i="7" s="1"/>
  <c r="S83" i="7" s="1"/>
  <c r="F71" i="7"/>
  <c r="G71" i="7" s="1"/>
  <c r="P71" i="7" s="1"/>
  <c r="Q71" i="7" s="1"/>
  <c r="R71" i="7" s="1"/>
  <c r="S71" i="7" s="1"/>
  <c r="F81" i="7"/>
  <c r="G81" i="7" s="1"/>
  <c r="P81" i="7" s="1"/>
  <c r="Q81" i="7" s="1"/>
  <c r="R81" i="7" s="1"/>
  <c r="S81" i="7" s="1"/>
  <c r="F100" i="7"/>
  <c r="G100" i="7" s="1"/>
  <c r="P100" i="7" s="1"/>
  <c r="Q100" i="7" s="1"/>
  <c r="R100" i="7" s="1"/>
  <c r="S100" i="7" s="1"/>
  <c r="S65" i="7" l="1"/>
  <c r="W5" i="7"/>
  <c r="X5" i="7" s="1"/>
  <c r="G105" i="7"/>
  <c r="W6" i="7"/>
  <c r="W12" i="7"/>
  <c r="W13" i="7" s="1"/>
  <c r="W4" i="7"/>
  <c r="X4" i="7" s="1"/>
  <c r="C105" i="11" l="1"/>
  <c r="D105" i="11"/>
  <c r="E105" i="11"/>
  <c r="B105" i="11"/>
  <c r="G105" i="10"/>
  <c r="C105" i="10"/>
  <c r="D105" i="10"/>
  <c r="E105" i="10"/>
  <c r="B105" i="10"/>
  <c r="C105" i="6"/>
  <c r="E105" i="6"/>
  <c r="B105" i="6"/>
  <c r="K104" i="2"/>
  <c r="L104" i="2"/>
  <c r="M104" i="2"/>
  <c r="N104" i="2"/>
  <c r="K105" i="2"/>
  <c r="L105" i="2"/>
  <c r="M105" i="2"/>
  <c r="N105" i="2"/>
  <c r="C104" i="2"/>
  <c r="D104" i="2"/>
  <c r="E104" i="2"/>
  <c r="C105" i="2"/>
  <c r="D105" i="2"/>
  <c r="E105" i="2"/>
  <c r="B105" i="2"/>
  <c r="B104" i="2"/>
  <c r="E6" i="6" l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D103" i="6"/>
  <c r="D102" i="6"/>
  <c r="D101" i="6"/>
  <c r="D99" i="6"/>
  <c r="D98" i="6"/>
  <c r="D97" i="6"/>
  <c r="D95" i="6"/>
  <c r="D94" i="6"/>
  <c r="D93" i="6"/>
  <c r="D91" i="6"/>
  <c r="D90" i="6"/>
  <c r="D89" i="6"/>
  <c r="D87" i="6"/>
  <c r="D86" i="6"/>
  <c r="D85" i="6"/>
  <c r="D83" i="6"/>
  <c r="D82" i="6"/>
  <c r="D81" i="6"/>
  <c r="D79" i="6"/>
  <c r="D78" i="6"/>
  <c r="D77" i="6"/>
  <c r="D75" i="6"/>
  <c r="D74" i="6"/>
  <c r="D73" i="6"/>
  <c r="D71" i="6"/>
  <c r="D70" i="6"/>
  <c r="D69" i="6"/>
  <c r="D67" i="6"/>
  <c r="D66" i="6"/>
  <c r="D65" i="6"/>
  <c r="D63" i="6"/>
  <c r="D62" i="6"/>
  <c r="D61" i="6"/>
  <c r="D59" i="6"/>
  <c r="D58" i="6"/>
  <c r="D57" i="6"/>
  <c r="D55" i="6"/>
  <c r="D54" i="6"/>
  <c r="D53" i="6"/>
  <c r="D51" i="6"/>
  <c r="D50" i="6"/>
  <c r="D49" i="6"/>
  <c r="D47" i="6"/>
  <c r="D46" i="6"/>
  <c r="D45" i="6"/>
  <c r="D43" i="6"/>
  <c r="D42" i="6"/>
  <c r="D41" i="6"/>
  <c r="D39" i="6"/>
  <c r="D38" i="6"/>
  <c r="D37" i="6"/>
  <c r="D35" i="6"/>
  <c r="D34" i="6"/>
  <c r="D33" i="6"/>
  <c r="D31" i="6"/>
  <c r="D30" i="6"/>
  <c r="D29" i="6"/>
  <c r="D27" i="6"/>
  <c r="D26" i="6"/>
  <c r="D25" i="6"/>
  <c r="D23" i="6"/>
  <c r="D22" i="6"/>
  <c r="D21" i="6"/>
  <c r="D19" i="6"/>
  <c r="D18" i="6"/>
  <c r="D17" i="6"/>
  <c r="D15" i="6"/>
  <c r="D14" i="6"/>
  <c r="D13" i="6"/>
  <c r="D11" i="6"/>
  <c r="D10" i="6"/>
  <c r="D9" i="6"/>
  <c r="D7" i="6"/>
  <c r="D6" i="6"/>
  <c r="D105" i="6"/>
  <c r="D8" i="6" l="1"/>
  <c r="D12" i="6"/>
  <c r="D16" i="6"/>
  <c r="D20" i="6"/>
  <c r="D24" i="6"/>
  <c r="D28" i="6"/>
  <c r="D32" i="6"/>
  <c r="D36" i="6"/>
  <c r="D40" i="6"/>
  <c r="D44" i="6"/>
  <c r="D48" i="6"/>
  <c r="D52" i="6"/>
  <c r="D56" i="6"/>
  <c r="D60" i="6"/>
  <c r="D64" i="6"/>
  <c r="D68" i="6"/>
  <c r="D72" i="6"/>
  <c r="D76" i="6"/>
  <c r="D80" i="6"/>
  <c r="D84" i="6"/>
  <c r="D88" i="6"/>
  <c r="D92" i="6"/>
  <c r="D96" i="6"/>
  <c r="D100" i="6"/>
  <c r="D104" i="6"/>
  <c r="K104" i="11" l="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E103" i="2"/>
  <c r="D103" i="2"/>
  <c r="M103" i="2" s="1"/>
  <c r="C103" i="2"/>
  <c r="B103" i="2"/>
  <c r="E102" i="2"/>
  <c r="D102" i="2"/>
  <c r="M102" i="2" s="1"/>
  <c r="C102" i="2"/>
  <c r="B102" i="2"/>
  <c r="E101" i="2"/>
  <c r="D101" i="2"/>
  <c r="M101" i="2" s="1"/>
  <c r="C101" i="2"/>
  <c r="B101" i="2"/>
  <c r="E100" i="2"/>
  <c r="D100" i="2"/>
  <c r="M100" i="2" s="1"/>
  <c r="C100" i="2"/>
  <c r="B100" i="2"/>
  <c r="E99" i="2"/>
  <c r="D99" i="2"/>
  <c r="M99" i="2" s="1"/>
  <c r="C99" i="2"/>
  <c r="B99" i="2"/>
  <c r="E98" i="2"/>
  <c r="D98" i="2"/>
  <c r="M98" i="2" s="1"/>
  <c r="C98" i="2"/>
  <c r="B98" i="2"/>
  <c r="E97" i="2"/>
  <c r="D97" i="2"/>
  <c r="M97" i="2" s="1"/>
  <c r="C97" i="2"/>
  <c r="B97" i="2"/>
  <c r="E96" i="2"/>
  <c r="D96" i="2"/>
  <c r="M96" i="2" s="1"/>
  <c r="C96" i="2"/>
  <c r="B96" i="2"/>
  <c r="E95" i="2"/>
  <c r="D95" i="2"/>
  <c r="M95" i="2" s="1"/>
  <c r="C95" i="2"/>
  <c r="B95" i="2"/>
  <c r="E94" i="2"/>
  <c r="D94" i="2"/>
  <c r="M94" i="2" s="1"/>
  <c r="C94" i="2"/>
  <c r="B94" i="2"/>
  <c r="E93" i="2"/>
  <c r="D93" i="2"/>
  <c r="M93" i="2" s="1"/>
  <c r="C93" i="2"/>
  <c r="B93" i="2"/>
  <c r="E92" i="2"/>
  <c r="D92" i="2"/>
  <c r="M92" i="2" s="1"/>
  <c r="C92" i="2"/>
  <c r="B92" i="2"/>
  <c r="E91" i="2"/>
  <c r="D91" i="2"/>
  <c r="M91" i="2" s="1"/>
  <c r="C91" i="2"/>
  <c r="B91" i="2"/>
  <c r="E90" i="2"/>
  <c r="D90" i="2"/>
  <c r="M90" i="2" s="1"/>
  <c r="C90" i="2"/>
  <c r="B90" i="2"/>
  <c r="E89" i="2"/>
  <c r="D89" i="2"/>
  <c r="M89" i="2" s="1"/>
  <c r="C89" i="2"/>
  <c r="B89" i="2"/>
  <c r="E88" i="2"/>
  <c r="D88" i="2"/>
  <c r="M88" i="2" s="1"/>
  <c r="C88" i="2"/>
  <c r="B88" i="2"/>
  <c r="E87" i="2"/>
  <c r="D87" i="2"/>
  <c r="M87" i="2" s="1"/>
  <c r="C87" i="2"/>
  <c r="B87" i="2"/>
  <c r="E86" i="2"/>
  <c r="D86" i="2"/>
  <c r="M86" i="2" s="1"/>
  <c r="C86" i="2"/>
  <c r="B86" i="2"/>
  <c r="E85" i="2"/>
  <c r="D85" i="2"/>
  <c r="M85" i="2" s="1"/>
  <c r="C85" i="2"/>
  <c r="B85" i="2"/>
  <c r="E84" i="2"/>
  <c r="D84" i="2"/>
  <c r="M84" i="2" s="1"/>
  <c r="C84" i="2"/>
  <c r="B84" i="2"/>
  <c r="E83" i="2"/>
  <c r="D83" i="2"/>
  <c r="M83" i="2" s="1"/>
  <c r="C83" i="2"/>
  <c r="B83" i="2"/>
  <c r="E82" i="2"/>
  <c r="D82" i="2"/>
  <c r="M82" i="2" s="1"/>
  <c r="C82" i="2"/>
  <c r="B82" i="2"/>
  <c r="E81" i="2"/>
  <c r="D81" i="2"/>
  <c r="M81" i="2" s="1"/>
  <c r="C81" i="2"/>
  <c r="B81" i="2"/>
  <c r="E80" i="2"/>
  <c r="D80" i="2"/>
  <c r="M80" i="2" s="1"/>
  <c r="C80" i="2"/>
  <c r="B80" i="2"/>
  <c r="E79" i="2"/>
  <c r="D79" i="2"/>
  <c r="M79" i="2" s="1"/>
  <c r="C79" i="2"/>
  <c r="B79" i="2"/>
  <c r="E78" i="2"/>
  <c r="D78" i="2"/>
  <c r="M78" i="2" s="1"/>
  <c r="C78" i="2"/>
  <c r="B78" i="2"/>
  <c r="E77" i="2"/>
  <c r="D77" i="2"/>
  <c r="M77" i="2" s="1"/>
  <c r="C77" i="2"/>
  <c r="B77" i="2"/>
  <c r="E76" i="2"/>
  <c r="D76" i="2"/>
  <c r="M76" i="2" s="1"/>
  <c r="C76" i="2"/>
  <c r="B76" i="2"/>
  <c r="E75" i="2"/>
  <c r="D75" i="2"/>
  <c r="M75" i="2" s="1"/>
  <c r="C75" i="2"/>
  <c r="B75" i="2"/>
  <c r="E74" i="2"/>
  <c r="D74" i="2"/>
  <c r="M74" i="2" s="1"/>
  <c r="C74" i="2"/>
  <c r="B74" i="2"/>
  <c r="E73" i="2"/>
  <c r="D73" i="2"/>
  <c r="M73" i="2" s="1"/>
  <c r="C73" i="2"/>
  <c r="B73" i="2"/>
  <c r="E72" i="2"/>
  <c r="D72" i="2"/>
  <c r="M72" i="2" s="1"/>
  <c r="C72" i="2"/>
  <c r="B72" i="2"/>
  <c r="E71" i="2"/>
  <c r="D71" i="2"/>
  <c r="M71" i="2" s="1"/>
  <c r="C71" i="2"/>
  <c r="B71" i="2"/>
  <c r="E70" i="2"/>
  <c r="D70" i="2"/>
  <c r="M70" i="2" s="1"/>
  <c r="C70" i="2"/>
  <c r="B70" i="2"/>
  <c r="E69" i="2"/>
  <c r="D69" i="2"/>
  <c r="M69" i="2" s="1"/>
  <c r="C69" i="2"/>
  <c r="B69" i="2"/>
  <c r="E68" i="2"/>
  <c r="D68" i="2"/>
  <c r="M68" i="2" s="1"/>
  <c r="C68" i="2"/>
  <c r="B68" i="2"/>
  <c r="E67" i="2"/>
  <c r="D67" i="2"/>
  <c r="M67" i="2" s="1"/>
  <c r="C67" i="2"/>
  <c r="B67" i="2"/>
  <c r="E66" i="2"/>
  <c r="D66" i="2"/>
  <c r="M66" i="2" s="1"/>
  <c r="C66" i="2"/>
  <c r="B66" i="2"/>
  <c r="E65" i="2"/>
  <c r="D65" i="2"/>
  <c r="M65" i="2" s="1"/>
  <c r="C65" i="2"/>
  <c r="B65" i="2"/>
  <c r="E64" i="2"/>
  <c r="D64" i="2"/>
  <c r="M64" i="2" s="1"/>
  <c r="C64" i="2"/>
  <c r="B64" i="2"/>
  <c r="E63" i="2"/>
  <c r="D63" i="2"/>
  <c r="M63" i="2" s="1"/>
  <c r="C63" i="2"/>
  <c r="B63" i="2"/>
  <c r="E62" i="2"/>
  <c r="D62" i="2"/>
  <c r="M62" i="2" s="1"/>
  <c r="C62" i="2"/>
  <c r="B62" i="2"/>
  <c r="E61" i="2"/>
  <c r="D61" i="2"/>
  <c r="M61" i="2" s="1"/>
  <c r="C61" i="2"/>
  <c r="B61" i="2"/>
  <c r="E60" i="2"/>
  <c r="D60" i="2"/>
  <c r="M60" i="2" s="1"/>
  <c r="C60" i="2"/>
  <c r="B60" i="2"/>
  <c r="E59" i="2"/>
  <c r="D59" i="2"/>
  <c r="M59" i="2" s="1"/>
  <c r="C59" i="2"/>
  <c r="B59" i="2"/>
  <c r="E58" i="2"/>
  <c r="D58" i="2"/>
  <c r="M58" i="2" s="1"/>
  <c r="C58" i="2"/>
  <c r="B58" i="2"/>
  <c r="E57" i="2"/>
  <c r="D57" i="2"/>
  <c r="M57" i="2" s="1"/>
  <c r="C57" i="2"/>
  <c r="B57" i="2"/>
  <c r="E56" i="2"/>
  <c r="D56" i="2"/>
  <c r="M56" i="2" s="1"/>
  <c r="C56" i="2"/>
  <c r="B56" i="2"/>
  <c r="E55" i="2"/>
  <c r="D55" i="2"/>
  <c r="M55" i="2" s="1"/>
  <c r="C55" i="2"/>
  <c r="B55" i="2"/>
  <c r="E54" i="2"/>
  <c r="D54" i="2"/>
  <c r="M54" i="2" s="1"/>
  <c r="C54" i="2"/>
  <c r="B54" i="2"/>
  <c r="E53" i="2"/>
  <c r="D53" i="2"/>
  <c r="M53" i="2" s="1"/>
  <c r="C53" i="2"/>
  <c r="B53" i="2"/>
  <c r="E52" i="2"/>
  <c r="D52" i="2"/>
  <c r="M52" i="2" s="1"/>
  <c r="C52" i="2"/>
  <c r="B52" i="2"/>
  <c r="E51" i="2"/>
  <c r="D51" i="2"/>
  <c r="M51" i="2" s="1"/>
  <c r="C51" i="2"/>
  <c r="B51" i="2"/>
  <c r="E50" i="2"/>
  <c r="D50" i="2"/>
  <c r="M50" i="2" s="1"/>
  <c r="C50" i="2"/>
  <c r="B50" i="2"/>
  <c r="E49" i="2"/>
  <c r="D49" i="2"/>
  <c r="M49" i="2" s="1"/>
  <c r="C49" i="2"/>
  <c r="B49" i="2"/>
  <c r="E48" i="2"/>
  <c r="D48" i="2"/>
  <c r="M48" i="2" s="1"/>
  <c r="C48" i="2"/>
  <c r="B48" i="2"/>
  <c r="E47" i="2"/>
  <c r="D47" i="2"/>
  <c r="M47" i="2" s="1"/>
  <c r="C47" i="2"/>
  <c r="B47" i="2"/>
  <c r="E46" i="2"/>
  <c r="D46" i="2"/>
  <c r="M46" i="2" s="1"/>
  <c r="C46" i="2"/>
  <c r="B46" i="2"/>
  <c r="E45" i="2"/>
  <c r="D45" i="2"/>
  <c r="M45" i="2" s="1"/>
  <c r="C45" i="2"/>
  <c r="B45" i="2"/>
  <c r="E44" i="2"/>
  <c r="D44" i="2"/>
  <c r="M44" i="2" s="1"/>
  <c r="C44" i="2"/>
  <c r="B44" i="2"/>
  <c r="E43" i="2"/>
  <c r="D43" i="2"/>
  <c r="M43" i="2" s="1"/>
  <c r="C43" i="2"/>
  <c r="B43" i="2"/>
  <c r="E42" i="2"/>
  <c r="D42" i="2"/>
  <c r="M42" i="2" s="1"/>
  <c r="C42" i="2"/>
  <c r="B42" i="2"/>
  <c r="E41" i="2"/>
  <c r="D41" i="2"/>
  <c r="M41" i="2" s="1"/>
  <c r="C41" i="2"/>
  <c r="B41" i="2"/>
  <c r="E40" i="2"/>
  <c r="D40" i="2"/>
  <c r="M40" i="2" s="1"/>
  <c r="C40" i="2"/>
  <c r="B40" i="2"/>
  <c r="E39" i="2"/>
  <c r="D39" i="2"/>
  <c r="M39" i="2" s="1"/>
  <c r="C39" i="2"/>
  <c r="B39" i="2"/>
  <c r="E38" i="2"/>
  <c r="D38" i="2"/>
  <c r="M38" i="2" s="1"/>
  <c r="C38" i="2"/>
  <c r="B38" i="2"/>
  <c r="E37" i="2"/>
  <c r="D37" i="2"/>
  <c r="M37" i="2" s="1"/>
  <c r="C37" i="2"/>
  <c r="B37" i="2"/>
  <c r="E36" i="2"/>
  <c r="D36" i="2"/>
  <c r="M36" i="2" s="1"/>
  <c r="C36" i="2"/>
  <c r="B36" i="2"/>
  <c r="E35" i="2"/>
  <c r="D35" i="2"/>
  <c r="M35" i="2" s="1"/>
  <c r="C35" i="2"/>
  <c r="B35" i="2"/>
  <c r="E34" i="2"/>
  <c r="D34" i="2"/>
  <c r="M34" i="2" s="1"/>
  <c r="C34" i="2"/>
  <c r="B34" i="2"/>
  <c r="E33" i="2"/>
  <c r="D33" i="2"/>
  <c r="M33" i="2" s="1"/>
  <c r="C33" i="2"/>
  <c r="B33" i="2"/>
  <c r="E32" i="2"/>
  <c r="D32" i="2"/>
  <c r="M32" i="2" s="1"/>
  <c r="C32" i="2"/>
  <c r="B32" i="2"/>
  <c r="E31" i="2"/>
  <c r="D31" i="2"/>
  <c r="M31" i="2" s="1"/>
  <c r="C31" i="2"/>
  <c r="B31" i="2"/>
  <c r="E30" i="2"/>
  <c r="D30" i="2"/>
  <c r="M30" i="2" s="1"/>
  <c r="C30" i="2"/>
  <c r="B30" i="2"/>
  <c r="E29" i="2"/>
  <c r="D29" i="2"/>
  <c r="M29" i="2" s="1"/>
  <c r="C29" i="2"/>
  <c r="B29" i="2"/>
  <c r="E28" i="2"/>
  <c r="D28" i="2"/>
  <c r="M28" i="2" s="1"/>
  <c r="C28" i="2"/>
  <c r="B28" i="2"/>
  <c r="E27" i="2"/>
  <c r="D27" i="2"/>
  <c r="M27" i="2" s="1"/>
  <c r="C27" i="2"/>
  <c r="B27" i="2"/>
  <c r="E26" i="2"/>
  <c r="D26" i="2"/>
  <c r="M26" i="2" s="1"/>
  <c r="C26" i="2"/>
  <c r="B26" i="2"/>
  <c r="E25" i="2"/>
  <c r="D25" i="2"/>
  <c r="M25" i="2" s="1"/>
  <c r="C25" i="2"/>
  <c r="B25" i="2"/>
  <c r="E24" i="2"/>
  <c r="D24" i="2"/>
  <c r="M24" i="2" s="1"/>
  <c r="C24" i="2"/>
  <c r="B24" i="2"/>
  <c r="E23" i="2"/>
  <c r="D23" i="2"/>
  <c r="M23" i="2" s="1"/>
  <c r="C23" i="2"/>
  <c r="B23" i="2"/>
  <c r="E22" i="2"/>
  <c r="D22" i="2"/>
  <c r="M22" i="2" s="1"/>
  <c r="C22" i="2"/>
  <c r="B22" i="2"/>
  <c r="E21" i="2"/>
  <c r="D21" i="2"/>
  <c r="M21" i="2" s="1"/>
  <c r="C21" i="2"/>
  <c r="B21" i="2"/>
  <c r="E20" i="2"/>
  <c r="D20" i="2"/>
  <c r="M20" i="2" s="1"/>
  <c r="C20" i="2"/>
  <c r="B20" i="2"/>
  <c r="E19" i="2"/>
  <c r="D19" i="2"/>
  <c r="M19" i="2" s="1"/>
  <c r="C19" i="2"/>
  <c r="B19" i="2"/>
  <c r="E18" i="2"/>
  <c r="D18" i="2"/>
  <c r="M18" i="2" s="1"/>
  <c r="C18" i="2"/>
  <c r="B18" i="2"/>
  <c r="E17" i="2"/>
  <c r="D17" i="2"/>
  <c r="M17" i="2" s="1"/>
  <c r="C17" i="2"/>
  <c r="B17" i="2"/>
  <c r="E16" i="2"/>
  <c r="D16" i="2"/>
  <c r="M16" i="2" s="1"/>
  <c r="C16" i="2"/>
  <c r="B16" i="2"/>
  <c r="E15" i="2"/>
  <c r="D15" i="2"/>
  <c r="M15" i="2" s="1"/>
  <c r="C15" i="2"/>
  <c r="B15" i="2"/>
  <c r="E14" i="2"/>
  <c r="D14" i="2"/>
  <c r="M14" i="2" s="1"/>
  <c r="C14" i="2"/>
  <c r="B14" i="2"/>
  <c r="E13" i="2"/>
  <c r="D13" i="2"/>
  <c r="M13" i="2" s="1"/>
  <c r="C13" i="2"/>
  <c r="B13" i="2"/>
  <c r="E12" i="2"/>
  <c r="D12" i="2"/>
  <c r="M12" i="2" s="1"/>
  <c r="C12" i="2"/>
  <c r="B12" i="2"/>
  <c r="E11" i="2"/>
  <c r="D11" i="2"/>
  <c r="M11" i="2" s="1"/>
  <c r="C11" i="2"/>
  <c r="B11" i="2"/>
  <c r="E10" i="2"/>
  <c r="D10" i="2"/>
  <c r="M10" i="2" s="1"/>
  <c r="C10" i="2"/>
  <c r="B10" i="2"/>
  <c r="E9" i="2"/>
  <c r="D9" i="2"/>
  <c r="M9" i="2" s="1"/>
  <c r="C9" i="2"/>
  <c r="B9" i="2"/>
  <c r="E8" i="2"/>
  <c r="D8" i="2"/>
  <c r="M8" i="2" s="1"/>
  <c r="C8" i="2"/>
  <c r="B8" i="2"/>
  <c r="E7" i="2"/>
  <c r="D7" i="2"/>
  <c r="M7" i="2" s="1"/>
  <c r="C7" i="2"/>
  <c r="B7" i="2"/>
  <c r="E6" i="2"/>
  <c r="D6" i="2"/>
  <c r="M6" i="2" s="1"/>
  <c r="C6" i="2"/>
  <c r="B6" i="2"/>
  <c r="E5" i="2"/>
  <c r="D5" i="2"/>
  <c r="M5" i="2" s="1"/>
  <c r="C5" i="2"/>
  <c r="B5" i="2"/>
  <c r="E4" i="2"/>
  <c r="D4" i="2"/>
  <c r="M4" i="2" s="1"/>
  <c r="C4" i="2"/>
  <c r="B4" i="2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B100" i="6"/>
  <c r="L100" i="6" s="1"/>
  <c r="B12" i="6"/>
  <c r="L12" i="6" s="1"/>
  <c r="B5" i="6"/>
  <c r="N4" i="2" l="1"/>
  <c r="E5" i="11" s="1"/>
  <c r="N6" i="2"/>
  <c r="O7" i="11" s="1"/>
  <c r="N7" i="2"/>
  <c r="O8" i="11" s="1"/>
  <c r="N8" i="2"/>
  <c r="N10" i="2"/>
  <c r="N11" i="2"/>
  <c r="N12" i="2"/>
  <c r="N14" i="2"/>
  <c r="O15" i="11" s="1"/>
  <c r="N15" i="2"/>
  <c r="N16" i="2"/>
  <c r="N18" i="2"/>
  <c r="N19" i="2"/>
  <c r="N20" i="2"/>
  <c r="N22" i="2"/>
  <c r="O23" i="11" s="1"/>
  <c r="N23" i="2"/>
  <c r="O24" i="11" s="1"/>
  <c r="N24" i="2"/>
  <c r="N25" i="2"/>
  <c r="N26" i="2"/>
  <c r="N27" i="2"/>
  <c r="O28" i="11" s="1"/>
  <c r="N28" i="2"/>
  <c r="N29" i="2"/>
  <c r="O30" i="11" s="1"/>
  <c r="N30" i="2"/>
  <c r="N31" i="2"/>
  <c r="O32" i="11" s="1"/>
  <c r="N32" i="2"/>
  <c r="N33" i="2"/>
  <c r="N34" i="2"/>
  <c r="O35" i="11" s="1"/>
  <c r="N35" i="2"/>
  <c r="O36" i="11" s="1"/>
  <c r="N36" i="2"/>
  <c r="N37" i="2"/>
  <c r="N38" i="2"/>
  <c r="N39" i="2"/>
  <c r="O40" i="11" s="1"/>
  <c r="N40" i="2"/>
  <c r="N41" i="2"/>
  <c r="O42" i="11" s="1"/>
  <c r="N42" i="2"/>
  <c r="N43" i="2"/>
  <c r="O44" i="11" s="1"/>
  <c r="N44" i="2"/>
  <c r="N45" i="2"/>
  <c r="O46" i="11" s="1"/>
  <c r="N46" i="2"/>
  <c r="N47" i="2"/>
  <c r="N48" i="2"/>
  <c r="N49" i="2"/>
  <c r="O50" i="11" s="1"/>
  <c r="N50" i="2"/>
  <c r="O51" i="11" s="1"/>
  <c r="N51" i="2"/>
  <c r="O52" i="11" s="1"/>
  <c r="N52" i="2"/>
  <c r="M53" i="11" s="1"/>
  <c r="N53" i="2"/>
  <c r="N54" i="2"/>
  <c r="O55" i="11" s="1"/>
  <c r="N55" i="2"/>
  <c r="O56" i="11" s="1"/>
  <c r="N56" i="2"/>
  <c r="O57" i="11" s="1"/>
  <c r="N57" i="2"/>
  <c r="O58" i="11" s="1"/>
  <c r="N58" i="2"/>
  <c r="N59" i="2"/>
  <c r="O60" i="11" s="1"/>
  <c r="N60" i="2"/>
  <c r="O61" i="11" s="1"/>
  <c r="N61" i="2"/>
  <c r="O62" i="11" s="1"/>
  <c r="N62" i="2"/>
  <c r="N63" i="2"/>
  <c r="O64" i="11" s="1"/>
  <c r="N64" i="2"/>
  <c r="M65" i="11" s="1"/>
  <c r="N65" i="2"/>
  <c r="O66" i="11" s="1"/>
  <c r="N66" i="2"/>
  <c r="O67" i="11" s="1"/>
  <c r="N67" i="2"/>
  <c r="O68" i="11" s="1"/>
  <c r="N68" i="2"/>
  <c r="N69" i="2"/>
  <c r="O70" i="11" s="1"/>
  <c r="N70" i="2"/>
  <c r="O71" i="11" s="1"/>
  <c r="N71" i="2"/>
  <c r="O72" i="11" s="1"/>
  <c r="N72" i="2"/>
  <c r="O73" i="11" s="1"/>
  <c r="N73" i="2"/>
  <c r="N74" i="2"/>
  <c r="N75" i="2"/>
  <c r="O76" i="11" s="1"/>
  <c r="N76" i="2"/>
  <c r="O77" i="11" s="1"/>
  <c r="N77" i="2"/>
  <c r="N78" i="2"/>
  <c r="O79" i="11" s="1"/>
  <c r="N79" i="2"/>
  <c r="O80" i="11" s="1"/>
  <c r="N80" i="2"/>
  <c r="O81" i="11" s="1"/>
  <c r="N81" i="2"/>
  <c r="O82" i="11" s="1"/>
  <c r="N82" i="2"/>
  <c r="N83" i="2"/>
  <c r="O84" i="11" s="1"/>
  <c r="N84" i="2"/>
  <c r="N85" i="2"/>
  <c r="O86" i="11" s="1"/>
  <c r="N86" i="2"/>
  <c r="O87" i="11" s="1"/>
  <c r="N87" i="2"/>
  <c r="O88" i="11" s="1"/>
  <c r="N88" i="2"/>
  <c r="O89" i="11" s="1"/>
  <c r="N89" i="2"/>
  <c r="O90" i="11" s="1"/>
  <c r="N90" i="2"/>
  <c r="O91" i="11" s="1"/>
  <c r="N91" i="2"/>
  <c r="N92" i="2"/>
  <c r="N93" i="2"/>
  <c r="O94" i="11" s="1"/>
  <c r="N94" i="2"/>
  <c r="N95" i="2"/>
  <c r="O96" i="11" s="1"/>
  <c r="N96" i="2"/>
  <c r="O97" i="11" s="1"/>
  <c r="N97" i="2"/>
  <c r="O98" i="11" s="1"/>
  <c r="N98" i="2"/>
  <c r="N99" i="2"/>
  <c r="O100" i="11" s="1"/>
  <c r="N100" i="2"/>
  <c r="O101" i="11" s="1"/>
  <c r="N101" i="2"/>
  <c r="O102" i="11" s="1"/>
  <c r="N102" i="2"/>
  <c r="O103" i="11" s="1"/>
  <c r="N103" i="2"/>
  <c r="B6" i="6"/>
  <c r="L6" i="6" s="1"/>
  <c r="K5" i="2"/>
  <c r="B6" i="10" s="1"/>
  <c r="L6" i="10" s="1"/>
  <c r="K7" i="2"/>
  <c r="B8" i="10" s="1"/>
  <c r="L8" i="10" s="1"/>
  <c r="B10" i="6"/>
  <c r="K9" i="2"/>
  <c r="K11" i="2"/>
  <c r="B12" i="10" s="1"/>
  <c r="B14" i="6"/>
  <c r="K13" i="2"/>
  <c r="B14" i="10" s="1"/>
  <c r="K16" i="2"/>
  <c r="B17" i="10" s="1"/>
  <c r="L17" i="10" s="1"/>
  <c r="K18" i="2"/>
  <c r="B19" i="10" s="1"/>
  <c r="L19" i="10" s="1"/>
  <c r="K20" i="2"/>
  <c r="K22" i="2"/>
  <c r="K24" i="2"/>
  <c r="B25" i="10" s="1"/>
  <c r="K26" i="2"/>
  <c r="K28" i="2"/>
  <c r="B29" i="10" s="1"/>
  <c r="L29" i="10" s="1"/>
  <c r="B32" i="6"/>
  <c r="K31" i="2"/>
  <c r="B34" i="6"/>
  <c r="L34" i="6" s="1"/>
  <c r="K33" i="2"/>
  <c r="B36" i="6"/>
  <c r="K35" i="2"/>
  <c r="B38" i="6"/>
  <c r="K37" i="2"/>
  <c r="B38" i="10" s="1"/>
  <c r="L38" i="10" s="1"/>
  <c r="B40" i="6"/>
  <c r="K39" i="2"/>
  <c r="B42" i="6"/>
  <c r="L42" i="6" s="1"/>
  <c r="K41" i="2"/>
  <c r="B44" i="6"/>
  <c r="L44" i="6" s="1"/>
  <c r="K43" i="2"/>
  <c r="B44" i="10" s="1"/>
  <c r="B46" i="6"/>
  <c r="L46" i="6" s="1"/>
  <c r="K45" i="2"/>
  <c r="B46" i="10" s="1"/>
  <c r="L46" i="10" s="1"/>
  <c r="K48" i="2"/>
  <c r="K50" i="2"/>
  <c r="B51" i="10" s="1"/>
  <c r="L51" i="10" s="1"/>
  <c r="K52" i="2"/>
  <c r="K54" i="2"/>
  <c r="B55" i="10" s="1"/>
  <c r="L55" i="10" s="1"/>
  <c r="K56" i="2"/>
  <c r="B57" i="10" s="1"/>
  <c r="L57" i="10" s="1"/>
  <c r="K58" i="2"/>
  <c r="K60" i="2"/>
  <c r="K62" i="2"/>
  <c r="B63" i="10" s="1"/>
  <c r="L63" i="10" s="1"/>
  <c r="B66" i="6"/>
  <c r="L66" i="6" s="1"/>
  <c r="K65" i="2"/>
  <c r="B66" i="10" s="1"/>
  <c r="L66" i="10" s="1"/>
  <c r="B68" i="6"/>
  <c r="K67" i="2"/>
  <c r="B68" i="10" s="1"/>
  <c r="B70" i="6"/>
  <c r="L70" i="6" s="1"/>
  <c r="K69" i="2"/>
  <c r="B72" i="6"/>
  <c r="K71" i="2"/>
  <c r="K72" i="2"/>
  <c r="B73" i="10" s="1"/>
  <c r="K74" i="2"/>
  <c r="K75" i="2"/>
  <c r="B76" i="10" s="1"/>
  <c r="L76" i="10" s="1"/>
  <c r="K76" i="2"/>
  <c r="B78" i="6"/>
  <c r="K77" i="2"/>
  <c r="B78" i="10" s="1"/>
  <c r="K78" i="2"/>
  <c r="B80" i="6"/>
  <c r="L80" i="6" s="1"/>
  <c r="K79" i="2"/>
  <c r="K80" i="2"/>
  <c r="K81" i="2"/>
  <c r="B82" i="10" s="1"/>
  <c r="K82" i="2"/>
  <c r="B84" i="6"/>
  <c r="K83" i="2"/>
  <c r="K84" i="2"/>
  <c r="B85" i="10" s="1"/>
  <c r="B86" i="6"/>
  <c r="K85" i="2"/>
  <c r="B86" i="10" s="1"/>
  <c r="L86" i="10" s="1"/>
  <c r="K86" i="2"/>
  <c r="B88" i="6"/>
  <c r="K87" i="2"/>
  <c r="K88" i="2"/>
  <c r="B90" i="6"/>
  <c r="L90" i="6" s="1"/>
  <c r="K89" i="2"/>
  <c r="K90" i="2"/>
  <c r="B92" i="6"/>
  <c r="K91" i="2"/>
  <c r="K92" i="2"/>
  <c r="B94" i="6"/>
  <c r="K93" i="2"/>
  <c r="K94" i="2"/>
  <c r="B95" i="10" s="1"/>
  <c r="B96" i="6"/>
  <c r="K95" i="2"/>
  <c r="K96" i="2"/>
  <c r="B98" i="6"/>
  <c r="L98" i="6" s="1"/>
  <c r="K97" i="2"/>
  <c r="B98" i="10" s="1"/>
  <c r="L98" i="10" s="1"/>
  <c r="K98" i="2"/>
  <c r="K99" i="2"/>
  <c r="B100" i="10" s="1"/>
  <c r="L100" i="10" s="1"/>
  <c r="K100" i="2"/>
  <c r="B101" i="10" s="1"/>
  <c r="L101" i="10" s="1"/>
  <c r="B102" i="6"/>
  <c r="K101" i="2"/>
  <c r="B102" i="10" s="1"/>
  <c r="L102" i="10" s="1"/>
  <c r="K102" i="2"/>
  <c r="B104" i="6"/>
  <c r="L104" i="6" s="1"/>
  <c r="K103" i="2"/>
  <c r="K4" i="2"/>
  <c r="B5" i="10" s="1"/>
  <c r="K6" i="2"/>
  <c r="B7" i="10" s="1"/>
  <c r="L7" i="10" s="1"/>
  <c r="K8" i="2"/>
  <c r="K10" i="2"/>
  <c r="B11" i="10" s="1"/>
  <c r="L11" i="10" s="1"/>
  <c r="K12" i="2"/>
  <c r="B13" i="10" s="1"/>
  <c r="L13" i="10" s="1"/>
  <c r="K14" i="2"/>
  <c r="B16" i="6"/>
  <c r="L16" i="6" s="1"/>
  <c r="K15" i="2"/>
  <c r="B16" i="10" s="1"/>
  <c r="B18" i="6"/>
  <c r="L18" i="6" s="1"/>
  <c r="K17" i="2"/>
  <c r="B20" i="6"/>
  <c r="K19" i="2"/>
  <c r="B22" i="6"/>
  <c r="L22" i="6" s="1"/>
  <c r="K21" i="2"/>
  <c r="B24" i="6"/>
  <c r="L24" i="6" s="1"/>
  <c r="K23" i="2"/>
  <c r="B24" i="10" s="1"/>
  <c r="B26" i="6"/>
  <c r="L26" i="6" s="1"/>
  <c r="K25" i="2"/>
  <c r="B26" i="10" s="1"/>
  <c r="B28" i="6"/>
  <c r="K27" i="2"/>
  <c r="B30" i="6"/>
  <c r="L30" i="6" s="1"/>
  <c r="K29" i="2"/>
  <c r="K30" i="2"/>
  <c r="K32" i="2"/>
  <c r="K34" i="2"/>
  <c r="B35" i="10" s="1"/>
  <c r="L35" i="10" s="1"/>
  <c r="K36" i="2"/>
  <c r="K38" i="2"/>
  <c r="K40" i="2"/>
  <c r="B41" i="10" s="1"/>
  <c r="K42" i="2"/>
  <c r="K44" i="2"/>
  <c r="B45" i="10" s="1"/>
  <c r="L45" i="10" s="1"/>
  <c r="K46" i="2"/>
  <c r="B48" i="6"/>
  <c r="L48" i="6" s="1"/>
  <c r="K47" i="2"/>
  <c r="B50" i="6"/>
  <c r="K49" i="2"/>
  <c r="B50" i="10" s="1"/>
  <c r="L50" i="10" s="1"/>
  <c r="B52" i="6"/>
  <c r="K51" i="2"/>
  <c r="B52" i="10" s="1"/>
  <c r="B54" i="6"/>
  <c r="K53" i="2"/>
  <c r="B54" i="10" s="1"/>
  <c r="L54" i="10" s="1"/>
  <c r="B56" i="6"/>
  <c r="K55" i="2"/>
  <c r="B58" i="6"/>
  <c r="L58" i="6" s="1"/>
  <c r="K57" i="2"/>
  <c r="B58" i="10" s="1"/>
  <c r="L58" i="10" s="1"/>
  <c r="B60" i="6"/>
  <c r="L60" i="6" s="1"/>
  <c r="K59" i="2"/>
  <c r="B62" i="6"/>
  <c r="K61" i="2"/>
  <c r="B64" i="6"/>
  <c r="L64" i="6" s="1"/>
  <c r="K63" i="2"/>
  <c r="K64" i="2"/>
  <c r="B65" i="10" s="1"/>
  <c r="K66" i="2"/>
  <c r="K68" i="2"/>
  <c r="B69" i="10" s="1"/>
  <c r="K70" i="2"/>
  <c r="B74" i="6"/>
  <c r="K73" i="2"/>
  <c r="L4" i="2"/>
  <c r="C5" i="10" s="1"/>
  <c r="M5" i="10" s="1"/>
  <c r="L5" i="2"/>
  <c r="C6" i="10" s="1"/>
  <c r="M6" i="10" s="1"/>
  <c r="L6" i="2"/>
  <c r="C7" i="10" s="1"/>
  <c r="M7" i="10" s="1"/>
  <c r="C8" i="6"/>
  <c r="M8" i="6" s="1"/>
  <c r="L7" i="2"/>
  <c r="L8" i="2"/>
  <c r="C9" i="10" s="1"/>
  <c r="M9" i="10" s="1"/>
  <c r="L9" i="2"/>
  <c r="C10" i="10" s="1"/>
  <c r="M10" i="10" s="1"/>
  <c r="L10" i="2"/>
  <c r="C11" i="10" s="1"/>
  <c r="M11" i="10" s="1"/>
  <c r="L11" i="2"/>
  <c r="C12" i="10" s="1"/>
  <c r="M12" i="10" s="1"/>
  <c r="L12" i="2"/>
  <c r="C13" i="10" s="1"/>
  <c r="M13" i="10" s="1"/>
  <c r="C14" i="10"/>
  <c r="M14" i="10" s="1"/>
  <c r="L13" i="2"/>
  <c r="L14" i="2"/>
  <c r="C15" i="10" s="1"/>
  <c r="M15" i="10" s="1"/>
  <c r="L15" i="2"/>
  <c r="C16" i="10" s="1"/>
  <c r="M16" i="10" s="1"/>
  <c r="L16" i="2"/>
  <c r="C17" i="10" s="1"/>
  <c r="M17" i="10" s="1"/>
  <c r="L17" i="2"/>
  <c r="C18" i="10" s="1"/>
  <c r="M18" i="10" s="1"/>
  <c r="L18" i="2"/>
  <c r="L19" i="2"/>
  <c r="C20" i="10" s="1"/>
  <c r="M20" i="10" s="1"/>
  <c r="L20" i="2"/>
  <c r="C21" i="10" s="1"/>
  <c r="M21" i="10" s="1"/>
  <c r="C22" i="10"/>
  <c r="M22" i="10" s="1"/>
  <c r="L21" i="2"/>
  <c r="L22" i="2"/>
  <c r="L23" i="2"/>
  <c r="C24" i="10" s="1"/>
  <c r="M24" i="10" s="1"/>
  <c r="L24" i="2"/>
  <c r="C25" i="10" s="1"/>
  <c r="M25" i="10" s="1"/>
  <c r="L25" i="2"/>
  <c r="C26" i="10" s="1"/>
  <c r="M26" i="10" s="1"/>
  <c r="L26" i="2"/>
  <c r="C27" i="10" s="1"/>
  <c r="M27" i="10" s="1"/>
  <c r="L27" i="2"/>
  <c r="C28" i="10" s="1"/>
  <c r="M28" i="10" s="1"/>
  <c r="L28" i="2"/>
  <c r="C29" i="10" s="1"/>
  <c r="L29" i="2"/>
  <c r="C30" i="10" s="1"/>
  <c r="M30" i="10" s="1"/>
  <c r="L30" i="2"/>
  <c r="L31" i="2"/>
  <c r="C32" i="10" s="1"/>
  <c r="M32" i="10" s="1"/>
  <c r="L32" i="2"/>
  <c r="C33" i="10" s="1"/>
  <c r="M33" i="10" s="1"/>
  <c r="L33" i="2"/>
  <c r="C34" i="10" s="1"/>
  <c r="M34" i="10" s="1"/>
  <c r="L34" i="2"/>
  <c r="L35" i="2"/>
  <c r="C36" i="10" s="1"/>
  <c r="M36" i="10" s="1"/>
  <c r="C37" i="10"/>
  <c r="M37" i="10" s="1"/>
  <c r="L36" i="2"/>
  <c r="L37" i="2"/>
  <c r="C38" i="10" s="1"/>
  <c r="L38" i="2"/>
  <c r="C39" i="10" s="1"/>
  <c r="M39" i="10" s="1"/>
  <c r="L39" i="2"/>
  <c r="C40" i="10" s="1"/>
  <c r="M40" i="10" s="1"/>
  <c r="L40" i="2"/>
  <c r="C41" i="10" s="1"/>
  <c r="M41" i="10" s="1"/>
  <c r="L41" i="2"/>
  <c r="C42" i="10" s="1"/>
  <c r="M42" i="10" s="1"/>
  <c r="L42" i="2"/>
  <c r="L43" i="2"/>
  <c r="L44" i="2"/>
  <c r="C45" i="10" s="1"/>
  <c r="C46" i="10"/>
  <c r="M46" i="10" s="1"/>
  <c r="L45" i="2"/>
  <c r="L46" i="2"/>
  <c r="C47" i="10" s="1"/>
  <c r="M47" i="10" s="1"/>
  <c r="L47" i="2"/>
  <c r="C48" i="10" s="1"/>
  <c r="M48" i="10" s="1"/>
  <c r="L48" i="2"/>
  <c r="C49" i="10" s="1"/>
  <c r="M49" i="10" s="1"/>
  <c r="L49" i="2"/>
  <c r="C50" i="10" s="1"/>
  <c r="M50" i="10" s="1"/>
  <c r="L50" i="2"/>
  <c r="C51" i="10" s="1"/>
  <c r="M51" i="10" s="1"/>
  <c r="L51" i="2"/>
  <c r="L52" i="2"/>
  <c r="C53" i="10" s="1"/>
  <c r="M53" i="10" s="1"/>
  <c r="L53" i="2"/>
  <c r="C54" i="10" s="1"/>
  <c r="M54" i="10" s="1"/>
  <c r="L54" i="2"/>
  <c r="L55" i="2"/>
  <c r="C56" i="10" s="1"/>
  <c r="L56" i="2"/>
  <c r="L57" i="2"/>
  <c r="L58" i="2"/>
  <c r="L59" i="2"/>
  <c r="C60" i="10" s="1"/>
  <c r="M60" i="10" s="1"/>
  <c r="L60" i="2"/>
  <c r="C61" i="10" s="1"/>
  <c r="L61" i="2"/>
  <c r="C62" i="10" s="1"/>
  <c r="M62" i="10" s="1"/>
  <c r="L62" i="2"/>
  <c r="C63" i="10" s="1"/>
  <c r="M63" i="10" s="1"/>
  <c r="L63" i="2"/>
  <c r="C64" i="10" s="1"/>
  <c r="M64" i="10" s="1"/>
  <c r="L64" i="2"/>
  <c r="C65" i="10" s="1"/>
  <c r="M65" i="10" s="1"/>
  <c r="L65" i="2"/>
  <c r="C66" i="10" s="1"/>
  <c r="M66" i="10" s="1"/>
  <c r="L66" i="2"/>
  <c r="C67" i="10" s="1"/>
  <c r="M67" i="10" s="1"/>
  <c r="L67" i="2"/>
  <c r="C68" i="10" s="1"/>
  <c r="M68" i="10" s="1"/>
  <c r="C69" i="10"/>
  <c r="M69" i="10" s="1"/>
  <c r="L68" i="2"/>
  <c r="L69" i="2"/>
  <c r="C70" i="10" s="1"/>
  <c r="M70" i="10" s="1"/>
  <c r="L70" i="2"/>
  <c r="L71" i="2"/>
  <c r="C72" i="10" s="1"/>
  <c r="M72" i="10" s="1"/>
  <c r="L72" i="2"/>
  <c r="L73" i="2"/>
  <c r="C74" i="10" s="1"/>
  <c r="M74" i="10" s="1"/>
  <c r="L74" i="2"/>
  <c r="C75" i="10" s="1"/>
  <c r="M75" i="10" s="1"/>
  <c r="L75" i="2"/>
  <c r="C76" i="10" s="1"/>
  <c r="M76" i="10" s="1"/>
  <c r="L76" i="2"/>
  <c r="C77" i="10" s="1"/>
  <c r="M77" i="10" s="1"/>
  <c r="L77" i="2"/>
  <c r="C78" i="10" s="1"/>
  <c r="M78" i="10" s="1"/>
  <c r="L78" i="2"/>
  <c r="L79" i="2"/>
  <c r="C80" i="10" s="1"/>
  <c r="M80" i="10" s="1"/>
  <c r="L80" i="2"/>
  <c r="C81" i="10" s="1"/>
  <c r="M81" i="10" s="1"/>
  <c r="L81" i="2"/>
  <c r="C82" i="10" s="1"/>
  <c r="M82" i="10" s="1"/>
  <c r="L82" i="2"/>
  <c r="C83" i="10" s="1"/>
  <c r="M83" i="10" s="1"/>
  <c r="L83" i="2"/>
  <c r="C84" i="10" s="1"/>
  <c r="M84" i="10" s="1"/>
  <c r="L84" i="2"/>
  <c r="C85" i="10" s="1"/>
  <c r="M85" i="10" s="1"/>
  <c r="C86" i="10"/>
  <c r="M86" i="10" s="1"/>
  <c r="L85" i="2"/>
  <c r="L86" i="2"/>
  <c r="C87" i="10" s="1"/>
  <c r="M87" i="10" s="1"/>
  <c r="L87" i="2"/>
  <c r="C88" i="10" s="1"/>
  <c r="M88" i="10" s="1"/>
  <c r="L88" i="2"/>
  <c r="C89" i="10" s="1"/>
  <c r="L89" i="2"/>
  <c r="C90" i="10" s="1"/>
  <c r="M90" i="10" s="1"/>
  <c r="L90" i="2"/>
  <c r="C91" i="10" s="1"/>
  <c r="M91" i="10" s="1"/>
  <c r="L91" i="2"/>
  <c r="C92" i="10" s="1"/>
  <c r="M92" i="10" s="1"/>
  <c r="L92" i="2"/>
  <c r="C93" i="10" s="1"/>
  <c r="M93" i="10" s="1"/>
  <c r="L93" i="2"/>
  <c r="C94" i="10" s="1"/>
  <c r="M94" i="10" s="1"/>
  <c r="L94" i="2"/>
  <c r="C95" i="10" s="1"/>
  <c r="M95" i="10" s="1"/>
  <c r="L95" i="2"/>
  <c r="C96" i="10" s="1"/>
  <c r="M96" i="10" s="1"/>
  <c r="L96" i="2"/>
  <c r="C97" i="10" s="1"/>
  <c r="M97" i="10" s="1"/>
  <c r="L97" i="2"/>
  <c r="C98" i="10" s="1"/>
  <c r="M98" i="10" s="1"/>
  <c r="L98" i="2"/>
  <c r="C99" i="10" s="1"/>
  <c r="M99" i="10" s="1"/>
  <c r="L99" i="2"/>
  <c r="C100" i="10" s="1"/>
  <c r="M100" i="10" s="1"/>
  <c r="L100" i="2"/>
  <c r="C101" i="10" s="1"/>
  <c r="M101" i="10" s="1"/>
  <c r="L101" i="2"/>
  <c r="C102" i="10" s="1"/>
  <c r="M102" i="10" s="1"/>
  <c r="L102" i="2"/>
  <c r="C103" i="10" s="1"/>
  <c r="M103" i="10" s="1"/>
  <c r="C104" i="10"/>
  <c r="M104" i="10" s="1"/>
  <c r="L103" i="2"/>
  <c r="B70" i="10"/>
  <c r="L70" i="10" s="1"/>
  <c r="B94" i="10"/>
  <c r="B30" i="10"/>
  <c r="B76" i="6"/>
  <c r="L76" i="6" s="1"/>
  <c r="B82" i="6"/>
  <c r="L82" i="6" s="1"/>
  <c r="B22" i="10"/>
  <c r="L22" i="10" s="1"/>
  <c r="B90" i="10"/>
  <c r="L90" i="10" s="1"/>
  <c r="B74" i="10"/>
  <c r="L74" i="10" s="1"/>
  <c r="B42" i="10"/>
  <c r="B34" i="10"/>
  <c r="L34" i="10" s="1"/>
  <c r="B18" i="10"/>
  <c r="B10" i="10"/>
  <c r="L10" i="10" s="1"/>
  <c r="L18" i="10"/>
  <c r="N9" i="2"/>
  <c r="O10" i="11" s="1"/>
  <c r="N21" i="2"/>
  <c r="L14" i="10"/>
  <c r="B7" i="6"/>
  <c r="B9" i="6"/>
  <c r="L9" i="6" s="1"/>
  <c r="B11" i="6"/>
  <c r="L11" i="6" s="1"/>
  <c r="B15" i="6"/>
  <c r="L15" i="6" s="1"/>
  <c r="B17" i="6"/>
  <c r="L17" i="6" s="1"/>
  <c r="B21" i="6"/>
  <c r="L21" i="6" s="1"/>
  <c r="B21" i="10"/>
  <c r="B23" i="6"/>
  <c r="B27" i="6"/>
  <c r="L27" i="6" s="1"/>
  <c r="B27" i="10"/>
  <c r="B31" i="6"/>
  <c r="B31" i="10"/>
  <c r="B33" i="6"/>
  <c r="L33" i="6" s="1"/>
  <c r="B33" i="10"/>
  <c r="L33" i="10" s="1"/>
  <c r="B37" i="6"/>
  <c r="B37" i="10"/>
  <c r="B39" i="6"/>
  <c r="L39" i="6" s="1"/>
  <c r="B43" i="6"/>
  <c r="L43" i="6" s="1"/>
  <c r="B43" i="10"/>
  <c r="L43" i="10" s="1"/>
  <c r="B47" i="6"/>
  <c r="L47" i="6" s="1"/>
  <c r="B49" i="6"/>
  <c r="L49" i="6" s="1"/>
  <c r="B49" i="10"/>
  <c r="L49" i="10" s="1"/>
  <c r="B53" i="6"/>
  <c r="L53" i="6" s="1"/>
  <c r="B53" i="10"/>
  <c r="B55" i="6"/>
  <c r="L55" i="6" s="1"/>
  <c r="B59" i="6"/>
  <c r="L59" i="6" s="1"/>
  <c r="B59" i="10"/>
  <c r="B61" i="6"/>
  <c r="L61" i="6" s="1"/>
  <c r="B63" i="6"/>
  <c r="L63" i="6" s="1"/>
  <c r="B65" i="6"/>
  <c r="L65" i="6" s="1"/>
  <c r="B67" i="6"/>
  <c r="L67" i="6" s="1"/>
  <c r="B67" i="10"/>
  <c r="B69" i="6"/>
  <c r="L69" i="6" s="1"/>
  <c r="B71" i="6"/>
  <c r="L71" i="6" s="1"/>
  <c r="B73" i="6"/>
  <c r="L73" i="6" s="1"/>
  <c r="B75" i="6"/>
  <c r="L75" i="6" s="1"/>
  <c r="B77" i="6"/>
  <c r="L77" i="6" s="1"/>
  <c r="B77" i="10"/>
  <c r="L77" i="10" s="1"/>
  <c r="B79" i="6"/>
  <c r="L79" i="6" s="1"/>
  <c r="B81" i="6"/>
  <c r="L81" i="6" s="1"/>
  <c r="B83" i="6"/>
  <c r="L83" i="6" s="1"/>
  <c r="B85" i="6"/>
  <c r="L85" i="6" s="1"/>
  <c r="B87" i="6"/>
  <c r="L87" i="6" s="1"/>
  <c r="B89" i="6"/>
  <c r="B89" i="10"/>
  <c r="L89" i="10" s="1"/>
  <c r="B91" i="6"/>
  <c r="L91" i="6" s="1"/>
  <c r="B93" i="6"/>
  <c r="L93" i="6" s="1"/>
  <c r="B95" i="6"/>
  <c r="L95" i="6" s="1"/>
  <c r="B97" i="6"/>
  <c r="L97" i="6" s="1"/>
  <c r="B97" i="10"/>
  <c r="B99" i="6"/>
  <c r="L99" i="6" s="1"/>
  <c r="B101" i="6"/>
  <c r="L101" i="6" s="1"/>
  <c r="B103" i="6"/>
  <c r="L103" i="6" s="1"/>
  <c r="N5" i="2"/>
  <c r="N13" i="2"/>
  <c r="M14" i="11" s="1"/>
  <c r="N17" i="2"/>
  <c r="C13" i="6"/>
  <c r="M13" i="6" s="1"/>
  <c r="C19" i="10"/>
  <c r="C23" i="10"/>
  <c r="M23" i="10" s="1"/>
  <c r="C29" i="6"/>
  <c r="M29" i="6" s="1"/>
  <c r="C31" i="10"/>
  <c r="M31" i="10" s="1"/>
  <c r="C35" i="10"/>
  <c r="M35" i="10" s="1"/>
  <c r="C45" i="6"/>
  <c r="M45" i="6" s="1"/>
  <c r="C55" i="10"/>
  <c r="M55" i="10" s="1"/>
  <c r="C57" i="6"/>
  <c r="M57" i="6" s="1"/>
  <c r="C57" i="10"/>
  <c r="M57" i="10" s="1"/>
  <c r="C59" i="10"/>
  <c r="M59" i="10" s="1"/>
  <c r="C89" i="6"/>
  <c r="M89" i="6" s="1"/>
  <c r="B80" i="10"/>
  <c r="B64" i="10"/>
  <c r="L64" i="10" s="1"/>
  <c r="B32" i="10"/>
  <c r="O38" i="11"/>
  <c r="O54" i="11"/>
  <c r="O78" i="11"/>
  <c r="M103" i="11"/>
  <c r="O74" i="11"/>
  <c r="O83" i="11"/>
  <c r="M56" i="10"/>
  <c r="M38" i="10"/>
  <c r="M61" i="10"/>
  <c r="L5" i="10"/>
  <c r="L73" i="10"/>
  <c r="C9" i="6"/>
  <c r="M9" i="6" s="1"/>
  <c r="C25" i="6"/>
  <c r="M25" i="6" s="1"/>
  <c r="C41" i="6"/>
  <c r="L31" i="6"/>
  <c r="L7" i="6"/>
  <c r="L78" i="6"/>
  <c r="C5" i="6"/>
  <c r="O5" i="6" s="1"/>
  <c r="C6" i="6"/>
  <c r="C7" i="6"/>
  <c r="C11" i="6"/>
  <c r="C14" i="6"/>
  <c r="C15" i="6"/>
  <c r="C17" i="6"/>
  <c r="C19" i="6"/>
  <c r="C21" i="6"/>
  <c r="C22" i="6"/>
  <c r="C23" i="6"/>
  <c r="C27" i="6"/>
  <c r="O27" i="6" s="1"/>
  <c r="C30" i="6"/>
  <c r="C31" i="6"/>
  <c r="C33" i="6"/>
  <c r="C35" i="6"/>
  <c r="C37" i="6"/>
  <c r="C38" i="6"/>
  <c r="O38" i="6" s="1"/>
  <c r="C39" i="6"/>
  <c r="C43" i="6"/>
  <c r="C46" i="6"/>
  <c r="C47" i="6"/>
  <c r="C49" i="6"/>
  <c r="C51" i="6"/>
  <c r="C53" i="6"/>
  <c r="C54" i="6"/>
  <c r="C55" i="6"/>
  <c r="C59" i="6"/>
  <c r="C62" i="6"/>
  <c r="O62" i="6" s="1"/>
  <c r="C63" i="6"/>
  <c r="C65" i="6"/>
  <c r="C69" i="6"/>
  <c r="C70" i="6"/>
  <c r="C71" i="6"/>
  <c r="C75" i="6"/>
  <c r="C78" i="6"/>
  <c r="C80" i="6"/>
  <c r="C82" i="6"/>
  <c r="O82" i="6" s="1"/>
  <c r="C85" i="6"/>
  <c r="C92" i="6"/>
  <c r="C93" i="6"/>
  <c r="F92" i="2"/>
  <c r="C94" i="6"/>
  <c r="C97" i="6"/>
  <c r="C98" i="6"/>
  <c r="C102" i="6"/>
  <c r="O102" i="6" s="1"/>
  <c r="F48" i="2"/>
  <c r="G48" i="2" s="1"/>
  <c r="F26" i="2"/>
  <c r="G26" i="2" s="1"/>
  <c r="F68" i="2"/>
  <c r="F16" i="2"/>
  <c r="G16" i="2" s="1"/>
  <c r="F9" i="2"/>
  <c r="G9" i="2" s="1"/>
  <c r="F17" i="2"/>
  <c r="G17" i="2" s="1"/>
  <c r="F23" i="2"/>
  <c r="G23" i="2" s="1"/>
  <c r="F27" i="2"/>
  <c r="H27" i="2" s="1"/>
  <c r="F31" i="2"/>
  <c r="H31" i="2" s="1"/>
  <c r="F35" i="2"/>
  <c r="G35" i="2" s="1"/>
  <c r="F39" i="2"/>
  <c r="G39" i="2" s="1"/>
  <c r="F43" i="2"/>
  <c r="G43" i="2" s="1"/>
  <c r="F47" i="2"/>
  <c r="H47" i="2" s="1"/>
  <c r="F51" i="2"/>
  <c r="G51" i="2" s="1"/>
  <c r="F55" i="2"/>
  <c r="F59" i="2"/>
  <c r="H59" i="2" s="1"/>
  <c r="F63" i="2"/>
  <c r="H63" i="2" s="1"/>
  <c r="F66" i="2"/>
  <c r="F73" i="2"/>
  <c r="G73" i="2" s="1"/>
  <c r="F75" i="2"/>
  <c r="H75" i="2" s="1"/>
  <c r="F82" i="2"/>
  <c r="F86" i="2"/>
  <c r="G86" i="2" s="1"/>
  <c r="F89" i="2"/>
  <c r="H89" i="2" s="1"/>
  <c r="F98" i="2"/>
  <c r="G98" i="2" s="1"/>
  <c r="F99" i="2"/>
  <c r="G99" i="2" s="1"/>
  <c r="L40" i="6"/>
  <c r="L62" i="6"/>
  <c r="L54" i="6"/>
  <c r="L10" i="6"/>
  <c r="L14" i="6"/>
  <c r="L20" i="6"/>
  <c r="L32" i="6"/>
  <c r="L36" i="6"/>
  <c r="L52" i="6"/>
  <c r="L56" i="6"/>
  <c r="L68" i="6"/>
  <c r="L72" i="6"/>
  <c r="L84" i="6"/>
  <c r="L86" i="6"/>
  <c r="L88" i="6"/>
  <c r="L92" i="6"/>
  <c r="L94" i="6"/>
  <c r="L96" i="6"/>
  <c r="L5" i="6"/>
  <c r="L28" i="6"/>
  <c r="O30" i="6"/>
  <c r="L38" i="6"/>
  <c r="L102" i="6"/>
  <c r="L74" i="6"/>
  <c r="L50" i="6"/>
  <c r="F11" i="2"/>
  <c r="G11" i="2" s="1"/>
  <c r="C12" i="6"/>
  <c r="F19" i="2"/>
  <c r="G19" i="2" s="1"/>
  <c r="C20" i="6"/>
  <c r="F49" i="2"/>
  <c r="H49" i="2" s="1"/>
  <c r="C50" i="6"/>
  <c r="F71" i="2"/>
  <c r="H71" i="2" s="1"/>
  <c r="C72" i="6"/>
  <c r="F72" i="2"/>
  <c r="G72" i="2" s="1"/>
  <c r="C73" i="6"/>
  <c r="F85" i="2"/>
  <c r="H85" i="2" s="1"/>
  <c r="C86" i="6"/>
  <c r="F100" i="2"/>
  <c r="H100" i="2" s="1"/>
  <c r="C101" i="6"/>
  <c r="F103" i="2"/>
  <c r="H103" i="2" s="1"/>
  <c r="C104" i="6"/>
  <c r="C56" i="6"/>
  <c r="C100" i="6"/>
  <c r="F32" i="2"/>
  <c r="G32" i="2" s="1"/>
  <c r="F20" i="2"/>
  <c r="G20" i="2" s="1"/>
  <c r="F42" i="2"/>
  <c r="G42" i="2" s="1"/>
  <c r="F64" i="2"/>
  <c r="G64" i="2" s="1"/>
  <c r="F88" i="2"/>
  <c r="H88" i="2" s="1"/>
  <c r="F7" i="2"/>
  <c r="G7" i="2" s="1"/>
  <c r="F12" i="2"/>
  <c r="G12" i="2" s="1"/>
  <c r="F18" i="2"/>
  <c r="G18" i="2" s="1"/>
  <c r="B19" i="6"/>
  <c r="F24" i="2"/>
  <c r="H24" i="2" s="1"/>
  <c r="B25" i="6"/>
  <c r="F28" i="2"/>
  <c r="G28" i="2" s="1"/>
  <c r="B29" i="6"/>
  <c r="F34" i="2"/>
  <c r="G34" i="2" s="1"/>
  <c r="F40" i="2"/>
  <c r="G40" i="2" s="1"/>
  <c r="B41" i="6"/>
  <c r="F44" i="2"/>
  <c r="B45" i="6"/>
  <c r="F50" i="2"/>
  <c r="G50" i="2" s="1"/>
  <c r="F56" i="2"/>
  <c r="H56" i="2" s="1"/>
  <c r="B57" i="6"/>
  <c r="B8" i="6"/>
  <c r="C24" i="6"/>
  <c r="C32" i="6"/>
  <c r="B35" i="6"/>
  <c r="C40" i="6"/>
  <c r="C48" i="6"/>
  <c r="B51" i="6"/>
  <c r="C76" i="6"/>
  <c r="C83" i="6"/>
  <c r="C90" i="6"/>
  <c r="C99" i="6"/>
  <c r="F15" i="2"/>
  <c r="H15" i="2" s="1"/>
  <c r="C16" i="6"/>
  <c r="F25" i="2"/>
  <c r="H25" i="2" s="1"/>
  <c r="C26" i="6"/>
  <c r="F33" i="2"/>
  <c r="G33" i="2" s="1"/>
  <c r="C34" i="6"/>
  <c r="F41" i="2"/>
  <c r="G41" i="2" s="1"/>
  <c r="C42" i="6"/>
  <c r="F57" i="2"/>
  <c r="H57" i="2" s="1"/>
  <c r="C58" i="6"/>
  <c r="F60" i="2"/>
  <c r="H60" i="2" s="1"/>
  <c r="C61" i="6"/>
  <c r="F65" i="2"/>
  <c r="G65" i="2" s="1"/>
  <c r="C66" i="6"/>
  <c r="F67" i="2"/>
  <c r="H67" i="2" s="1"/>
  <c r="C68" i="6"/>
  <c r="F76" i="2"/>
  <c r="G76" i="2" s="1"/>
  <c r="C77" i="6"/>
  <c r="F78" i="2"/>
  <c r="G78" i="2" s="1"/>
  <c r="C79" i="6"/>
  <c r="F80" i="2"/>
  <c r="H80" i="2" s="1"/>
  <c r="C81" i="6"/>
  <c r="F83" i="2"/>
  <c r="C84" i="6"/>
  <c r="F87" i="2"/>
  <c r="G87" i="2" s="1"/>
  <c r="C88" i="6"/>
  <c r="F90" i="2"/>
  <c r="G90" i="2" s="1"/>
  <c r="C91" i="6"/>
  <c r="F94" i="2"/>
  <c r="G94" i="2" s="1"/>
  <c r="C95" i="6"/>
  <c r="F95" i="2"/>
  <c r="H95" i="2" s="1"/>
  <c r="C96" i="6"/>
  <c r="F102" i="2"/>
  <c r="G102" i="2" s="1"/>
  <c r="C103" i="6"/>
  <c r="C10" i="6"/>
  <c r="C87" i="6"/>
  <c r="F10" i="2"/>
  <c r="G10" i="2" s="1"/>
  <c r="F52" i="2"/>
  <c r="H52" i="2" s="1"/>
  <c r="F74" i="2"/>
  <c r="G74" i="2" s="1"/>
  <c r="F96" i="2"/>
  <c r="G96" i="2" s="1"/>
  <c r="C28" i="6"/>
  <c r="C36" i="6"/>
  <c r="C44" i="6"/>
  <c r="C52" i="6"/>
  <c r="C60" i="6"/>
  <c r="C67" i="6"/>
  <c r="C74" i="6"/>
  <c r="F36" i="2"/>
  <c r="G36" i="2" s="1"/>
  <c r="F58" i="2"/>
  <c r="G58" i="2" s="1"/>
  <c r="F84" i="2"/>
  <c r="G84" i="2" s="1"/>
  <c r="F101" i="2"/>
  <c r="H101" i="2" s="1"/>
  <c r="B13" i="6"/>
  <c r="C18" i="6"/>
  <c r="C64" i="6"/>
  <c r="H78" i="2"/>
  <c r="F4" i="2"/>
  <c r="H4" i="2" s="1"/>
  <c r="F8" i="2"/>
  <c r="F81" i="2"/>
  <c r="F91" i="2"/>
  <c r="F97" i="2"/>
  <c r="F79" i="2"/>
  <c r="F5" i="2"/>
  <c r="F6" i="2"/>
  <c r="F13" i="2"/>
  <c r="F14" i="2"/>
  <c r="F21" i="2"/>
  <c r="F22" i="2"/>
  <c r="F29" i="2"/>
  <c r="F30" i="2"/>
  <c r="F37" i="2"/>
  <c r="F38" i="2"/>
  <c r="F45" i="2"/>
  <c r="F46" i="2"/>
  <c r="F53" i="2"/>
  <c r="F54" i="2"/>
  <c r="F61" i="2"/>
  <c r="F62" i="2"/>
  <c r="F69" i="2"/>
  <c r="F70" i="2"/>
  <c r="F77" i="2"/>
  <c r="F93" i="2"/>
  <c r="M85" i="11" l="1"/>
  <c r="O40" i="2"/>
  <c r="Q40" i="2" s="1"/>
  <c r="M54" i="11"/>
  <c r="M34" i="11"/>
  <c r="L17" i="11"/>
  <c r="M32" i="11"/>
  <c r="M88" i="11"/>
  <c r="M72" i="11"/>
  <c r="M56" i="11"/>
  <c r="M24" i="11"/>
  <c r="O63" i="2"/>
  <c r="Q63" i="2" s="1"/>
  <c r="M96" i="11"/>
  <c r="C44" i="10"/>
  <c r="M44" i="10" s="1"/>
  <c r="N70" i="11"/>
  <c r="O72" i="2"/>
  <c r="Q72" i="2" s="1"/>
  <c r="C73" i="10"/>
  <c r="M73" i="10" s="1"/>
  <c r="M58" i="11"/>
  <c r="C58" i="10"/>
  <c r="M58" i="10" s="1"/>
  <c r="C52" i="10"/>
  <c r="M52" i="10" s="1"/>
  <c r="M78" i="11"/>
  <c r="M38" i="11"/>
  <c r="M26" i="11"/>
  <c r="M102" i="11"/>
  <c r="N64" i="11"/>
  <c r="N95" i="11"/>
  <c r="O61" i="2"/>
  <c r="P61" i="2" s="1"/>
  <c r="E26" i="10"/>
  <c r="O26" i="10" s="1"/>
  <c r="O58" i="2"/>
  <c r="P58" i="2" s="1"/>
  <c r="M100" i="11"/>
  <c r="M92" i="11"/>
  <c r="M84" i="11"/>
  <c r="M60" i="11"/>
  <c r="M48" i="11"/>
  <c r="N40" i="11"/>
  <c r="M28" i="11"/>
  <c r="E78" i="10"/>
  <c r="O78" i="10" s="1"/>
  <c r="L78" i="10"/>
  <c r="L25" i="10"/>
  <c r="E25" i="10"/>
  <c r="O25" i="10" s="1"/>
  <c r="O84" i="2"/>
  <c r="Q84" i="2" s="1"/>
  <c r="E45" i="10"/>
  <c r="O45" i="10" s="1"/>
  <c r="N16" i="11"/>
  <c r="O12" i="2"/>
  <c r="P12" i="2" s="1"/>
  <c r="O85" i="2"/>
  <c r="P85" i="2" s="1"/>
  <c r="O70" i="6"/>
  <c r="O14" i="6"/>
  <c r="O99" i="2"/>
  <c r="Q99" i="2" s="1"/>
  <c r="O59" i="11"/>
  <c r="O99" i="11"/>
  <c r="O104" i="11"/>
  <c r="O48" i="11"/>
  <c r="O91" i="2"/>
  <c r="P91" i="2" s="1"/>
  <c r="E52" i="10"/>
  <c r="O52" i="10" s="1"/>
  <c r="E77" i="10"/>
  <c r="O77" i="10" s="1"/>
  <c r="O92" i="11"/>
  <c r="N76" i="11"/>
  <c r="O75" i="2"/>
  <c r="P75" i="2" s="1"/>
  <c r="O20" i="11"/>
  <c r="E5" i="10"/>
  <c r="D5" i="10" s="1"/>
  <c r="N5" i="10" s="1"/>
  <c r="E68" i="10"/>
  <c r="O68" i="10" s="1"/>
  <c r="O77" i="2"/>
  <c r="Q77" i="2" s="1"/>
  <c r="O26" i="11"/>
  <c r="N42" i="11"/>
  <c r="M46" i="11"/>
  <c r="O89" i="2"/>
  <c r="P89" i="2" s="1"/>
  <c r="O16" i="2"/>
  <c r="Q16" i="2" s="1"/>
  <c r="O34" i="11"/>
  <c r="M82" i="11"/>
  <c r="O101" i="2"/>
  <c r="O13" i="11"/>
  <c r="O41" i="2"/>
  <c r="P41" i="2" s="1"/>
  <c r="O16" i="11"/>
  <c r="M66" i="11"/>
  <c r="O68" i="2"/>
  <c r="P68" i="2" s="1"/>
  <c r="O6" i="2"/>
  <c r="E101" i="10"/>
  <c r="D101" i="10" s="1"/>
  <c r="N101" i="10" s="1"/>
  <c r="O95" i="11"/>
  <c r="O69" i="11"/>
  <c r="M77" i="11"/>
  <c r="E53" i="10"/>
  <c r="O53" i="10" s="1"/>
  <c r="O65" i="11"/>
  <c r="E41" i="10"/>
  <c r="D41" i="10" s="1"/>
  <c r="O36" i="2"/>
  <c r="P36" i="2" s="1"/>
  <c r="O60" i="2"/>
  <c r="P60" i="2" s="1"/>
  <c r="O24" i="2"/>
  <c r="Q24" i="2" s="1"/>
  <c r="O93" i="11"/>
  <c r="E73" i="10"/>
  <c r="D73" i="10" s="1"/>
  <c r="E37" i="10"/>
  <c r="D37" i="10" s="1"/>
  <c r="L37" i="10"/>
  <c r="L31" i="10"/>
  <c r="E31" i="10"/>
  <c r="O31" i="10" s="1"/>
  <c r="E94" i="10"/>
  <c r="O94" i="10" s="1"/>
  <c r="L94" i="10"/>
  <c r="E95" i="10"/>
  <c r="D95" i="10" s="1"/>
  <c r="L82" i="10"/>
  <c r="E82" i="10"/>
  <c r="D82" i="10" s="1"/>
  <c r="E19" i="10"/>
  <c r="D19" i="10" s="1"/>
  <c r="M19" i="10"/>
  <c r="O9" i="11"/>
  <c r="O5" i="2"/>
  <c r="Q5" i="2" s="1"/>
  <c r="E63" i="10"/>
  <c r="O63" i="10" s="1"/>
  <c r="E80" i="10"/>
  <c r="D80" i="10" s="1"/>
  <c r="N80" i="10" s="1"/>
  <c r="O43" i="11"/>
  <c r="M43" i="11"/>
  <c r="O93" i="2"/>
  <c r="P93" i="2" s="1"/>
  <c r="O76" i="2"/>
  <c r="P76" i="2" s="1"/>
  <c r="O45" i="2"/>
  <c r="Q45" i="2" s="1"/>
  <c r="O64" i="2"/>
  <c r="Q64" i="2" s="1"/>
  <c r="O18" i="2"/>
  <c r="O53" i="11"/>
  <c r="N67" i="11"/>
  <c r="M90" i="11"/>
  <c r="O12" i="11"/>
  <c r="M87" i="11"/>
  <c r="M81" i="11"/>
  <c r="M61" i="11"/>
  <c r="O48" i="2"/>
  <c r="Q48" i="2" s="1"/>
  <c r="M36" i="11"/>
  <c r="O85" i="11"/>
  <c r="E97" i="10"/>
  <c r="D97" i="10" s="1"/>
  <c r="N97" i="10" s="1"/>
  <c r="E69" i="10"/>
  <c r="D69" i="10" s="1"/>
  <c r="E65" i="10"/>
  <c r="D65" i="10" s="1"/>
  <c r="B61" i="10"/>
  <c r="O11" i="2"/>
  <c r="E46" i="10"/>
  <c r="D46" i="10" s="1"/>
  <c r="O73" i="2"/>
  <c r="P73" i="2" s="1"/>
  <c r="O37" i="2"/>
  <c r="P37" i="2" s="1"/>
  <c r="E76" i="10"/>
  <c r="D76" i="10" s="1"/>
  <c r="O100" i="2"/>
  <c r="Q100" i="2" s="1"/>
  <c r="M27" i="11"/>
  <c r="M80" i="11"/>
  <c r="M63" i="11"/>
  <c r="E85" i="10"/>
  <c r="E100" i="10"/>
  <c r="D100" i="10" s="1"/>
  <c r="N100" i="10" s="1"/>
  <c r="E42" i="10"/>
  <c r="D42" i="10" s="1"/>
  <c r="B62" i="10"/>
  <c r="L62" i="10" s="1"/>
  <c r="O17" i="6"/>
  <c r="O81" i="2"/>
  <c r="Q81" i="2" s="1"/>
  <c r="O4" i="2"/>
  <c r="P4" i="2" s="1"/>
  <c r="O23" i="2"/>
  <c r="P23" i="2" s="1"/>
  <c r="L41" i="10"/>
  <c r="E49" i="10"/>
  <c r="D49" i="10" s="1"/>
  <c r="O96" i="2"/>
  <c r="Q96" i="2" s="1"/>
  <c r="M83" i="11"/>
  <c r="M98" i="11"/>
  <c r="M74" i="11"/>
  <c r="M97" i="11"/>
  <c r="L69" i="10"/>
  <c r="L85" i="10"/>
  <c r="L65" i="10"/>
  <c r="L97" i="10"/>
  <c r="L42" i="10"/>
  <c r="M40" i="11"/>
  <c r="E89" i="10"/>
  <c r="O89" i="10" s="1"/>
  <c r="E54" i="10"/>
  <c r="D54" i="10" s="1"/>
  <c r="E74" i="10"/>
  <c r="D74" i="10" s="1"/>
  <c r="O21" i="6"/>
  <c r="O44" i="2"/>
  <c r="P44" i="2" s="1"/>
  <c r="O69" i="2"/>
  <c r="P69" i="2" s="1"/>
  <c r="M45" i="10"/>
  <c r="E57" i="10"/>
  <c r="D57" i="10" s="1"/>
  <c r="N34" i="11"/>
  <c r="E34" i="10"/>
  <c r="D34" i="10" s="1"/>
  <c r="E51" i="10"/>
  <c r="O51" i="10" s="1"/>
  <c r="O50" i="2"/>
  <c r="L78" i="11"/>
  <c r="E86" i="10"/>
  <c r="O52" i="2"/>
  <c r="P52" i="2" s="1"/>
  <c r="M89" i="10"/>
  <c r="O56" i="2"/>
  <c r="Q56" i="2" s="1"/>
  <c r="N72" i="11"/>
  <c r="M51" i="11"/>
  <c r="M17" i="11"/>
  <c r="O28" i="2"/>
  <c r="P28" i="2" s="1"/>
  <c r="O32" i="2"/>
  <c r="Q32" i="2" s="1"/>
  <c r="O75" i="6"/>
  <c r="O53" i="6"/>
  <c r="O57" i="2"/>
  <c r="P57" i="2" s="1"/>
  <c r="O20" i="2"/>
  <c r="P20" i="2" s="1"/>
  <c r="O97" i="2"/>
  <c r="P97" i="2" s="1"/>
  <c r="O10" i="2"/>
  <c r="Q10" i="2" s="1"/>
  <c r="O54" i="2"/>
  <c r="E55" i="10"/>
  <c r="O55" i="10" s="1"/>
  <c r="O63" i="11"/>
  <c r="N85" i="11"/>
  <c r="O17" i="11"/>
  <c r="O67" i="2"/>
  <c r="E30" i="10"/>
  <c r="O30" i="10" s="1"/>
  <c r="E58" i="10"/>
  <c r="D58" i="10" s="1"/>
  <c r="O7" i="6"/>
  <c r="E38" i="10"/>
  <c r="D38" i="10" s="1"/>
  <c r="E50" i="10"/>
  <c r="D50" i="10" s="1"/>
  <c r="E102" i="10"/>
  <c r="E70" i="10"/>
  <c r="O70" i="10" s="1"/>
  <c r="O49" i="2"/>
  <c r="P49" i="2" s="1"/>
  <c r="O9" i="2"/>
  <c r="P9" i="2" s="1"/>
  <c r="L30" i="10"/>
  <c r="O66" i="2"/>
  <c r="Q66" i="2" s="1"/>
  <c r="O31" i="2"/>
  <c r="E64" i="10"/>
  <c r="O64" i="10" s="1"/>
  <c r="O47" i="6"/>
  <c r="O25" i="2"/>
  <c r="P25" i="2" s="1"/>
  <c r="O53" i="2"/>
  <c r="P53" i="2" s="1"/>
  <c r="O29" i="2"/>
  <c r="P29" i="2" s="1"/>
  <c r="L95" i="10"/>
  <c r="L68" i="10"/>
  <c r="L26" i="10"/>
  <c r="O34" i="2"/>
  <c r="P34" i="2" s="1"/>
  <c r="M69" i="11"/>
  <c r="N24" i="11"/>
  <c r="M55" i="11"/>
  <c r="O62" i="2"/>
  <c r="O15" i="2"/>
  <c r="M39" i="11"/>
  <c r="E98" i="10"/>
  <c r="O98" i="10" s="1"/>
  <c r="O88" i="2"/>
  <c r="Q88" i="2" s="1"/>
  <c r="M86" i="11"/>
  <c r="N38" i="11"/>
  <c r="E17" i="10"/>
  <c r="D17" i="10" s="1"/>
  <c r="E11" i="10"/>
  <c r="D11" i="10" s="1"/>
  <c r="O93" i="6"/>
  <c r="O55" i="6"/>
  <c r="O65" i="2"/>
  <c r="P65" i="2" s="1"/>
  <c r="O33" i="2"/>
  <c r="Q33" i="2" s="1"/>
  <c r="O21" i="2"/>
  <c r="P63" i="2"/>
  <c r="L80" i="10"/>
  <c r="O43" i="2"/>
  <c r="P43" i="2" s="1"/>
  <c r="E7" i="10"/>
  <c r="D7" i="10" s="1"/>
  <c r="E66" i="10"/>
  <c r="O66" i="10" s="1"/>
  <c r="E6" i="10"/>
  <c r="D6" i="10" s="1"/>
  <c r="E13" i="10"/>
  <c r="O13" i="10" s="1"/>
  <c r="E90" i="10"/>
  <c r="N97" i="6"/>
  <c r="O13" i="2"/>
  <c r="P13" i="2" s="1"/>
  <c r="M70" i="11"/>
  <c r="E14" i="10"/>
  <c r="M99" i="11"/>
  <c r="N99" i="11"/>
  <c r="B103" i="10"/>
  <c r="O102" i="2"/>
  <c r="Q102" i="2" s="1"/>
  <c r="B99" i="10"/>
  <c r="O98" i="2"/>
  <c r="P98" i="2" s="1"/>
  <c r="B91" i="10"/>
  <c r="O90" i="2"/>
  <c r="B87" i="10"/>
  <c r="O86" i="2"/>
  <c r="P86" i="2" s="1"/>
  <c r="B83" i="10"/>
  <c r="O82" i="2"/>
  <c r="B79" i="10"/>
  <c r="O78" i="2"/>
  <c r="B75" i="10"/>
  <c r="O74" i="2"/>
  <c r="B71" i="10"/>
  <c r="O70" i="2"/>
  <c r="L67" i="10"/>
  <c r="E67" i="10"/>
  <c r="O67" i="10" s="1"/>
  <c r="L59" i="10"/>
  <c r="E59" i="10"/>
  <c r="O59" i="10" s="1"/>
  <c r="B47" i="10"/>
  <c r="O46" i="2"/>
  <c r="B39" i="10"/>
  <c r="O38" i="2"/>
  <c r="L27" i="10"/>
  <c r="E27" i="10"/>
  <c r="O27" i="10" s="1"/>
  <c r="L21" i="10"/>
  <c r="B15" i="10"/>
  <c r="O14" i="2"/>
  <c r="Q14" i="2" s="1"/>
  <c r="B9" i="10"/>
  <c r="O8" i="2"/>
  <c r="O26" i="2"/>
  <c r="P40" i="2"/>
  <c r="O47" i="11"/>
  <c r="M64" i="11"/>
  <c r="M62" i="11"/>
  <c r="N60" i="11"/>
  <c r="E33" i="10"/>
  <c r="D33" i="10" s="1"/>
  <c r="O29" i="11"/>
  <c r="O39" i="11"/>
  <c r="L53" i="10"/>
  <c r="N58" i="11"/>
  <c r="M93" i="11"/>
  <c r="M75" i="11"/>
  <c r="O75" i="11"/>
  <c r="E21" i="10"/>
  <c r="D21" i="10" s="1"/>
  <c r="O17" i="2"/>
  <c r="P17" i="2" s="1"/>
  <c r="E18" i="10"/>
  <c r="C8" i="10"/>
  <c r="O7" i="2"/>
  <c r="O89" i="6"/>
  <c r="L89" i="6"/>
  <c r="O65" i="6"/>
  <c r="L37" i="6"/>
  <c r="O37" i="6"/>
  <c r="L23" i="6"/>
  <c r="O23" i="6"/>
  <c r="G92" i="2"/>
  <c r="H92" i="2"/>
  <c r="O69" i="6"/>
  <c r="O31" i="6"/>
  <c r="L103" i="11"/>
  <c r="M68" i="11"/>
  <c r="O33" i="11"/>
  <c r="O51" i="2"/>
  <c r="E24" i="10"/>
  <c r="L24" i="10"/>
  <c r="B40" i="10"/>
  <c r="O39" i="2"/>
  <c r="B56" i="10"/>
  <c r="O55" i="2"/>
  <c r="B72" i="10"/>
  <c r="O71" i="2"/>
  <c r="B92" i="10"/>
  <c r="C71" i="10"/>
  <c r="M71" i="11"/>
  <c r="C43" i="10"/>
  <c r="O42" i="2"/>
  <c r="M29" i="10"/>
  <c r="E29" i="10"/>
  <c r="E22" i="10"/>
  <c r="O27" i="11"/>
  <c r="M15" i="11"/>
  <c r="B20" i="10"/>
  <c r="O19" i="2"/>
  <c r="B36" i="10"/>
  <c r="O35" i="2"/>
  <c r="L52" i="10"/>
  <c r="B88" i="10"/>
  <c r="O87" i="2"/>
  <c r="C79" i="10"/>
  <c r="M79" i="10" s="1"/>
  <c r="M19" i="11"/>
  <c r="O19" i="11"/>
  <c r="E35" i="10"/>
  <c r="O22" i="11"/>
  <c r="C5" i="11"/>
  <c r="M5" i="11" s="1"/>
  <c r="O5" i="11"/>
  <c r="O49" i="11"/>
  <c r="O45" i="11"/>
  <c r="O41" i="11"/>
  <c r="B28" i="10"/>
  <c r="O27" i="2"/>
  <c r="E44" i="10"/>
  <c r="O44" i="10" s="1"/>
  <c r="L44" i="10"/>
  <c r="B60" i="10"/>
  <c r="O59" i="2"/>
  <c r="B96" i="10"/>
  <c r="O95" i="2"/>
  <c r="O71" i="6"/>
  <c r="O43" i="6"/>
  <c r="O11" i="6"/>
  <c r="O94" i="2"/>
  <c r="O31" i="11"/>
  <c r="O14" i="11"/>
  <c r="O37" i="11"/>
  <c r="O25" i="11"/>
  <c r="O79" i="2"/>
  <c r="E16" i="10"/>
  <c r="L16" i="10"/>
  <c r="E32" i="10"/>
  <c r="L32" i="10"/>
  <c r="O47" i="2"/>
  <c r="B48" i="10"/>
  <c r="O83" i="2"/>
  <c r="B84" i="10"/>
  <c r="B104" i="10"/>
  <c r="O103" i="2"/>
  <c r="O21" i="11"/>
  <c r="O6" i="11"/>
  <c r="O30" i="2"/>
  <c r="B93" i="10"/>
  <c r="O92" i="2"/>
  <c r="B81" i="10"/>
  <c r="O80" i="2"/>
  <c r="B23" i="10"/>
  <c r="O22" i="2"/>
  <c r="E10" i="10"/>
  <c r="M11" i="11"/>
  <c r="O11" i="11"/>
  <c r="L12" i="10"/>
  <c r="E12" i="10"/>
  <c r="M16" i="11"/>
  <c r="N69" i="11"/>
  <c r="L69" i="11"/>
  <c r="L86" i="11"/>
  <c r="N86" i="11"/>
  <c r="M91" i="11"/>
  <c r="M44" i="11"/>
  <c r="O37" i="10"/>
  <c r="Q12" i="2"/>
  <c r="Q89" i="2"/>
  <c r="P84" i="2"/>
  <c r="Q61" i="2"/>
  <c r="O9" i="6"/>
  <c r="M41" i="6"/>
  <c r="M46" i="6"/>
  <c r="H20" i="2"/>
  <c r="G52" i="2"/>
  <c r="H99" i="2"/>
  <c r="H23" i="2"/>
  <c r="H26" i="2"/>
  <c r="G88" i="2"/>
  <c r="H32" i="2"/>
  <c r="H48" i="2"/>
  <c r="G71" i="2"/>
  <c r="H98" i="2"/>
  <c r="H28" i="2"/>
  <c r="M48" i="6"/>
  <c r="M98" i="6"/>
  <c r="M94" i="6"/>
  <c r="M92" i="6"/>
  <c r="M85" i="6"/>
  <c r="M80" i="6"/>
  <c r="M75" i="6"/>
  <c r="M71" i="6"/>
  <c r="M53" i="6"/>
  <c r="M49" i="6"/>
  <c r="M39" i="6"/>
  <c r="M22" i="6"/>
  <c r="M19" i="6"/>
  <c r="M15" i="6"/>
  <c r="M11" i="6"/>
  <c r="H43" i="2"/>
  <c r="O67" i="6"/>
  <c r="M36" i="6"/>
  <c r="O95" i="6"/>
  <c r="O77" i="6"/>
  <c r="M66" i="6"/>
  <c r="M58" i="6"/>
  <c r="O34" i="6"/>
  <c r="O16" i="6"/>
  <c r="M40" i="6"/>
  <c r="O104" i="6"/>
  <c r="O86" i="6"/>
  <c r="M72" i="6"/>
  <c r="F82" i="6"/>
  <c r="G82" i="6" s="1"/>
  <c r="P82" i="6" s="1"/>
  <c r="O94" i="6"/>
  <c r="O80" i="6"/>
  <c r="M69" i="6"/>
  <c r="M63" i="6"/>
  <c r="M59" i="6"/>
  <c r="M37" i="6"/>
  <c r="M33" i="6"/>
  <c r="M23" i="6"/>
  <c r="M6" i="6"/>
  <c r="H16" i="2"/>
  <c r="G59" i="2"/>
  <c r="H11" i="2"/>
  <c r="O60" i="6"/>
  <c r="O76" i="6"/>
  <c r="O39" i="6"/>
  <c r="O22" i="6"/>
  <c r="M30" i="6"/>
  <c r="O98" i="6"/>
  <c r="O92" i="6"/>
  <c r="O63" i="6"/>
  <c r="O85" i="6"/>
  <c r="M102" i="6"/>
  <c r="M97" i="6"/>
  <c r="M93" i="6"/>
  <c r="M82" i="6"/>
  <c r="M78" i="6"/>
  <c r="M54" i="6"/>
  <c r="M51" i="6"/>
  <c r="M47" i="6"/>
  <c r="M43" i="6"/>
  <c r="M21" i="6"/>
  <c r="M17" i="6"/>
  <c r="M14" i="6"/>
  <c r="H102" i="2"/>
  <c r="G25" i="2"/>
  <c r="H12" i="2"/>
  <c r="H7" i="2"/>
  <c r="O52" i="6"/>
  <c r="M87" i="6"/>
  <c r="M79" i="6"/>
  <c r="O68" i="6"/>
  <c r="M61" i="6"/>
  <c r="M26" i="6"/>
  <c r="M32" i="6"/>
  <c r="M101" i="6"/>
  <c r="M73" i="6"/>
  <c r="O50" i="6"/>
  <c r="O78" i="6"/>
  <c r="O46" i="6"/>
  <c r="O33" i="6"/>
  <c r="O59" i="6"/>
  <c r="O49" i="6"/>
  <c r="O6" i="6"/>
  <c r="O15" i="6"/>
  <c r="M7" i="6"/>
  <c r="O54" i="6"/>
  <c r="M70" i="6"/>
  <c r="M65" i="6"/>
  <c r="M62" i="6"/>
  <c r="M55" i="6"/>
  <c r="M38" i="6"/>
  <c r="M35" i="6"/>
  <c r="M31" i="6"/>
  <c r="M27" i="6"/>
  <c r="M5" i="6"/>
  <c r="G66" i="2"/>
  <c r="H66" i="2"/>
  <c r="G68" i="2"/>
  <c r="H68" i="2"/>
  <c r="G103" i="2"/>
  <c r="G82" i="2"/>
  <c r="H82" i="2"/>
  <c r="G85" i="2"/>
  <c r="H35" i="2"/>
  <c r="G63" i="2"/>
  <c r="H44" i="2"/>
  <c r="G44" i="2"/>
  <c r="H18" i="2"/>
  <c r="H19" i="2"/>
  <c r="H72" i="2"/>
  <c r="H51" i="2"/>
  <c r="H83" i="2"/>
  <c r="G83" i="2"/>
  <c r="H55" i="2"/>
  <c r="G55" i="2"/>
  <c r="H17" i="2"/>
  <c r="G56" i="2"/>
  <c r="H58" i="2"/>
  <c r="H86" i="2"/>
  <c r="H76" i="2"/>
  <c r="H39" i="2"/>
  <c r="N62" i="6"/>
  <c r="H73" i="2"/>
  <c r="H96" i="2"/>
  <c r="G15" i="2"/>
  <c r="H34" i="2"/>
  <c r="G80" i="2"/>
  <c r="N70" i="6"/>
  <c r="H9" i="2"/>
  <c r="G95" i="2"/>
  <c r="G47" i="2"/>
  <c r="G31" i="2"/>
  <c r="G67" i="2"/>
  <c r="H36" i="2"/>
  <c r="H50" i="2"/>
  <c r="H41" i="2"/>
  <c r="G75" i="2"/>
  <c r="G60" i="2"/>
  <c r="H40" i="2"/>
  <c r="G27" i="2"/>
  <c r="H90" i="2"/>
  <c r="N38" i="6"/>
  <c r="H87" i="2"/>
  <c r="G89" i="2"/>
  <c r="H33" i="2"/>
  <c r="G57" i="2"/>
  <c r="H84" i="2"/>
  <c r="H64" i="2"/>
  <c r="O87" i="6"/>
  <c r="M42" i="6"/>
  <c r="M18" i="6"/>
  <c r="M74" i="6"/>
  <c r="M28" i="6"/>
  <c r="M96" i="6"/>
  <c r="M84" i="6"/>
  <c r="M24" i="6"/>
  <c r="L57" i="6"/>
  <c r="O57" i="6"/>
  <c r="M56" i="6"/>
  <c r="O74" i="6"/>
  <c r="M67" i="6"/>
  <c r="M44" i="6"/>
  <c r="M103" i="6"/>
  <c r="O103" i="6"/>
  <c r="M95" i="6"/>
  <c r="M88" i="6"/>
  <c r="M81" i="6"/>
  <c r="M77" i="6"/>
  <c r="M34" i="6"/>
  <c r="M16" i="6"/>
  <c r="M76" i="6"/>
  <c r="L35" i="6"/>
  <c r="O35" i="6"/>
  <c r="M100" i="6"/>
  <c r="O100" i="6"/>
  <c r="O18" i="6"/>
  <c r="O101" i="6"/>
  <c r="O96" i="6"/>
  <c r="O88" i="6"/>
  <c r="O61" i="6"/>
  <c r="O58" i="6"/>
  <c r="O40" i="6"/>
  <c r="O24" i="6"/>
  <c r="M52" i="6"/>
  <c r="M91" i="6"/>
  <c r="O91" i="6"/>
  <c r="M68" i="6"/>
  <c r="M90" i="6"/>
  <c r="O28" i="6"/>
  <c r="O13" i="6"/>
  <c r="L13" i="6"/>
  <c r="M10" i="6"/>
  <c r="M83" i="6"/>
  <c r="O83" i="6"/>
  <c r="L8" i="6"/>
  <c r="O8" i="6"/>
  <c r="L41" i="6"/>
  <c r="O41" i="6"/>
  <c r="L25" i="6"/>
  <c r="O25" i="6"/>
  <c r="M50" i="6"/>
  <c r="M12" i="6"/>
  <c r="O12" i="6"/>
  <c r="O90" i="6"/>
  <c r="O48" i="6"/>
  <c r="O26" i="6"/>
  <c r="M64" i="6"/>
  <c r="M60" i="6"/>
  <c r="M99" i="6"/>
  <c r="L51" i="6"/>
  <c r="O51" i="6"/>
  <c r="L45" i="6"/>
  <c r="O45" i="6"/>
  <c r="L29" i="6"/>
  <c r="O29" i="6"/>
  <c r="L19" i="6"/>
  <c r="O19" i="6"/>
  <c r="M104" i="6"/>
  <c r="M86" i="6"/>
  <c r="M20" i="6"/>
  <c r="O73" i="6"/>
  <c r="O84" i="6"/>
  <c r="O81" i="6"/>
  <c r="O64" i="6"/>
  <c r="O56" i="6"/>
  <c r="O44" i="6"/>
  <c r="O42" i="6"/>
  <c r="O32" i="6"/>
  <c r="O20" i="6"/>
  <c r="O10" i="6"/>
  <c r="O79" i="6"/>
  <c r="H65" i="2"/>
  <c r="G49" i="2"/>
  <c r="G100" i="2"/>
  <c r="G24" i="2"/>
  <c r="H94" i="2"/>
  <c r="H74" i="2"/>
  <c r="H42" i="2"/>
  <c r="H10" i="2"/>
  <c r="G101" i="2"/>
  <c r="G4" i="2"/>
  <c r="G45" i="2"/>
  <c r="H45" i="2"/>
  <c r="G22" i="2"/>
  <c r="H22" i="2"/>
  <c r="G53" i="2"/>
  <c r="H53" i="2"/>
  <c r="G70" i="2"/>
  <c r="H70" i="2"/>
  <c r="G61" i="2"/>
  <c r="H61" i="2"/>
  <c r="G38" i="2"/>
  <c r="H38" i="2"/>
  <c r="G29" i="2"/>
  <c r="H29" i="2"/>
  <c r="G6" i="2"/>
  <c r="H6" i="2"/>
  <c r="H81" i="2"/>
  <c r="G81" i="2"/>
  <c r="H93" i="2"/>
  <c r="G93" i="2"/>
  <c r="H77" i="2"/>
  <c r="G77" i="2"/>
  <c r="G54" i="2"/>
  <c r="H54" i="2"/>
  <c r="G13" i="2"/>
  <c r="H13" i="2"/>
  <c r="H79" i="2"/>
  <c r="G79" i="2"/>
  <c r="H91" i="2"/>
  <c r="G91" i="2"/>
  <c r="G62" i="2"/>
  <c r="H62" i="2"/>
  <c r="G30" i="2"/>
  <c r="H30" i="2"/>
  <c r="G21" i="2"/>
  <c r="H21" i="2"/>
  <c r="H8" i="2"/>
  <c r="G8" i="2"/>
  <c r="G69" i="2"/>
  <c r="H69" i="2"/>
  <c r="G46" i="2"/>
  <c r="H46" i="2"/>
  <c r="G37" i="2"/>
  <c r="H37" i="2"/>
  <c r="G14" i="2"/>
  <c r="H14" i="2"/>
  <c r="G5" i="2"/>
  <c r="H5" i="2"/>
  <c r="H97" i="2"/>
  <c r="G97" i="2"/>
  <c r="N102" i="11" l="1"/>
  <c r="Q49" i="2"/>
  <c r="M59" i="11"/>
  <c r="O80" i="10"/>
  <c r="Q36" i="2"/>
  <c r="M50" i="11"/>
  <c r="N32" i="11"/>
  <c r="D45" i="10"/>
  <c r="M104" i="11"/>
  <c r="O5" i="10"/>
  <c r="N82" i="11"/>
  <c r="N88" i="11"/>
  <c r="M20" i="11"/>
  <c r="L42" i="11"/>
  <c r="N28" i="11"/>
  <c r="M67" i="11"/>
  <c r="O97" i="10"/>
  <c r="M52" i="11"/>
  <c r="L36" i="11"/>
  <c r="M76" i="11"/>
  <c r="F97" i="10"/>
  <c r="G97" i="10" s="1"/>
  <c r="P97" i="10" s="1"/>
  <c r="Q97" i="10" s="1"/>
  <c r="R97" i="10" s="1"/>
  <c r="S97" i="10" s="1"/>
  <c r="Q58" i="2"/>
  <c r="Q75" i="2"/>
  <c r="P45" i="2"/>
  <c r="F80" i="10"/>
  <c r="G80" i="10" s="1"/>
  <c r="P80" i="10" s="1"/>
  <c r="Q80" i="10" s="1"/>
  <c r="R80" i="10" s="1"/>
  <c r="S80" i="10" s="1"/>
  <c r="P72" i="2"/>
  <c r="Q85" i="2"/>
  <c r="F100" i="10"/>
  <c r="G100" i="10" s="1"/>
  <c r="P100" i="10" s="1"/>
  <c r="N43" i="11"/>
  <c r="N92" i="11"/>
  <c r="L87" i="11"/>
  <c r="D68" i="10"/>
  <c r="F68" i="10" s="1"/>
  <c r="G68" i="10" s="1"/>
  <c r="P68" i="10" s="1"/>
  <c r="P99" i="2"/>
  <c r="F101" i="10"/>
  <c r="G101" i="10" s="1"/>
  <c r="P101" i="10" s="1"/>
  <c r="F42" i="11"/>
  <c r="G42" i="11" s="1"/>
  <c r="P42" i="11" s="1"/>
  <c r="L95" i="11"/>
  <c r="M42" i="11"/>
  <c r="O101" i="10"/>
  <c r="Q101" i="10" s="1"/>
  <c r="R101" i="10" s="1"/>
  <c r="S101" i="10" s="1"/>
  <c r="D78" i="10"/>
  <c r="N78" i="10" s="1"/>
  <c r="Q23" i="2"/>
  <c r="Q73" i="2"/>
  <c r="Q76" i="2"/>
  <c r="F5" i="10"/>
  <c r="G5" i="10" s="1"/>
  <c r="P5" i="10" s="1"/>
  <c r="Q5" i="10" s="1"/>
  <c r="R5" i="10" s="1"/>
  <c r="S5" i="10" s="1"/>
  <c r="L82" i="11"/>
  <c r="L88" i="11"/>
  <c r="M95" i="11"/>
  <c r="N51" i="11"/>
  <c r="N26" i="11"/>
  <c r="D77" i="10"/>
  <c r="N77" i="10" s="1"/>
  <c r="D53" i="10"/>
  <c r="N53" i="10" s="1"/>
  <c r="L61" i="11"/>
  <c r="N63" i="11"/>
  <c r="D26" i="10"/>
  <c r="P81" i="2"/>
  <c r="Q41" i="2"/>
  <c r="O38" i="10"/>
  <c r="P96" i="2"/>
  <c r="D94" i="10"/>
  <c r="P24" i="2"/>
  <c r="O7" i="10"/>
  <c r="O17" i="10"/>
  <c r="L40" i="11"/>
  <c r="D63" i="10"/>
  <c r="N63" i="10" s="1"/>
  <c r="D64" i="10"/>
  <c r="N64" i="10" s="1"/>
  <c r="F21" i="6"/>
  <c r="G21" i="6" s="1"/>
  <c r="P21" i="6" s="1"/>
  <c r="P77" i="2"/>
  <c r="Q20" i="2"/>
  <c r="Q60" i="2"/>
  <c r="F99" i="11"/>
  <c r="G99" i="11" s="1"/>
  <c r="P99" i="11" s="1"/>
  <c r="F16" i="11"/>
  <c r="G16" i="11" s="1"/>
  <c r="P16" i="11" s="1"/>
  <c r="L16" i="11"/>
  <c r="N17" i="11"/>
  <c r="D25" i="10"/>
  <c r="N25" i="10" s="1"/>
  <c r="P48" i="2"/>
  <c r="D31" i="10"/>
  <c r="N31" i="10" s="1"/>
  <c r="E62" i="10"/>
  <c r="D62" i="10" s="1"/>
  <c r="N62" i="10" s="1"/>
  <c r="N55" i="6"/>
  <c r="Q37" i="2"/>
  <c r="Q93" i="2"/>
  <c r="O49" i="10"/>
  <c r="P64" i="2"/>
  <c r="L76" i="11"/>
  <c r="M13" i="11"/>
  <c r="D52" i="10"/>
  <c r="N52" i="10" s="1"/>
  <c r="N74" i="11"/>
  <c r="Q43" i="2"/>
  <c r="P16" i="2"/>
  <c r="Q44" i="2"/>
  <c r="O69" i="10"/>
  <c r="M94" i="11"/>
  <c r="O100" i="10"/>
  <c r="N98" i="11"/>
  <c r="Q91" i="2"/>
  <c r="N50" i="11"/>
  <c r="L50" i="11"/>
  <c r="N94" i="11"/>
  <c r="P101" i="2"/>
  <c r="Q101" i="2"/>
  <c r="N17" i="6"/>
  <c r="N90" i="11"/>
  <c r="O41" i="10"/>
  <c r="O46" i="10"/>
  <c r="L48" i="11"/>
  <c r="N66" i="11"/>
  <c r="O95" i="10"/>
  <c r="N46" i="11"/>
  <c r="O82" i="10"/>
  <c r="N47" i="6"/>
  <c r="Q4" i="2"/>
  <c r="O54" i="10"/>
  <c r="N97" i="11"/>
  <c r="P5" i="2"/>
  <c r="O73" i="10"/>
  <c r="N71" i="11"/>
  <c r="N36" i="11"/>
  <c r="N81" i="11"/>
  <c r="P100" i="2"/>
  <c r="Q13" i="2"/>
  <c r="Q68" i="2"/>
  <c r="L38" i="11"/>
  <c r="O42" i="10"/>
  <c r="L70" i="11"/>
  <c r="L94" i="11"/>
  <c r="Q6" i="2"/>
  <c r="P6" i="2"/>
  <c r="M31" i="11"/>
  <c r="D85" i="10"/>
  <c r="O85" i="10"/>
  <c r="M12" i="11"/>
  <c r="O65" i="10"/>
  <c r="O19" i="10"/>
  <c r="P21" i="2"/>
  <c r="Q21" i="2"/>
  <c r="N31" i="6"/>
  <c r="M101" i="11"/>
  <c r="M9" i="11"/>
  <c r="N9" i="11"/>
  <c r="P11" i="2"/>
  <c r="Q11" i="2"/>
  <c r="F23" i="6"/>
  <c r="G23" i="6" s="1"/>
  <c r="P23" i="6" s="1"/>
  <c r="Q53" i="2"/>
  <c r="L67" i="11"/>
  <c r="N39" i="11"/>
  <c r="M30" i="11"/>
  <c r="M73" i="11"/>
  <c r="O76" i="10"/>
  <c r="N80" i="11"/>
  <c r="E61" i="10"/>
  <c r="L61" i="10"/>
  <c r="Q18" i="2"/>
  <c r="P18" i="2"/>
  <c r="Q9" i="2"/>
  <c r="O34" i="10"/>
  <c r="O57" i="10"/>
  <c r="O6" i="10"/>
  <c r="F60" i="11"/>
  <c r="G60" i="11" s="1"/>
  <c r="P60" i="11" s="1"/>
  <c r="L72" i="11"/>
  <c r="P66" i="2"/>
  <c r="Q29" i="2"/>
  <c r="Q17" i="2"/>
  <c r="Q65" i="2"/>
  <c r="Q52" i="2"/>
  <c r="Q57" i="2"/>
  <c r="Q28" i="2"/>
  <c r="O11" i="10"/>
  <c r="F32" i="11"/>
  <c r="G32" i="11" s="1"/>
  <c r="P32" i="11" s="1"/>
  <c r="L34" i="11"/>
  <c r="N55" i="11"/>
  <c r="O74" i="10"/>
  <c r="P33" i="2"/>
  <c r="Q25" i="2"/>
  <c r="O50" i="10"/>
  <c r="D51" i="10"/>
  <c r="N51" i="10" s="1"/>
  <c r="P10" i="2"/>
  <c r="F72" i="11"/>
  <c r="G72" i="11" s="1"/>
  <c r="P72" i="11" s="1"/>
  <c r="F24" i="11"/>
  <c r="G24" i="11" s="1"/>
  <c r="P24" i="11" s="1"/>
  <c r="F38" i="11"/>
  <c r="G38" i="11" s="1"/>
  <c r="P38" i="11" s="1"/>
  <c r="L32" i="11"/>
  <c r="M47" i="11"/>
  <c r="D89" i="10"/>
  <c r="N89" i="10" s="1"/>
  <c r="P56" i="2"/>
  <c r="O97" i="6"/>
  <c r="N65" i="6"/>
  <c r="N53" i="6"/>
  <c r="F93" i="6"/>
  <c r="G93" i="6" s="1"/>
  <c r="P93" i="6" s="1"/>
  <c r="F102" i="11"/>
  <c r="G102" i="11" s="1"/>
  <c r="P102" i="11" s="1"/>
  <c r="L85" i="11"/>
  <c r="D67" i="10"/>
  <c r="N67" i="10" s="1"/>
  <c r="P32" i="2"/>
  <c r="N78" i="11"/>
  <c r="N100" i="11"/>
  <c r="L100" i="11"/>
  <c r="Q69" i="2"/>
  <c r="O58" i="10"/>
  <c r="F85" i="11"/>
  <c r="G85" i="11" s="1"/>
  <c r="P85" i="11" s="1"/>
  <c r="N15" i="11"/>
  <c r="P50" i="2"/>
  <c r="Q50" i="2"/>
  <c r="P102" i="2"/>
  <c r="L102" i="11"/>
  <c r="M35" i="11"/>
  <c r="D86" i="10"/>
  <c r="O86" i="10"/>
  <c r="L35" i="11"/>
  <c r="N35" i="11"/>
  <c r="N89" i="6"/>
  <c r="L24" i="11"/>
  <c r="F58" i="11"/>
  <c r="G58" i="11" s="1"/>
  <c r="P58" i="11" s="1"/>
  <c r="P62" i="2"/>
  <c r="Q62" i="2"/>
  <c r="D102" i="10"/>
  <c r="N102" i="10" s="1"/>
  <c r="O102" i="10"/>
  <c r="N75" i="6"/>
  <c r="Q97" i="2"/>
  <c r="O33" i="10"/>
  <c r="P14" i="2"/>
  <c r="L58" i="11"/>
  <c r="F87" i="11"/>
  <c r="G87" i="11" s="1"/>
  <c r="P87" i="11" s="1"/>
  <c r="L60" i="11"/>
  <c r="N19" i="11"/>
  <c r="D70" i="10"/>
  <c r="P54" i="2"/>
  <c r="Q54" i="2"/>
  <c r="Q15" i="2"/>
  <c r="P15" i="2"/>
  <c r="Q31" i="2"/>
  <c r="P31" i="2"/>
  <c r="Q67" i="2"/>
  <c r="P67" i="2"/>
  <c r="F37" i="6"/>
  <c r="G37" i="6" s="1"/>
  <c r="P37" i="6" s="1"/>
  <c r="D13" i="10"/>
  <c r="N7" i="6"/>
  <c r="F11" i="6"/>
  <c r="G11" i="6" s="1"/>
  <c r="P11" i="6" s="1"/>
  <c r="D55" i="10"/>
  <c r="F55" i="10" s="1"/>
  <c r="G55" i="10" s="1"/>
  <c r="P55" i="10" s="1"/>
  <c r="Q34" i="2"/>
  <c r="M10" i="11"/>
  <c r="L99" i="11"/>
  <c r="D98" i="10"/>
  <c r="F98" i="10" s="1"/>
  <c r="G98" i="10" s="1"/>
  <c r="P98" i="10" s="1"/>
  <c r="D30" i="10"/>
  <c r="N43" i="6"/>
  <c r="L11" i="11"/>
  <c r="D66" i="10"/>
  <c r="N66" i="10" s="1"/>
  <c r="M7" i="11"/>
  <c r="N75" i="11"/>
  <c r="D90" i="10"/>
  <c r="N90" i="10" s="1"/>
  <c r="O90" i="10"/>
  <c r="M89" i="11"/>
  <c r="P88" i="2"/>
  <c r="O14" i="10"/>
  <c r="D14" i="10"/>
  <c r="L7" i="11"/>
  <c r="N69" i="6"/>
  <c r="L54" i="11"/>
  <c r="M57" i="11"/>
  <c r="O10" i="10"/>
  <c r="D10" i="10"/>
  <c r="F10" i="10" s="1"/>
  <c r="G10" i="10" s="1"/>
  <c r="P10" i="10" s="1"/>
  <c r="L81" i="10"/>
  <c r="E81" i="10"/>
  <c r="O81" i="10" s="1"/>
  <c r="E84" i="10"/>
  <c r="O84" i="10" s="1"/>
  <c r="L84" i="10"/>
  <c r="M37" i="11"/>
  <c r="M49" i="11"/>
  <c r="N74" i="10"/>
  <c r="F74" i="10"/>
  <c r="G74" i="10" s="1"/>
  <c r="P74" i="10" s="1"/>
  <c r="M43" i="10"/>
  <c r="E43" i="10"/>
  <c r="O43" i="10" s="1"/>
  <c r="L56" i="10"/>
  <c r="E56" i="10"/>
  <c r="O56" i="10" s="1"/>
  <c r="O24" i="10"/>
  <c r="D24" i="10"/>
  <c r="M8" i="10"/>
  <c r="E8" i="10"/>
  <c r="O8" i="10" s="1"/>
  <c r="Q98" i="2"/>
  <c r="O21" i="10"/>
  <c r="Q86" i="2"/>
  <c r="Q22" i="2"/>
  <c r="P22" i="2"/>
  <c r="Q92" i="2"/>
  <c r="P92" i="2"/>
  <c r="M21" i="11"/>
  <c r="P83" i="2"/>
  <c r="Q83" i="2"/>
  <c r="O32" i="10"/>
  <c r="D32" i="10"/>
  <c r="Q94" i="2"/>
  <c r="P94" i="2"/>
  <c r="Q59" i="2"/>
  <c r="P59" i="2"/>
  <c r="P27" i="2"/>
  <c r="Q27" i="2"/>
  <c r="M23" i="11"/>
  <c r="M22" i="11"/>
  <c r="E88" i="10"/>
  <c r="O88" i="10" s="1"/>
  <c r="L88" i="10"/>
  <c r="E36" i="10"/>
  <c r="O36" i="10" s="1"/>
  <c r="L36" i="10"/>
  <c r="D29" i="10"/>
  <c r="N29" i="10" s="1"/>
  <c r="O29" i="10"/>
  <c r="Q71" i="2"/>
  <c r="P71" i="2"/>
  <c r="P39" i="2"/>
  <c r="Q39" i="2"/>
  <c r="P51" i="2"/>
  <c r="Q51" i="2"/>
  <c r="N68" i="11"/>
  <c r="L68" i="11"/>
  <c r="L83" i="11"/>
  <c r="O18" i="10"/>
  <c r="D18" i="10"/>
  <c r="M29" i="11"/>
  <c r="N62" i="11"/>
  <c r="L62" i="11"/>
  <c r="Q8" i="2"/>
  <c r="P8" i="2"/>
  <c r="Q46" i="2"/>
  <c r="P46" i="2"/>
  <c r="L71" i="10"/>
  <c r="E79" i="10"/>
  <c r="L79" i="10"/>
  <c r="E87" i="10"/>
  <c r="O87" i="10" s="1"/>
  <c r="L87" i="10"/>
  <c r="E99" i="10"/>
  <c r="O99" i="10" s="1"/>
  <c r="L99" i="10"/>
  <c r="N46" i="6"/>
  <c r="D59" i="10"/>
  <c r="N59" i="10" s="1"/>
  <c r="F64" i="11"/>
  <c r="G64" i="11" s="1"/>
  <c r="P64" i="11" s="1"/>
  <c r="L64" i="11"/>
  <c r="N103" i="11"/>
  <c r="L23" i="10"/>
  <c r="E23" i="10"/>
  <c r="O23" i="10" s="1"/>
  <c r="E93" i="10"/>
  <c r="O93" i="10" s="1"/>
  <c r="L93" i="10"/>
  <c r="P103" i="2"/>
  <c r="Q103" i="2"/>
  <c r="E48" i="10"/>
  <c r="O48" i="10" s="1"/>
  <c r="L48" i="10"/>
  <c r="M25" i="11"/>
  <c r="L60" i="10"/>
  <c r="E60" i="10"/>
  <c r="O60" i="10" s="1"/>
  <c r="E28" i="10"/>
  <c r="O28" i="10" s="1"/>
  <c r="L28" i="10"/>
  <c r="M45" i="11"/>
  <c r="O35" i="10"/>
  <c r="D35" i="10"/>
  <c r="M79" i="11"/>
  <c r="E71" i="10"/>
  <c r="O71" i="10" s="1"/>
  <c r="M71" i="10"/>
  <c r="E72" i="10"/>
  <c r="O72" i="10" s="1"/>
  <c r="L72" i="10"/>
  <c r="E40" i="10"/>
  <c r="O40" i="10" s="1"/>
  <c r="L40" i="10"/>
  <c r="Q7" i="2"/>
  <c r="P7" i="2"/>
  <c r="L93" i="11"/>
  <c r="E9" i="10"/>
  <c r="O9" i="10" s="1"/>
  <c r="L9" i="10"/>
  <c r="L47" i="10"/>
  <c r="E47" i="10"/>
  <c r="O47" i="10" s="1"/>
  <c r="P74" i="2"/>
  <c r="Q74" i="2"/>
  <c r="P82" i="2"/>
  <c r="Q82" i="2"/>
  <c r="Q90" i="2"/>
  <c r="P90" i="2"/>
  <c r="Q79" i="2"/>
  <c r="P79" i="2"/>
  <c r="E96" i="10"/>
  <c r="O96" i="10" s="1"/>
  <c r="L96" i="10"/>
  <c r="Q87" i="2"/>
  <c r="P87" i="2"/>
  <c r="Q35" i="2"/>
  <c r="P35" i="2"/>
  <c r="E20" i="10"/>
  <c r="O20" i="10" s="1"/>
  <c r="L20" i="10"/>
  <c r="O22" i="10"/>
  <c r="D22" i="10"/>
  <c r="E92" i="10"/>
  <c r="O92" i="10" s="1"/>
  <c r="L92" i="10"/>
  <c r="N84" i="11"/>
  <c r="L84" i="11"/>
  <c r="E15" i="10"/>
  <c r="O15" i="10" s="1"/>
  <c r="L15" i="10"/>
  <c r="L39" i="10"/>
  <c r="E39" i="10"/>
  <c r="O39" i="10" s="1"/>
  <c r="Q70" i="2"/>
  <c r="P70" i="2"/>
  <c r="P78" i="2"/>
  <c r="Q78" i="2"/>
  <c r="N98" i="6"/>
  <c r="N71" i="6"/>
  <c r="O12" i="10"/>
  <c r="D12" i="10"/>
  <c r="Q80" i="2"/>
  <c r="P80" i="2"/>
  <c r="P30" i="2"/>
  <c r="Q30" i="2"/>
  <c r="M6" i="11"/>
  <c r="L104" i="10"/>
  <c r="E104" i="10"/>
  <c r="O104" i="10" s="1"/>
  <c r="P47" i="2"/>
  <c r="Q47" i="2"/>
  <c r="D16" i="10"/>
  <c r="F16" i="10" s="1"/>
  <c r="G16" i="10" s="1"/>
  <c r="P16" i="10" s="1"/>
  <c r="O16" i="10"/>
  <c r="D44" i="10"/>
  <c r="P95" i="2"/>
  <c r="Q95" i="2"/>
  <c r="M41" i="11"/>
  <c r="Q19" i="2"/>
  <c r="P19" i="2"/>
  <c r="L65" i="11"/>
  <c r="Q42" i="2"/>
  <c r="P42" i="2"/>
  <c r="Q55" i="2"/>
  <c r="P55" i="2"/>
  <c r="M33" i="11"/>
  <c r="M8" i="11"/>
  <c r="N8" i="11"/>
  <c r="M18" i="11"/>
  <c r="O18" i="11"/>
  <c r="P26" i="2"/>
  <c r="Q26" i="2"/>
  <c r="D27" i="10"/>
  <c r="P38" i="2"/>
  <c r="Q38" i="2"/>
  <c r="L75" i="10"/>
  <c r="E75" i="10"/>
  <c r="O75" i="10" s="1"/>
  <c r="L83" i="10"/>
  <c r="E83" i="10"/>
  <c r="L91" i="10"/>
  <c r="E91" i="10"/>
  <c r="O91" i="10" s="1"/>
  <c r="E103" i="10"/>
  <c r="O103" i="10" s="1"/>
  <c r="L103" i="10"/>
  <c r="L66" i="11"/>
  <c r="N48" i="11"/>
  <c r="F48" i="11"/>
  <c r="G48" i="11" s="1"/>
  <c r="P48" i="11" s="1"/>
  <c r="F91" i="11"/>
  <c r="G91" i="11" s="1"/>
  <c r="P91" i="11" s="1"/>
  <c r="N91" i="11"/>
  <c r="L91" i="11"/>
  <c r="N96" i="11"/>
  <c r="L96" i="11"/>
  <c r="F86" i="11"/>
  <c r="G86" i="11" s="1"/>
  <c r="P86" i="11" s="1"/>
  <c r="Q86" i="11" s="1"/>
  <c r="R86" i="11" s="1"/>
  <c r="S86" i="11" s="1"/>
  <c r="F40" i="11"/>
  <c r="G40" i="11" s="1"/>
  <c r="P40" i="11" s="1"/>
  <c r="F76" i="11"/>
  <c r="G76" i="11" s="1"/>
  <c r="P76" i="11" s="1"/>
  <c r="F95" i="11"/>
  <c r="G95" i="11" s="1"/>
  <c r="P95" i="11" s="1"/>
  <c r="Q95" i="11" s="1"/>
  <c r="R95" i="11" s="1"/>
  <c r="S95" i="11" s="1"/>
  <c r="F70" i="11"/>
  <c r="G70" i="11" s="1"/>
  <c r="P70" i="11" s="1"/>
  <c r="F34" i="11"/>
  <c r="G34" i="11" s="1"/>
  <c r="P34" i="11" s="1"/>
  <c r="N56" i="11"/>
  <c r="F14" i="11"/>
  <c r="G14" i="11" s="1"/>
  <c r="P14" i="11" s="1"/>
  <c r="L14" i="11"/>
  <c r="N14" i="11"/>
  <c r="F59" i="11"/>
  <c r="G59" i="11" s="1"/>
  <c r="P59" i="11" s="1"/>
  <c r="N59" i="11"/>
  <c r="L59" i="11"/>
  <c r="N44" i="11"/>
  <c r="L44" i="11"/>
  <c r="N104" i="11"/>
  <c r="F104" i="11"/>
  <c r="G104" i="11" s="1"/>
  <c r="P104" i="11" s="1"/>
  <c r="L104" i="11"/>
  <c r="N10" i="11"/>
  <c r="F10" i="11"/>
  <c r="G10" i="11" s="1"/>
  <c r="P10" i="11" s="1"/>
  <c r="L10" i="11"/>
  <c r="N27" i="11"/>
  <c r="F82" i="11"/>
  <c r="G82" i="11" s="1"/>
  <c r="P82" i="11" s="1"/>
  <c r="F26" i="11"/>
  <c r="G26" i="11" s="1"/>
  <c r="P26" i="11" s="1"/>
  <c r="N20" i="11"/>
  <c r="F20" i="11"/>
  <c r="G20" i="11" s="1"/>
  <c r="P20" i="11" s="1"/>
  <c r="L20" i="11"/>
  <c r="N53" i="11"/>
  <c r="L53" i="11"/>
  <c r="F53" i="11"/>
  <c r="G53" i="11" s="1"/>
  <c r="P53" i="11" s="1"/>
  <c r="F69" i="11"/>
  <c r="G69" i="11" s="1"/>
  <c r="P69" i="11" s="1"/>
  <c r="Q69" i="11" s="1"/>
  <c r="R69" i="11" s="1"/>
  <c r="S69" i="11" s="1"/>
  <c r="N52" i="11"/>
  <c r="L52" i="11"/>
  <c r="F67" i="11"/>
  <c r="G67" i="11" s="1"/>
  <c r="P67" i="11" s="1"/>
  <c r="L12" i="11"/>
  <c r="N12" i="11"/>
  <c r="L47" i="11"/>
  <c r="N47" i="11"/>
  <c r="F88" i="11"/>
  <c r="G88" i="11" s="1"/>
  <c r="P88" i="11" s="1"/>
  <c r="N34" i="10"/>
  <c r="F34" i="10"/>
  <c r="G34" i="10" s="1"/>
  <c r="P34" i="10" s="1"/>
  <c r="N50" i="10"/>
  <c r="F50" i="10"/>
  <c r="G50" i="10" s="1"/>
  <c r="P50" i="10" s="1"/>
  <c r="N33" i="10"/>
  <c r="F33" i="10"/>
  <c r="G33" i="10" s="1"/>
  <c r="P33" i="10" s="1"/>
  <c r="N41" i="10"/>
  <c r="F41" i="10"/>
  <c r="G41" i="10" s="1"/>
  <c r="P41" i="10" s="1"/>
  <c r="N49" i="10"/>
  <c r="F49" i="10"/>
  <c r="G49" i="10" s="1"/>
  <c r="P49" i="10" s="1"/>
  <c r="N57" i="10"/>
  <c r="F57" i="10"/>
  <c r="G57" i="10" s="1"/>
  <c r="P57" i="10" s="1"/>
  <c r="N38" i="10"/>
  <c r="F38" i="10"/>
  <c r="G38" i="10" s="1"/>
  <c r="P38" i="10" s="1"/>
  <c r="N46" i="10"/>
  <c r="F46" i="10"/>
  <c r="G46" i="10" s="1"/>
  <c r="P46" i="10" s="1"/>
  <c r="N76" i="10"/>
  <c r="F76" i="10"/>
  <c r="G76" i="10" s="1"/>
  <c r="P76" i="10" s="1"/>
  <c r="N65" i="10"/>
  <c r="F65" i="10"/>
  <c r="G65" i="10" s="1"/>
  <c r="P65" i="10" s="1"/>
  <c r="N95" i="10"/>
  <c r="F95" i="10"/>
  <c r="G95" i="10" s="1"/>
  <c r="P95" i="10" s="1"/>
  <c r="N69" i="10"/>
  <c r="F69" i="10"/>
  <c r="G69" i="10" s="1"/>
  <c r="P69" i="10" s="1"/>
  <c r="N17" i="10"/>
  <c r="F17" i="10"/>
  <c r="G17" i="10" s="1"/>
  <c r="P17" i="10" s="1"/>
  <c r="N7" i="10"/>
  <c r="F7" i="10"/>
  <c r="G7" i="10" s="1"/>
  <c r="P7" i="10" s="1"/>
  <c r="N42" i="10"/>
  <c r="F42" i="10"/>
  <c r="G42" i="10" s="1"/>
  <c r="P42" i="10" s="1"/>
  <c r="N58" i="10"/>
  <c r="F58" i="10"/>
  <c r="G58" i="10" s="1"/>
  <c r="P58" i="10" s="1"/>
  <c r="N37" i="10"/>
  <c r="F37" i="10"/>
  <c r="G37" i="10" s="1"/>
  <c r="P37" i="10" s="1"/>
  <c r="N45" i="10"/>
  <c r="F45" i="10"/>
  <c r="G45" i="10" s="1"/>
  <c r="P45" i="10" s="1"/>
  <c r="F53" i="10"/>
  <c r="G53" i="10" s="1"/>
  <c r="P53" i="10" s="1"/>
  <c r="N82" i="10"/>
  <c r="F82" i="10"/>
  <c r="G82" i="10" s="1"/>
  <c r="P82" i="10" s="1"/>
  <c r="N54" i="10"/>
  <c r="F54" i="10"/>
  <c r="G54" i="10" s="1"/>
  <c r="P54" i="10" s="1"/>
  <c r="N11" i="10"/>
  <c r="F11" i="10"/>
  <c r="G11" i="10" s="1"/>
  <c r="P11" i="10" s="1"/>
  <c r="N6" i="10"/>
  <c r="F6" i="10"/>
  <c r="G6" i="10" s="1"/>
  <c r="P6" i="10" s="1"/>
  <c r="N73" i="10"/>
  <c r="F73" i="10"/>
  <c r="G73" i="10" s="1"/>
  <c r="P73" i="10" s="1"/>
  <c r="N19" i="10"/>
  <c r="F19" i="10"/>
  <c r="G19" i="10" s="1"/>
  <c r="P19" i="10" s="1"/>
  <c r="N21" i="10"/>
  <c r="F21" i="10"/>
  <c r="G21" i="10" s="1"/>
  <c r="P21" i="10" s="1"/>
  <c r="N80" i="6"/>
  <c r="N9" i="6"/>
  <c r="F39" i="6"/>
  <c r="G39" i="6" s="1"/>
  <c r="P39" i="6" s="1"/>
  <c r="N104" i="6"/>
  <c r="N95" i="6"/>
  <c r="N92" i="6"/>
  <c r="F15" i="6"/>
  <c r="G15" i="6" s="1"/>
  <c r="P15" i="6" s="1"/>
  <c r="N6" i="6"/>
  <c r="N60" i="6"/>
  <c r="N34" i="6"/>
  <c r="F52" i="6"/>
  <c r="G52" i="6" s="1"/>
  <c r="P52" i="6" s="1"/>
  <c r="N54" i="6"/>
  <c r="F50" i="6"/>
  <c r="G50" i="6" s="1"/>
  <c r="P50" i="6" s="1"/>
  <c r="N76" i="6"/>
  <c r="N49" i="6"/>
  <c r="F78" i="6"/>
  <c r="G78" i="6" s="1"/>
  <c r="P78" i="6" s="1"/>
  <c r="N82" i="6"/>
  <c r="Q82" i="6" s="1"/>
  <c r="R82" i="6" s="1"/>
  <c r="S82" i="6" s="1"/>
  <c r="F38" i="6"/>
  <c r="G38" i="6" s="1"/>
  <c r="P38" i="6" s="1"/>
  <c r="Q38" i="6" s="1"/>
  <c r="R38" i="6" s="1"/>
  <c r="S38" i="6" s="1"/>
  <c r="N59" i="6"/>
  <c r="F67" i="6"/>
  <c r="G67" i="6" s="1"/>
  <c r="P67" i="6" s="1"/>
  <c r="F33" i="6"/>
  <c r="G33" i="6" s="1"/>
  <c r="P33" i="6" s="1"/>
  <c r="N58" i="6"/>
  <c r="N68" i="6"/>
  <c r="F63" i="6"/>
  <c r="G63" i="6" s="1"/>
  <c r="P63" i="6" s="1"/>
  <c r="N94" i="6"/>
  <c r="N86" i="6"/>
  <c r="F46" i="6"/>
  <c r="G46" i="6" s="1"/>
  <c r="P46" i="6" s="1"/>
  <c r="N12" i="6"/>
  <c r="N22" i="6"/>
  <c r="N77" i="6"/>
  <c r="F62" i="6"/>
  <c r="G62" i="6" s="1"/>
  <c r="P62" i="6" s="1"/>
  <c r="Q62" i="6" s="1"/>
  <c r="R62" i="6" s="1"/>
  <c r="S62" i="6" s="1"/>
  <c r="F97" i="6"/>
  <c r="G97" i="6" s="1"/>
  <c r="P97" i="6" s="1"/>
  <c r="N45" i="6"/>
  <c r="N40" i="6"/>
  <c r="N48" i="6"/>
  <c r="F70" i="6"/>
  <c r="G70" i="6" s="1"/>
  <c r="P70" i="6" s="1"/>
  <c r="Q70" i="6" s="1"/>
  <c r="R70" i="6" s="1"/>
  <c r="S70" i="6" s="1"/>
  <c r="F91" i="6"/>
  <c r="G91" i="6" s="1"/>
  <c r="P91" i="6" s="1"/>
  <c r="N61" i="6"/>
  <c r="N13" i="6"/>
  <c r="F84" i="6"/>
  <c r="G84" i="6" s="1"/>
  <c r="P84" i="6" s="1"/>
  <c r="N26" i="6"/>
  <c r="F83" i="6"/>
  <c r="G83" i="6" s="1"/>
  <c r="P83" i="6" s="1"/>
  <c r="N57" i="6"/>
  <c r="N42" i="6"/>
  <c r="F101" i="6"/>
  <c r="G101" i="6" s="1"/>
  <c r="P101" i="6" s="1"/>
  <c r="N28" i="6"/>
  <c r="N79" i="6"/>
  <c r="F35" i="6"/>
  <c r="G35" i="6" s="1"/>
  <c r="P35" i="6" s="1"/>
  <c r="O99" i="6"/>
  <c r="N27" i="6"/>
  <c r="F27" i="6"/>
  <c r="G27" i="6" s="1"/>
  <c r="P27" i="6" s="1"/>
  <c r="F47" i="6"/>
  <c r="G47" i="6" s="1"/>
  <c r="P47" i="6" s="1"/>
  <c r="O36" i="6"/>
  <c r="N30" i="6"/>
  <c r="F30" i="6"/>
  <c r="G30" i="6" s="1"/>
  <c r="P30" i="6" s="1"/>
  <c r="N102" i="6"/>
  <c r="F102" i="6"/>
  <c r="G102" i="6" s="1"/>
  <c r="P102" i="6" s="1"/>
  <c r="O66" i="6"/>
  <c r="O72" i="6"/>
  <c r="N14" i="6"/>
  <c r="F14" i="6"/>
  <c r="G14" i="6" s="1"/>
  <c r="P14" i="6" s="1"/>
  <c r="N68" i="10" l="1"/>
  <c r="L28" i="11"/>
  <c r="Q42" i="11"/>
  <c r="R42" i="11" s="1"/>
  <c r="S42" i="11" s="1"/>
  <c r="Q16" i="11"/>
  <c r="R16" i="11" s="1"/>
  <c r="S16" i="11" s="1"/>
  <c r="L56" i="11"/>
  <c r="Q100" i="10"/>
  <c r="R100" i="10" s="1"/>
  <c r="S100" i="10" s="1"/>
  <c r="F17" i="6"/>
  <c r="G17" i="6" s="1"/>
  <c r="P17" i="6" s="1"/>
  <c r="Q17" i="6" s="1"/>
  <c r="R17" i="6" s="1"/>
  <c r="S17" i="6" s="1"/>
  <c r="Q40" i="11"/>
  <c r="R40" i="11" s="1"/>
  <c r="S40" i="11" s="1"/>
  <c r="F62" i="10"/>
  <c r="G62" i="10" s="1"/>
  <c r="P62" i="10" s="1"/>
  <c r="L71" i="11"/>
  <c r="F74" i="11"/>
  <c r="G74" i="11" s="1"/>
  <c r="P74" i="11" s="1"/>
  <c r="F51" i="11"/>
  <c r="G51" i="11" s="1"/>
  <c r="P51" i="11" s="1"/>
  <c r="F78" i="10"/>
  <c r="G78" i="10" s="1"/>
  <c r="P78" i="10" s="1"/>
  <c r="Q78" i="10" s="1"/>
  <c r="R78" i="10" s="1"/>
  <c r="S78" i="10" s="1"/>
  <c r="L51" i="11"/>
  <c r="Q51" i="11" s="1"/>
  <c r="R51" i="11" s="1"/>
  <c r="S51" i="11" s="1"/>
  <c r="F64" i="10"/>
  <c r="G64" i="10" s="1"/>
  <c r="P64" i="10" s="1"/>
  <c r="N61" i="11"/>
  <c r="F31" i="10"/>
  <c r="G31" i="10" s="1"/>
  <c r="P31" i="10" s="1"/>
  <c r="Q31" i="10" s="1"/>
  <c r="R31" i="10" s="1"/>
  <c r="S31" i="10" s="1"/>
  <c r="F55" i="6"/>
  <c r="G55" i="6" s="1"/>
  <c r="P55" i="6" s="1"/>
  <c r="Q55" i="6" s="1"/>
  <c r="R55" i="6" s="1"/>
  <c r="S55" i="6" s="1"/>
  <c r="N26" i="10"/>
  <c r="F26" i="10"/>
  <c r="G26" i="10" s="1"/>
  <c r="P26" i="10" s="1"/>
  <c r="F63" i="10"/>
  <c r="G63" i="10" s="1"/>
  <c r="P63" i="10" s="1"/>
  <c r="Q63" i="10" s="1"/>
  <c r="R63" i="10" s="1"/>
  <c r="S63" i="10" s="1"/>
  <c r="L97" i="11"/>
  <c r="F31" i="6"/>
  <c r="G31" i="6" s="1"/>
  <c r="P31" i="6" s="1"/>
  <c r="Q31" i="6" s="1"/>
  <c r="R31" i="6" s="1"/>
  <c r="S31" i="6" s="1"/>
  <c r="F77" i="10"/>
  <c r="G77" i="10" s="1"/>
  <c r="P77" i="10" s="1"/>
  <c r="L63" i="11"/>
  <c r="Q82" i="11"/>
  <c r="R82" i="11" s="1"/>
  <c r="S82" i="11" s="1"/>
  <c r="L26" i="11"/>
  <c r="Q26" i="11" s="1"/>
  <c r="R26" i="11" s="1"/>
  <c r="S26" i="11" s="1"/>
  <c r="N21" i="6"/>
  <c r="Q21" i="6" s="1"/>
  <c r="R21" i="6" s="1"/>
  <c r="S21" i="6" s="1"/>
  <c r="Q88" i="11"/>
  <c r="R88" i="11" s="1"/>
  <c r="S88" i="11" s="1"/>
  <c r="F43" i="11"/>
  <c r="G43" i="11" s="1"/>
  <c r="P43" i="11" s="1"/>
  <c r="Q76" i="11"/>
  <c r="R76" i="11" s="1"/>
  <c r="S76" i="11" s="1"/>
  <c r="N11" i="11"/>
  <c r="F92" i="11"/>
  <c r="G92" i="11" s="1"/>
  <c r="P92" i="11" s="1"/>
  <c r="L92" i="11"/>
  <c r="L46" i="11"/>
  <c r="L43" i="11"/>
  <c r="L77" i="11"/>
  <c r="N23" i="6"/>
  <c r="Q23" i="6" s="1"/>
  <c r="R23" i="6" s="1"/>
  <c r="S23" i="6" s="1"/>
  <c r="L27" i="11"/>
  <c r="F81" i="11"/>
  <c r="G81" i="11" s="1"/>
  <c r="P81" i="11" s="1"/>
  <c r="Q99" i="11"/>
  <c r="R99" i="11" s="1"/>
  <c r="S99" i="11" s="1"/>
  <c r="O62" i="10"/>
  <c r="L74" i="11"/>
  <c r="Q74" i="11" s="1"/>
  <c r="R74" i="11" s="1"/>
  <c r="S74" i="11" s="1"/>
  <c r="L81" i="11"/>
  <c r="Q81" i="11" s="1"/>
  <c r="R81" i="11" s="1"/>
  <c r="S81" i="11" s="1"/>
  <c r="F17" i="11"/>
  <c r="G17" i="11" s="1"/>
  <c r="P17" i="11" s="1"/>
  <c r="Q17" i="11" s="1"/>
  <c r="R17" i="11" s="1"/>
  <c r="S17" i="11" s="1"/>
  <c r="F25" i="10"/>
  <c r="G25" i="10" s="1"/>
  <c r="P25" i="10" s="1"/>
  <c r="Q25" i="10" s="1"/>
  <c r="R25" i="10" s="1"/>
  <c r="S25" i="10" s="1"/>
  <c r="F46" i="11"/>
  <c r="G46" i="11" s="1"/>
  <c r="P46" i="11" s="1"/>
  <c r="Q46" i="11" s="1"/>
  <c r="R46" i="11" s="1"/>
  <c r="S46" i="11" s="1"/>
  <c r="Q38" i="11"/>
  <c r="R38" i="11" s="1"/>
  <c r="S38" i="11" s="1"/>
  <c r="N94" i="10"/>
  <c r="F94" i="10"/>
  <c r="G94" i="10" s="1"/>
  <c r="P94" i="10" s="1"/>
  <c r="F65" i="6"/>
  <c r="G65" i="6" s="1"/>
  <c r="P65" i="6" s="1"/>
  <c r="Q65" i="6" s="1"/>
  <c r="R65" i="6" s="1"/>
  <c r="S65" i="6" s="1"/>
  <c r="F90" i="11"/>
  <c r="G90" i="11" s="1"/>
  <c r="P90" i="11" s="1"/>
  <c r="F89" i="6"/>
  <c r="G89" i="6" s="1"/>
  <c r="P89" i="6" s="1"/>
  <c r="Q89" i="6" s="1"/>
  <c r="R89" i="6" s="1"/>
  <c r="S89" i="6" s="1"/>
  <c r="Q67" i="11"/>
  <c r="R67" i="11" s="1"/>
  <c r="S67" i="11" s="1"/>
  <c r="F98" i="11"/>
  <c r="G98" i="11" s="1"/>
  <c r="P98" i="11" s="1"/>
  <c r="L9" i="11"/>
  <c r="F39" i="11"/>
  <c r="G39" i="11" s="1"/>
  <c r="P39" i="11" s="1"/>
  <c r="L19" i="11"/>
  <c r="L39" i="11"/>
  <c r="L13" i="11"/>
  <c r="L90" i="11"/>
  <c r="F52" i="10"/>
  <c r="G52" i="10" s="1"/>
  <c r="P52" i="10" s="1"/>
  <c r="Q52" i="10" s="1"/>
  <c r="R52" i="10" s="1"/>
  <c r="S52" i="10" s="1"/>
  <c r="F9" i="11"/>
  <c r="G9" i="11" s="1"/>
  <c r="P9" i="11" s="1"/>
  <c r="L98" i="11"/>
  <c r="F94" i="11"/>
  <c r="G94" i="11" s="1"/>
  <c r="P94" i="11" s="1"/>
  <c r="Q94" i="11" s="1"/>
  <c r="R94" i="11" s="1"/>
  <c r="S94" i="11" s="1"/>
  <c r="F75" i="11"/>
  <c r="G75" i="11" s="1"/>
  <c r="P75" i="11" s="1"/>
  <c r="F36" i="11"/>
  <c r="G36" i="11" s="1"/>
  <c r="P36" i="11" s="1"/>
  <c r="Q36" i="11" s="1"/>
  <c r="R36" i="11" s="1"/>
  <c r="S36" i="11" s="1"/>
  <c r="F50" i="11"/>
  <c r="G50" i="11" s="1"/>
  <c r="P50" i="11" s="1"/>
  <c r="Q50" i="11" s="1"/>
  <c r="R50" i="11" s="1"/>
  <c r="S50" i="11" s="1"/>
  <c r="F80" i="11"/>
  <c r="G80" i="11" s="1"/>
  <c r="P80" i="11" s="1"/>
  <c r="F7" i="6"/>
  <c r="G7" i="6" s="1"/>
  <c r="P7" i="6" s="1"/>
  <c r="Q7" i="6" s="1"/>
  <c r="R7" i="6" s="1"/>
  <c r="S7" i="6" s="1"/>
  <c r="N10" i="10"/>
  <c r="Q10" i="10" s="1"/>
  <c r="R10" i="10" s="1"/>
  <c r="S10" i="10" s="1"/>
  <c r="F27" i="11"/>
  <c r="G27" i="11" s="1"/>
  <c r="P27" i="11" s="1"/>
  <c r="L80" i="11"/>
  <c r="F78" i="11"/>
  <c r="G78" i="11" s="1"/>
  <c r="P78" i="11" s="1"/>
  <c r="Q78" i="11" s="1"/>
  <c r="R78" i="11" s="1"/>
  <c r="S78" i="11" s="1"/>
  <c r="F43" i="6"/>
  <c r="G43" i="6" s="1"/>
  <c r="P43" i="6" s="1"/>
  <c r="Q43" i="6" s="1"/>
  <c r="R43" i="6" s="1"/>
  <c r="S43" i="6" s="1"/>
  <c r="D43" i="10"/>
  <c r="N43" i="10" s="1"/>
  <c r="F69" i="6"/>
  <c r="G69" i="6" s="1"/>
  <c r="P69" i="6" s="1"/>
  <c r="Q69" i="6" s="1"/>
  <c r="R69" i="6" s="1"/>
  <c r="S69" i="6" s="1"/>
  <c r="F89" i="10"/>
  <c r="G89" i="10" s="1"/>
  <c r="P89" i="10" s="1"/>
  <c r="Q89" i="10" s="1"/>
  <c r="R89" i="10" s="1"/>
  <c r="S89" i="10" s="1"/>
  <c r="F22" i="6"/>
  <c r="G22" i="6" s="1"/>
  <c r="P22" i="6" s="1"/>
  <c r="Q22" i="6" s="1"/>
  <c r="R22" i="6" s="1"/>
  <c r="S22" i="6" s="1"/>
  <c r="F71" i="11"/>
  <c r="G71" i="11" s="1"/>
  <c r="P71" i="11" s="1"/>
  <c r="Q70" i="11"/>
  <c r="R70" i="11" s="1"/>
  <c r="S70" i="11" s="1"/>
  <c r="Q24" i="11"/>
  <c r="R24" i="11" s="1"/>
  <c r="S24" i="11" s="1"/>
  <c r="Q85" i="11"/>
  <c r="R85" i="11" s="1"/>
  <c r="S85" i="11" s="1"/>
  <c r="Q32" i="11"/>
  <c r="R32" i="11" s="1"/>
  <c r="S32" i="11" s="1"/>
  <c r="Q72" i="11"/>
  <c r="R72" i="11" s="1"/>
  <c r="S72" i="11" s="1"/>
  <c r="F97" i="11"/>
  <c r="G97" i="11" s="1"/>
  <c r="P97" i="11" s="1"/>
  <c r="Q97" i="11" s="1"/>
  <c r="R97" i="11" s="1"/>
  <c r="S97" i="11" s="1"/>
  <c r="N31" i="11"/>
  <c r="N11" i="6"/>
  <c r="Q11" i="6" s="1"/>
  <c r="R11" i="6" s="1"/>
  <c r="S11" i="6" s="1"/>
  <c r="F29" i="10"/>
  <c r="G29" i="10" s="1"/>
  <c r="P29" i="10" s="1"/>
  <c r="Q29" i="10" s="1"/>
  <c r="R29" i="10" s="1"/>
  <c r="S29" i="10" s="1"/>
  <c r="N87" i="11"/>
  <c r="Q87" i="11" s="1"/>
  <c r="R87" i="11" s="1"/>
  <c r="S87" i="11" s="1"/>
  <c r="L55" i="11"/>
  <c r="Q102" i="11"/>
  <c r="R102" i="11" s="1"/>
  <c r="S102" i="11" s="1"/>
  <c r="L31" i="11"/>
  <c r="D61" i="10"/>
  <c r="O61" i="10"/>
  <c r="N30" i="11"/>
  <c r="L30" i="11"/>
  <c r="L73" i="11"/>
  <c r="N85" i="10"/>
  <c r="F85" i="10"/>
  <c r="G85" i="10" s="1"/>
  <c r="P85" i="10" s="1"/>
  <c r="Q97" i="6"/>
  <c r="R97" i="6" s="1"/>
  <c r="S97" i="6" s="1"/>
  <c r="L75" i="11"/>
  <c r="Q60" i="11"/>
  <c r="R60" i="11" s="1"/>
  <c r="S60" i="11" s="1"/>
  <c r="L101" i="11"/>
  <c r="N55" i="10"/>
  <c r="Q55" i="10" s="1"/>
  <c r="R55" i="10" s="1"/>
  <c r="S55" i="10" s="1"/>
  <c r="N98" i="10"/>
  <c r="Q98" i="10" s="1"/>
  <c r="R98" i="10" s="1"/>
  <c r="S98" i="10" s="1"/>
  <c r="F51" i="10"/>
  <c r="G51" i="10" s="1"/>
  <c r="P51" i="10" s="1"/>
  <c r="Q51" i="10" s="1"/>
  <c r="R51" i="10" s="1"/>
  <c r="S51" i="10" s="1"/>
  <c r="F55" i="11"/>
  <c r="G55" i="11" s="1"/>
  <c r="P55" i="11" s="1"/>
  <c r="Q34" i="11"/>
  <c r="R34" i="11" s="1"/>
  <c r="S34" i="11" s="1"/>
  <c r="D92" i="10"/>
  <c r="N92" i="10" s="1"/>
  <c r="D20" i="10"/>
  <c r="N20" i="10" s="1"/>
  <c r="D96" i="10"/>
  <c r="N96" i="10" s="1"/>
  <c r="F100" i="11"/>
  <c r="G100" i="11" s="1"/>
  <c r="P100" i="11" s="1"/>
  <c r="Q100" i="11" s="1"/>
  <c r="R100" i="11" s="1"/>
  <c r="S100" i="11" s="1"/>
  <c r="D36" i="10"/>
  <c r="N36" i="10" s="1"/>
  <c r="F75" i="6"/>
  <c r="G75" i="6" s="1"/>
  <c r="P75" i="6" s="1"/>
  <c r="Q75" i="6" s="1"/>
  <c r="R75" i="6" s="1"/>
  <c r="S75" i="6" s="1"/>
  <c r="F53" i="6"/>
  <c r="G53" i="6" s="1"/>
  <c r="P53" i="6" s="1"/>
  <c r="Q53" i="6" s="1"/>
  <c r="R53" i="6" s="1"/>
  <c r="S53" i="6" s="1"/>
  <c r="Q58" i="11"/>
  <c r="R58" i="11" s="1"/>
  <c r="S58" i="11" s="1"/>
  <c r="Q46" i="6"/>
  <c r="R46" i="6" s="1"/>
  <c r="S46" i="6" s="1"/>
  <c r="F67" i="10"/>
  <c r="G67" i="10" s="1"/>
  <c r="P67" i="10" s="1"/>
  <c r="Q67" i="10" s="1"/>
  <c r="R67" i="10" s="1"/>
  <c r="S67" i="10" s="1"/>
  <c r="F102" i="10"/>
  <c r="G102" i="10" s="1"/>
  <c r="P102" i="10" s="1"/>
  <c r="Q102" i="10" s="1"/>
  <c r="R102" i="10" s="1"/>
  <c r="S102" i="10" s="1"/>
  <c r="F90" i="10"/>
  <c r="G90" i="10" s="1"/>
  <c r="P90" i="10" s="1"/>
  <c r="Q90" i="10" s="1"/>
  <c r="R90" i="10" s="1"/>
  <c r="S90" i="10" s="1"/>
  <c r="F35" i="11"/>
  <c r="G35" i="11" s="1"/>
  <c r="P35" i="11" s="1"/>
  <c r="Q35" i="11" s="1"/>
  <c r="R35" i="11" s="1"/>
  <c r="S35" i="11" s="1"/>
  <c r="F15" i="11"/>
  <c r="G15" i="11" s="1"/>
  <c r="P15" i="11" s="1"/>
  <c r="N86" i="10"/>
  <c r="F86" i="10"/>
  <c r="G86" i="10" s="1"/>
  <c r="P86" i="10" s="1"/>
  <c r="N37" i="6"/>
  <c r="Q37" i="6" s="1"/>
  <c r="R37" i="6" s="1"/>
  <c r="S37" i="6" s="1"/>
  <c r="N93" i="6"/>
  <c r="Q93" i="6" s="1"/>
  <c r="R93" i="6" s="1"/>
  <c r="S93" i="6" s="1"/>
  <c r="N16" i="10"/>
  <c r="Q16" i="10" s="1"/>
  <c r="R16" i="10" s="1"/>
  <c r="S16" i="10" s="1"/>
  <c r="D56" i="10"/>
  <c r="L15" i="11"/>
  <c r="F98" i="6"/>
  <c r="G98" i="6" s="1"/>
  <c r="P98" i="6" s="1"/>
  <c r="Q98" i="6" s="1"/>
  <c r="R98" i="6" s="1"/>
  <c r="S98" i="6" s="1"/>
  <c r="Q64" i="11"/>
  <c r="R64" i="11" s="1"/>
  <c r="S64" i="11" s="1"/>
  <c r="Q64" i="10"/>
  <c r="R64" i="10" s="1"/>
  <c r="S64" i="10" s="1"/>
  <c r="F11" i="11"/>
  <c r="G11" i="11" s="1"/>
  <c r="P11" i="11" s="1"/>
  <c r="D81" i="10"/>
  <c r="N81" i="10" s="1"/>
  <c r="N30" i="10"/>
  <c r="F30" i="10"/>
  <c r="G30" i="10" s="1"/>
  <c r="P30" i="10" s="1"/>
  <c r="N13" i="10"/>
  <c r="F13" i="10"/>
  <c r="G13" i="10" s="1"/>
  <c r="P13" i="10" s="1"/>
  <c r="F9" i="6"/>
  <c r="G9" i="6" s="1"/>
  <c r="P9" i="6" s="1"/>
  <c r="Q9" i="6" s="1"/>
  <c r="R9" i="6" s="1"/>
  <c r="S9" i="6" s="1"/>
  <c r="F59" i="10"/>
  <c r="G59" i="10" s="1"/>
  <c r="P59" i="10" s="1"/>
  <c r="Q59" i="10" s="1"/>
  <c r="R59" i="10" s="1"/>
  <c r="S59" i="10" s="1"/>
  <c r="D48" i="10"/>
  <c r="F48" i="10" s="1"/>
  <c r="G48" i="10" s="1"/>
  <c r="P48" i="10" s="1"/>
  <c r="F66" i="10"/>
  <c r="G66" i="10" s="1"/>
  <c r="P66" i="10" s="1"/>
  <c r="Q66" i="10" s="1"/>
  <c r="R66" i="10" s="1"/>
  <c r="S66" i="10" s="1"/>
  <c r="F70" i="10"/>
  <c r="G70" i="10" s="1"/>
  <c r="P70" i="10" s="1"/>
  <c r="N70" i="10"/>
  <c r="F34" i="6"/>
  <c r="G34" i="6" s="1"/>
  <c r="P34" i="6" s="1"/>
  <c r="Q34" i="6" s="1"/>
  <c r="R34" i="6" s="1"/>
  <c r="S34" i="6" s="1"/>
  <c r="L8" i="11"/>
  <c r="D72" i="10"/>
  <c r="F72" i="10" s="1"/>
  <c r="G72" i="10" s="1"/>
  <c r="P72" i="10" s="1"/>
  <c r="D28" i="10"/>
  <c r="N28" i="10" s="1"/>
  <c r="D99" i="10"/>
  <c r="N99" i="10" s="1"/>
  <c r="D87" i="10"/>
  <c r="N87" i="10" s="1"/>
  <c r="F62" i="11"/>
  <c r="G62" i="11" s="1"/>
  <c r="P62" i="11" s="1"/>
  <c r="Q62" i="11" s="1"/>
  <c r="R62" i="11" s="1"/>
  <c r="S62" i="11" s="1"/>
  <c r="N57" i="11"/>
  <c r="L57" i="11"/>
  <c r="N14" i="10"/>
  <c r="F14" i="10"/>
  <c r="G14" i="10" s="1"/>
  <c r="P14" i="10" s="1"/>
  <c r="D40" i="10"/>
  <c r="F40" i="10" s="1"/>
  <c r="G40" i="10" s="1"/>
  <c r="P40" i="10" s="1"/>
  <c r="D93" i="10"/>
  <c r="F68" i="11"/>
  <c r="G68" i="11" s="1"/>
  <c r="P68" i="11" s="1"/>
  <c r="Q68" i="11" s="1"/>
  <c r="R68" i="11" s="1"/>
  <c r="S68" i="11" s="1"/>
  <c r="D84" i="10"/>
  <c r="N54" i="11"/>
  <c r="F54" i="11"/>
  <c r="G54" i="11" s="1"/>
  <c r="P54" i="11" s="1"/>
  <c r="N7" i="11"/>
  <c r="F7" i="11"/>
  <c r="G7" i="11" s="1"/>
  <c r="P7" i="11" s="1"/>
  <c r="N89" i="11"/>
  <c r="L89" i="11"/>
  <c r="N65" i="11"/>
  <c r="F65" i="11"/>
  <c r="G65" i="11" s="1"/>
  <c r="P65" i="11" s="1"/>
  <c r="N41" i="11"/>
  <c r="L41" i="11"/>
  <c r="N44" i="10"/>
  <c r="F44" i="10"/>
  <c r="G44" i="10" s="1"/>
  <c r="P44" i="10" s="1"/>
  <c r="N6" i="11"/>
  <c r="L6" i="11"/>
  <c r="N29" i="11"/>
  <c r="L29" i="11"/>
  <c r="N23" i="11"/>
  <c r="L23" i="11"/>
  <c r="N37" i="11"/>
  <c r="L37" i="11"/>
  <c r="D103" i="10"/>
  <c r="O83" i="10"/>
  <c r="D83" i="10"/>
  <c r="N27" i="10"/>
  <c r="F27" i="10"/>
  <c r="G27" i="10" s="1"/>
  <c r="P27" i="10" s="1"/>
  <c r="N33" i="11"/>
  <c r="L33" i="11"/>
  <c r="N5" i="11"/>
  <c r="L5" i="11"/>
  <c r="D23" i="10"/>
  <c r="F103" i="11"/>
  <c r="G103" i="11" s="1"/>
  <c r="P103" i="11" s="1"/>
  <c r="Q103" i="11" s="1"/>
  <c r="R103" i="11" s="1"/>
  <c r="S103" i="11" s="1"/>
  <c r="N83" i="11"/>
  <c r="F83" i="11"/>
  <c r="G83" i="11" s="1"/>
  <c r="P83" i="11" s="1"/>
  <c r="D88" i="10"/>
  <c r="L22" i="11"/>
  <c r="N32" i="10"/>
  <c r="F32" i="10"/>
  <c r="G32" i="10" s="1"/>
  <c r="P32" i="10" s="1"/>
  <c r="L21" i="11"/>
  <c r="N24" i="10"/>
  <c r="F24" i="10"/>
  <c r="G24" i="10" s="1"/>
  <c r="P24" i="10" s="1"/>
  <c r="N49" i="11"/>
  <c r="L49" i="11"/>
  <c r="F92" i="6"/>
  <c r="G92" i="6" s="1"/>
  <c r="P92" i="6" s="1"/>
  <c r="Q92" i="6" s="1"/>
  <c r="R92" i="6" s="1"/>
  <c r="S92" i="6" s="1"/>
  <c r="F12" i="10"/>
  <c r="G12" i="10" s="1"/>
  <c r="P12" i="10" s="1"/>
  <c r="N12" i="10"/>
  <c r="D15" i="10"/>
  <c r="D9" i="10"/>
  <c r="N93" i="11"/>
  <c r="F93" i="11"/>
  <c r="G93" i="11" s="1"/>
  <c r="P93" i="11" s="1"/>
  <c r="N79" i="11"/>
  <c r="L79" i="11"/>
  <c r="N45" i="11"/>
  <c r="L45" i="11"/>
  <c r="D79" i="10"/>
  <c r="O79" i="10"/>
  <c r="N18" i="10"/>
  <c r="F18" i="10"/>
  <c r="G18" i="10" s="1"/>
  <c r="P18" i="10" s="1"/>
  <c r="F19" i="11"/>
  <c r="G19" i="11" s="1"/>
  <c r="P19" i="11" s="1"/>
  <c r="F84" i="11"/>
  <c r="G84" i="11" s="1"/>
  <c r="P84" i="11" s="1"/>
  <c r="Q84" i="11" s="1"/>
  <c r="R84" i="11" s="1"/>
  <c r="S84" i="11" s="1"/>
  <c r="F71" i="6"/>
  <c r="G71" i="6" s="1"/>
  <c r="P71" i="6" s="1"/>
  <c r="Q71" i="6" s="1"/>
  <c r="R71" i="6" s="1"/>
  <c r="S71" i="6" s="1"/>
  <c r="Q48" i="11"/>
  <c r="R48" i="11" s="1"/>
  <c r="S48" i="11" s="1"/>
  <c r="D91" i="10"/>
  <c r="D75" i="10"/>
  <c r="D104" i="10"/>
  <c r="D39" i="10"/>
  <c r="N22" i="10"/>
  <c r="F22" i="10"/>
  <c r="G22" i="10" s="1"/>
  <c r="P22" i="10" s="1"/>
  <c r="D47" i="10"/>
  <c r="N35" i="10"/>
  <c r="F35" i="10"/>
  <c r="G35" i="10" s="1"/>
  <c r="P35" i="10" s="1"/>
  <c r="D60" i="10"/>
  <c r="N25" i="11"/>
  <c r="L25" i="11"/>
  <c r="D71" i="10"/>
  <c r="D8" i="10"/>
  <c r="Q74" i="10"/>
  <c r="R74" i="10" s="1"/>
  <c r="S74" i="10" s="1"/>
  <c r="Q10" i="11"/>
  <c r="R10" i="11" s="1"/>
  <c r="S10" i="11" s="1"/>
  <c r="F66" i="11"/>
  <c r="G66" i="11" s="1"/>
  <c r="P66" i="11" s="1"/>
  <c r="Q66" i="11" s="1"/>
  <c r="R66" i="11" s="1"/>
  <c r="S66" i="11" s="1"/>
  <c r="Q53" i="11"/>
  <c r="R53" i="11" s="1"/>
  <c r="S53" i="11" s="1"/>
  <c r="F63" i="11"/>
  <c r="G63" i="11" s="1"/>
  <c r="P63" i="11" s="1"/>
  <c r="F47" i="11"/>
  <c r="G47" i="11" s="1"/>
  <c r="P47" i="11" s="1"/>
  <c r="Q47" i="11" s="1"/>
  <c r="R47" i="11" s="1"/>
  <c r="S47" i="11" s="1"/>
  <c r="F12" i="11"/>
  <c r="G12" i="11" s="1"/>
  <c r="P12" i="11" s="1"/>
  <c r="Q12" i="11" s="1"/>
  <c r="R12" i="11" s="1"/>
  <c r="S12" i="11" s="1"/>
  <c r="F52" i="11"/>
  <c r="G52" i="11" s="1"/>
  <c r="P52" i="11" s="1"/>
  <c r="Q52" i="11" s="1"/>
  <c r="R52" i="11" s="1"/>
  <c r="S52" i="11" s="1"/>
  <c r="F8" i="11"/>
  <c r="G8" i="11" s="1"/>
  <c r="P8" i="11" s="1"/>
  <c r="Q59" i="11"/>
  <c r="R59" i="11" s="1"/>
  <c r="S59" i="11" s="1"/>
  <c r="Q91" i="11"/>
  <c r="R91" i="11" s="1"/>
  <c r="S91" i="11" s="1"/>
  <c r="Q20" i="11"/>
  <c r="R20" i="11" s="1"/>
  <c r="S20" i="11" s="1"/>
  <c r="F28" i="11"/>
  <c r="G28" i="11" s="1"/>
  <c r="P28" i="11" s="1"/>
  <c r="Q104" i="11"/>
  <c r="R104" i="11" s="1"/>
  <c r="S104" i="11" s="1"/>
  <c r="F44" i="11"/>
  <c r="G44" i="11" s="1"/>
  <c r="P44" i="11" s="1"/>
  <c r="Q44" i="11" s="1"/>
  <c r="R44" i="11" s="1"/>
  <c r="S44" i="11" s="1"/>
  <c r="Q14" i="11"/>
  <c r="R14" i="11" s="1"/>
  <c r="S14" i="11" s="1"/>
  <c r="F56" i="11"/>
  <c r="G56" i="11" s="1"/>
  <c r="P56" i="11" s="1"/>
  <c r="Q56" i="11" s="1"/>
  <c r="R56" i="11" s="1"/>
  <c r="S56" i="11" s="1"/>
  <c r="F96" i="11"/>
  <c r="G96" i="11" s="1"/>
  <c r="P96" i="11" s="1"/>
  <c r="Q96" i="11" s="1"/>
  <c r="R96" i="11" s="1"/>
  <c r="S96" i="11" s="1"/>
  <c r="Q77" i="10"/>
  <c r="R77" i="10" s="1"/>
  <c r="S77" i="10" s="1"/>
  <c r="Q6" i="10"/>
  <c r="R6" i="10" s="1"/>
  <c r="Q82" i="10"/>
  <c r="R82" i="10" s="1"/>
  <c r="S82" i="10" s="1"/>
  <c r="Q37" i="10"/>
  <c r="R37" i="10" s="1"/>
  <c r="S37" i="10" s="1"/>
  <c r="Q7" i="10"/>
  <c r="R7" i="10" s="1"/>
  <c r="S7" i="10" s="1"/>
  <c r="Q21" i="10"/>
  <c r="R21" i="10" s="1"/>
  <c r="S21" i="10" s="1"/>
  <c r="Q73" i="10"/>
  <c r="R73" i="10" s="1"/>
  <c r="S73" i="10" s="1"/>
  <c r="Q54" i="10"/>
  <c r="R54" i="10" s="1"/>
  <c r="S54" i="10" s="1"/>
  <c r="Q53" i="10"/>
  <c r="R53" i="10" s="1"/>
  <c r="S53" i="10" s="1"/>
  <c r="Q42" i="10"/>
  <c r="R42" i="10" s="1"/>
  <c r="S42" i="10" s="1"/>
  <c r="Q95" i="10"/>
  <c r="R95" i="10" s="1"/>
  <c r="S95" i="10" s="1"/>
  <c r="Q65" i="10"/>
  <c r="R65" i="10" s="1"/>
  <c r="S65" i="10" s="1"/>
  <c r="Q38" i="10"/>
  <c r="R38" i="10" s="1"/>
  <c r="S38" i="10" s="1"/>
  <c r="Q57" i="10"/>
  <c r="R57" i="10" s="1"/>
  <c r="S57" i="10" s="1"/>
  <c r="Q41" i="10"/>
  <c r="R41" i="10" s="1"/>
  <c r="S41" i="10" s="1"/>
  <c r="Q50" i="10"/>
  <c r="R50" i="10" s="1"/>
  <c r="S50" i="10" s="1"/>
  <c r="Q19" i="10"/>
  <c r="R19" i="10" s="1"/>
  <c r="S19" i="10" s="1"/>
  <c r="Q11" i="10"/>
  <c r="R11" i="10" s="1"/>
  <c r="S11" i="10" s="1"/>
  <c r="Q45" i="10"/>
  <c r="R45" i="10" s="1"/>
  <c r="S45" i="10" s="1"/>
  <c r="Q58" i="10"/>
  <c r="R58" i="10" s="1"/>
  <c r="S58" i="10" s="1"/>
  <c r="Q17" i="10"/>
  <c r="R17" i="10" s="1"/>
  <c r="S17" i="10" s="1"/>
  <c r="Q69" i="10"/>
  <c r="R69" i="10" s="1"/>
  <c r="S69" i="10" s="1"/>
  <c r="Q76" i="10"/>
  <c r="R76" i="10" s="1"/>
  <c r="S76" i="10" s="1"/>
  <c r="Q46" i="10"/>
  <c r="R46" i="10" s="1"/>
  <c r="S46" i="10" s="1"/>
  <c r="Q49" i="10"/>
  <c r="R49" i="10" s="1"/>
  <c r="S49" i="10" s="1"/>
  <c r="Q33" i="10"/>
  <c r="R33" i="10" s="1"/>
  <c r="S33" i="10" s="1"/>
  <c r="Q34" i="10"/>
  <c r="R34" i="10" s="1"/>
  <c r="S34" i="10" s="1"/>
  <c r="Q68" i="10"/>
  <c r="R68" i="10" s="1"/>
  <c r="S68" i="10" s="1"/>
  <c r="F80" i="6"/>
  <c r="G80" i="6" s="1"/>
  <c r="P80" i="6" s="1"/>
  <c r="Q80" i="6" s="1"/>
  <c r="R80" i="6" s="1"/>
  <c r="S80" i="6" s="1"/>
  <c r="F95" i="6"/>
  <c r="G95" i="6" s="1"/>
  <c r="P95" i="6" s="1"/>
  <c r="Q95" i="6" s="1"/>
  <c r="R95" i="6" s="1"/>
  <c r="S95" i="6" s="1"/>
  <c r="F104" i="6"/>
  <c r="G104" i="6" s="1"/>
  <c r="P104" i="6" s="1"/>
  <c r="Q104" i="6" s="1"/>
  <c r="R104" i="6" s="1"/>
  <c r="S104" i="6" s="1"/>
  <c r="N39" i="6"/>
  <c r="Q39" i="6" s="1"/>
  <c r="R39" i="6" s="1"/>
  <c r="S39" i="6" s="1"/>
  <c r="N78" i="6"/>
  <c r="Q78" i="6" s="1"/>
  <c r="R78" i="6" s="1"/>
  <c r="S78" i="6" s="1"/>
  <c r="F48" i="6"/>
  <c r="G48" i="6" s="1"/>
  <c r="P48" i="6" s="1"/>
  <c r="Q48" i="6" s="1"/>
  <c r="R48" i="6" s="1"/>
  <c r="S48" i="6" s="1"/>
  <c r="F76" i="6"/>
  <c r="G76" i="6" s="1"/>
  <c r="P76" i="6" s="1"/>
  <c r="Q76" i="6" s="1"/>
  <c r="R76" i="6" s="1"/>
  <c r="S76" i="6" s="1"/>
  <c r="F6" i="6"/>
  <c r="G6" i="6" s="1"/>
  <c r="P6" i="6" s="1"/>
  <c r="Q6" i="6" s="1"/>
  <c r="R6" i="6" s="1"/>
  <c r="S6" i="6" s="1"/>
  <c r="F54" i="6"/>
  <c r="G54" i="6" s="1"/>
  <c r="P54" i="6" s="1"/>
  <c r="Q54" i="6" s="1"/>
  <c r="R54" i="6" s="1"/>
  <c r="S54" i="6" s="1"/>
  <c r="F60" i="6"/>
  <c r="G60" i="6" s="1"/>
  <c r="P60" i="6" s="1"/>
  <c r="Q60" i="6" s="1"/>
  <c r="R60" i="6" s="1"/>
  <c r="S60" i="6" s="1"/>
  <c r="N15" i="6"/>
  <c r="Q15" i="6" s="1"/>
  <c r="R15" i="6" s="1"/>
  <c r="S15" i="6" s="1"/>
  <c r="N52" i="6"/>
  <c r="Q52" i="6" s="1"/>
  <c r="R52" i="6" s="1"/>
  <c r="S52" i="6" s="1"/>
  <c r="F12" i="6"/>
  <c r="G12" i="6" s="1"/>
  <c r="P12" i="6" s="1"/>
  <c r="Q12" i="6" s="1"/>
  <c r="R12" i="6" s="1"/>
  <c r="S12" i="6" s="1"/>
  <c r="F77" i="6"/>
  <c r="G77" i="6" s="1"/>
  <c r="P77" i="6" s="1"/>
  <c r="Q77" i="6" s="1"/>
  <c r="R77" i="6" s="1"/>
  <c r="S77" i="6" s="1"/>
  <c r="N67" i="6"/>
  <c r="Q67" i="6" s="1"/>
  <c r="R67" i="6" s="1"/>
  <c r="S67" i="6" s="1"/>
  <c r="F49" i="6"/>
  <c r="G49" i="6" s="1"/>
  <c r="P49" i="6" s="1"/>
  <c r="Q49" i="6" s="1"/>
  <c r="R49" i="6" s="1"/>
  <c r="S49" i="6" s="1"/>
  <c r="N101" i="6"/>
  <c r="Q101" i="6" s="1"/>
  <c r="R101" i="6" s="1"/>
  <c r="S101" i="6" s="1"/>
  <c r="F58" i="6"/>
  <c r="G58" i="6" s="1"/>
  <c r="P58" i="6" s="1"/>
  <c r="Q58" i="6" s="1"/>
  <c r="R58" i="6" s="1"/>
  <c r="S58" i="6" s="1"/>
  <c r="N50" i="6"/>
  <c r="Q50" i="6" s="1"/>
  <c r="R50" i="6" s="1"/>
  <c r="S50" i="6" s="1"/>
  <c r="F68" i="6"/>
  <c r="G68" i="6" s="1"/>
  <c r="P68" i="6" s="1"/>
  <c r="Q68" i="6" s="1"/>
  <c r="R68" i="6" s="1"/>
  <c r="S68" i="6" s="1"/>
  <c r="F94" i="6"/>
  <c r="G94" i="6" s="1"/>
  <c r="P94" i="6" s="1"/>
  <c r="Q94" i="6" s="1"/>
  <c r="R94" i="6" s="1"/>
  <c r="S94" i="6" s="1"/>
  <c r="F59" i="6"/>
  <c r="G59" i="6" s="1"/>
  <c r="P59" i="6" s="1"/>
  <c r="Q59" i="6" s="1"/>
  <c r="R59" i="6" s="1"/>
  <c r="S59" i="6" s="1"/>
  <c r="N35" i="6"/>
  <c r="Q35" i="6" s="1"/>
  <c r="R35" i="6" s="1"/>
  <c r="S35" i="6" s="1"/>
  <c r="F40" i="6"/>
  <c r="G40" i="6" s="1"/>
  <c r="P40" i="6" s="1"/>
  <c r="Q40" i="6" s="1"/>
  <c r="R40" i="6" s="1"/>
  <c r="S40" i="6" s="1"/>
  <c r="N63" i="6"/>
  <c r="Q63" i="6" s="1"/>
  <c r="R63" i="6" s="1"/>
  <c r="S63" i="6" s="1"/>
  <c r="N33" i="6"/>
  <c r="Q33" i="6" s="1"/>
  <c r="R33" i="6" s="1"/>
  <c r="S33" i="6" s="1"/>
  <c r="N16" i="6"/>
  <c r="F16" i="6"/>
  <c r="G16" i="6" s="1"/>
  <c r="P16" i="6" s="1"/>
  <c r="N85" i="6"/>
  <c r="F85" i="6"/>
  <c r="G85" i="6" s="1"/>
  <c r="P85" i="6" s="1"/>
  <c r="F86" i="6"/>
  <c r="G86" i="6" s="1"/>
  <c r="P86" i="6" s="1"/>
  <c r="Q86" i="6" s="1"/>
  <c r="R86" i="6" s="1"/>
  <c r="S86" i="6" s="1"/>
  <c r="F13" i="6"/>
  <c r="G13" i="6" s="1"/>
  <c r="P13" i="6" s="1"/>
  <c r="Q13" i="6" s="1"/>
  <c r="R13" i="6" s="1"/>
  <c r="S13" i="6" s="1"/>
  <c r="F42" i="6"/>
  <c r="G42" i="6" s="1"/>
  <c r="P42" i="6" s="1"/>
  <c r="Q42" i="6" s="1"/>
  <c r="R42" i="6" s="1"/>
  <c r="S42" i="6" s="1"/>
  <c r="N91" i="6"/>
  <c r="Q91" i="6" s="1"/>
  <c r="R91" i="6" s="1"/>
  <c r="S91" i="6" s="1"/>
  <c r="F45" i="6"/>
  <c r="G45" i="6" s="1"/>
  <c r="P45" i="6" s="1"/>
  <c r="Q45" i="6" s="1"/>
  <c r="R45" i="6" s="1"/>
  <c r="S45" i="6" s="1"/>
  <c r="N84" i="6"/>
  <c r="Q84" i="6" s="1"/>
  <c r="R84" i="6" s="1"/>
  <c r="S84" i="6" s="1"/>
  <c r="F26" i="6"/>
  <c r="G26" i="6" s="1"/>
  <c r="P26" i="6" s="1"/>
  <c r="Q26" i="6" s="1"/>
  <c r="R26" i="6" s="1"/>
  <c r="S26" i="6" s="1"/>
  <c r="F61" i="6"/>
  <c r="G61" i="6" s="1"/>
  <c r="P61" i="6" s="1"/>
  <c r="Q61" i="6" s="1"/>
  <c r="R61" i="6" s="1"/>
  <c r="S61" i="6" s="1"/>
  <c r="F79" i="6"/>
  <c r="G79" i="6" s="1"/>
  <c r="P79" i="6" s="1"/>
  <c r="Q79" i="6" s="1"/>
  <c r="R79" i="6" s="1"/>
  <c r="S79" i="6" s="1"/>
  <c r="N83" i="6"/>
  <c r="Q83" i="6" s="1"/>
  <c r="R83" i="6" s="1"/>
  <c r="S83" i="6" s="1"/>
  <c r="F57" i="6"/>
  <c r="G57" i="6" s="1"/>
  <c r="P57" i="6" s="1"/>
  <c r="Q57" i="6" s="1"/>
  <c r="R57" i="6" s="1"/>
  <c r="S57" i="6" s="1"/>
  <c r="F28" i="6"/>
  <c r="G28" i="6" s="1"/>
  <c r="P28" i="6" s="1"/>
  <c r="Q28" i="6" s="1"/>
  <c r="R28" i="6" s="1"/>
  <c r="S28" i="6" s="1"/>
  <c r="Q47" i="6"/>
  <c r="R47" i="6" s="1"/>
  <c r="S47" i="6" s="1"/>
  <c r="F87" i="6"/>
  <c r="G87" i="6" s="1"/>
  <c r="P87" i="6" s="1"/>
  <c r="N87" i="6"/>
  <c r="F24" i="6"/>
  <c r="G24" i="6" s="1"/>
  <c r="P24" i="6" s="1"/>
  <c r="N24" i="6"/>
  <c r="F72" i="6"/>
  <c r="G72" i="6" s="1"/>
  <c r="P72" i="6" s="1"/>
  <c r="N72" i="6"/>
  <c r="F81" i="6"/>
  <c r="G81" i="6" s="1"/>
  <c r="P81" i="6" s="1"/>
  <c r="N81" i="6"/>
  <c r="F74" i="6"/>
  <c r="G74" i="6" s="1"/>
  <c r="P74" i="6" s="1"/>
  <c r="N74" i="6"/>
  <c r="N66" i="6"/>
  <c r="F66" i="6"/>
  <c r="G66" i="6" s="1"/>
  <c r="P66" i="6" s="1"/>
  <c r="N41" i="6"/>
  <c r="F41" i="6"/>
  <c r="G41" i="6" s="1"/>
  <c r="P41" i="6" s="1"/>
  <c r="N73" i="6"/>
  <c r="F73" i="6"/>
  <c r="G73" i="6" s="1"/>
  <c r="P73" i="6" s="1"/>
  <c r="N44" i="6"/>
  <c r="F44" i="6"/>
  <c r="G44" i="6" s="1"/>
  <c r="P44" i="6" s="1"/>
  <c r="N103" i="6"/>
  <c r="F103" i="6"/>
  <c r="G103" i="6" s="1"/>
  <c r="P103" i="6" s="1"/>
  <c r="F10" i="6"/>
  <c r="G10" i="6" s="1"/>
  <c r="P10" i="6" s="1"/>
  <c r="N10" i="6"/>
  <c r="F19" i="6"/>
  <c r="G19" i="6" s="1"/>
  <c r="P19" i="6" s="1"/>
  <c r="N19" i="6"/>
  <c r="F96" i="6"/>
  <c r="G96" i="6" s="1"/>
  <c r="P96" i="6" s="1"/>
  <c r="N96" i="6"/>
  <c r="Q14" i="6"/>
  <c r="R14" i="6" s="1"/>
  <c r="S14" i="6" s="1"/>
  <c r="N51" i="6"/>
  <c r="F51" i="6"/>
  <c r="G51" i="6" s="1"/>
  <c r="P51" i="6" s="1"/>
  <c r="F90" i="6"/>
  <c r="G90" i="6" s="1"/>
  <c r="P90" i="6" s="1"/>
  <c r="N90" i="6"/>
  <c r="Q27" i="6"/>
  <c r="R27" i="6" s="1"/>
  <c r="S27" i="6" s="1"/>
  <c r="F20" i="6"/>
  <c r="G20" i="6" s="1"/>
  <c r="P20" i="6" s="1"/>
  <c r="N20" i="6"/>
  <c r="F29" i="6"/>
  <c r="G29" i="6" s="1"/>
  <c r="P29" i="6" s="1"/>
  <c r="N29" i="6"/>
  <c r="F36" i="6"/>
  <c r="G36" i="6" s="1"/>
  <c r="P36" i="6" s="1"/>
  <c r="N36" i="6"/>
  <c r="N25" i="6"/>
  <c r="F25" i="6"/>
  <c r="G25" i="6" s="1"/>
  <c r="P25" i="6" s="1"/>
  <c r="F99" i="6"/>
  <c r="G99" i="6" s="1"/>
  <c r="P99" i="6" s="1"/>
  <c r="N99" i="6"/>
  <c r="F32" i="6"/>
  <c r="G32" i="6" s="1"/>
  <c r="P32" i="6" s="1"/>
  <c r="N32" i="6"/>
  <c r="N8" i="6"/>
  <c r="F8" i="6"/>
  <c r="G8" i="6" s="1"/>
  <c r="P8" i="6" s="1"/>
  <c r="F88" i="6"/>
  <c r="G88" i="6" s="1"/>
  <c r="P88" i="6" s="1"/>
  <c r="N88" i="6"/>
  <c r="N100" i="6"/>
  <c r="F100" i="6"/>
  <c r="G100" i="6" s="1"/>
  <c r="P100" i="6" s="1"/>
  <c r="F56" i="6"/>
  <c r="G56" i="6" s="1"/>
  <c r="P56" i="6" s="1"/>
  <c r="N56" i="6"/>
  <c r="Q102" i="6"/>
  <c r="R102" i="6" s="1"/>
  <c r="S102" i="6" s="1"/>
  <c r="Q30" i="6"/>
  <c r="R30" i="6" s="1"/>
  <c r="S30" i="6" s="1"/>
  <c r="N64" i="6"/>
  <c r="F64" i="6"/>
  <c r="G64" i="6" s="1"/>
  <c r="P64" i="6" s="1"/>
  <c r="F18" i="6"/>
  <c r="G18" i="6" s="1"/>
  <c r="P18" i="6" s="1"/>
  <c r="N18" i="6"/>
  <c r="Q11" i="11" l="1"/>
  <c r="R11" i="11" s="1"/>
  <c r="S11" i="11" s="1"/>
  <c r="Q28" i="11"/>
  <c r="R28" i="11" s="1"/>
  <c r="S28" i="11" s="1"/>
  <c r="Q90" i="11"/>
  <c r="R90" i="11" s="1"/>
  <c r="S90" i="11" s="1"/>
  <c r="Q9" i="11"/>
  <c r="R9" i="11" s="1"/>
  <c r="S9" i="11" s="1"/>
  <c r="Q92" i="11"/>
  <c r="R92" i="11" s="1"/>
  <c r="S92" i="11" s="1"/>
  <c r="Q71" i="11"/>
  <c r="R71" i="11" s="1"/>
  <c r="S71" i="11" s="1"/>
  <c r="Q39" i="11"/>
  <c r="R39" i="11" s="1"/>
  <c r="S39" i="11" s="1"/>
  <c r="Q27" i="11"/>
  <c r="R27" i="11" s="1"/>
  <c r="S27" i="11" s="1"/>
  <c r="Q62" i="10"/>
  <c r="R62" i="10" s="1"/>
  <c r="S62" i="10" s="1"/>
  <c r="F61" i="11"/>
  <c r="G61" i="11" s="1"/>
  <c r="P61" i="11" s="1"/>
  <c r="N77" i="11"/>
  <c r="F77" i="11"/>
  <c r="G77" i="11" s="1"/>
  <c r="P77" i="11" s="1"/>
  <c r="Q63" i="11"/>
  <c r="R63" i="11" s="1"/>
  <c r="S63" i="11" s="1"/>
  <c r="Q43" i="11"/>
  <c r="R43" i="11" s="1"/>
  <c r="S43" i="11" s="1"/>
  <c r="Q26" i="10"/>
  <c r="R26" i="10" s="1"/>
  <c r="S26" i="10" s="1"/>
  <c r="Q94" i="10"/>
  <c r="R94" i="10" s="1"/>
  <c r="S94" i="10" s="1"/>
  <c r="Q80" i="11"/>
  <c r="R80" i="11" s="1"/>
  <c r="S80" i="11" s="1"/>
  <c r="Q19" i="11"/>
  <c r="R19" i="11" s="1"/>
  <c r="S19" i="11" s="1"/>
  <c r="Q55" i="11"/>
  <c r="R55" i="11" s="1"/>
  <c r="S55" i="11" s="1"/>
  <c r="Q75" i="11"/>
  <c r="R75" i="11" s="1"/>
  <c r="S75" i="11" s="1"/>
  <c r="Q98" i="11"/>
  <c r="R98" i="11" s="1"/>
  <c r="S98" i="11" s="1"/>
  <c r="F36" i="10"/>
  <c r="G36" i="10" s="1"/>
  <c r="P36" i="10" s="1"/>
  <c r="Q36" i="10" s="1"/>
  <c r="R36" i="10" s="1"/>
  <c r="S36" i="10" s="1"/>
  <c r="F43" i="10"/>
  <c r="G43" i="10" s="1"/>
  <c r="P43" i="10" s="1"/>
  <c r="Q43" i="10" s="1"/>
  <c r="R43" i="10" s="1"/>
  <c r="S43" i="10" s="1"/>
  <c r="F37" i="11"/>
  <c r="G37" i="11" s="1"/>
  <c r="P37" i="11" s="1"/>
  <c r="Q37" i="11" s="1"/>
  <c r="R37" i="11" s="1"/>
  <c r="S37" i="11" s="1"/>
  <c r="F81" i="10"/>
  <c r="G81" i="10" s="1"/>
  <c r="P81" i="10" s="1"/>
  <c r="Q81" i="10" s="1"/>
  <c r="R81" i="10" s="1"/>
  <c r="S81" i="10" s="1"/>
  <c r="Q85" i="10"/>
  <c r="R85" i="10" s="1"/>
  <c r="S85" i="10" s="1"/>
  <c r="Q35" i="10"/>
  <c r="R35" i="10" s="1"/>
  <c r="S35" i="10" s="1"/>
  <c r="N101" i="11"/>
  <c r="F101" i="11"/>
  <c r="G101" i="11" s="1"/>
  <c r="P101" i="11" s="1"/>
  <c r="N73" i="11"/>
  <c r="F73" i="11"/>
  <c r="G73" i="11" s="1"/>
  <c r="P73" i="11" s="1"/>
  <c r="F92" i="10"/>
  <c r="G92" i="10" s="1"/>
  <c r="P92" i="10" s="1"/>
  <c r="Q92" i="10" s="1"/>
  <c r="R92" i="10" s="1"/>
  <c r="S92" i="10" s="1"/>
  <c r="F30" i="11"/>
  <c r="G30" i="11" s="1"/>
  <c r="P30" i="11" s="1"/>
  <c r="Q30" i="11" s="1"/>
  <c r="R30" i="11" s="1"/>
  <c r="S30" i="11" s="1"/>
  <c r="N48" i="10"/>
  <c r="Q48" i="10" s="1"/>
  <c r="R48" i="10" s="1"/>
  <c r="S48" i="10" s="1"/>
  <c r="N61" i="10"/>
  <c r="F61" i="10"/>
  <c r="G61" i="10" s="1"/>
  <c r="P61" i="10" s="1"/>
  <c r="F31" i="11"/>
  <c r="G31" i="11" s="1"/>
  <c r="P31" i="11" s="1"/>
  <c r="Q31" i="11" s="1"/>
  <c r="R31" i="11" s="1"/>
  <c r="S31" i="11" s="1"/>
  <c r="F96" i="10"/>
  <c r="G96" i="10" s="1"/>
  <c r="P96" i="10" s="1"/>
  <c r="Q96" i="10" s="1"/>
  <c r="R96" i="10" s="1"/>
  <c r="S96" i="10" s="1"/>
  <c r="L18" i="11"/>
  <c r="F28" i="10"/>
  <c r="G28" i="10" s="1"/>
  <c r="P28" i="10" s="1"/>
  <c r="Q28" i="10" s="1"/>
  <c r="R28" i="10" s="1"/>
  <c r="S28" i="10" s="1"/>
  <c r="F20" i="10"/>
  <c r="G20" i="10" s="1"/>
  <c r="P20" i="10" s="1"/>
  <c r="Q20" i="10" s="1"/>
  <c r="R20" i="10" s="1"/>
  <c r="S20" i="10" s="1"/>
  <c r="Q13" i="10"/>
  <c r="R13" i="10" s="1"/>
  <c r="S13" i="10" s="1"/>
  <c r="Q86" i="10"/>
  <c r="R86" i="10" s="1"/>
  <c r="S86" i="10" s="1"/>
  <c r="Q54" i="11"/>
  <c r="R54" i="11" s="1"/>
  <c r="S54" i="11" s="1"/>
  <c r="Q14" i="10"/>
  <c r="R14" i="10" s="1"/>
  <c r="S14" i="10" s="1"/>
  <c r="N40" i="10"/>
  <c r="Q40" i="10" s="1"/>
  <c r="R40" i="10" s="1"/>
  <c r="S40" i="10" s="1"/>
  <c r="F87" i="10"/>
  <c r="G87" i="10" s="1"/>
  <c r="P87" i="10" s="1"/>
  <c r="Q87" i="10" s="1"/>
  <c r="R87" i="10" s="1"/>
  <c r="S87" i="10" s="1"/>
  <c r="N72" i="10"/>
  <c r="Q72" i="10" s="1"/>
  <c r="R72" i="10" s="1"/>
  <c r="S72" i="10" s="1"/>
  <c r="F56" i="10"/>
  <c r="G56" i="10" s="1"/>
  <c r="P56" i="10" s="1"/>
  <c r="N56" i="10"/>
  <c r="Q8" i="11"/>
  <c r="R8" i="11" s="1"/>
  <c r="S8" i="11" s="1"/>
  <c r="Q22" i="10"/>
  <c r="R22" i="10" s="1"/>
  <c r="S22" i="10" s="1"/>
  <c r="Q70" i="10"/>
  <c r="R70" i="10" s="1"/>
  <c r="S70" i="10" s="1"/>
  <c r="Q30" i="10"/>
  <c r="R30" i="10" s="1"/>
  <c r="S30" i="10" s="1"/>
  <c r="Q15" i="11"/>
  <c r="R15" i="11" s="1"/>
  <c r="S15" i="11" s="1"/>
  <c r="F6" i="11"/>
  <c r="G6" i="11" s="1"/>
  <c r="P6" i="11" s="1"/>
  <c r="Q6" i="11" s="1"/>
  <c r="R6" i="11" s="1"/>
  <c r="S6" i="11" s="1"/>
  <c r="N13" i="11"/>
  <c r="F13" i="11"/>
  <c r="G13" i="11" s="1"/>
  <c r="P13" i="11" s="1"/>
  <c r="F25" i="11"/>
  <c r="G25" i="11" s="1"/>
  <c r="P25" i="11" s="1"/>
  <c r="Q25" i="11" s="1"/>
  <c r="R25" i="11" s="1"/>
  <c r="S25" i="11" s="1"/>
  <c r="Q83" i="11"/>
  <c r="R83" i="11" s="1"/>
  <c r="S83" i="11" s="1"/>
  <c r="F57" i="11"/>
  <c r="G57" i="11" s="1"/>
  <c r="P57" i="11" s="1"/>
  <c r="Q57" i="11" s="1"/>
  <c r="R57" i="11" s="1"/>
  <c r="S57" i="11" s="1"/>
  <c r="Q61" i="11"/>
  <c r="R61" i="11" s="1"/>
  <c r="S61" i="11" s="1"/>
  <c r="F45" i="11"/>
  <c r="G45" i="11" s="1"/>
  <c r="P45" i="11" s="1"/>
  <c r="Q45" i="11" s="1"/>
  <c r="R45" i="11" s="1"/>
  <c r="S45" i="11" s="1"/>
  <c r="F79" i="11"/>
  <c r="G79" i="11" s="1"/>
  <c r="P79" i="11" s="1"/>
  <c r="Q79" i="11" s="1"/>
  <c r="R79" i="11" s="1"/>
  <c r="S79" i="11" s="1"/>
  <c r="F89" i="11"/>
  <c r="G89" i="11" s="1"/>
  <c r="P89" i="11" s="1"/>
  <c r="Q89" i="11" s="1"/>
  <c r="R89" i="11" s="1"/>
  <c r="S89" i="11" s="1"/>
  <c r="F99" i="10"/>
  <c r="G99" i="10" s="1"/>
  <c r="P99" i="10" s="1"/>
  <c r="Q99" i="10" s="1"/>
  <c r="R99" i="10" s="1"/>
  <c r="S99" i="10" s="1"/>
  <c r="Q65" i="11"/>
  <c r="R65" i="11" s="1"/>
  <c r="S65" i="11" s="1"/>
  <c r="F93" i="10"/>
  <c r="G93" i="10" s="1"/>
  <c r="P93" i="10" s="1"/>
  <c r="N93" i="10"/>
  <c r="Q93" i="11"/>
  <c r="R93" i="11" s="1"/>
  <c r="S93" i="11" s="1"/>
  <c r="Q24" i="10"/>
  <c r="R24" i="10" s="1"/>
  <c r="S24" i="10" s="1"/>
  <c r="F33" i="11"/>
  <c r="G33" i="11" s="1"/>
  <c r="P33" i="11" s="1"/>
  <c r="Q33" i="11" s="1"/>
  <c r="R33" i="11" s="1"/>
  <c r="S33" i="11" s="1"/>
  <c r="F23" i="11"/>
  <c r="G23" i="11" s="1"/>
  <c r="P23" i="11" s="1"/>
  <c r="Q23" i="11" s="1"/>
  <c r="R23" i="11" s="1"/>
  <c r="S23" i="11" s="1"/>
  <c r="F29" i="11"/>
  <c r="G29" i="11" s="1"/>
  <c r="P29" i="11" s="1"/>
  <c r="Q29" i="11" s="1"/>
  <c r="R29" i="11" s="1"/>
  <c r="S29" i="11" s="1"/>
  <c r="Q7" i="11"/>
  <c r="R7" i="11" s="1"/>
  <c r="S7" i="11" s="1"/>
  <c r="F84" i="10"/>
  <c r="G84" i="10" s="1"/>
  <c r="P84" i="10" s="1"/>
  <c r="N84" i="10"/>
  <c r="N8" i="10"/>
  <c r="F8" i="10"/>
  <c r="G8" i="10" s="1"/>
  <c r="P8" i="10" s="1"/>
  <c r="N21" i="11"/>
  <c r="F21" i="11"/>
  <c r="G21" i="11" s="1"/>
  <c r="P21" i="11" s="1"/>
  <c r="N83" i="10"/>
  <c r="F83" i="10"/>
  <c r="G83" i="10" s="1"/>
  <c r="P83" i="10" s="1"/>
  <c r="F104" i="10"/>
  <c r="G104" i="10" s="1"/>
  <c r="P104" i="10" s="1"/>
  <c r="N104" i="10"/>
  <c r="N9" i="10"/>
  <c r="F9" i="10"/>
  <c r="G9" i="10" s="1"/>
  <c r="P9" i="10" s="1"/>
  <c r="F88" i="10"/>
  <c r="G88" i="10" s="1"/>
  <c r="P88" i="10" s="1"/>
  <c r="N88" i="10"/>
  <c r="N23" i="10"/>
  <c r="F23" i="10"/>
  <c r="G23" i="10" s="1"/>
  <c r="P23" i="10" s="1"/>
  <c r="F15" i="10"/>
  <c r="G15" i="10" s="1"/>
  <c r="P15" i="10" s="1"/>
  <c r="N15" i="10"/>
  <c r="F49" i="11"/>
  <c r="G49" i="11" s="1"/>
  <c r="P49" i="11" s="1"/>
  <c r="Q49" i="11" s="1"/>
  <c r="R49" i="11" s="1"/>
  <c r="S49" i="11" s="1"/>
  <c r="Q32" i="10"/>
  <c r="R32" i="10" s="1"/>
  <c r="S32" i="10" s="1"/>
  <c r="Q27" i="10"/>
  <c r="R27" i="10" s="1"/>
  <c r="S27" i="10" s="1"/>
  <c r="F103" i="10"/>
  <c r="G103" i="10" s="1"/>
  <c r="P103" i="10" s="1"/>
  <c r="N103" i="10"/>
  <c r="F41" i="11"/>
  <c r="G41" i="11" s="1"/>
  <c r="P41" i="11" s="1"/>
  <c r="Q41" i="11" s="1"/>
  <c r="R41" i="11" s="1"/>
  <c r="S41" i="11" s="1"/>
  <c r="F71" i="10"/>
  <c r="G71" i="10" s="1"/>
  <c r="P71" i="10" s="1"/>
  <c r="N71" i="10"/>
  <c r="N60" i="10"/>
  <c r="F60" i="10"/>
  <c r="G60" i="10" s="1"/>
  <c r="P60" i="10" s="1"/>
  <c r="N91" i="10"/>
  <c r="F91" i="10"/>
  <c r="G91" i="10" s="1"/>
  <c r="P91" i="10" s="1"/>
  <c r="N22" i="11"/>
  <c r="F22" i="11"/>
  <c r="G22" i="11" s="1"/>
  <c r="P22" i="11" s="1"/>
  <c r="N18" i="11"/>
  <c r="F18" i="11"/>
  <c r="G18" i="11" s="1"/>
  <c r="P18" i="11" s="1"/>
  <c r="N47" i="10"/>
  <c r="F47" i="10"/>
  <c r="G47" i="10" s="1"/>
  <c r="P47" i="10" s="1"/>
  <c r="N39" i="10"/>
  <c r="F39" i="10"/>
  <c r="G39" i="10" s="1"/>
  <c r="P39" i="10" s="1"/>
  <c r="N75" i="10"/>
  <c r="F75" i="10"/>
  <c r="G75" i="10" s="1"/>
  <c r="P75" i="10" s="1"/>
  <c r="Q18" i="10"/>
  <c r="R18" i="10" s="1"/>
  <c r="S18" i="10" s="1"/>
  <c r="N79" i="10"/>
  <c r="F79" i="10"/>
  <c r="G79" i="10" s="1"/>
  <c r="P79" i="10" s="1"/>
  <c r="Q12" i="10"/>
  <c r="R12" i="10" s="1"/>
  <c r="S12" i="10" s="1"/>
  <c r="F5" i="11"/>
  <c r="G5" i="11" s="1"/>
  <c r="Q44" i="10"/>
  <c r="R44" i="10" s="1"/>
  <c r="S44" i="10" s="1"/>
  <c r="S6" i="10"/>
  <c r="Q85" i="6"/>
  <c r="R85" i="6" s="1"/>
  <c r="S85" i="6" s="1"/>
  <c r="Q16" i="6"/>
  <c r="R16" i="6" s="1"/>
  <c r="S16" i="6" s="1"/>
  <c r="Q32" i="6"/>
  <c r="R32" i="6" s="1"/>
  <c r="S32" i="6" s="1"/>
  <c r="Q29" i="6"/>
  <c r="R29" i="6" s="1"/>
  <c r="S29" i="6" s="1"/>
  <c r="Q19" i="6"/>
  <c r="R19" i="6" s="1"/>
  <c r="S19" i="6" s="1"/>
  <c r="Q81" i="6"/>
  <c r="R81" i="6" s="1"/>
  <c r="S81" i="6" s="1"/>
  <c r="Q24" i="6"/>
  <c r="R24" i="6" s="1"/>
  <c r="S24" i="6" s="1"/>
  <c r="Q64" i="6"/>
  <c r="R64" i="6" s="1"/>
  <c r="S64" i="6" s="1"/>
  <c r="Q100" i="6"/>
  <c r="R100" i="6" s="1"/>
  <c r="S100" i="6" s="1"/>
  <c r="Q99" i="6"/>
  <c r="R99" i="6" s="1"/>
  <c r="S99" i="6" s="1"/>
  <c r="Q36" i="6"/>
  <c r="R36" i="6" s="1"/>
  <c r="S36" i="6" s="1"/>
  <c r="Q20" i="6"/>
  <c r="R20" i="6" s="1"/>
  <c r="S20" i="6" s="1"/>
  <c r="Q96" i="6"/>
  <c r="R96" i="6" s="1"/>
  <c r="S96" i="6" s="1"/>
  <c r="Q10" i="6"/>
  <c r="R10" i="6" s="1"/>
  <c r="S10" i="6" s="1"/>
  <c r="Q74" i="6"/>
  <c r="R74" i="6" s="1"/>
  <c r="S74" i="6" s="1"/>
  <c r="Q72" i="6"/>
  <c r="R72" i="6" s="1"/>
  <c r="S72" i="6" s="1"/>
  <c r="Q87" i="6"/>
  <c r="R87" i="6" s="1"/>
  <c r="S87" i="6" s="1"/>
  <c r="Q51" i="6"/>
  <c r="R51" i="6" s="1"/>
  <c r="S51" i="6" s="1"/>
  <c r="Q56" i="6"/>
  <c r="R56" i="6" s="1"/>
  <c r="S56" i="6" s="1"/>
  <c r="Q88" i="6"/>
  <c r="R88" i="6" s="1"/>
  <c r="S88" i="6" s="1"/>
  <c r="Q8" i="6"/>
  <c r="R8" i="6" s="1"/>
  <c r="S8" i="6" s="1"/>
  <c r="Q90" i="6"/>
  <c r="R90" i="6" s="1"/>
  <c r="S90" i="6" s="1"/>
  <c r="Q44" i="6"/>
  <c r="R44" i="6" s="1"/>
  <c r="S44" i="6" s="1"/>
  <c r="Q41" i="6"/>
  <c r="R41" i="6" s="1"/>
  <c r="S41" i="6" s="1"/>
  <c r="Q18" i="6"/>
  <c r="R18" i="6" s="1"/>
  <c r="S18" i="6" s="1"/>
  <c r="Q25" i="6"/>
  <c r="R25" i="6" s="1"/>
  <c r="S25" i="6" s="1"/>
  <c r="Q103" i="6"/>
  <c r="R103" i="6" s="1"/>
  <c r="S103" i="6" s="1"/>
  <c r="Q73" i="6"/>
  <c r="R73" i="6" s="1"/>
  <c r="S73" i="6" s="1"/>
  <c r="Q66" i="6"/>
  <c r="R66" i="6" s="1"/>
  <c r="S66" i="6" s="1"/>
  <c r="P5" i="11" l="1"/>
  <c r="Q5" i="11" s="1"/>
  <c r="R5" i="11" s="1"/>
  <c r="G105" i="11"/>
  <c r="Q22" i="11"/>
  <c r="R22" i="11" s="1"/>
  <c r="S22" i="11" s="1"/>
  <c r="Q60" i="10"/>
  <c r="R60" i="10" s="1"/>
  <c r="S60" i="10" s="1"/>
  <c r="Q77" i="11"/>
  <c r="R77" i="11" s="1"/>
  <c r="S77" i="11" s="1"/>
  <c r="Q73" i="11"/>
  <c r="R73" i="11" s="1"/>
  <c r="S73" i="11" s="1"/>
  <c r="Q101" i="11"/>
  <c r="R101" i="11" s="1"/>
  <c r="S101" i="11" s="1"/>
  <c r="Q61" i="10"/>
  <c r="R61" i="10" s="1"/>
  <c r="S61" i="10" s="1"/>
  <c r="Q88" i="10"/>
  <c r="R88" i="10" s="1"/>
  <c r="S88" i="10" s="1"/>
  <c r="Q104" i="10"/>
  <c r="R104" i="10" s="1"/>
  <c r="S104" i="10" s="1"/>
  <c r="Q21" i="11"/>
  <c r="R21" i="11" s="1"/>
  <c r="S21" i="11" s="1"/>
  <c r="Q84" i="10"/>
  <c r="R84" i="10" s="1"/>
  <c r="S84" i="10" s="1"/>
  <c r="Q93" i="10"/>
  <c r="R93" i="10" s="1"/>
  <c r="S93" i="10" s="1"/>
  <c r="Q13" i="11"/>
  <c r="R13" i="11" s="1"/>
  <c r="S13" i="11" s="1"/>
  <c r="Q18" i="11"/>
  <c r="R18" i="11" s="1"/>
  <c r="S18" i="11" s="1"/>
  <c r="Q56" i="10"/>
  <c r="R56" i="10" s="1"/>
  <c r="S56" i="10" s="1"/>
  <c r="Q91" i="10"/>
  <c r="R91" i="10" s="1"/>
  <c r="S91" i="10" s="1"/>
  <c r="Q9" i="10"/>
  <c r="R9" i="10" s="1"/>
  <c r="S9" i="10" s="1"/>
  <c r="Q47" i="10"/>
  <c r="R47" i="10" s="1"/>
  <c r="S47" i="10" s="1"/>
  <c r="Q15" i="10"/>
  <c r="R15" i="10" s="1"/>
  <c r="S15" i="10" s="1"/>
  <c r="Q39" i="10"/>
  <c r="R39" i="10" s="1"/>
  <c r="S39" i="10" s="1"/>
  <c r="S5" i="11"/>
  <c r="Q79" i="10"/>
  <c r="R79" i="10" s="1"/>
  <c r="S79" i="10" s="1"/>
  <c r="Q23" i="10"/>
  <c r="R23" i="10" s="1"/>
  <c r="S23" i="10" s="1"/>
  <c r="Q83" i="10"/>
  <c r="R83" i="10" s="1"/>
  <c r="S83" i="10" s="1"/>
  <c r="Q8" i="10"/>
  <c r="R8" i="10" s="1"/>
  <c r="Q75" i="10"/>
  <c r="R75" i="10" s="1"/>
  <c r="S75" i="10" s="1"/>
  <c r="Q71" i="10"/>
  <c r="R71" i="10" s="1"/>
  <c r="S71" i="10" s="1"/>
  <c r="Q103" i="10"/>
  <c r="R103" i="10" s="1"/>
  <c r="S103" i="10" s="1"/>
  <c r="V12" i="11" l="1"/>
  <c r="V13" i="11" s="1"/>
  <c r="V6" i="11"/>
  <c r="V4" i="11"/>
  <c r="W4" i="11" s="1"/>
  <c r="V5" i="11"/>
  <c r="W5" i="11" s="1"/>
  <c r="S8" i="10"/>
  <c r="V12" i="10" s="1"/>
  <c r="V13" i="10" s="1"/>
  <c r="V5" i="10"/>
  <c r="W5" i="10" s="1"/>
  <c r="V6" i="10"/>
  <c r="V4" i="10"/>
  <c r="W4" i="10" s="1"/>
  <c r="F5" i="6" l="1"/>
  <c r="G5" i="6" s="1"/>
  <c r="N5" i="6"/>
  <c r="P5" i="6" l="1"/>
  <c r="Q5" i="6" s="1"/>
  <c r="R5" i="6" s="1"/>
  <c r="W4" i="6" s="1"/>
  <c r="X4" i="6" s="1"/>
  <c r="G105" i="6"/>
  <c r="W5" i="6" l="1"/>
  <c r="X5" i="6" s="1"/>
  <c r="W6" i="6"/>
  <c r="S5" i="6"/>
  <c r="W12" i="6" s="1"/>
  <c r="W13" i="6" s="1"/>
</calcChain>
</file>

<file path=xl/sharedStrings.xml><?xml version="1.0" encoding="utf-8"?>
<sst xmlns="http://schemas.openxmlformats.org/spreadsheetml/2006/main" count="156" uniqueCount="42">
  <si>
    <t>Driver</t>
  </si>
  <si>
    <t>Amount paid per parcel ($)</t>
  </si>
  <si>
    <t xml:space="preserve">Random numbers </t>
  </si>
  <si>
    <t>Random number for each driver</t>
  </si>
  <si>
    <t>Max number of parcels driver able to deliver per day</t>
  </si>
  <si>
    <t>TOTAL</t>
  </si>
  <si>
    <t>Check total number of parcels is greater than or equal to 0</t>
  </si>
  <si>
    <t>Check total number of parcels is not greater than sum of maximum of all 4 drivers</t>
  </si>
  <si>
    <t>Income received per parcel ($)</t>
  </si>
  <si>
    <t>Income received</t>
  </si>
  <si>
    <t>Payments to drivers</t>
  </si>
  <si>
    <t>Total payment to drivers</t>
  </si>
  <si>
    <t>I-E</t>
  </si>
  <si>
    <t>Maximum profit</t>
  </si>
  <si>
    <t>Minimum profit</t>
  </si>
  <si>
    <t>Mean profit</t>
  </si>
  <si>
    <t>ABC profit target</t>
  </si>
  <si>
    <t>Profit &gt; target</t>
  </si>
  <si>
    <t>Min number of parcels driver able to deliver per day</t>
  </si>
  <si>
    <t>Number of parcels which need delivering in total per day</t>
  </si>
  <si>
    <t>Allocate delivery to drivers in order of pay (cheapest first)</t>
  </si>
  <si>
    <t>Total parcels delivered</t>
  </si>
  <si>
    <t>Allocate delivery to driver who delivers most first</t>
  </si>
  <si>
    <t>Number of parcels (no car issues)</t>
  </si>
  <si>
    <t>Simulation</t>
  </si>
  <si>
    <t>Summary:</t>
  </si>
  <si>
    <t>Number of simulations where profit &gt; target</t>
  </si>
  <si>
    <t>Percentage of simulations where target met</t>
  </si>
  <si>
    <t>Summary</t>
  </si>
  <si>
    <t>I</t>
  </si>
  <si>
    <t>II</t>
  </si>
  <si>
    <t>III</t>
  </si>
  <si>
    <t>IV</t>
  </si>
  <si>
    <t>Number parcels not delivered (Driver V)</t>
  </si>
  <si>
    <t>V</t>
  </si>
  <si>
    <t>V (only used if parcels not delivered)</t>
  </si>
  <si>
    <t>Number of parcels (car issues - drivers I &amp; II)</t>
  </si>
  <si>
    <t>Min</t>
  </si>
  <si>
    <t>Max</t>
  </si>
  <si>
    <t>Average</t>
  </si>
  <si>
    <t>Allocate delivery to driver who delivers most first, allowing for car trouble for drivers I and II</t>
  </si>
  <si>
    <t>Allocate delivery to drivers in order of pay (cheapest first), allowing for car trouble for drivers I and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</si>
</sst>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SwissReSans"/>
      <family val="2"/>
    </font>
    <font>
      <sz val="11"/>
      <color theme="1"/>
      <name val="SwissReSans"/>
      <family val="2"/>
    </font>
    <font>
      <sz val="11"/>
      <color rgb="FFFF0000"/>
      <name val="SwissReSans"/>
      <family val="2"/>
    </font>
    <font>
      <b/>
      <sz val="11"/>
      <color theme="1"/>
      <name val="SwissReSans"/>
      <family val="2"/>
    </font>
    <font>
      <b/>
      <sz val="12"/>
      <color theme="1"/>
      <name val="SwissReSans"/>
      <family val="2"/>
    </font>
    <font>
      <b/>
      <sz val="11"/>
      <color indexed="8"/>
      <name val="SwissReSans"/>
      <family val="2"/>
    </font>
    <font>
      <b/>
      <sz val="11"/>
      <color theme="1"/>
      <name val="SwissRe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wrapText="1"/>
    </xf>
    <xf numFmtId="9" fontId="0" fillId="2" borderId="6" xfId="1" applyFont="1" applyFill="1" applyBorder="1"/>
    <xf numFmtId="2" fontId="0" fillId="0" borderId="0" xfId="0" applyNumberFormat="1"/>
    <xf numFmtId="0" fontId="0" fillId="3" borderId="0" xfId="0" applyFill="1"/>
    <xf numFmtId="0" fontId="0" fillId="0" borderId="0" xfId="0" applyFill="1"/>
    <xf numFmtId="0" fontId="0" fillId="4" borderId="0" xfId="0" applyFill="1"/>
    <xf numFmtId="0" fontId="4" fillId="0" borderId="0" xfId="0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Check on data between 0</a:t>
            </a:r>
            <a:r>
              <a:rPr lang="en-GB" baseline="0"/>
              <a:t> and 1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Parameters!$A$17:$A$116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Parameters!$B$17:$B$116</c:f>
              <c:numCache>
                <c:formatCode>General</c:formatCode>
                <c:ptCount val="100"/>
                <c:pt idx="0">
                  <c:v>0.12687503344608364</c:v>
                </c:pt>
                <c:pt idx="1">
                  <c:v>0.16441155849276812</c:v>
                </c:pt>
                <c:pt idx="2">
                  <c:v>3.6930528438359089E-2</c:v>
                </c:pt>
                <c:pt idx="3">
                  <c:v>0.74548017782763121</c:v>
                </c:pt>
                <c:pt idx="4">
                  <c:v>0.78551026420736014</c:v>
                </c:pt>
                <c:pt idx="5">
                  <c:v>0.30145858104762679</c:v>
                </c:pt>
                <c:pt idx="6">
                  <c:v>9.4720926693802499E-2</c:v>
                </c:pt>
                <c:pt idx="7">
                  <c:v>0.4641937075381074</c:v>
                </c:pt>
                <c:pt idx="8">
                  <c:v>0.93073827764295669</c:v>
                </c:pt>
                <c:pt idx="9">
                  <c:v>0.74377866837797346</c:v>
                </c:pt>
                <c:pt idx="10">
                  <c:v>0.41671449000136507</c:v>
                </c:pt>
                <c:pt idx="11">
                  <c:v>0.72389751007461622</c:v>
                </c:pt>
                <c:pt idx="12">
                  <c:v>0.32673847579685122</c:v>
                </c:pt>
                <c:pt idx="13">
                  <c:v>8.0528729337201344E-2</c:v>
                </c:pt>
                <c:pt idx="14">
                  <c:v>0.40434156702733492</c:v>
                </c:pt>
                <c:pt idx="15">
                  <c:v>0.39176299329029829</c:v>
                </c:pt>
                <c:pt idx="16">
                  <c:v>6.3119277840849586E-3</c:v>
                </c:pt>
                <c:pt idx="17">
                  <c:v>0.7916361828846582</c:v>
                </c:pt>
                <c:pt idx="18">
                  <c:v>0.45691471681769757</c:v>
                </c:pt>
                <c:pt idx="19">
                  <c:v>0.55215306871260228</c:v>
                </c:pt>
                <c:pt idx="20">
                  <c:v>0.31882692114931699</c:v>
                </c:pt>
                <c:pt idx="21">
                  <c:v>0.4652949323447988</c:v>
                </c:pt>
                <c:pt idx="22">
                  <c:v>0.39177351564661067</c:v>
                </c:pt>
                <c:pt idx="23">
                  <c:v>0.51247915391063992</c:v>
                </c:pt>
                <c:pt idx="24">
                  <c:v>0.51349484608329787</c:v>
                </c:pt>
                <c:pt idx="25">
                  <c:v>0.72426459140055366</c:v>
                </c:pt>
                <c:pt idx="26">
                  <c:v>0.81397752420732816</c:v>
                </c:pt>
                <c:pt idx="27">
                  <c:v>0.80438879616499137</c:v>
                </c:pt>
                <c:pt idx="28">
                  <c:v>0.46709464970632542</c:v>
                </c:pt>
                <c:pt idx="29">
                  <c:v>0.49201565103400824</c:v>
                </c:pt>
                <c:pt idx="30">
                  <c:v>0.73693559567681743</c:v>
                </c:pt>
                <c:pt idx="31">
                  <c:v>0.87090765965058714</c:v>
                </c:pt>
                <c:pt idx="32">
                  <c:v>0.85443774013188345</c:v>
                </c:pt>
                <c:pt idx="33">
                  <c:v>0.26300985938029386</c:v>
                </c:pt>
                <c:pt idx="34">
                  <c:v>0.94485402804362151</c:v>
                </c:pt>
                <c:pt idx="35">
                  <c:v>0.80638575582059047</c:v>
                </c:pt>
                <c:pt idx="36">
                  <c:v>7.1561409767442519E-2</c:v>
                </c:pt>
                <c:pt idx="37">
                  <c:v>0.50372994357002809</c:v>
                </c:pt>
                <c:pt idx="38">
                  <c:v>0.78787155333022374</c:v>
                </c:pt>
                <c:pt idx="39">
                  <c:v>8.0941341223260133E-2</c:v>
                </c:pt>
                <c:pt idx="40">
                  <c:v>0.80122167466324135</c:v>
                </c:pt>
                <c:pt idx="41">
                  <c:v>0.93888703976884491</c:v>
                </c:pt>
                <c:pt idx="42">
                  <c:v>0.95597811214699047</c:v>
                </c:pt>
                <c:pt idx="43">
                  <c:v>0.14035855899792193</c:v>
                </c:pt>
                <c:pt idx="44">
                  <c:v>0.92529153869742242</c:v>
                </c:pt>
                <c:pt idx="45">
                  <c:v>0.22023089751185554</c:v>
                </c:pt>
                <c:pt idx="46">
                  <c:v>0.30280978673454362</c:v>
                </c:pt>
                <c:pt idx="47">
                  <c:v>2.1165685773638643E-2</c:v>
                </c:pt>
                <c:pt idx="48">
                  <c:v>1.6002517307798003E-2</c:v>
                </c:pt>
                <c:pt idx="49">
                  <c:v>0.93080897518941863</c:v>
                </c:pt>
                <c:pt idx="50">
                  <c:v>0.66212674148884809</c:v>
                </c:pt>
                <c:pt idx="51">
                  <c:v>0.18191474439700306</c:v>
                </c:pt>
                <c:pt idx="52">
                  <c:v>0.81733519728632364</c:v>
                </c:pt>
                <c:pt idx="53">
                  <c:v>0.49471735756783131</c:v>
                </c:pt>
                <c:pt idx="54">
                  <c:v>0.39801856329349583</c:v>
                </c:pt>
                <c:pt idx="55">
                  <c:v>0.7107679963767296</c:v>
                </c:pt>
                <c:pt idx="56">
                  <c:v>0.49972173376304196</c:v>
                </c:pt>
                <c:pt idx="57">
                  <c:v>0.35281112822505256</c:v>
                </c:pt>
                <c:pt idx="58">
                  <c:v>0.60954245161652476</c:v>
                </c:pt>
                <c:pt idx="59">
                  <c:v>0.16276842855649643</c:v>
                </c:pt>
                <c:pt idx="60">
                  <c:v>0.97081138632819952</c:v>
                </c:pt>
                <c:pt idx="61">
                  <c:v>0.21230161269166148</c:v>
                </c:pt>
                <c:pt idx="62">
                  <c:v>0.91439584383941652</c:v>
                </c:pt>
                <c:pt idx="63">
                  <c:v>0.21371763746232897</c:v>
                </c:pt>
                <c:pt idx="64">
                  <c:v>0.8292857764634709</c:v>
                </c:pt>
                <c:pt idx="65">
                  <c:v>5.6091855840272764E-2</c:v>
                </c:pt>
                <c:pt idx="66">
                  <c:v>0.67675976518196679</c:v>
                </c:pt>
                <c:pt idx="67">
                  <c:v>0.72263503638823245</c:v>
                </c:pt>
                <c:pt idx="68">
                  <c:v>0.61558685834186833</c:v>
                </c:pt>
                <c:pt idx="69">
                  <c:v>0.939552083867224</c:v>
                </c:pt>
                <c:pt idx="70">
                  <c:v>0.88245599368891769</c:v>
                </c:pt>
                <c:pt idx="71">
                  <c:v>0.98909066771612553</c:v>
                </c:pt>
                <c:pt idx="72">
                  <c:v>0.92109289853881182</c:v>
                </c:pt>
                <c:pt idx="73">
                  <c:v>0.43966005872293146</c:v>
                </c:pt>
                <c:pt idx="74">
                  <c:v>0.43884781830161212</c:v>
                </c:pt>
                <c:pt idx="75">
                  <c:v>0.49094023249153274</c:v>
                </c:pt>
                <c:pt idx="76">
                  <c:v>0.66190708124691966</c:v>
                </c:pt>
                <c:pt idx="77">
                  <c:v>0.94319322516500281</c:v>
                </c:pt>
                <c:pt idx="78">
                  <c:v>0.86139771425381539</c:v>
                </c:pt>
                <c:pt idx="79">
                  <c:v>0.9471868250201364</c:v>
                </c:pt>
                <c:pt idx="80">
                  <c:v>0.68298157480380317</c:v>
                </c:pt>
                <c:pt idx="81">
                  <c:v>0.90632173433293972</c:v>
                </c:pt>
                <c:pt idx="82">
                  <c:v>0.67685055622049284</c:v>
                </c:pt>
                <c:pt idx="83">
                  <c:v>9.0988142607848599E-2</c:v>
                </c:pt>
                <c:pt idx="84">
                  <c:v>0.17551670035952849</c:v>
                </c:pt>
                <c:pt idx="85">
                  <c:v>0.25251124459374152</c:v>
                </c:pt>
                <c:pt idx="86">
                  <c:v>0.28528036132655965</c:v>
                </c:pt>
                <c:pt idx="87">
                  <c:v>0.91992932503874536</c:v>
                </c:pt>
                <c:pt idx="88">
                  <c:v>0.76862311611424194</c:v>
                </c:pt>
                <c:pt idx="89">
                  <c:v>0.57026001911347057</c:v>
                </c:pt>
                <c:pt idx="90">
                  <c:v>0.58243139413867295</c:v>
                </c:pt>
                <c:pt idx="91">
                  <c:v>0.55507619332999658</c:v>
                </c:pt>
                <c:pt idx="92">
                  <c:v>0.95893997043391066</c:v>
                </c:pt>
                <c:pt idx="93">
                  <c:v>0.43392247128579431</c:v>
                </c:pt>
                <c:pt idx="94">
                  <c:v>0.79022257718674949</c:v>
                </c:pt>
                <c:pt idx="95">
                  <c:v>0.13254472137419271</c:v>
                </c:pt>
                <c:pt idx="96">
                  <c:v>0.35780164482192733</c:v>
                </c:pt>
                <c:pt idx="97">
                  <c:v>0.24590210067530305</c:v>
                </c:pt>
                <c:pt idx="98">
                  <c:v>0.1134182407588985</c:v>
                </c:pt>
                <c:pt idx="99">
                  <c:v>0.26889507653184452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9C-7D4C-8DF9-582080F6793F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Parameters!$A$17:$A$116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Parameters!$C$17:$C$116</c:f>
              <c:numCache>
                <c:formatCode>General</c:formatCode>
                <c:ptCount val="100"/>
                <c:pt idx="0">
                  <c:v>8.1263920263516032E-2</c:v>
                </c:pt>
                <c:pt idx="1">
                  <c:v>0.27735673032601649</c:v>
                </c:pt>
                <c:pt idx="2">
                  <c:v>0.74579276754950952</c:v>
                </c:pt>
                <c:pt idx="3">
                  <c:v>0.33900328295966953</c:v>
                </c:pt>
                <c:pt idx="4">
                  <c:v>0.60610156494732537</c:v>
                </c:pt>
                <c:pt idx="5">
                  <c:v>0.35346211295543151</c:v>
                </c:pt>
                <c:pt idx="6">
                  <c:v>0.25977743142678911</c:v>
                </c:pt>
                <c:pt idx="7">
                  <c:v>0.79953219834305755</c:v>
                </c:pt>
                <c:pt idx="8">
                  <c:v>9.5573255777849253E-2</c:v>
                </c:pt>
                <c:pt idx="9">
                  <c:v>3.2980364547605556E-2</c:v>
                </c:pt>
                <c:pt idx="10">
                  <c:v>0.21856011952476317</c:v>
                </c:pt>
                <c:pt idx="11">
                  <c:v>0.33835032702883117</c:v>
                </c:pt>
                <c:pt idx="12">
                  <c:v>0.98090558178376686</c:v>
                </c:pt>
                <c:pt idx="13">
                  <c:v>0.76650306469815133</c:v>
                </c:pt>
                <c:pt idx="14">
                  <c:v>0.61587938201879222</c:v>
                </c:pt>
                <c:pt idx="15">
                  <c:v>0.60969222592594363</c:v>
                </c:pt>
                <c:pt idx="16">
                  <c:v>6.0046486152545264E-2</c:v>
                </c:pt>
                <c:pt idx="17">
                  <c:v>0.78957607706098687</c:v>
                </c:pt>
                <c:pt idx="18">
                  <c:v>0.32066967152167747</c:v>
                </c:pt>
                <c:pt idx="19">
                  <c:v>0.74774888851235766</c:v>
                </c:pt>
                <c:pt idx="20">
                  <c:v>0.44722824976436548</c:v>
                </c:pt>
                <c:pt idx="21">
                  <c:v>0.41791431564635362</c:v>
                </c:pt>
                <c:pt idx="22">
                  <c:v>0.2049230116564732</c:v>
                </c:pt>
                <c:pt idx="23">
                  <c:v>0.98300853741386285</c:v>
                </c:pt>
                <c:pt idx="24">
                  <c:v>0.32220965270268376</c:v>
                </c:pt>
                <c:pt idx="25">
                  <c:v>0.5015520067474144</c:v>
                </c:pt>
                <c:pt idx="26">
                  <c:v>0.2598245940441426</c:v>
                </c:pt>
                <c:pt idx="27">
                  <c:v>0.92287125564035588</c:v>
                </c:pt>
                <c:pt idx="28">
                  <c:v>0.75096771584434441</c:v>
                </c:pt>
                <c:pt idx="29">
                  <c:v>0.41941475744853396</c:v>
                </c:pt>
                <c:pt idx="30">
                  <c:v>0.46711457896333419</c:v>
                </c:pt>
                <c:pt idx="31">
                  <c:v>0.20143422057526339</c:v>
                </c:pt>
                <c:pt idx="32">
                  <c:v>0.20053098804024605</c:v>
                </c:pt>
                <c:pt idx="33">
                  <c:v>0.73802555093398536</c:v>
                </c:pt>
                <c:pt idx="34">
                  <c:v>0.63752066604125845</c:v>
                </c:pt>
                <c:pt idx="35">
                  <c:v>5.0544594714837299E-2</c:v>
                </c:pt>
                <c:pt idx="36">
                  <c:v>0.84233728279865017</c:v>
                </c:pt>
                <c:pt idx="37">
                  <c:v>0.27287669630545464</c:v>
                </c:pt>
                <c:pt idx="38">
                  <c:v>0.41866699662452611</c:v>
                </c:pt>
                <c:pt idx="39">
                  <c:v>0.16314585483608801</c:v>
                </c:pt>
                <c:pt idx="40">
                  <c:v>0.15975266334132066</c:v>
                </c:pt>
                <c:pt idx="41">
                  <c:v>0.27053101691747838</c:v>
                </c:pt>
                <c:pt idx="42">
                  <c:v>0.55401528669447508</c:v>
                </c:pt>
                <c:pt idx="43">
                  <c:v>0.13856247961912393</c:v>
                </c:pt>
                <c:pt idx="44">
                  <c:v>0.50800228535349512</c:v>
                </c:pt>
                <c:pt idx="45">
                  <c:v>0.46443974491120799</c:v>
                </c:pt>
                <c:pt idx="46">
                  <c:v>0.28202964517047002</c:v>
                </c:pt>
                <c:pt idx="47">
                  <c:v>0.87253045049150779</c:v>
                </c:pt>
                <c:pt idx="48">
                  <c:v>0.19977169583874865</c:v>
                </c:pt>
                <c:pt idx="49">
                  <c:v>0.54169011291510383</c:v>
                </c:pt>
                <c:pt idx="50">
                  <c:v>0.69211094317373356</c:v>
                </c:pt>
                <c:pt idx="51">
                  <c:v>0.69269754280395279</c:v>
                </c:pt>
                <c:pt idx="52">
                  <c:v>0.88244310149513716</c:v>
                </c:pt>
                <c:pt idx="53">
                  <c:v>0.72581013589955712</c:v>
                </c:pt>
                <c:pt idx="54">
                  <c:v>0.19207174959122431</c:v>
                </c:pt>
                <c:pt idx="55">
                  <c:v>0.80348284586161733</c:v>
                </c:pt>
                <c:pt idx="56">
                  <c:v>0.23272297764506766</c:v>
                </c:pt>
                <c:pt idx="57">
                  <c:v>1.6499845271401692E-2</c:v>
                </c:pt>
                <c:pt idx="58">
                  <c:v>0.94444291263047042</c:v>
                </c:pt>
                <c:pt idx="59">
                  <c:v>3.6294328476129234E-2</c:v>
                </c:pt>
                <c:pt idx="60">
                  <c:v>0.98207827319512275</c:v>
                </c:pt>
                <c:pt idx="61">
                  <c:v>0.15972019223753486</c:v>
                </c:pt>
                <c:pt idx="62">
                  <c:v>0.37852790459835484</c:v>
                </c:pt>
                <c:pt idx="63">
                  <c:v>0.66544792300955535</c:v>
                </c:pt>
                <c:pt idx="64">
                  <c:v>0.20521816392091063</c:v>
                </c:pt>
                <c:pt idx="65">
                  <c:v>0.7388463910240457</c:v>
                </c:pt>
                <c:pt idx="66">
                  <c:v>0.38259733994340595</c:v>
                </c:pt>
                <c:pt idx="67">
                  <c:v>0.86533410848968673</c:v>
                </c:pt>
                <c:pt idx="68">
                  <c:v>0.34116765725717935</c:v>
                </c:pt>
                <c:pt idx="69">
                  <c:v>0.74493819182799736</c:v>
                </c:pt>
                <c:pt idx="70">
                  <c:v>3.595337511226282E-2</c:v>
                </c:pt>
                <c:pt idx="71">
                  <c:v>0.73304476878189817</c:v>
                </c:pt>
                <c:pt idx="72">
                  <c:v>0.12651348847823973</c:v>
                </c:pt>
                <c:pt idx="73">
                  <c:v>0.62430033508975247</c:v>
                </c:pt>
                <c:pt idx="74">
                  <c:v>0.47825576824443861</c:v>
                </c:pt>
                <c:pt idx="75">
                  <c:v>4.2133697107110679E-3</c:v>
                </c:pt>
                <c:pt idx="76">
                  <c:v>0.83361826628780311</c:v>
                </c:pt>
                <c:pt idx="77">
                  <c:v>7.9822699589842783E-2</c:v>
                </c:pt>
                <c:pt idx="78">
                  <c:v>0.59892546963055271</c:v>
                </c:pt>
                <c:pt idx="79">
                  <c:v>0.31279454389632289</c:v>
                </c:pt>
                <c:pt idx="80">
                  <c:v>0.88949759903434789</c:v>
                </c:pt>
                <c:pt idx="81">
                  <c:v>4.0227027473824895E-2</c:v>
                </c:pt>
                <c:pt idx="82">
                  <c:v>0.66933484045716363</c:v>
                </c:pt>
                <c:pt idx="83">
                  <c:v>0.86723480525760865</c:v>
                </c:pt>
                <c:pt idx="84">
                  <c:v>0.39787789622551906</c:v>
                </c:pt>
                <c:pt idx="85">
                  <c:v>0.65000722157559576</c:v>
                </c:pt>
                <c:pt idx="86">
                  <c:v>0.90189221599762037</c:v>
                </c:pt>
                <c:pt idx="87">
                  <c:v>2.8175719280902456E-2</c:v>
                </c:pt>
                <c:pt idx="88">
                  <c:v>0.39800239507142365</c:v>
                </c:pt>
                <c:pt idx="89">
                  <c:v>0.30231544134406185</c:v>
                </c:pt>
                <c:pt idx="90">
                  <c:v>0.22020987524303171</c:v>
                </c:pt>
                <c:pt idx="91">
                  <c:v>0.29404715086318733</c:v>
                </c:pt>
                <c:pt idx="92">
                  <c:v>0.13496504347947191</c:v>
                </c:pt>
                <c:pt idx="93">
                  <c:v>0.15873023146800613</c:v>
                </c:pt>
                <c:pt idx="94">
                  <c:v>0.94674079302163294</c:v>
                </c:pt>
                <c:pt idx="95">
                  <c:v>0.8366882095518865</c:v>
                </c:pt>
                <c:pt idx="96">
                  <c:v>0.91601485488631706</c:v>
                </c:pt>
                <c:pt idx="97">
                  <c:v>0.82325905540041644</c:v>
                </c:pt>
                <c:pt idx="98">
                  <c:v>0.46329384624092806</c:v>
                </c:pt>
                <c:pt idx="99">
                  <c:v>0.56410416627442883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9C-7D4C-8DF9-582080F6793F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Parameters!$A$17:$A$116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Parameters!$D$17:$D$116</c:f>
              <c:numCache>
                <c:formatCode>General</c:formatCode>
                <c:ptCount val="100"/>
                <c:pt idx="0">
                  <c:v>0.59665057768431573</c:v>
                </c:pt>
                <c:pt idx="1">
                  <c:v>0.56131221141853482</c:v>
                </c:pt>
                <c:pt idx="2">
                  <c:v>8.8123039309963902E-2</c:v>
                </c:pt>
                <c:pt idx="3">
                  <c:v>0.57922796052500025</c:v>
                </c:pt>
                <c:pt idx="4">
                  <c:v>0.65983636044275984</c:v>
                </c:pt>
                <c:pt idx="5">
                  <c:v>0.76790810040480273</c:v>
                </c:pt>
                <c:pt idx="6">
                  <c:v>0.94442865551715627</c:v>
                </c:pt>
                <c:pt idx="7">
                  <c:v>0.89327517680213453</c:v>
                </c:pt>
                <c:pt idx="8">
                  <c:v>0.18191512191220383</c:v>
                </c:pt>
                <c:pt idx="9">
                  <c:v>0.60119238419968568</c:v>
                </c:pt>
                <c:pt idx="10">
                  <c:v>0.80105773468760832</c:v>
                </c:pt>
                <c:pt idx="11">
                  <c:v>9.2574048221336636E-2</c:v>
                </c:pt>
                <c:pt idx="12">
                  <c:v>0.74748552522247314</c:v>
                </c:pt>
                <c:pt idx="13">
                  <c:v>0.97625352076591887</c:v>
                </c:pt>
                <c:pt idx="14">
                  <c:v>0.4312627025217125</c:v>
                </c:pt>
                <c:pt idx="15">
                  <c:v>0.3826272051760462</c:v>
                </c:pt>
                <c:pt idx="16">
                  <c:v>0.91564721771925017</c:v>
                </c:pt>
                <c:pt idx="17">
                  <c:v>8.3744089987167536E-2</c:v>
                </c:pt>
                <c:pt idx="18">
                  <c:v>3.9958323780411753E-2</c:v>
                </c:pt>
                <c:pt idx="19">
                  <c:v>7.9376665543896552E-2</c:v>
                </c:pt>
                <c:pt idx="20">
                  <c:v>0.10967583988682594</c:v>
                </c:pt>
                <c:pt idx="21">
                  <c:v>0.32657569750328608</c:v>
                </c:pt>
                <c:pt idx="22">
                  <c:v>0.83997469889856324</c:v>
                </c:pt>
                <c:pt idx="23">
                  <c:v>0.77844569163863064</c:v>
                </c:pt>
                <c:pt idx="24">
                  <c:v>0.66723145167354525</c:v>
                </c:pt>
                <c:pt idx="25">
                  <c:v>7.8013225998340263E-2</c:v>
                </c:pt>
                <c:pt idx="26">
                  <c:v>0.9668206120256102</c:v>
                </c:pt>
                <c:pt idx="27">
                  <c:v>0.64495323967503237</c:v>
                </c:pt>
                <c:pt idx="28">
                  <c:v>0.62505443051858556</c:v>
                </c:pt>
                <c:pt idx="29">
                  <c:v>8.2680655029963912E-2</c:v>
                </c:pt>
                <c:pt idx="30">
                  <c:v>0.94873557592986146</c:v>
                </c:pt>
                <c:pt idx="31">
                  <c:v>0.30082225847627564</c:v>
                </c:pt>
                <c:pt idx="32">
                  <c:v>0.23275832778865235</c:v>
                </c:pt>
                <c:pt idx="33">
                  <c:v>0.93998851566519781</c:v>
                </c:pt>
                <c:pt idx="34">
                  <c:v>0.87462221410278584</c:v>
                </c:pt>
                <c:pt idx="35">
                  <c:v>0.36459414023488645</c:v>
                </c:pt>
                <c:pt idx="36">
                  <c:v>0.75883518399719574</c:v>
                </c:pt>
                <c:pt idx="37">
                  <c:v>0.73499761047309908</c:v>
                </c:pt>
                <c:pt idx="38">
                  <c:v>0.56520416525713746</c:v>
                </c:pt>
                <c:pt idx="39">
                  <c:v>0.83411863381278784</c:v>
                </c:pt>
                <c:pt idx="40">
                  <c:v>0.15622683068171361</c:v>
                </c:pt>
                <c:pt idx="41">
                  <c:v>0.65343243959639608</c:v>
                </c:pt>
                <c:pt idx="42">
                  <c:v>0.70214809189860627</c:v>
                </c:pt>
                <c:pt idx="43">
                  <c:v>0.98207018329677032</c:v>
                </c:pt>
                <c:pt idx="44">
                  <c:v>0.50991190586113389</c:v>
                </c:pt>
                <c:pt idx="45">
                  <c:v>0.69949040468073176</c:v>
                </c:pt>
                <c:pt idx="46">
                  <c:v>0.73887105611585613</c:v>
                </c:pt>
                <c:pt idx="47">
                  <c:v>0.5539329532097399</c:v>
                </c:pt>
                <c:pt idx="48">
                  <c:v>0.10988162402040003</c:v>
                </c:pt>
                <c:pt idx="49">
                  <c:v>0.15712898302787903</c:v>
                </c:pt>
                <c:pt idx="50">
                  <c:v>0.78406216202322321</c:v>
                </c:pt>
                <c:pt idx="51">
                  <c:v>0.39684446927523576</c:v>
                </c:pt>
                <c:pt idx="52">
                  <c:v>0.95857225550783431</c:v>
                </c:pt>
                <c:pt idx="53">
                  <c:v>0.8155451771725748</c:v>
                </c:pt>
                <c:pt idx="54">
                  <c:v>0.34656188063333626</c:v>
                </c:pt>
                <c:pt idx="55">
                  <c:v>0.15014800815486307</c:v>
                </c:pt>
                <c:pt idx="56">
                  <c:v>0.7520108445634186</c:v>
                </c:pt>
                <c:pt idx="57">
                  <c:v>0.19919671746250744</c:v>
                </c:pt>
                <c:pt idx="58">
                  <c:v>0.77693734179813867</c:v>
                </c:pt>
                <c:pt idx="59">
                  <c:v>0.1384664825912334</c:v>
                </c:pt>
                <c:pt idx="60">
                  <c:v>0.86196595667176101</c:v>
                </c:pt>
                <c:pt idx="61">
                  <c:v>0.78010722494142914</c:v>
                </c:pt>
                <c:pt idx="62">
                  <c:v>8.9202540578645406E-2</c:v>
                </c:pt>
                <c:pt idx="63">
                  <c:v>0.97926194978228376</c:v>
                </c:pt>
                <c:pt idx="64">
                  <c:v>0.79977453557687606</c:v>
                </c:pt>
                <c:pt idx="65">
                  <c:v>0.6971887361660154</c:v>
                </c:pt>
                <c:pt idx="66">
                  <c:v>0.56742355146884005</c:v>
                </c:pt>
                <c:pt idx="67">
                  <c:v>0.74912090071756943</c:v>
                </c:pt>
                <c:pt idx="68">
                  <c:v>0.24148058779820702</c:v>
                </c:pt>
                <c:pt idx="69">
                  <c:v>0.79354186518177972</c:v>
                </c:pt>
                <c:pt idx="70">
                  <c:v>0.86048205219524643</c:v>
                </c:pt>
                <c:pt idx="71">
                  <c:v>0.82775413229707717</c:v>
                </c:pt>
                <c:pt idx="72">
                  <c:v>0.99771118323003349</c:v>
                </c:pt>
                <c:pt idx="73">
                  <c:v>0.56144524621496372</c:v>
                </c:pt>
                <c:pt idx="74">
                  <c:v>0.97284435773498579</c:v>
                </c:pt>
                <c:pt idx="75">
                  <c:v>0.57479781608909353</c:v>
                </c:pt>
                <c:pt idx="76">
                  <c:v>0.77221968171367783</c:v>
                </c:pt>
                <c:pt idx="77">
                  <c:v>0.3066387628903734</c:v>
                </c:pt>
                <c:pt idx="78">
                  <c:v>0.94634723913506091</c:v>
                </c:pt>
                <c:pt idx="79">
                  <c:v>0.84545517037611595</c:v>
                </c:pt>
                <c:pt idx="80">
                  <c:v>0.78706217621714092</c:v>
                </c:pt>
                <c:pt idx="81">
                  <c:v>6.2030391052233735E-2</c:v>
                </c:pt>
                <c:pt idx="82">
                  <c:v>0.82970091487682351</c:v>
                </c:pt>
                <c:pt idx="83">
                  <c:v>0.74243830575828029</c:v>
                </c:pt>
                <c:pt idx="84">
                  <c:v>0.55455897537009136</c:v>
                </c:pt>
                <c:pt idx="85">
                  <c:v>0.48551603563610501</c:v>
                </c:pt>
                <c:pt idx="86">
                  <c:v>0.10845874650279108</c:v>
                </c:pt>
                <c:pt idx="87">
                  <c:v>9.9418321053607484E-2</c:v>
                </c:pt>
                <c:pt idx="88">
                  <c:v>0.19857537667495317</c:v>
                </c:pt>
                <c:pt idx="89">
                  <c:v>0.64339923256082976</c:v>
                </c:pt>
                <c:pt idx="90">
                  <c:v>0.66227929912404415</c:v>
                </c:pt>
                <c:pt idx="91">
                  <c:v>0.90565453219864833</c:v>
                </c:pt>
                <c:pt idx="92">
                  <c:v>0.19829620939436199</c:v>
                </c:pt>
                <c:pt idx="93">
                  <c:v>0.22371908875189994</c:v>
                </c:pt>
                <c:pt idx="94">
                  <c:v>0.44139494071076579</c:v>
                </c:pt>
                <c:pt idx="95">
                  <c:v>0.94854746526077915</c:v>
                </c:pt>
                <c:pt idx="96">
                  <c:v>0.43244278184096119</c:v>
                </c:pt>
                <c:pt idx="97">
                  <c:v>0.79985661938135044</c:v>
                </c:pt>
                <c:pt idx="98">
                  <c:v>0.17447271118945273</c:v>
                </c:pt>
                <c:pt idx="99">
                  <c:v>0.16378766086443408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9C-7D4C-8DF9-582080F6793F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Parameters!$A$17:$A$116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Parameters!$E$17:$E$116</c:f>
              <c:numCache>
                <c:formatCode>General</c:formatCode>
                <c:ptCount val="100"/>
                <c:pt idx="0">
                  <c:v>0.92174242429591913</c:v>
                </c:pt>
                <c:pt idx="1">
                  <c:v>0.65615946094481703</c:v>
                </c:pt>
                <c:pt idx="2">
                  <c:v>0.29411579108165908</c:v>
                </c:pt>
                <c:pt idx="3">
                  <c:v>0.53436425136925769</c:v>
                </c:pt>
                <c:pt idx="4">
                  <c:v>0.72006690942035589</c:v>
                </c:pt>
                <c:pt idx="5">
                  <c:v>7.4886241098721662E-3</c:v>
                </c:pt>
                <c:pt idx="6">
                  <c:v>0.87117978509323857</c:v>
                </c:pt>
                <c:pt idx="7">
                  <c:v>0.54727058993717026</c:v>
                </c:pt>
                <c:pt idx="8">
                  <c:v>0.14614051196300515</c:v>
                </c:pt>
                <c:pt idx="9">
                  <c:v>0.38989505836100335</c:v>
                </c:pt>
                <c:pt idx="10">
                  <c:v>0.34922773404678764</c:v>
                </c:pt>
                <c:pt idx="11">
                  <c:v>0.10328733390165945</c:v>
                </c:pt>
                <c:pt idx="12">
                  <c:v>0.41609908520777283</c:v>
                </c:pt>
                <c:pt idx="13">
                  <c:v>0.69436460838721892</c:v>
                </c:pt>
                <c:pt idx="14">
                  <c:v>0.46463542009639081</c:v>
                </c:pt>
                <c:pt idx="15">
                  <c:v>2.0581790340454265E-2</c:v>
                </c:pt>
                <c:pt idx="16">
                  <c:v>0.61600914877112811</c:v>
                </c:pt>
                <c:pt idx="17">
                  <c:v>0.18439549003821365</c:v>
                </c:pt>
                <c:pt idx="18">
                  <c:v>0.89356163664864219</c:v>
                </c:pt>
                <c:pt idx="19">
                  <c:v>0.88266389300583814</c:v>
                </c:pt>
                <c:pt idx="20">
                  <c:v>0.42652960714880128</c:v>
                </c:pt>
                <c:pt idx="21">
                  <c:v>0.84798143977089224</c:v>
                </c:pt>
                <c:pt idx="22">
                  <c:v>3.5821905185313585E-2</c:v>
                </c:pt>
                <c:pt idx="23">
                  <c:v>0.57471602455755699</c:v>
                </c:pt>
                <c:pt idx="24">
                  <c:v>0.77911395853694376</c:v>
                </c:pt>
                <c:pt idx="25">
                  <c:v>0.53216837877907741</c:v>
                </c:pt>
                <c:pt idx="26">
                  <c:v>1.2198278697230336E-2</c:v>
                </c:pt>
                <c:pt idx="27">
                  <c:v>0.2818657001059135</c:v>
                </c:pt>
                <c:pt idx="28">
                  <c:v>0.42709482595218284</c:v>
                </c:pt>
                <c:pt idx="29">
                  <c:v>0.1490912688862811</c:v>
                </c:pt>
                <c:pt idx="30">
                  <c:v>0.16774926722138672</c:v>
                </c:pt>
                <c:pt idx="31">
                  <c:v>0.25599623616134071</c:v>
                </c:pt>
                <c:pt idx="32">
                  <c:v>0.18014439942183436</c:v>
                </c:pt>
                <c:pt idx="33">
                  <c:v>0.94482708615422495</c:v>
                </c:pt>
                <c:pt idx="34">
                  <c:v>0.59541709295906031</c:v>
                </c:pt>
                <c:pt idx="35">
                  <c:v>0.61996672453097557</c:v>
                </c:pt>
                <c:pt idx="36">
                  <c:v>0.90933122269190336</c:v>
                </c:pt>
                <c:pt idx="37">
                  <c:v>0.84244002771548643</c:v>
                </c:pt>
                <c:pt idx="38">
                  <c:v>0.27946166498494884</c:v>
                </c:pt>
                <c:pt idx="39">
                  <c:v>0.53749879152524993</c:v>
                </c:pt>
                <c:pt idx="40">
                  <c:v>0.60060160655890082</c:v>
                </c:pt>
                <c:pt idx="41">
                  <c:v>1.2627139286229827E-2</c:v>
                </c:pt>
                <c:pt idx="42">
                  <c:v>0.35923978271527346</c:v>
                </c:pt>
                <c:pt idx="43">
                  <c:v>0.48559791469444491</c:v>
                </c:pt>
                <c:pt idx="44">
                  <c:v>0.13372363093515649</c:v>
                </c:pt>
                <c:pt idx="45">
                  <c:v>0.28547110721804436</c:v>
                </c:pt>
                <c:pt idx="46">
                  <c:v>0.79312969856657944</c:v>
                </c:pt>
                <c:pt idx="47">
                  <c:v>0.73453855590344475</c:v>
                </c:pt>
                <c:pt idx="48">
                  <c:v>0.46697815983436475</c:v>
                </c:pt>
                <c:pt idx="49">
                  <c:v>0.17476887067516955</c:v>
                </c:pt>
                <c:pt idx="50">
                  <c:v>0.48969115005563035</c:v>
                </c:pt>
                <c:pt idx="51">
                  <c:v>0.49744887486432021</c:v>
                </c:pt>
                <c:pt idx="52">
                  <c:v>0.70283176360309307</c:v>
                </c:pt>
                <c:pt idx="53">
                  <c:v>0.87581231230256551</c:v>
                </c:pt>
                <c:pt idx="54">
                  <c:v>3.2951617172877867E-2</c:v>
                </c:pt>
                <c:pt idx="55">
                  <c:v>0.8676768963047552</c:v>
                </c:pt>
                <c:pt idx="56">
                  <c:v>0.63990385905206371</c:v>
                </c:pt>
                <c:pt idx="57">
                  <c:v>0.31342658670404433</c:v>
                </c:pt>
                <c:pt idx="58">
                  <c:v>0.58690422858829649</c:v>
                </c:pt>
                <c:pt idx="59">
                  <c:v>0.82791140066742086</c:v>
                </c:pt>
                <c:pt idx="60">
                  <c:v>0.84681967296622362</c:v>
                </c:pt>
                <c:pt idx="61">
                  <c:v>0.7605539370386194</c:v>
                </c:pt>
                <c:pt idx="62">
                  <c:v>0.88914304418260992</c:v>
                </c:pt>
                <c:pt idx="63">
                  <c:v>0.20639703543764709</c:v>
                </c:pt>
                <c:pt idx="64">
                  <c:v>0.14867685515162754</c:v>
                </c:pt>
                <c:pt idx="65">
                  <c:v>0.23496660678676284</c:v>
                </c:pt>
                <c:pt idx="66">
                  <c:v>0.37761473379295751</c:v>
                </c:pt>
                <c:pt idx="67">
                  <c:v>0.8026187309803503</c:v>
                </c:pt>
                <c:pt idx="68">
                  <c:v>0.71650511376557413</c:v>
                </c:pt>
                <c:pt idx="69">
                  <c:v>0.90140840266084488</c:v>
                </c:pt>
                <c:pt idx="70">
                  <c:v>0.24963298781096588</c:v>
                </c:pt>
                <c:pt idx="71">
                  <c:v>0.85109744270380794</c:v>
                </c:pt>
                <c:pt idx="72">
                  <c:v>0.80838563797046126</c:v>
                </c:pt>
                <c:pt idx="73">
                  <c:v>0.61860480525615757</c:v>
                </c:pt>
                <c:pt idx="74">
                  <c:v>0.17604424400116758</c:v>
                </c:pt>
                <c:pt idx="75">
                  <c:v>0.86390020834686809</c:v>
                </c:pt>
                <c:pt idx="76">
                  <c:v>0.37733029940034246</c:v>
                </c:pt>
                <c:pt idx="77">
                  <c:v>0.62452971827898485</c:v>
                </c:pt>
                <c:pt idx="78">
                  <c:v>0.36684180283254331</c:v>
                </c:pt>
                <c:pt idx="79">
                  <c:v>0.91564024157403867</c:v>
                </c:pt>
                <c:pt idx="80">
                  <c:v>0.61428341337612058</c:v>
                </c:pt>
                <c:pt idx="81">
                  <c:v>0.79767178457140575</c:v>
                </c:pt>
                <c:pt idx="82">
                  <c:v>0.70877873808603131</c:v>
                </c:pt>
                <c:pt idx="83">
                  <c:v>0.57409986683755521</c:v>
                </c:pt>
                <c:pt idx="84">
                  <c:v>0.45615396422942267</c:v>
                </c:pt>
                <c:pt idx="85">
                  <c:v>0.13599456048124126</c:v>
                </c:pt>
                <c:pt idx="86">
                  <c:v>0.17259004506212083</c:v>
                </c:pt>
                <c:pt idx="87">
                  <c:v>0.66100648528633155</c:v>
                </c:pt>
                <c:pt idx="88">
                  <c:v>0.94497607722194488</c:v>
                </c:pt>
                <c:pt idx="89">
                  <c:v>0.54769299909101621</c:v>
                </c:pt>
                <c:pt idx="90">
                  <c:v>3.5732455846417377E-2</c:v>
                </c:pt>
                <c:pt idx="91">
                  <c:v>0.17844299650758655</c:v>
                </c:pt>
                <c:pt idx="92">
                  <c:v>2.4706524989170364E-2</c:v>
                </c:pt>
                <c:pt idx="93">
                  <c:v>7.1254649187568742E-3</c:v>
                </c:pt>
                <c:pt idx="94">
                  <c:v>0.17708620332534097</c:v>
                </c:pt>
                <c:pt idx="95">
                  <c:v>0.66497769843174481</c:v>
                </c:pt>
                <c:pt idx="96">
                  <c:v>0.75930577988074166</c:v>
                </c:pt>
                <c:pt idx="97">
                  <c:v>0.5321313112008984</c:v>
                </c:pt>
                <c:pt idx="98">
                  <c:v>1.013323397593302E-2</c:v>
                </c:pt>
                <c:pt idx="99">
                  <c:v>0.73056874830924345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9C-7D4C-8DF9-582080F67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3155536"/>
        <c:axId val="774333000"/>
      </c:scatterChart>
      <c:valAx>
        <c:axId val="77315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333000"/>
        <c:crosses val="autoZero"/>
        <c:crossBetween val="midCat"/>
      </c:valAx>
      <c:valAx>
        <c:axId val="774333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155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64</xdr:row>
      <xdr:rowOff>140970</xdr:rowOff>
    </xdr:from>
    <xdr:to>
      <xdr:col>12</xdr:col>
      <xdr:colOff>99060</xdr:colOff>
      <xdr:row>80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andF_CP2_219_P2%20Model%20for%20Solution%20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Number of parcels delivered"/>
      <sheetName val="Cheapest driver first"/>
      <sheetName val="Most deliveries"/>
      <sheetName val="Cheapest driver (car issues)"/>
      <sheetName val="Most deliveries (car issues)"/>
      <sheetName val="Cheapest driver first (650)"/>
      <sheetName val="Most deliveries (650)"/>
      <sheetName val="Target pricing"/>
    </sheetNames>
    <sheetDataSet>
      <sheetData sheetId="0"/>
      <sheetData sheetId="1"/>
      <sheetData sheetId="2" refreshError="1"/>
      <sheetData sheetId="3">
        <row r="5">
          <cell r="R5">
            <v>1100</v>
          </cell>
          <cell r="T5">
            <v>1450</v>
          </cell>
        </row>
        <row r="6">
          <cell r="R6">
            <v>1259.25</v>
          </cell>
          <cell r="T6">
            <v>1450</v>
          </cell>
        </row>
        <row r="7">
          <cell r="R7">
            <v>1703.75</v>
          </cell>
          <cell r="T7">
            <v>1450</v>
          </cell>
        </row>
        <row r="8">
          <cell r="R8">
            <v>1392.25</v>
          </cell>
          <cell r="T8">
            <v>1450</v>
          </cell>
        </row>
        <row r="9">
          <cell r="R9">
            <v>1180.5</v>
          </cell>
          <cell r="T9">
            <v>1450</v>
          </cell>
        </row>
        <row r="10">
          <cell r="R10">
            <v>1361.5</v>
          </cell>
          <cell r="T10">
            <v>1450</v>
          </cell>
        </row>
        <row r="11">
          <cell r="R11">
            <v>1100</v>
          </cell>
          <cell r="T11">
            <v>1450</v>
          </cell>
        </row>
        <row r="12">
          <cell r="R12">
            <v>1392.25</v>
          </cell>
          <cell r="T12">
            <v>1450</v>
          </cell>
        </row>
        <row r="13">
          <cell r="R13">
            <v>1272</v>
          </cell>
          <cell r="T13">
            <v>1450</v>
          </cell>
        </row>
        <row r="14">
          <cell r="R14">
            <v>1245</v>
          </cell>
          <cell r="T14">
            <v>1450</v>
          </cell>
        </row>
        <row r="15">
          <cell r="R15">
            <v>1238.5</v>
          </cell>
          <cell r="T15">
            <v>1450</v>
          </cell>
        </row>
        <row r="16">
          <cell r="R16">
            <v>1388.25</v>
          </cell>
          <cell r="T16">
            <v>1450</v>
          </cell>
        </row>
        <row r="17">
          <cell r="R17">
            <v>1553.25</v>
          </cell>
          <cell r="T17">
            <v>1450</v>
          </cell>
        </row>
        <row r="18">
          <cell r="R18">
            <v>1212</v>
          </cell>
          <cell r="T18">
            <v>1450</v>
          </cell>
        </row>
        <row r="19">
          <cell r="R19">
            <v>1493.75</v>
          </cell>
          <cell r="T19">
            <v>1450</v>
          </cell>
        </row>
        <row r="20">
          <cell r="R20">
            <v>1624</v>
          </cell>
          <cell r="T20">
            <v>1450</v>
          </cell>
        </row>
        <row r="21">
          <cell r="R21">
            <v>1265.5</v>
          </cell>
          <cell r="T21">
            <v>1450</v>
          </cell>
        </row>
        <row r="22">
          <cell r="R22">
            <v>1776</v>
          </cell>
          <cell r="T22">
            <v>1450</v>
          </cell>
        </row>
        <row r="23">
          <cell r="R23">
            <v>1100</v>
          </cell>
          <cell r="T23">
            <v>1450</v>
          </cell>
        </row>
        <row r="24">
          <cell r="R24">
            <v>1100</v>
          </cell>
          <cell r="T24">
            <v>1450</v>
          </cell>
        </row>
        <row r="25">
          <cell r="R25">
            <v>1475.75</v>
          </cell>
          <cell r="T25">
            <v>1450</v>
          </cell>
        </row>
        <row r="26">
          <cell r="R26">
            <v>1100</v>
          </cell>
          <cell r="T26">
            <v>1450</v>
          </cell>
        </row>
        <row r="27">
          <cell r="R27">
            <v>1225</v>
          </cell>
          <cell r="T27">
            <v>1450</v>
          </cell>
        </row>
        <row r="28">
          <cell r="R28">
            <v>1359</v>
          </cell>
          <cell r="T28">
            <v>1450</v>
          </cell>
        </row>
        <row r="29">
          <cell r="R29">
            <v>1108.75</v>
          </cell>
          <cell r="T29">
            <v>1450</v>
          </cell>
        </row>
        <row r="30">
          <cell r="R30">
            <v>1411.5</v>
          </cell>
          <cell r="T30">
            <v>1450</v>
          </cell>
        </row>
        <row r="31">
          <cell r="R31">
            <v>1259.25</v>
          </cell>
          <cell r="T31">
            <v>1450</v>
          </cell>
        </row>
        <row r="32">
          <cell r="R32">
            <v>1717.75</v>
          </cell>
          <cell r="T32">
            <v>1450</v>
          </cell>
        </row>
        <row r="33">
          <cell r="R33">
            <v>1541</v>
          </cell>
          <cell r="T33">
            <v>1450</v>
          </cell>
        </row>
        <row r="34">
          <cell r="R34">
            <v>1458.25</v>
          </cell>
          <cell r="T34">
            <v>1450</v>
          </cell>
        </row>
        <row r="35">
          <cell r="R35">
            <v>1421.5</v>
          </cell>
          <cell r="T35">
            <v>1450</v>
          </cell>
        </row>
        <row r="36">
          <cell r="R36">
            <v>1269.75</v>
          </cell>
          <cell r="T36">
            <v>1450</v>
          </cell>
        </row>
        <row r="37">
          <cell r="R37">
            <v>1269</v>
          </cell>
          <cell r="T37">
            <v>1450</v>
          </cell>
        </row>
        <row r="38">
          <cell r="R38">
            <v>1100</v>
          </cell>
          <cell r="T38">
            <v>1450</v>
          </cell>
        </row>
        <row r="39">
          <cell r="R39">
            <v>1334.5</v>
          </cell>
          <cell r="T39">
            <v>1450</v>
          </cell>
        </row>
        <row r="40">
          <cell r="R40">
            <v>1266.5</v>
          </cell>
          <cell r="T40">
            <v>1450</v>
          </cell>
        </row>
        <row r="41">
          <cell r="R41">
            <v>1100</v>
          </cell>
          <cell r="T41">
            <v>1450</v>
          </cell>
        </row>
        <row r="42">
          <cell r="R42">
            <v>1100</v>
          </cell>
          <cell r="T42">
            <v>1450</v>
          </cell>
        </row>
        <row r="43">
          <cell r="R43">
            <v>1434</v>
          </cell>
          <cell r="T43">
            <v>1450</v>
          </cell>
        </row>
        <row r="44">
          <cell r="R44">
            <v>1238</v>
          </cell>
          <cell r="T44">
            <v>1450</v>
          </cell>
        </row>
        <row r="45">
          <cell r="R45">
            <v>1260</v>
          </cell>
          <cell r="T45">
            <v>1450</v>
          </cell>
        </row>
        <row r="46">
          <cell r="R46">
            <v>1305.75</v>
          </cell>
          <cell r="T46">
            <v>1450</v>
          </cell>
        </row>
        <row r="47">
          <cell r="R47">
            <v>1573.75</v>
          </cell>
          <cell r="T47">
            <v>1450</v>
          </cell>
        </row>
        <row r="48">
          <cell r="R48">
            <v>1219.5</v>
          </cell>
          <cell r="T48">
            <v>1450</v>
          </cell>
        </row>
        <row r="49">
          <cell r="R49">
            <v>1528.5</v>
          </cell>
          <cell r="T49">
            <v>1450</v>
          </cell>
        </row>
        <row r="50">
          <cell r="R50">
            <v>1446.5</v>
          </cell>
          <cell r="T50">
            <v>1450</v>
          </cell>
        </row>
        <row r="51">
          <cell r="R51">
            <v>1100</v>
          </cell>
          <cell r="T51">
            <v>1450</v>
          </cell>
        </row>
        <row r="52">
          <cell r="R52">
            <v>1163</v>
          </cell>
          <cell r="T52">
            <v>1450</v>
          </cell>
        </row>
        <row r="53">
          <cell r="R53">
            <v>1267.5</v>
          </cell>
          <cell r="T53">
            <v>1450</v>
          </cell>
        </row>
        <row r="54">
          <cell r="R54">
            <v>1569.5</v>
          </cell>
          <cell r="T54">
            <v>1450</v>
          </cell>
        </row>
        <row r="55">
          <cell r="R55">
            <v>1464</v>
          </cell>
          <cell r="T55">
            <v>1450</v>
          </cell>
        </row>
        <row r="56">
          <cell r="R56">
            <v>1453.5</v>
          </cell>
          <cell r="T56">
            <v>1450</v>
          </cell>
        </row>
        <row r="57">
          <cell r="R57">
            <v>1203.25</v>
          </cell>
          <cell r="T57">
            <v>1450</v>
          </cell>
        </row>
        <row r="58">
          <cell r="R58">
            <v>1100</v>
          </cell>
          <cell r="T58">
            <v>1450</v>
          </cell>
        </row>
        <row r="59">
          <cell r="R59">
            <v>1267.5</v>
          </cell>
          <cell r="T59">
            <v>1450</v>
          </cell>
        </row>
        <row r="60">
          <cell r="R60">
            <v>1100</v>
          </cell>
          <cell r="T60">
            <v>1450</v>
          </cell>
        </row>
        <row r="61">
          <cell r="R61">
            <v>1280.25</v>
          </cell>
          <cell r="T61">
            <v>1450</v>
          </cell>
        </row>
        <row r="62">
          <cell r="R62">
            <v>1267.5</v>
          </cell>
          <cell r="T62">
            <v>1450</v>
          </cell>
        </row>
        <row r="63">
          <cell r="R63">
            <v>1345</v>
          </cell>
          <cell r="T63">
            <v>1450</v>
          </cell>
        </row>
        <row r="64">
          <cell r="R64">
            <v>1100</v>
          </cell>
          <cell r="T64">
            <v>1450</v>
          </cell>
        </row>
        <row r="65">
          <cell r="R65">
            <v>1100</v>
          </cell>
          <cell r="T65">
            <v>1450</v>
          </cell>
        </row>
        <row r="66">
          <cell r="R66">
            <v>1131.5</v>
          </cell>
          <cell r="T66">
            <v>1450</v>
          </cell>
        </row>
        <row r="67">
          <cell r="R67">
            <v>1100</v>
          </cell>
          <cell r="T67">
            <v>1450</v>
          </cell>
        </row>
        <row r="68">
          <cell r="R68">
            <v>1644</v>
          </cell>
          <cell r="T68">
            <v>1450</v>
          </cell>
        </row>
        <row r="69">
          <cell r="R69">
            <v>1229.75</v>
          </cell>
          <cell r="T69">
            <v>1450</v>
          </cell>
        </row>
        <row r="70">
          <cell r="R70">
            <v>1737.25</v>
          </cell>
          <cell r="T70">
            <v>1450</v>
          </cell>
        </row>
        <row r="71">
          <cell r="R71">
            <v>1386.75</v>
          </cell>
          <cell r="T71">
            <v>1450</v>
          </cell>
        </row>
        <row r="72">
          <cell r="R72">
            <v>1100</v>
          </cell>
          <cell r="T72">
            <v>1450</v>
          </cell>
        </row>
        <row r="73">
          <cell r="R73">
            <v>1185.75</v>
          </cell>
          <cell r="T73">
            <v>1450</v>
          </cell>
        </row>
        <row r="74">
          <cell r="R74">
            <v>1100</v>
          </cell>
          <cell r="T74">
            <v>1450</v>
          </cell>
        </row>
        <row r="75">
          <cell r="R75">
            <v>1222</v>
          </cell>
          <cell r="T75">
            <v>1450</v>
          </cell>
        </row>
        <row r="76">
          <cell r="R76">
            <v>1100</v>
          </cell>
          <cell r="T76">
            <v>1450</v>
          </cell>
        </row>
        <row r="77">
          <cell r="R77">
            <v>1100</v>
          </cell>
          <cell r="T77">
            <v>1450</v>
          </cell>
        </row>
        <row r="78">
          <cell r="R78">
            <v>1304.75</v>
          </cell>
          <cell r="T78">
            <v>1450</v>
          </cell>
        </row>
        <row r="79">
          <cell r="R79">
            <v>1424.25</v>
          </cell>
          <cell r="T79">
            <v>1450</v>
          </cell>
        </row>
        <row r="80">
          <cell r="R80">
            <v>1100</v>
          </cell>
          <cell r="T80">
            <v>1450</v>
          </cell>
        </row>
        <row r="81">
          <cell r="R81">
            <v>1600.5</v>
          </cell>
          <cell r="T81">
            <v>1450</v>
          </cell>
        </row>
        <row r="82">
          <cell r="R82">
            <v>1268.5</v>
          </cell>
          <cell r="T82">
            <v>1450</v>
          </cell>
        </row>
        <row r="83">
          <cell r="R83">
            <v>1614.5</v>
          </cell>
          <cell r="T83">
            <v>1450</v>
          </cell>
        </row>
        <row r="84">
          <cell r="R84">
            <v>1100</v>
          </cell>
          <cell r="T84">
            <v>1450</v>
          </cell>
        </row>
        <row r="85">
          <cell r="R85">
            <v>1311.75</v>
          </cell>
          <cell r="T85">
            <v>1450</v>
          </cell>
        </row>
        <row r="86">
          <cell r="R86">
            <v>1100</v>
          </cell>
          <cell r="T86">
            <v>1450</v>
          </cell>
        </row>
        <row r="87">
          <cell r="R87">
            <v>1194.5</v>
          </cell>
          <cell r="T87">
            <v>1450</v>
          </cell>
        </row>
        <row r="88">
          <cell r="R88">
            <v>1360.75</v>
          </cell>
          <cell r="T88">
            <v>1450</v>
          </cell>
        </row>
        <row r="89">
          <cell r="R89">
            <v>1430</v>
          </cell>
          <cell r="T89">
            <v>1450</v>
          </cell>
        </row>
        <row r="90">
          <cell r="R90">
            <v>1641.25</v>
          </cell>
          <cell r="T90">
            <v>1450</v>
          </cell>
        </row>
        <row r="91">
          <cell r="R91">
            <v>1852.5</v>
          </cell>
          <cell r="T91">
            <v>1450</v>
          </cell>
        </row>
        <row r="92">
          <cell r="R92">
            <v>1254</v>
          </cell>
          <cell r="T92">
            <v>1450</v>
          </cell>
        </row>
        <row r="93">
          <cell r="R93">
            <v>1100</v>
          </cell>
          <cell r="T93">
            <v>1450</v>
          </cell>
        </row>
        <row r="94">
          <cell r="R94">
            <v>1356.25</v>
          </cell>
          <cell r="T94">
            <v>1450</v>
          </cell>
        </row>
        <row r="95">
          <cell r="R95">
            <v>1256.5</v>
          </cell>
          <cell r="T95">
            <v>1450</v>
          </cell>
        </row>
        <row r="96">
          <cell r="R96">
            <v>1296.75</v>
          </cell>
          <cell r="T96">
            <v>1450</v>
          </cell>
        </row>
        <row r="97">
          <cell r="R97">
            <v>1272.75</v>
          </cell>
          <cell r="T97">
            <v>1450</v>
          </cell>
        </row>
        <row r="98">
          <cell r="R98">
            <v>1267.5</v>
          </cell>
          <cell r="T98">
            <v>1450</v>
          </cell>
        </row>
        <row r="99">
          <cell r="R99">
            <v>1847.25</v>
          </cell>
          <cell r="T99">
            <v>1450</v>
          </cell>
        </row>
        <row r="100">
          <cell r="R100">
            <v>1248.75</v>
          </cell>
          <cell r="T100">
            <v>1450</v>
          </cell>
        </row>
        <row r="101">
          <cell r="R101">
            <v>1133.25</v>
          </cell>
          <cell r="T101">
            <v>1450</v>
          </cell>
        </row>
        <row r="102">
          <cell r="R102">
            <v>1411.5</v>
          </cell>
          <cell r="T102">
            <v>1450</v>
          </cell>
        </row>
        <row r="103">
          <cell r="R103">
            <v>1496.75</v>
          </cell>
          <cell r="T103">
            <v>1450</v>
          </cell>
        </row>
        <row r="104">
          <cell r="R104">
            <v>1168.25</v>
          </cell>
          <cell r="T104">
            <v>1450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6"/>
  <sheetViews>
    <sheetView tabSelected="1" workbookViewId="0"/>
  </sheetViews>
  <sheetFormatPr defaultColWidth="8.796875" defaultRowHeight="13.8"/>
  <cols>
    <col min="1" max="1" width="28.59765625" customWidth="1"/>
    <col min="7" max="7" width="11.59765625" bestFit="1" customWidth="1"/>
  </cols>
  <sheetData>
    <row r="2" spans="1:5" s="1" customFormat="1" ht="96.6">
      <c r="A2" s="1" t="s">
        <v>0</v>
      </c>
      <c r="B2" s="1" t="s">
        <v>1</v>
      </c>
      <c r="C2" s="1" t="s">
        <v>18</v>
      </c>
      <c r="D2" s="1" t="s">
        <v>4</v>
      </c>
    </row>
    <row r="3" spans="1:5">
      <c r="A3" t="s">
        <v>29</v>
      </c>
      <c r="B3">
        <v>2.25</v>
      </c>
      <c r="C3">
        <v>40</v>
      </c>
      <c r="D3">
        <v>50</v>
      </c>
      <c r="E3" s="14"/>
    </row>
    <row r="4" spans="1:5">
      <c r="A4" t="s">
        <v>30</v>
      </c>
      <c r="B4">
        <v>1.25</v>
      </c>
      <c r="C4">
        <v>100</v>
      </c>
      <c r="D4">
        <v>500</v>
      </c>
      <c r="E4" s="14"/>
    </row>
    <row r="5" spans="1:5">
      <c r="A5" t="s">
        <v>31</v>
      </c>
      <c r="B5">
        <v>3.5</v>
      </c>
      <c r="C5">
        <v>75</v>
      </c>
      <c r="D5">
        <v>200</v>
      </c>
      <c r="E5" s="14"/>
    </row>
    <row r="6" spans="1:5">
      <c r="A6" t="s">
        <v>32</v>
      </c>
      <c r="B6">
        <v>3</v>
      </c>
      <c r="C6">
        <v>100</v>
      </c>
      <c r="D6">
        <v>700</v>
      </c>
      <c r="E6" s="14"/>
    </row>
    <row r="7" spans="1:5">
      <c r="A7" t="s">
        <v>35</v>
      </c>
      <c r="B7">
        <v>3</v>
      </c>
      <c r="E7" s="14"/>
    </row>
    <row r="9" spans="1:5">
      <c r="A9" t="s">
        <v>8</v>
      </c>
      <c r="B9">
        <v>5</v>
      </c>
    </row>
    <row r="11" spans="1:5">
      <c r="A11" t="s">
        <v>19</v>
      </c>
      <c r="B11">
        <v>550</v>
      </c>
    </row>
    <row r="14" spans="1:5">
      <c r="A14" t="s">
        <v>2</v>
      </c>
    </row>
    <row r="15" spans="1:5">
      <c r="B15" t="s">
        <v>3</v>
      </c>
    </row>
    <row r="16" spans="1:5">
      <c r="A16" s="1" t="s">
        <v>24</v>
      </c>
      <c r="B16" t="s">
        <v>29</v>
      </c>
      <c r="C16" t="s">
        <v>30</v>
      </c>
      <c r="D16" t="s">
        <v>31</v>
      </c>
      <c r="E16" t="s">
        <v>32</v>
      </c>
    </row>
    <row r="17" spans="1:5">
      <c r="A17">
        <v>1</v>
      </c>
      <c r="B17">
        <v>0.12687503344608364</v>
      </c>
      <c r="C17">
        <v>8.1263920263516032E-2</v>
      </c>
      <c r="D17">
        <v>0.59665057768431573</v>
      </c>
      <c r="E17">
        <v>0.92174242429591913</v>
      </c>
    </row>
    <row r="18" spans="1:5">
      <c r="A18">
        <v>2</v>
      </c>
      <c r="B18">
        <v>0.16441155849276812</v>
      </c>
      <c r="C18">
        <v>0.27735673032601649</v>
      </c>
      <c r="D18">
        <v>0.56131221141853482</v>
      </c>
      <c r="E18">
        <v>0.65615946094481703</v>
      </c>
    </row>
    <row r="19" spans="1:5">
      <c r="A19">
        <v>3</v>
      </c>
      <c r="B19">
        <v>3.6930528438359089E-2</v>
      </c>
      <c r="C19">
        <v>0.74579276754950952</v>
      </c>
      <c r="D19">
        <v>8.8123039309963902E-2</v>
      </c>
      <c r="E19">
        <v>0.29411579108165908</v>
      </c>
    </row>
    <row r="20" spans="1:5">
      <c r="A20">
        <v>4</v>
      </c>
      <c r="B20">
        <v>0.74548017782763121</v>
      </c>
      <c r="C20">
        <v>0.33900328295966953</v>
      </c>
      <c r="D20">
        <v>0.57922796052500025</v>
      </c>
      <c r="E20">
        <v>0.53436425136925769</v>
      </c>
    </row>
    <row r="21" spans="1:5">
      <c r="A21">
        <v>5</v>
      </c>
      <c r="B21">
        <v>0.78551026420736014</v>
      </c>
      <c r="C21">
        <v>0.60610156494732537</v>
      </c>
      <c r="D21">
        <v>0.65983636044275984</v>
      </c>
      <c r="E21">
        <v>0.72006690942035589</v>
      </c>
    </row>
    <row r="22" spans="1:5">
      <c r="A22">
        <v>6</v>
      </c>
      <c r="B22">
        <v>0.30145858104762679</v>
      </c>
      <c r="C22">
        <v>0.35346211295543151</v>
      </c>
      <c r="D22">
        <v>0.76790810040480273</v>
      </c>
      <c r="E22">
        <v>7.4886241098721662E-3</v>
      </c>
    </row>
    <row r="23" spans="1:5">
      <c r="A23">
        <v>7</v>
      </c>
      <c r="B23">
        <v>9.4720926693802499E-2</v>
      </c>
      <c r="C23">
        <v>0.25977743142678911</v>
      </c>
      <c r="D23">
        <v>0.94442865551715627</v>
      </c>
      <c r="E23">
        <v>0.87117978509323857</v>
      </c>
    </row>
    <row r="24" spans="1:5">
      <c r="A24">
        <v>8</v>
      </c>
      <c r="B24">
        <v>0.4641937075381074</v>
      </c>
      <c r="C24">
        <v>0.79953219834305755</v>
      </c>
      <c r="D24">
        <v>0.89327517680213453</v>
      </c>
      <c r="E24">
        <v>0.54727058993717026</v>
      </c>
    </row>
    <row r="25" spans="1:5">
      <c r="A25">
        <v>9</v>
      </c>
      <c r="B25">
        <v>0.93073827764295669</v>
      </c>
      <c r="C25">
        <v>9.5573255777849253E-2</v>
      </c>
      <c r="D25">
        <v>0.18191512191220383</v>
      </c>
      <c r="E25">
        <v>0.14614051196300515</v>
      </c>
    </row>
    <row r="26" spans="1:5">
      <c r="A26">
        <v>10</v>
      </c>
      <c r="B26">
        <v>0.74377866837797346</v>
      </c>
      <c r="C26">
        <v>3.2980364547605556E-2</v>
      </c>
      <c r="D26">
        <v>0.60119238419968568</v>
      </c>
      <c r="E26">
        <v>0.38989505836100335</v>
      </c>
    </row>
    <row r="27" spans="1:5">
      <c r="A27">
        <v>11</v>
      </c>
      <c r="B27">
        <v>0.41671449000136507</v>
      </c>
      <c r="C27">
        <v>0.21856011952476317</v>
      </c>
      <c r="D27">
        <v>0.80105773468760832</v>
      </c>
      <c r="E27">
        <v>0.34922773404678764</v>
      </c>
    </row>
    <row r="28" spans="1:5">
      <c r="A28">
        <v>12</v>
      </c>
      <c r="B28">
        <v>0.72389751007461622</v>
      </c>
      <c r="C28">
        <v>0.33835032702883117</v>
      </c>
      <c r="D28">
        <v>9.2574048221336636E-2</v>
      </c>
      <c r="E28">
        <v>0.10328733390165945</v>
      </c>
    </row>
    <row r="29" spans="1:5">
      <c r="A29">
        <v>13</v>
      </c>
      <c r="B29">
        <v>0.32673847579685122</v>
      </c>
      <c r="C29">
        <v>0.98090558178376686</v>
      </c>
      <c r="D29">
        <v>0.74748552522247314</v>
      </c>
      <c r="E29">
        <v>0.41609908520777283</v>
      </c>
    </row>
    <row r="30" spans="1:5">
      <c r="A30">
        <v>14</v>
      </c>
      <c r="B30">
        <v>8.0528729337201344E-2</v>
      </c>
      <c r="C30">
        <v>0.76650306469815133</v>
      </c>
      <c r="D30">
        <v>0.97625352076591887</v>
      </c>
      <c r="E30">
        <v>0.69436460838721892</v>
      </c>
    </row>
    <row r="31" spans="1:5">
      <c r="A31">
        <v>15</v>
      </c>
      <c r="B31">
        <v>0.40434156702733492</v>
      </c>
      <c r="C31">
        <v>0.61587938201879222</v>
      </c>
      <c r="D31">
        <v>0.4312627025217125</v>
      </c>
      <c r="E31">
        <v>0.46463542009639081</v>
      </c>
    </row>
    <row r="32" spans="1:5">
      <c r="A32">
        <v>16</v>
      </c>
      <c r="B32">
        <v>0.39176299329029829</v>
      </c>
      <c r="C32">
        <v>0.60969222592594363</v>
      </c>
      <c r="D32">
        <v>0.3826272051760462</v>
      </c>
      <c r="E32">
        <v>2.0581790340454265E-2</v>
      </c>
    </row>
    <row r="33" spans="1:5">
      <c r="A33">
        <v>17</v>
      </c>
      <c r="B33">
        <v>6.3119277840849586E-3</v>
      </c>
      <c r="C33">
        <v>6.0046486152545264E-2</v>
      </c>
      <c r="D33">
        <v>0.91564721771925017</v>
      </c>
      <c r="E33">
        <v>0.61600914877112811</v>
      </c>
    </row>
    <row r="34" spans="1:5">
      <c r="A34">
        <v>18</v>
      </c>
      <c r="B34">
        <v>0.7916361828846582</v>
      </c>
      <c r="C34">
        <v>0.78957607706098687</v>
      </c>
      <c r="D34">
        <v>8.3744089987167536E-2</v>
      </c>
      <c r="E34">
        <v>0.18439549003821365</v>
      </c>
    </row>
    <row r="35" spans="1:5">
      <c r="A35">
        <v>19</v>
      </c>
      <c r="B35">
        <v>0.45691471681769757</v>
      </c>
      <c r="C35">
        <v>0.32066967152167747</v>
      </c>
      <c r="D35">
        <v>3.9958323780411753E-2</v>
      </c>
      <c r="E35">
        <v>0.89356163664864219</v>
      </c>
    </row>
    <row r="36" spans="1:5">
      <c r="A36">
        <v>20</v>
      </c>
      <c r="B36">
        <v>0.55215306871260228</v>
      </c>
      <c r="C36">
        <v>0.74774888851235766</v>
      </c>
      <c r="D36">
        <v>7.9376665543896552E-2</v>
      </c>
      <c r="E36">
        <v>0.88266389300583814</v>
      </c>
    </row>
    <row r="37" spans="1:5">
      <c r="A37">
        <v>21</v>
      </c>
      <c r="B37">
        <v>0.31882692114931699</v>
      </c>
      <c r="C37">
        <v>0.44722824976436548</v>
      </c>
      <c r="D37">
        <v>0.10967583988682594</v>
      </c>
      <c r="E37">
        <v>0.42652960714880128</v>
      </c>
    </row>
    <row r="38" spans="1:5">
      <c r="A38">
        <v>22</v>
      </c>
      <c r="B38">
        <v>0.4652949323447988</v>
      </c>
      <c r="C38">
        <v>0.41791431564635362</v>
      </c>
      <c r="D38">
        <v>0.32657569750328608</v>
      </c>
      <c r="E38">
        <v>0.84798143977089224</v>
      </c>
    </row>
    <row r="39" spans="1:5">
      <c r="A39">
        <v>23</v>
      </c>
      <c r="B39">
        <v>0.39177351564661067</v>
      </c>
      <c r="C39">
        <v>0.2049230116564732</v>
      </c>
      <c r="D39">
        <v>0.83997469889856324</v>
      </c>
      <c r="E39">
        <v>3.5821905185313585E-2</v>
      </c>
    </row>
    <row r="40" spans="1:5">
      <c r="A40">
        <v>24</v>
      </c>
      <c r="B40">
        <v>0.51247915391063992</v>
      </c>
      <c r="C40">
        <v>0.98300853741386285</v>
      </c>
      <c r="D40">
        <v>0.77844569163863064</v>
      </c>
      <c r="E40">
        <v>0.57471602455755699</v>
      </c>
    </row>
    <row r="41" spans="1:5">
      <c r="A41">
        <v>25</v>
      </c>
      <c r="B41">
        <v>0.51349484608329787</v>
      </c>
      <c r="C41">
        <v>0.32220965270268376</v>
      </c>
      <c r="D41">
        <v>0.66723145167354525</v>
      </c>
      <c r="E41">
        <v>0.77911395853694376</v>
      </c>
    </row>
    <row r="42" spans="1:5">
      <c r="A42">
        <v>26</v>
      </c>
      <c r="B42">
        <v>0.72426459140055366</v>
      </c>
      <c r="C42">
        <v>0.5015520067474144</v>
      </c>
      <c r="D42">
        <v>7.8013225998340263E-2</v>
      </c>
      <c r="E42">
        <v>0.53216837877907741</v>
      </c>
    </row>
    <row r="43" spans="1:5">
      <c r="A43">
        <v>27</v>
      </c>
      <c r="B43">
        <v>0.81397752420732816</v>
      </c>
      <c r="C43">
        <v>0.2598245940441426</v>
      </c>
      <c r="D43">
        <v>0.9668206120256102</v>
      </c>
      <c r="E43">
        <v>1.2198278697230336E-2</v>
      </c>
    </row>
    <row r="44" spans="1:5">
      <c r="A44">
        <v>28</v>
      </c>
      <c r="B44">
        <v>0.80438879616499137</v>
      </c>
      <c r="C44">
        <v>0.92287125564035588</v>
      </c>
      <c r="D44">
        <v>0.64495323967503237</v>
      </c>
      <c r="E44">
        <v>0.2818657001059135</v>
      </c>
    </row>
    <row r="45" spans="1:5">
      <c r="A45">
        <v>29</v>
      </c>
      <c r="B45">
        <v>0.46709464970632542</v>
      </c>
      <c r="C45">
        <v>0.75096771584434441</v>
      </c>
      <c r="D45">
        <v>0.62505443051858556</v>
      </c>
      <c r="E45">
        <v>0.42709482595218284</v>
      </c>
    </row>
    <row r="46" spans="1:5">
      <c r="A46">
        <v>30</v>
      </c>
      <c r="B46">
        <v>0.49201565103400824</v>
      </c>
      <c r="C46">
        <v>0.41941475744853396</v>
      </c>
      <c r="D46">
        <v>8.2680655029963912E-2</v>
      </c>
      <c r="E46">
        <v>0.1490912688862811</v>
      </c>
    </row>
    <row r="47" spans="1:5">
      <c r="A47">
        <v>31</v>
      </c>
      <c r="B47">
        <v>0.73693559567681743</v>
      </c>
      <c r="C47">
        <v>0.46711457896333419</v>
      </c>
      <c r="D47">
        <v>0.94873557592986146</v>
      </c>
      <c r="E47">
        <v>0.16774926722138672</v>
      </c>
    </row>
    <row r="48" spans="1:5">
      <c r="A48">
        <v>32</v>
      </c>
      <c r="B48">
        <v>0.87090765965058714</v>
      </c>
      <c r="C48">
        <v>0.20143422057526339</v>
      </c>
      <c r="D48">
        <v>0.30082225847627564</v>
      </c>
      <c r="E48">
        <v>0.25599623616134071</v>
      </c>
    </row>
    <row r="49" spans="1:5">
      <c r="A49">
        <v>33</v>
      </c>
      <c r="B49">
        <v>0.85443774013188345</v>
      </c>
      <c r="C49">
        <v>0.20053098804024605</v>
      </c>
      <c r="D49">
        <v>0.23275832778865235</v>
      </c>
      <c r="E49">
        <v>0.18014439942183436</v>
      </c>
    </row>
    <row r="50" spans="1:5">
      <c r="A50">
        <v>34</v>
      </c>
      <c r="B50">
        <v>0.26300985938029386</v>
      </c>
      <c r="C50">
        <v>0.73802555093398536</v>
      </c>
      <c r="D50">
        <v>0.93998851566519781</v>
      </c>
      <c r="E50">
        <v>0.94482708615422495</v>
      </c>
    </row>
    <row r="51" spans="1:5">
      <c r="A51">
        <v>35</v>
      </c>
      <c r="B51">
        <v>0.94485402804362151</v>
      </c>
      <c r="C51">
        <v>0.63752066604125845</v>
      </c>
      <c r="D51">
        <v>0.87462221410278584</v>
      </c>
      <c r="E51">
        <v>0.59541709295906031</v>
      </c>
    </row>
    <row r="52" spans="1:5">
      <c r="A52">
        <v>36</v>
      </c>
      <c r="B52">
        <v>0.80638575582059047</v>
      </c>
      <c r="C52">
        <v>5.0544594714837299E-2</v>
      </c>
      <c r="D52">
        <v>0.36459414023488645</v>
      </c>
      <c r="E52">
        <v>0.61996672453097557</v>
      </c>
    </row>
    <row r="53" spans="1:5">
      <c r="A53">
        <v>37</v>
      </c>
      <c r="B53">
        <v>7.1561409767442519E-2</v>
      </c>
      <c r="C53">
        <v>0.84233728279865017</v>
      </c>
      <c r="D53">
        <v>0.75883518399719574</v>
      </c>
      <c r="E53">
        <v>0.90933122269190336</v>
      </c>
    </row>
    <row r="54" spans="1:5">
      <c r="A54">
        <v>38</v>
      </c>
      <c r="B54">
        <v>0.50372994357002809</v>
      </c>
      <c r="C54">
        <v>0.27287669630545464</v>
      </c>
      <c r="D54">
        <v>0.73499761047309908</v>
      </c>
      <c r="E54">
        <v>0.84244002771548643</v>
      </c>
    </row>
    <row r="55" spans="1:5">
      <c r="A55">
        <v>39</v>
      </c>
      <c r="B55">
        <v>0.78787155333022374</v>
      </c>
      <c r="C55">
        <v>0.41866699662452611</v>
      </c>
      <c r="D55">
        <v>0.56520416525713746</v>
      </c>
      <c r="E55">
        <v>0.27946166498494884</v>
      </c>
    </row>
    <row r="56" spans="1:5">
      <c r="A56">
        <v>40</v>
      </c>
      <c r="B56">
        <v>8.0941341223260133E-2</v>
      </c>
      <c r="C56">
        <v>0.16314585483608801</v>
      </c>
      <c r="D56">
        <v>0.83411863381278784</v>
      </c>
      <c r="E56">
        <v>0.53749879152524993</v>
      </c>
    </row>
    <row r="57" spans="1:5">
      <c r="A57">
        <v>41</v>
      </c>
      <c r="B57">
        <v>0.80122167466324135</v>
      </c>
      <c r="C57">
        <v>0.15975266334132066</v>
      </c>
      <c r="D57">
        <v>0.15622683068171361</v>
      </c>
      <c r="E57">
        <v>0.60060160655890082</v>
      </c>
    </row>
    <row r="58" spans="1:5">
      <c r="A58">
        <v>42</v>
      </c>
      <c r="B58">
        <v>0.93888703976884491</v>
      </c>
      <c r="C58">
        <v>0.27053101691747838</v>
      </c>
      <c r="D58">
        <v>0.65343243959639608</v>
      </c>
      <c r="E58">
        <v>1.2627139286229827E-2</v>
      </c>
    </row>
    <row r="59" spans="1:5">
      <c r="A59">
        <v>43</v>
      </c>
      <c r="B59">
        <v>0.95597811214699047</v>
      </c>
      <c r="C59">
        <v>0.55401528669447508</v>
      </c>
      <c r="D59">
        <v>0.70214809189860627</v>
      </c>
      <c r="E59">
        <v>0.35923978271527346</v>
      </c>
    </row>
    <row r="60" spans="1:5">
      <c r="A60">
        <v>44</v>
      </c>
      <c r="B60">
        <v>0.14035855899792193</v>
      </c>
      <c r="C60">
        <v>0.13856247961912393</v>
      </c>
      <c r="D60">
        <v>0.98207018329677032</v>
      </c>
      <c r="E60">
        <v>0.48559791469444491</v>
      </c>
    </row>
    <row r="61" spans="1:5">
      <c r="A61">
        <v>45</v>
      </c>
      <c r="B61">
        <v>0.92529153869742242</v>
      </c>
      <c r="C61">
        <v>0.50800228535349512</v>
      </c>
      <c r="D61">
        <v>0.50991190586113389</v>
      </c>
      <c r="E61">
        <v>0.13372363093515649</v>
      </c>
    </row>
    <row r="62" spans="1:5">
      <c r="A62">
        <v>46</v>
      </c>
      <c r="B62">
        <v>0.22023089751185554</v>
      </c>
      <c r="C62">
        <v>0.46443974491120799</v>
      </c>
      <c r="D62">
        <v>0.69949040468073176</v>
      </c>
      <c r="E62">
        <v>0.28547110721804436</v>
      </c>
    </row>
    <row r="63" spans="1:5">
      <c r="A63">
        <v>47</v>
      </c>
      <c r="B63">
        <v>0.30280978673454362</v>
      </c>
      <c r="C63">
        <v>0.28202964517047002</v>
      </c>
      <c r="D63">
        <v>0.73887105611585613</v>
      </c>
      <c r="E63">
        <v>0.79312969856657944</v>
      </c>
    </row>
    <row r="64" spans="1:5">
      <c r="A64">
        <v>48</v>
      </c>
      <c r="B64">
        <v>2.1165685773638643E-2</v>
      </c>
      <c r="C64">
        <v>0.87253045049150779</v>
      </c>
      <c r="D64">
        <v>0.5539329532097399</v>
      </c>
      <c r="E64">
        <v>0.73453855590344475</v>
      </c>
    </row>
    <row r="65" spans="1:5">
      <c r="A65">
        <v>49</v>
      </c>
      <c r="B65">
        <v>1.6002517307798003E-2</v>
      </c>
      <c r="C65">
        <v>0.19977169583874865</v>
      </c>
      <c r="D65">
        <v>0.10988162402040003</v>
      </c>
      <c r="E65">
        <v>0.46697815983436475</v>
      </c>
    </row>
    <row r="66" spans="1:5">
      <c r="A66">
        <v>50</v>
      </c>
      <c r="B66">
        <v>0.93080897518941863</v>
      </c>
      <c r="C66">
        <v>0.54169011291510383</v>
      </c>
      <c r="D66">
        <v>0.15712898302787903</v>
      </c>
      <c r="E66">
        <v>0.17476887067516955</v>
      </c>
    </row>
    <row r="67" spans="1:5">
      <c r="A67">
        <v>51</v>
      </c>
      <c r="B67">
        <v>0.66212674148884809</v>
      </c>
      <c r="C67">
        <v>0.69211094317373356</v>
      </c>
      <c r="D67">
        <v>0.78406216202322321</v>
      </c>
      <c r="E67">
        <v>0.48969115005563035</v>
      </c>
    </row>
    <row r="68" spans="1:5">
      <c r="A68">
        <v>52</v>
      </c>
      <c r="B68">
        <v>0.18191474439700306</v>
      </c>
      <c r="C68">
        <v>0.69269754280395279</v>
      </c>
      <c r="D68">
        <v>0.39684446927523576</v>
      </c>
      <c r="E68">
        <v>0.49744887486432021</v>
      </c>
    </row>
    <row r="69" spans="1:5">
      <c r="A69">
        <v>53</v>
      </c>
      <c r="B69">
        <v>0.81733519728632364</v>
      </c>
      <c r="C69">
        <v>0.88244310149513716</v>
      </c>
      <c r="D69">
        <v>0.95857225550783431</v>
      </c>
      <c r="E69">
        <v>0.70283176360309307</v>
      </c>
    </row>
    <row r="70" spans="1:5">
      <c r="A70">
        <v>54</v>
      </c>
      <c r="B70">
        <v>0.49471735756783131</v>
      </c>
      <c r="C70">
        <v>0.72581013589955712</v>
      </c>
      <c r="D70">
        <v>0.8155451771725748</v>
      </c>
      <c r="E70">
        <v>0.87581231230256551</v>
      </c>
    </row>
    <row r="71" spans="1:5">
      <c r="A71">
        <v>55</v>
      </c>
      <c r="B71">
        <v>0.39801856329349583</v>
      </c>
      <c r="C71">
        <v>0.19207174959122431</v>
      </c>
      <c r="D71">
        <v>0.34656188063333626</v>
      </c>
      <c r="E71">
        <v>3.2951617172877867E-2</v>
      </c>
    </row>
    <row r="72" spans="1:5">
      <c r="A72">
        <v>56</v>
      </c>
      <c r="B72">
        <v>0.7107679963767296</v>
      </c>
      <c r="C72">
        <v>0.80348284586161733</v>
      </c>
      <c r="D72">
        <v>0.15014800815486307</v>
      </c>
      <c r="E72">
        <v>0.8676768963047552</v>
      </c>
    </row>
    <row r="73" spans="1:5">
      <c r="A73">
        <v>57</v>
      </c>
      <c r="B73">
        <v>0.49972173376304196</v>
      </c>
      <c r="C73">
        <v>0.23272297764506766</v>
      </c>
      <c r="D73">
        <v>0.7520108445634186</v>
      </c>
      <c r="E73">
        <v>0.63990385905206371</v>
      </c>
    </row>
    <row r="74" spans="1:5">
      <c r="A74">
        <v>58</v>
      </c>
      <c r="B74">
        <v>0.35281112822505256</v>
      </c>
      <c r="C74">
        <v>1.6499845271401692E-2</v>
      </c>
      <c r="D74">
        <v>0.19919671746250744</v>
      </c>
      <c r="E74">
        <v>0.31342658670404433</v>
      </c>
    </row>
    <row r="75" spans="1:5">
      <c r="A75">
        <v>59</v>
      </c>
      <c r="B75">
        <v>0.60954245161652476</v>
      </c>
      <c r="C75">
        <v>0.94444291263047042</v>
      </c>
      <c r="D75">
        <v>0.77693734179813867</v>
      </c>
      <c r="E75">
        <v>0.58690422858829649</v>
      </c>
    </row>
    <row r="76" spans="1:5">
      <c r="A76">
        <v>60</v>
      </c>
      <c r="B76">
        <v>0.16276842855649643</v>
      </c>
      <c r="C76">
        <v>3.6294328476129234E-2</v>
      </c>
      <c r="D76">
        <v>0.1384664825912334</v>
      </c>
      <c r="E76">
        <v>0.82791140066742086</v>
      </c>
    </row>
    <row r="77" spans="1:5">
      <c r="A77">
        <v>61</v>
      </c>
      <c r="B77">
        <v>0.97081138632819952</v>
      </c>
      <c r="C77">
        <v>0.98207827319512275</v>
      </c>
      <c r="D77">
        <v>0.86196595667176101</v>
      </c>
      <c r="E77">
        <v>0.84681967296622362</v>
      </c>
    </row>
    <row r="78" spans="1:5">
      <c r="A78">
        <v>62</v>
      </c>
      <c r="B78">
        <v>0.21230161269166148</v>
      </c>
      <c r="C78">
        <v>0.15972019223753486</v>
      </c>
      <c r="D78">
        <v>0.78010722494142914</v>
      </c>
      <c r="E78">
        <v>0.7605539370386194</v>
      </c>
    </row>
    <row r="79" spans="1:5">
      <c r="A79">
        <v>63</v>
      </c>
      <c r="B79">
        <v>0.91439584383941652</v>
      </c>
      <c r="C79">
        <v>0.37852790459835484</v>
      </c>
      <c r="D79">
        <v>8.9202540578645406E-2</v>
      </c>
      <c r="E79">
        <v>0.88914304418260992</v>
      </c>
    </row>
    <row r="80" spans="1:5">
      <c r="A80">
        <v>64</v>
      </c>
      <c r="B80">
        <v>0.21371763746232897</v>
      </c>
      <c r="C80">
        <v>0.66544792300955535</v>
      </c>
      <c r="D80">
        <v>0.97926194978228376</v>
      </c>
      <c r="E80">
        <v>0.20639703543764709</v>
      </c>
    </row>
    <row r="81" spans="1:5">
      <c r="A81">
        <v>65</v>
      </c>
      <c r="B81">
        <v>0.8292857764634709</v>
      </c>
      <c r="C81">
        <v>0.20521816392091063</v>
      </c>
      <c r="D81">
        <v>0.79977453557687606</v>
      </c>
      <c r="E81">
        <v>0.14867685515162754</v>
      </c>
    </row>
    <row r="82" spans="1:5">
      <c r="A82">
        <v>66</v>
      </c>
      <c r="B82">
        <v>5.6091855840272764E-2</v>
      </c>
      <c r="C82">
        <v>0.7388463910240457</v>
      </c>
      <c r="D82">
        <v>0.6971887361660154</v>
      </c>
      <c r="E82">
        <v>0.23496660678676284</v>
      </c>
    </row>
    <row r="83" spans="1:5">
      <c r="A83">
        <v>67</v>
      </c>
      <c r="B83">
        <v>0.67675976518196679</v>
      </c>
      <c r="C83">
        <v>0.38259733994340595</v>
      </c>
      <c r="D83">
        <v>0.56742355146884005</v>
      </c>
      <c r="E83">
        <v>0.37761473379295751</v>
      </c>
    </row>
    <row r="84" spans="1:5">
      <c r="A84">
        <v>68</v>
      </c>
      <c r="B84">
        <v>0.72263503638823245</v>
      </c>
      <c r="C84">
        <v>0.86533410848968673</v>
      </c>
      <c r="D84">
        <v>0.74912090071756943</v>
      </c>
      <c r="E84">
        <v>0.8026187309803503</v>
      </c>
    </row>
    <row r="85" spans="1:5">
      <c r="A85">
        <v>69</v>
      </c>
      <c r="B85">
        <v>0.61558685834186833</v>
      </c>
      <c r="C85">
        <v>0.34116765725717935</v>
      </c>
      <c r="D85">
        <v>0.24148058779820702</v>
      </c>
      <c r="E85">
        <v>0.71650511376557413</v>
      </c>
    </row>
    <row r="86" spans="1:5">
      <c r="A86">
        <v>70</v>
      </c>
      <c r="B86">
        <v>0.939552083867224</v>
      </c>
      <c r="C86">
        <v>0.74493819182799736</v>
      </c>
      <c r="D86">
        <v>0.79354186518177972</v>
      </c>
      <c r="E86">
        <v>0.90140840266084488</v>
      </c>
    </row>
    <row r="87" spans="1:5">
      <c r="A87">
        <v>71</v>
      </c>
      <c r="B87">
        <v>0.88245599368891769</v>
      </c>
      <c r="C87">
        <v>3.595337511226282E-2</v>
      </c>
      <c r="D87">
        <v>0.86048205219524643</v>
      </c>
      <c r="E87">
        <v>0.24963298781096588</v>
      </c>
    </row>
    <row r="88" spans="1:5">
      <c r="A88">
        <v>72</v>
      </c>
      <c r="B88">
        <v>0.98909066771612553</v>
      </c>
      <c r="C88">
        <v>0.73304476878189817</v>
      </c>
      <c r="D88">
        <v>0.82775413229707717</v>
      </c>
      <c r="E88">
        <v>0.85109744270380794</v>
      </c>
    </row>
    <row r="89" spans="1:5">
      <c r="A89">
        <v>73</v>
      </c>
      <c r="B89">
        <v>0.92109289853881182</v>
      </c>
      <c r="C89">
        <v>0.12651348847823973</v>
      </c>
      <c r="D89">
        <v>0.99771118323003349</v>
      </c>
      <c r="E89">
        <v>0.80838563797046126</v>
      </c>
    </row>
    <row r="90" spans="1:5">
      <c r="A90">
        <v>74</v>
      </c>
      <c r="B90">
        <v>0.43966005872293146</v>
      </c>
      <c r="C90">
        <v>0.62430033508975247</v>
      </c>
      <c r="D90">
        <v>0.56144524621496372</v>
      </c>
      <c r="E90">
        <v>0.61860480525615757</v>
      </c>
    </row>
    <row r="91" spans="1:5">
      <c r="A91">
        <v>75</v>
      </c>
      <c r="B91">
        <v>0.43884781830161212</v>
      </c>
      <c r="C91">
        <v>0.47825576824443861</v>
      </c>
      <c r="D91">
        <v>0.97284435773498579</v>
      </c>
      <c r="E91">
        <v>0.17604424400116758</v>
      </c>
    </row>
    <row r="92" spans="1:5">
      <c r="A92">
        <v>76</v>
      </c>
      <c r="B92">
        <v>0.49094023249153274</v>
      </c>
      <c r="C92">
        <v>4.2133697107110679E-3</v>
      </c>
      <c r="D92">
        <v>0.57479781608909353</v>
      </c>
      <c r="E92">
        <v>0.86390020834686809</v>
      </c>
    </row>
    <row r="93" spans="1:5">
      <c r="A93">
        <v>77</v>
      </c>
      <c r="B93">
        <v>0.66190708124691966</v>
      </c>
      <c r="C93">
        <v>0.83361826628780311</v>
      </c>
      <c r="D93">
        <v>0.77221968171367783</v>
      </c>
      <c r="E93">
        <v>0.37733029940034246</v>
      </c>
    </row>
    <row r="94" spans="1:5">
      <c r="A94">
        <v>78</v>
      </c>
      <c r="B94">
        <v>0.94319322516500281</v>
      </c>
      <c r="C94">
        <v>7.9822699589842783E-2</v>
      </c>
      <c r="D94">
        <v>0.3066387628903734</v>
      </c>
      <c r="E94">
        <v>0.62452971827898485</v>
      </c>
    </row>
    <row r="95" spans="1:5">
      <c r="A95">
        <v>79</v>
      </c>
      <c r="B95">
        <v>0.86139771425381539</v>
      </c>
      <c r="C95">
        <v>0.59892546963055271</v>
      </c>
      <c r="D95">
        <v>0.94634723913506091</v>
      </c>
      <c r="E95">
        <v>0.36684180283254331</v>
      </c>
    </row>
    <row r="96" spans="1:5">
      <c r="A96">
        <v>80</v>
      </c>
      <c r="B96">
        <v>0.9471868250201364</v>
      </c>
      <c r="C96">
        <v>0.31279454389632289</v>
      </c>
      <c r="D96">
        <v>0.84545517037611595</v>
      </c>
      <c r="E96">
        <v>0.91564024157403867</v>
      </c>
    </row>
    <row r="97" spans="1:5">
      <c r="A97">
        <v>81</v>
      </c>
      <c r="B97">
        <v>0.68298157480380317</v>
      </c>
      <c r="C97">
        <v>0.88949759903434789</v>
      </c>
      <c r="D97">
        <v>0.78706217621714092</v>
      </c>
      <c r="E97">
        <v>0.61428341337612058</v>
      </c>
    </row>
    <row r="98" spans="1:5">
      <c r="A98">
        <v>82</v>
      </c>
      <c r="B98">
        <v>0.90632173433293972</v>
      </c>
      <c r="C98">
        <v>4.0227027473824895E-2</v>
      </c>
      <c r="D98">
        <v>6.2030391052233735E-2</v>
      </c>
      <c r="E98">
        <v>0.79767178457140575</v>
      </c>
    </row>
    <row r="99" spans="1:5">
      <c r="A99">
        <v>83</v>
      </c>
      <c r="B99">
        <v>0.67685055622049284</v>
      </c>
      <c r="C99">
        <v>0.66933484045716363</v>
      </c>
      <c r="D99">
        <v>0.82970091487682351</v>
      </c>
      <c r="E99">
        <v>0.70877873808603131</v>
      </c>
    </row>
    <row r="100" spans="1:5">
      <c r="A100">
        <v>84</v>
      </c>
      <c r="B100">
        <v>9.0988142607848599E-2</v>
      </c>
      <c r="C100">
        <v>0.86723480525760865</v>
      </c>
      <c r="D100">
        <v>0.74243830575828029</v>
      </c>
      <c r="E100">
        <v>0.57409986683755521</v>
      </c>
    </row>
    <row r="101" spans="1:5">
      <c r="A101">
        <v>85</v>
      </c>
      <c r="B101">
        <v>0.17551670035952849</v>
      </c>
      <c r="C101">
        <v>0.39787789622551906</v>
      </c>
      <c r="D101">
        <v>0.55455897537009136</v>
      </c>
      <c r="E101">
        <v>0.45615396422942267</v>
      </c>
    </row>
    <row r="102" spans="1:5">
      <c r="A102">
        <v>86</v>
      </c>
      <c r="B102">
        <v>0.25251124459374152</v>
      </c>
      <c r="C102">
        <v>0.65000722157559576</v>
      </c>
      <c r="D102">
        <v>0.48551603563610501</v>
      </c>
      <c r="E102">
        <v>0.13599456048124126</v>
      </c>
    </row>
    <row r="103" spans="1:5">
      <c r="A103">
        <v>87</v>
      </c>
      <c r="B103">
        <v>0.28528036132655965</v>
      </c>
      <c r="C103">
        <v>0.90189221599762037</v>
      </c>
      <c r="D103">
        <v>0.10845874650279108</v>
      </c>
      <c r="E103">
        <v>0.17259004506212083</v>
      </c>
    </row>
    <row r="104" spans="1:5">
      <c r="A104">
        <v>88</v>
      </c>
      <c r="B104">
        <v>0.91992932503874536</v>
      </c>
      <c r="C104">
        <v>2.8175719280902456E-2</v>
      </c>
      <c r="D104">
        <v>9.9418321053607484E-2</v>
      </c>
      <c r="E104">
        <v>0.66100648528633155</v>
      </c>
    </row>
    <row r="105" spans="1:5">
      <c r="A105">
        <v>89</v>
      </c>
      <c r="B105">
        <v>0.76862311611424194</v>
      </c>
      <c r="C105">
        <v>0.39800239507142365</v>
      </c>
      <c r="D105">
        <v>0.19857537667495317</v>
      </c>
      <c r="E105">
        <v>0.94497607722194488</v>
      </c>
    </row>
    <row r="106" spans="1:5">
      <c r="A106">
        <v>90</v>
      </c>
      <c r="B106">
        <v>0.57026001911347057</v>
      </c>
      <c r="C106">
        <v>0.30231544134406185</v>
      </c>
      <c r="D106">
        <v>0.64339923256082976</v>
      </c>
      <c r="E106">
        <v>0.54769299909101621</v>
      </c>
    </row>
    <row r="107" spans="1:5">
      <c r="A107">
        <v>91</v>
      </c>
      <c r="B107">
        <v>0.58243139413867295</v>
      </c>
      <c r="C107">
        <v>0.22020987524303171</v>
      </c>
      <c r="D107">
        <v>0.66227929912404415</v>
      </c>
      <c r="E107">
        <v>3.5732455846417377E-2</v>
      </c>
    </row>
    <row r="108" spans="1:5">
      <c r="A108">
        <v>92</v>
      </c>
      <c r="B108">
        <v>0.55507619332999658</v>
      </c>
      <c r="C108">
        <v>0.29404715086318733</v>
      </c>
      <c r="D108">
        <v>0.90565453219864833</v>
      </c>
      <c r="E108">
        <v>0.17844299650758655</v>
      </c>
    </row>
    <row r="109" spans="1:5">
      <c r="A109">
        <v>93</v>
      </c>
      <c r="B109">
        <v>0.95893997043391066</v>
      </c>
      <c r="C109">
        <v>0.13496504347947191</v>
      </c>
      <c r="D109">
        <v>0.19829620939436199</v>
      </c>
      <c r="E109">
        <v>2.4706524989170364E-2</v>
      </c>
    </row>
    <row r="110" spans="1:5">
      <c r="A110">
        <v>94</v>
      </c>
      <c r="B110">
        <v>0.43392247128579431</v>
      </c>
      <c r="C110">
        <v>0.15873023146800613</v>
      </c>
      <c r="D110">
        <v>0.22371908875189994</v>
      </c>
      <c r="E110">
        <v>7.1254649187568742E-3</v>
      </c>
    </row>
    <row r="111" spans="1:5">
      <c r="A111">
        <v>95</v>
      </c>
      <c r="B111">
        <v>0.79022257718674949</v>
      </c>
      <c r="C111">
        <v>0.94674079302163294</v>
      </c>
      <c r="D111">
        <v>0.44139494071076579</v>
      </c>
      <c r="E111">
        <v>0.17708620332534097</v>
      </c>
    </row>
    <row r="112" spans="1:5">
      <c r="A112">
        <v>96</v>
      </c>
      <c r="B112">
        <v>0.13254472137419271</v>
      </c>
      <c r="C112">
        <v>0.8366882095518865</v>
      </c>
      <c r="D112">
        <v>0.94854746526077915</v>
      </c>
      <c r="E112">
        <v>0.66497769843174481</v>
      </c>
    </row>
    <row r="113" spans="1:5">
      <c r="A113">
        <v>97</v>
      </c>
      <c r="B113">
        <v>0.35780164482192733</v>
      </c>
      <c r="C113">
        <v>0.91601485488631706</v>
      </c>
      <c r="D113">
        <v>0.43244278184096119</v>
      </c>
      <c r="E113">
        <v>0.75930577988074166</v>
      </c>
    </row>
    <row r="114" spans="1:5">
      <c r="A114">
        <v>98</v>
      </c>
      <c r="B114">
        <v>0.24590210067530305</v>
      </c>
      <c r="C114">
        <v>0.82325905540041644</v>
      </c>
      <c r="D114">
        <v>0.79985661938135044</v>
      </c>
      <c r="E114">
        <v>0.5321313112008984</v>
      </c>
    </row>
    <row r="115" spans="1:5">
      <c r="A115">
        <v>99</v>
      </c>
      <c r="B115">
        <v>0.1134182407588985</v>
      </c>
      <c r="C115">
        <v>0.46329384624092806</v>
      </c>
      <c r="D115">
        <v>0.17447271118945273</v>
      </c>
      <c r="E115">
        <v>1.013323397593302E-2</v>
      </c>
    </row>
    <row r="116" spans="1:5">
      <c r="A116">
        <v>100</v>
      </c>
      <c r="B116">
        <v>0.26889507653184452</v>
      </c>
      <c r="C116">
        <v>0.56410416627442883</v>
      </c>
      <c r="D116">
        <v>0.16378766086443408</v>
      </c>
      <c r="E116">
        <v>0.73056874830924345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workbookViewId="0"/>
  </sheetViews>
  <sheetFormatPr defaultColWidth="8.796875" defaultRowHeight="13.8"/>
  <sheetData>
    <row r="1" spans="1:17">
      <c r="A1" s="23" t="s">
        <v>23</v>
      </c>
      <c r="J1" s="23" t="s">
        <v>36</v>
      </c>
      <c r="O1" s="17">
        <v>0.5</v>
      </c>
    </row>
    <row r="2" spans="1:17">
      <c r="B2" t="s">
        <v>0</v>
      </c>
      <c r="K2" t="s">
        <v>0</v>
      </c>
    </row>
    <row r="3" spans="1:17" s="1" customFormat="1" ht="151.80000000000001">
      <c r="A3" s="1" t="s">
        <v>24</v>
      </c>
      <c r="B3" s="1" t="s">
        <v>29</v>
      </c>
      <c r="C3" s="1" t="s">
        <v>30</v>
      </c>
      <c r="D3" s="1" t="s">
        <v>31</v>
      </c>
      <c r="E3" s="1" t="s">
        <v>32</v>
      </c>
      <c r="F3" s="4" t="s">
        <v>5</v>
      </c>
      <c r="G3" s="2" t="s">
        <v>6</v>
      </c>
      <c r="H3" s="2" t="s">
        <v>7</v>
      </c>
      <c r="J3" s="1" t="s">
        <v>24</v>
      </c>
      <c r="K3" s="1" t="s">
        <v>29</v>
      </c>
      <c r="L3" s="1" t="s">
        <v>30</v>
      </c>
      <c r="M3" s="1" t="s">
        <v>31</v>
      </c>
      <c r="N3" s="1" t="s">
        <v>32</v>
      </c>
      <c r="O3" s="4" t="s">
        <v>5</v>
      </c>
      <c r="P3" s="2" t="s">
        <v>6</v>
      </c>
      <c r="Q3" s="2" t="s">
        <v>7</v>
      </c>
    </row>
    <row r="4" spans="1:17">
      <c r="A4">
        <v>1</v>
      </c>
      <c r="B4">
        <f>MAX(Parameters!$C$3,ROUNDDOWN(Parameters!$D$3*Parameters!B17,0))</f>
        <v>40</v>
      </c>
      <c r="C4">
        <f>MAX(Parameters!$C$4,ROUNDDOWN(Parameters!$D$4*Parameters!C17,0))</f>
        <v>100</v>
      </c>
      <c r="D4">
        <f>MAX(Parameters!$C$5,ROUNDDOWN(Parameters!$D$5*Parameters!D17,0))</f>
        <v>119</v>
      </c>
      <c r="E4">
        <f>MAX(Parameters!$C$6,ROUNDDOWN(Parameters!$D$6*Parameters!E17,0))</f>
        <v>645</v>
      </c>
      <c r="F4" s="5">
        <f>SUM(B4:E4)</f>
        <v>904</v>
      </c>
      <c r="G4" s="3" t="str">
        <f>IF(F4&lt;0,"Not OK","OK")</f>
        <v>OK</v>
      </c>
      <c r="H4" s="3" t="str">
        <f>IF(F4&gt;SUM(Parameters!$D$3:$D$6),"Not OK","OK")</f>
        <v>OK</v>
      </c>
      <c r="J4">
        <v>1</v>
      </c>
      <c r="K4" s="17">
        <f>ROUNDDOWN(B4*$O$1,0)</f>
        <v>20</v>
      </c>
      <c r="L4" s="17">
        <f>ROUNDDOWN(C4*$O$1,0)</f>
        <v>50</v>
      </c>
      <c r="M4">
        <f>D4</f>
        <v>119</v>
      </c>
      <c r="N4">
        <f>E4</f>
        <v>645</v>
      </c>
      <c r="O4" s="5">
        <f>SUM(K4:N4)</f>
        <v>834</v>
      </c>
      <c r="P4" s="3" t="str">
        <f>IF(O4&lt;0,"Not OK","OK")</f>
        <v>OK</v>
      </c>
      <c r="Q4" s="3" t="str">
        <f>IF(O4&gt;SUM(Parameters!$D$3:$D$6),"Not OK","OK")</f>
        <v>OK</v>
      </c>
    </row>
    <row r="5" spans="1:17">
      <c r="A5">
        <v>2</v>
      </c>
      <c r="B5">
        <f>MAX(Parameters!$C$3,ROUNDDOWN(Parameters!$D$3*Parameters!B18,0))</f>
        <v>40</v>
      </c>
      <c r="C5">
        <f>MAX(Parameters!$C$4,ROUNDDOWN(Parameters!$D$4*Parameters!C18,0))</f>
        <v>138</v>
      </c>
      <c r="D5">
        <f>MAX(Parameters!$C$5,ROUNDDOWN(Parameters!$D$5*Parameters!D18,0))</f>
        <v>112</v>
      </c>
      <c r="E5">
        <f>MAX(Parameters!$C$6,ROUNDDOWN(Parameters!$D$6*Parameters!E18,0))</f>
        <v>459</v>
      </c>
      <c r="F5" s="5">
        <f t="shared" ref="F5:F68" si="0">SUM(B5:E5)</f>
        <v>749</v>
      </c>
      <c r="G5" s="3" t="str">
        <f t="shared" ref="G5:G68" si="1">IF(F5&lt;0,"Not OK","OK")</f>
        <v>OK</v>
      </c>
      <c r="H5" s="3" t="str">
        <f>IF(F5&gt;SUM(Parameters!$D$3:$D$6),"Not OK","OK")</f>
        <v>OK</v>
      </c>
      <c r="J5">
        <v>2</v>
      </c>
      <c r="K5" s="17">
        <f t="shared" ref="K5:K68" si="2">ROUNDDOWN(B5*$O$1,0)</f>
        <v>20</v>
      </c>
      <c r="L5" s="17">
        <f t="shared" ref="L5:L68" si="3">ROUNDDOWN(C5*$O$1,0)</f>
        <v>69</v>
      </c>
      <c r="M5">
        <f t="shared" ref="M5:M68" si="4">D5</f>
        <v>112</v>
      </c>
      <c r="N5">
        <f t="shared" ref="N5:N68" si="5">E5</f>
        <v>459</v>
      </c>
      <c r="O5" s="5">
        <f t="shared" ref="O5:O68" si="6">SUM(K5:N5)</f>
        <v>660</v>
      </c>
      <c r="P5" s="3" t="str">
        <f t="shared" ref="P5:P68" si="7">IF(O5&lt;0,"Not OK","OK")</f>
        <v>OK</v>
      </c>
      <c r="Q5" s="3" t="str">
        <f>IF(O5&gt;SUM(Parameters!$D$3:$D$6),"Not OK","OK")</f>
        <v>OK</v>
      </c>
    </row>
    <row r="6" spans="1:17">
      <c r="A6">
        <v>3</v>
      </c>
      <c r="B6">
        <f>MAX(Parameters!$C$3,ROUNDDOWN(Parameters!$D$3*Parameters!B19,0))</f>
        <v>40</v>
      </c>
      <c r="C6">
        <f>MAX(Parameters!$C$4,ROUNDDOWN(Parameters!$D$4*Parameters!C19,0))</f>
        <v>372</v>
      </c>
      <c r="D6">
        <f>MAX(Parameters!$C$5,ROUNDDOWN(Parameters!$D$5*Parameters!D19,0))</f>
        <v>75</v>
      </c>
      <c r="E6">
        <f>MAX(Parameters!$C$6,ROUNDDOWN(Parameters!$D$6*Parameters!E19,0))</f>
        <v>205</v>
      </c>
      <c r="F6" s="5">
        <f t="shared" si="0"/>
        <v>692</v>
      </c>
      <c r="G6" s="3" t="str">
        <f t="shared" si="1"/>
        <v>OK</v>
      </c>
      <c r="H6" s="3" t="str">
        <f>IF(F6&gt;SUM(Parameters!$D$3:$D$6),"Not OK","OK")</f>
        <v>OK</v>
      </c>
      <c r="J6">
        <v>3</v>
      </c>
      <c r="K6" s="17">
        <f t="shared" si="2"/>
        <v>20</v>
      </c>
      <c r="L6" s="17">
        <f t="shared" si="3"/>
        <v>186</v>
      </c>
      <c r="M6">
        <f t="shared" si="4"/>
        <v>75</v>
      </c>
      <c r="N6">
        <f t="shared" si="5"/>
        <v>205</v>
      </c>
      <c r="O6" s="5">
        <f t="shared" si="6"/>
        <v>486</v>
      </c>
      <c r="P6" s="3" t="str">
        <f t="shared" si="7"/>
        <v>OK</v>
      </c>
      <c r="Q6" s="3" t="str">
        <f>IF(O6&gt;SUM(Parameters!$D$3:$D$6),"Not OK","OK")</f>
        <v>OK</v>
      </c>
    </row>
    <row r="7" spans="1:17">
      <c r="A7">
        <v>4</v>
      </c>
      <c r="B7">
        <f>MAX(Parameters!$C$3,ROUNDDOWN(Parameters!$D$3*Parameters!B20,0))</f>
        <v>40</v>
      </c>
      <c r="C7">
        <f>MAX(Parameters!$C$4,ROUNDDOWN(Parameters!$D$4*Parameters!C20,0))</f>
        <v>169</v>
      </c>
      <c r="D7">
        <f>MAX(Parameters!$C$5,ROUNDDOWN(Parameters!$D$5*Parameters!D20,0))</f>
        <v>115</v>
      </c>
      <c r="E7">
        <f>MAX(Parameters!$C$6,ROUNDDOWN(Parameters!$D$6*Parameters!E20,0))</f>
        <v>374</v>
      </c>
      <c r="F7" s="5">
        <f t="shared" si="0"/>
        <v>698</v>
      </c>
      <c r="G7" s="3" t="str">
        <f t="shared" si="1"/>
        <v>OK</v>
      </c>
      <c r="H7" s="3" t="str">
        <f>IF(F7&gt;SUM(Parameters!$D$3:$D$6),"Not OK","OK")</f>
        <v>OK</v>
      </c>
      <c r="J7">
        <v>4</v>
      </c>
      <c r="K7" s="17">
        <f t="shared" si="2"/>
        <v>20</v>
      </c>
      <c r="L7" s="17">
        <f t="shared" si="3"/>
        <v>84</v>
      </c>
      <c r="M7">
        <f t="shared" si="4"/>
        <v>115</v>
      </c>
      <c r="N7">
        <f t="shared" si="5"/>
        <v>374</v>
      </c>
      <c r="O7" s="5">
        <f t="shared" si="6"/>
        <v>593</v>
      </c>
      <c r="P7" s="3" t="str">
        <f t="shared" si="7"/>
        <v>OK</v>
      </c>
      <c r="Q7" s="3" t="str">
        <f>IF(O7&gt;SUM(Parameters!$D$3:$D$6),"Not OK","OK")</f>
        <v>OK</v>
      </c>
    </row>
    <row r="8" spans="1:17">
      <c r="A8">
        <v>5</v>
      </c>
      <c r="B8">
        <f>MAX(Parameters!$C$3,ROUNDDOWN(Parameters!$D$3*Parameters!B21,0))</f>
        <v>40</v>
      </c>
      <c r="C8">
        <f>MAX(Parameters!$C$4,ROUNDDOWN(Parameters!$D$4*Parameters!C21,0))</f>
        <v>303</v>
      </c>
      <c r="D8">
        <f>MAX(Parameters!$C$5,ROUNDDOWN(Parameters!$D$5*Parameters!D21,0))</f>
        <v>131</v>
      </c>
      <c r="E8">
        <f>MAX(Parameters!$C$6,ROUNDDOWN(Parameters!$D$6*Parameters!E21,0))</f>
        <v>504</v>
      </c>
      <c r="F8" s="5">
        <f t="shared" si="0"/>
        <v>978</v>
      </c>
      <c r="G8" s="3" t="str">
        <f t="shared" si="1"/>
        <v>OK</v>
      </c>
      <c r="H8" s="3" t="str">
        <f>IF(F8&gt;SUM(Parameters!$D$3:$D$6),"Not OK","OK")</f>
        <v>OK</v>
      </c>
      <c r="J8">
        <v>5</v>
      </c>
      <c r="K8" s="17">
        <f t="shared" si="2"/>
        <v>20</v>
      </c>
      <c r="L8" s="17">
        <f t="shared" si="3"/>
        <v>151</v>
      </c>
      <c r="M8">
        <f t="shared" si="4"/>
        <v>131</v>
      </c>
      <c r="N8">
        <f t="shared" si="5"/>
        <v>504</v>
      </c>
      <c r="O8" s="5">
        <f t="shared" si="6"/>
        <v>806</v>
      </c>
      <c r="P8" s="3" t="str">
        <f t="shared" si="7"/>
        <v>OK</v>
      </c>
      <c r="Q8" s="3" t="str">
        <f>IF(O8&gt;SUM(Parameters!$D$3:$D$6),"Not OK","OK")</f>
        <v>OK</v>
      </c>
    </row>
    <row r="9" spans="1:17">
      <c r="A9">
        <v>6</v>
      </c>
      <c r="B9">
        <f>MAX(Parameters!$C$3,ROUNDDOWN(Parameters!$D$3*Parameters!B22,0))</f>
        <v>40</v>
      </c>
      <c r="C9">
        <f>MAX(Parameters!$C$4,ROUNDDOWN(Parameters!$D$4*Parameters!C22,0))</f>
        <v>176</v>
      </c>
      <c r="D9">
        <f>MAX(Parameters!$C$5,ROUNDDOWN(Parameters!$D$5*Parameters!D22,0))</f>
        <v>153</v>
      </c>
      <c r="E9">
        <f>MAX(Parameters!$C$6,ROUNDDOWN(Parameters!$D$6*Parameters!E22,0))</f>
        <v>100</v>
      </c>
      <c r="F9" s="5">
        <f t="shared" si="0"/>
        <v>469</v>
      </c>
      <c r="G9" s="3" t="str">
        <f t="shared" si="1"/>
        <v>OK</v>
      </c>
      <c r="H9" s="3" t="str">
        <f>IF(F9&gt;SUM(Parameters!$D$3:$D$6),"Not OK","OK")</f>
        <v>OK</v>
      </c>
      <c r="J9">
        <v>6</v>
      </c>
      <c r="K9" s="17">
        <f t="shared" si="2"/>
        <v>20</v>
      </c>
      <c r="L9" s="17">
        <f t="shared" si="3"/>
        <v>88</v>
      </c>
      <c r="M9">
        <f t="shared" si="4"/>
        <v>153</v>
      </c>
      <c r="N9">
        <f t="shared" si="5"/>
        <v>100</v>
      </c>
      <c r="O9" s="5">
        <f t="shared" si="6"/>
        <v>361</v>
      </c>
      <c r="P9" s="3" t="str">
        <f t="shared" si="7"/>
        <v>OK</v>
      </c>
      <c r="Q9" s="3" t="str">
        <f>IF(O9&gt;SUM(Parameters!$D$3:$D$6),"Not OK","OK")</f>
        <v>OK</v>
      </c>
    </row>
    <row r="10" spans="1:17">
      <c r="A10">
        <v>7</v>
      </c>
      <c r="B10">
        <f>MAX(Parameters!$C$3,ROUNDDOWN(Parameters!$D$3*Parameters!B23,0))</f>
        <v>40</v>
      </c>
      <c r="C10">
        <f>MAX(Parameters!$C$4,ROUNDDOWN(Parameters!$D$4*Parameters!C23,0))</f>
        <v>129</v>
      </c>
      <c r="D10">
        <f>MAX(Parameters!$C$5,ROUNDDOWN(Parameters!$D$5*Parameters!D23,0))</f>
        <v>188</v>
      </c>
      <c r="E10">
        <f>MAX(Parameters!$C$6,ROUNDDOWN(Parameters!$D$6*Parameters!E23,0))</f>
        <v>609</v>
      </c>
      <c r="F10" s="5">
        <f t="shared" si="0"/>
        <v>966</v>
      </c>
      <c r="G10" s="3" t="str">
        <f t="shared" si="1"/>
        <v>OK</v>
      </c>
      <c r="H10" s="3" t="str">
        <f>IF(F10&gt;SUM(Parameters!$D$3:$D$6),"Not OK","OK")</f>
        <v>OK</v>
      </c>
      <c r="J10">
        <v>7</v>
      </c>
      <c r="K10" s="17">
        <f t="shared" si="2"/>
        <v>20</v>
      </c>
      <c r="L10" s="17">
        <f t="shared" si="3"/>
        <v>64</v>
      </c>
      <c r="M10">
        <f t="shared" si="4"/>
        <v>188</v>
      </c>
      <c r="N10">
        <f t="shared" si="5"/>
        <v>609</v>
      </c>
      <c r="O10" s="5">
        <f t="shared" si="6"/>
        <v>881</v>
      </c>
      <c r="P10" s="3" t="str">
        <f t="shared" si="7"/>
        <v>OK</v>
      </c>
      <c r="Q10" s="3" t="str">
        <f>IF(O10&gt;SUM(Parameters!$D$3:$D$6),"Not OK","OK")</f>
        <v>OK</v>
      </c>
    </row>
    <row r="11" spans="1:17">
      <c r="A11">
        <v>8</v>
      </c>
      <c r="B11">
        <f>MAX(Parameters!$C$3,ROUNDDOWN(Parameters!$D$3*Parameters!B24,0))</f>
        <v>40</v>
      </c>
      <c r="C11">
        <f>MAX(Parameters!$C$4,ROUNDDOWN(Parameters!$D$4*Parameters!C24,0))</f>
        <v>399</v>
      </c>
      <c r="D11">
        <f>MAX(Parameters!$C$5,ROUNDDOWN(Parameters!$D$5*Parameters!D24,0))</f>
        <v>178</v>
      </c>
      <c r="E11">
        <f>MAX(Parameters!$C$6,ROUNDDOWN(Parameters!$D$6*Parameters!E24,0))</f>
        <v>383</v>
      </c>
      <c r="F11" s="5">
        <f t="shared" si="0"/>
        <v>1000</v>
      </c>
      <c r="G11" s="3" t="str">
        <f t="shared" si="1"/>
        <v>OK</v>
      </c>
      <c r="H11" s="3" t="str">
        <f>IF(F11&gt;SUM(Parameters!$D$3:$D$6),"Not OK","OK")</f>
        <v>OK</v>
      </c>
      <c r="J11">
        <v>8</v>
      </c>
      <c r="K11" s="17">
        <f t="shared" si="2"/>
        <v>20</v>
      </c>
      <c r="L11" s="17">
        <f t="shared" si="3"/>
        <v>199</v>
      </c>
      <c r="M11">
        <f t="shared" si="4"/>
        <v>178</v>
      </c>
      <c r="N11">
        <f t="shared" si="5"/>
        <v>383</v>
      </c>
      <c r="O11" s="5">
        <f t="shared" si="6"/>
        <v>780</v>
      </c>
      <c r="P11" s="3" t="str">
        <f t="shared" si="7"/>
        <v>OK</v>
      </c>
      <c r="Q11" s="3" t="str">
        <f>IF(O11&gt;SUM(Parameters!$D$3:$D$6),"Not OK","OK")</f>
        <v>OK</v>
      </c>
    </row>
    <row r="12" spans="1:17">
      <c r="A12">
        <v>9</v>
      </c>
      <c r="B12">
        <f>MAX(Parameters!$C$3,ROUNDDOWN(Parameters!$D$3*Parameters!B25,0))</f>
        <v>46</v>
      </c>
      <c r="C12">
        <f>MAX(Parameters!$C$4,ROUNDDOWN(Parameters!$D$4*Parameters!C25,0))</f>
        <v>100</v>
      </c>
      <c r="D12">
        <f>MAX(Parameters!$C$5,ROUNDDOWN(Parameters!$D$5*Parameters!D25,0))</f>
        <v>75</v>
      </c>
      <c r="E12">
        <f>MAX(Parameters!$C$6,ROUNDDOWN(Parameters!$D$6*Parameters!E25,0))</f>
        <v>102</v>
      </c>
      <c r="F12" s="5">
        <f t="shared" si="0"/>
        <v>323</v>
      </c>
      <c r="G12" s="3" t="str">
        <f t="shared" si="1"/>
        <v>OK</v>
      </c>
      <c r="H12" s="3" t="str">
        <f>IF(F12&gt;SUM(Parameters!$D$3:$D$6),"Not OK","OK")</f>
        <v>OK</v>
      </c>
      <c r="J12">
        <v>9</v>
      </c>
      <c r="K12" s="17">
        <f t="shared" si="2"/>
        <v>23</v>
      </c>
      <c r="L12" s="17">
        <f t="shared" si="3"/>
        <v>50</v>
      </c>
      <c r="M12">
        <f t="shared" si="4"/>
        <v>75</v>
      </c>
      <c r="N12">
        <f t="shared" si="5"/>
        <v>102</v>
      </c>
      <c r="O12" s="5">
        <f t="shared" si="6"/>
        <v>250</v>
      </c>
      <c r="P12" s="3" t="str">
        <f t="shared" si="7"/>
        <v>OK</v>
      </c>
      <c r="Q12" s="3" t="str">
        <f>IF(O12&gt;SUM(Parameters!$D$3:$D$6),"Not OK","OK")</f>
        <v>OK</v>
      </c>
    </row>
    <row r="13" spans="1:17">
      <c r="A13">
        <v>10</v>
      </c>
      <c r="B13">
        <f>MAX(Parameters!$C$3,ROUNDDOWN(Parameters!$D$3*Parameters!B26,0))</f>
        <v>40</v>
      </c>
      <c r="C13">
        <f>MAX(Parameters!$C$4,ROUNDDOWN(Parameters!$D$4*Parameters!C26,0))</f>
        <v>100</v>
      </c>
      <c r="D13">
        <f>MAX(Parameters!$C$5,ROUNDDOWN(Parameters!$D$5*Parameters!D26,0))</f>
        <v>120</v>
      </c>
      <c r="E13">
        <f>MAX(Parameters!$C$6,ROUNDDOWN(Parameters!$D$6*Parameters!E26,0))</f>
        <v>272</v>
      </c>
      <c r="F13" s="5">
        <f t="shared" si="0"/>
        <v>532</v>
      </c>
      <c r="G13" s="3" t="str">
        <f t="shared" si="1"/>
        <v>OK</v>
      </c>
      <c r="H13" s="3" t="str">
        <f>IF(F13&gt;SUM(Parameters!$D$3:$D$6),"Not OK","OK")</f>
        <v>OK</v>
      </c>
      <c r="J13">
        <v>10</v>
      </c>
      <c r="K13" s="17">
        <f t="shared" si="2"/>
        <v>20</v>
      </c>
      <c r="L13" s="17">
        <f t="shared" si="3"/>
        <v>50</v>
      </c>
      <c r="M13">
        <f t="shared" si="4"/>
        <v>120</v>
      </c>
      <c r="N13">
        <f t="shared" si="5"/>
        <v>272</v>
      </c>
      <c r="O13" s="5">
        <f t="shared" si="6"/>
        <v>462</v>
      </c>
      <c r="P13" s="3" t="str">
        <f t="shared" si="7"/>
        <v>OK</v>
      </c>
      <c r="Q13" s="3" t="str">
        <f>IF(O13&gt;SUM(Parameters!$D$3:$D$6),"Not OK","OK")</f>
        <v>OK</v>
      </c>
    </row>
    <row r="14" spans="1:17">
      <c r="A14">
        <v>11</v>
      </c>
      <c r="B14">
        <f>MAX(Parameters!$C$3,ROUNDDOWN(Parameters!$D$3*Parameters!B27,0))</f>
        <v>40</v>
      </c>
      <c r="C14">
        <f>MAX(Parameters!$C$4,ROUNDDOWN(Parameters!$D$4*Parameters!C27,0))</f>
        <v>109</v>
      </c>
      <c r="D14">
        <f>MAX(Parameters!$C$5,ROUNDDOWN(Parameters!$D$5*Parameters!D27,0))</f>
        <v>160</v>
      </c>
      <c r="E14">
        <f>MAX(Parameters!$C$6,ROUNDDOWN(Parameters!$D$6*Parameters!E27,0))</f>
        <v>244</v>
      </c>
      <c r="F14" s="5">
        <f t="shared" si="0"/>
        <v>553</v>
      </c>
      <c r="G14" s="3" t="str">
        <f t="shared" si="1"/>
        <v>OK</v>
      </c>
      <c r="H14" s="3" t="str">
        <f>IF(F14&gt;SUM(Parameters!$D$3:$D$6),"Not OK","OK")</f>
        <v>OK</v>
      </c>
      <c r="J14">
        <v>11</v>
      </c>
      <c r="K14" s="17">
        <f t="shared" si="2"/>
        <v>20</v>
      </c>
      <c r="L14" s="17">
        <f t="shared" si="3"/>
        <v>54</v>
      </c>
      <c r="M14">
        <f t="shared" si="4"/>
        <v>160</v>
      </c>
      <c r="N14">
        <f t="shared" si="5"/>
        <v>244</v>
      </c>
      <c r="O14" s="5">
        <f t="shared" si="6"/>
        <v>478</v>
      </c>
      <c r="P14" s="3" t="str">
        <f t="shared" si="7"/>
        <v>OK</v>
      </c>
      <c r="Q14" s="3" t="str">
        <f>IF(O14&gt;SUM(Parameters!$D$3:$D$6),"Not OK","OK")</f>
        <v>OK</v>
      </c>
    </row>
    <row r="15" spans="1:17">
      <c r="A15">
        <v>12</v>
      </c>
      <c r="B15">
        <f>MAX(Parameters!$C$3,ROUNDDOWN(Parameters!$D$3*Parameters!B28,0))</f>
        <v>40</v>
      </c>
      <c r="C15">
        <f>MAX(Parameters!$C$4,ROUNDDOWN(Parameters!$D$4*Parameters!C28,0))</f>
        <v>169</v>
      </c>
      <c r="D15">
        <f>MAX(Parameters!$C$5,ROUNDDOWN(Parameters!$D$5*Parameters!D28,0))</f>
        <v>75</v>
      </c>
      <c r="E15">
        <f>MAX(Parameters!$C$6,ROUNDDOWN(Parameters!$D$6*Parameters!E28,0))</f>
        <v>100</v>
      </c>
      <c r="F15" s="5">
        <f t="shared" si="0"/>
        <v>384</v>
      </c>
      <c r="G15" s="3" t="str">
        <f t="shared" si="1"/>
        <v>OK</v>
      </c>
      <c r="H15" s="3" t="str">
        <f>IF(F15&gt;SUM(Parameters!$D$3:$D$6),"Not OK","OK")</f>
        <v>OK</v>
      </c>
      <c r="J15">
        <v>12</v>
      </c>
      <c r="K15" s="17">
        <f t="shared" si="2"/>
        <v>20</v>
      </c>
      <c r="L15" s="17">
        <f t="shared" si="3"/>
        <v>84</v>
      </c>
      <c r="M15">
        <f t="shared" si="4"/>
        <v>75</v>
      </c>
      <c r="N15">
        <f t="shared" si="5"/>
        <v>100</v>
      </c>
      <c r="O15" s="5">
        <f t="shared" si="6"/>
        <v>279</v>
      </c>
      <c r="P15" s="3" t="str">
        <f t="shared" si="7"/>
        <v>OK</v>
      </c>
      <c r="Q15" s="3" t="str">
        <f>IF(O15&gt;SUM(Parameters!$D$3:$D$6),"Not OK","OK")</f>
        <v>OK</v>
      </c>
    </row>
    <row r="16" spans="1:17">
      <c r="A16">
        <v>13</v>
      </c>
      <c r="B16">
        <f>MAX(Parameters!$C$3,ROUNDDOWN(Parameters!$D$3*Parameters!B29,0))</f>
        <v>40</v>
      </c>
      <c r="C16">
        <f>MAX(Parameters!$C$4,ROUNDDOWN(Parameters!$D$4*Parameters!C29,0))</f>
        <v>490</v>
      </c>
      <c r="D16">
        <f>MAX(Parameters!$C$5,ROUNDDOWN(Parameters!$D$5*Parameters!D29,0))</f>
        <v>149</v>
      </c>
      <c r="E16">
        <f>MAX(Parameters!$C$6,ROUNDDOWN(Parameters!$D$6*Parameters!E29,0))</f>
        <v>291</v>
      </c>
      <c r="F16" s="5">
        <f t="shared" si="0"/>
        <v>970</v>
      </c>
      <c r="G16" s="3" t="str">
        <f t="shared" si="1"/>
        <v>OK</v>
      </c>
      <c r="H16" s="3" t="str">
        <f>IF(F16&gt;SUM(Parameters!$D$3:$D$6),"Not OK","OK")</f>
        <v>OK</v>
      </c>
      <c r="J16">
        <v>13</v>
      </c>
      <c r="K16" s="17">
        <f t="shared" si="2"/>
        <v>20</v>
      </c>
      <c r="L16" s="17">
        <f t="shared" si="3"/>
        <v>245</v>
      </c>
      <c r="M16">
        <f t="shared" si="4"/>
        <v>149</v>
      </c>
      <c r="N16">
        <f t="shared" si="5"/>
        <v>291</v>
      </c>
      <c r="O16" s="5">
        <f t="shared" si="6"/>
        <v>705</v>
      </c>
      <c r="P16" s="3" t="str">
        <f t="shared" si="7"/>
        <v>OK</v>
      </c>
      <c r="Q16" s="3" t="str">
        <f>IF(O16&gt;SUM(Parameters!$D$3:$D$6),"Not OK","OK")</f>
        <v>OK</v>
      </c>
    </row>
    <row r="17" spans="1:17">
      <c r="A17">
        <v>14</v>
      </c>
      <c r="B17">
        <f>MAX(Parameters!$C$3,ROUNDDOWN(Parameters!$D$3*Parameters!B30,0))</f>
        <v>40</v>
      </c>
      <c r="C17">
        <f>MAX(Parameters!$C$4,ROUNDDOWN(Parameters!$D$4*Parameters!C30,0))</f>
        <v>383</v>
      </c>
      <c r="D17">
        <f>MAX(Parameters!$C$5,ROUNDDOWN(Parameters!$D$5*Parameters!D30,0))</f>
        <v>195</v>
      </c>
      <c r="E17">
        <f>MAX(Parameters!$C$6,ROUNDDOWN(Parameters!$D$6*Parameters!E30,0))</f>
        <v>486</v>
      </c>
      <c r="F17" s="5">
        <f t="shared" si="0"/>
        <v>1104</v>
      </c>
      <c r="G17" s="3" t="str">
        <f t="shared" si="1"/>
        <v>OK</v>
      </c>
      <c r="H17" s="3" t="str">
        <f>IF(F17&gt;SUM(Parameters!$D$3:$D$6),"Not OK","OK")</f>
        <v>OK</v>
      </c>
      <c r="J17">
        <v>14</v>
      </c>
      <c r="K17" s="17">
        <f t="shared" si="2"/>
        <v>20</v>
      </c>
      <c r="L17" s="17">
        <f t="shared" si="3"/>
        <v>191</v>
      </c>
      <c r="M17">
        <f t="shared" si="4"/>
        <v>195</v>
      </c>
      <c r="N17">
        <f t="shared" si="5"/>
        <v>486</v>
      </c>
      <c r="O17" s="5">
        <f t="shared" si="6"/>
        <v>892</v>
      </c>
      <c r="P17" s="3" t="str">
        <f t="shared" si="7"/>
        <v>OK</v>
      </c>
      <c r="Q17" s="3" t="str">
        <f>IF(O17&gt;SUM(Parameters!$D$3:$D$6),"Not OK","OK")</f>
        <v>OK</v>
      </c>
    </row>
    <row r="18" spans="1:17">
      <c r="A18">
        <v>15</v>
      </c>
      <c r="B18">
        <f>MAX(Parameters!$C$3,ROUNDDOWN(Parameters!$D$3*Parameters!B31,0))</f>
        <v>40</v>
      </c>
      <c r="C18">
        <f>MAX(Parameters!$C$4,ROUNDDOWN(Parameters!$D$4*Parameters!C31,0))</f>
        <v>307</v>
      </c>
      <c r="D18">
        <f>MAX(Parameters!$C$5,ROUNDDOWN(Parameters!$D$5*Parameters!D31,0))</f>
        <v>86</v>
      </c>
      <c r="E18">
        <f>MAX(Parameters!$C$6,ROUNDDOWN(Parameters!$D$6*Parameters!E31,0))</f>
        <v>325</v>
      </c>
      <c r="F18" s="5">
        <f t="shared" si="0"/>
        <v>758</v>
      </c>
      <c r="G18" s="3" t="str">
        <f t="shared" si="1"/>
        <v>OK</v>
      </c>
      <c r="H18" s="3" t="str">
        <f>IF(F18&gt;SUM(Parameters!$D$3:$D$6),"Not OK","OK")</f>
        <v>OK</v>
      </c>
      <c r="J18">
        <v>15</v>
      </c>
      <c r="K18" s="17">
        <f t="shared" si="2"/>
        <v>20</v>
      </c>
      <c r="L18" s="17">
        <f t="shared" si="3"/>
        <v>153</v>
      </c>
      <c r="M18">
        <f t="shared" si="4"/>
        <v>86</v>
      </c>
      <c r="N18">
        <f t="shared" si="5"/>
        <v>325</v>
      </c>
      <c r="O18" s="5">
        <f t="shared" si="6"/>
        <v>584</v>
      </c>
      <c r="P18" s="3" t="str">
        <f t="shared" si="7"/>
        <v>OK</v>
      </c>
      <c r="Q18" s="3" t="str">
        <f>IF(O18&gt;SUM(Parameters!$D$3:$D$6),"Not OK","OK")</f>
        <v>OK</v>
      </c>
    </row>
    <row r="19" spans="1:17">
      <c r="A19">
        <v>16</v>
      </c>
      <c r="B19">
        <f>MAX(Parameters!$C$3,ROUNDDOWN(Parameters!$D$3*Parameters!B32,0))</f>
        <v>40</v>
      </c>
      <c r="C19">
        <f>MAX(Parameters!$C$4,ROUNDDOWN(Parameters!$D$4*Parameters!C32,0))</f>
        <v>304</v>
      </c>
      <c r="D19">
        <f>MAX(Parameters!$C$5,ROUNDDOWN(Parameters!$D$5*Parameters!D32,0))</f>
        <v>76</v>
      </c>
      <c r="E19">
        <f>MAX(Parameters!$C$6,ROUNDDOWN(Parameters!$D$6*Parameters!E32,0))</f>
        <v>100</v>
      </c>
      <c r="F19" s="5">
        <f t="shared" si="0"/>
        <v>520</v>
      </c>
      <c r="G19" s="3" t="str">
        <f t="shared" si="1"/>
        <v>OK</v>
      </c>
      <c r="H19" s="3" t="str">
        <f>IF(F19&gt;SUM(Parameters!$D$3:$D$6),"Not OK","OK")</f>
        <v>OK</v>
      </c>
      <c r="J19">
        <v>16</v>
      </c>
      <c r="K19" s="17">
        <f t="shared" si="2"/>
        <v>20</v>
      </c>
      <c r="L19" s="17">
        <f t="shared" si="3"/>
        <v>152</v>
      </c>
      <c r="M19">
        <f t="shared" si="4"/>
        <v>76</v>
      </c>
      <c r="N19">
        <f t="shared" si="5"/>
        <v>100</v>
      </c>
      <c r="O19" s="5">
        <f t="shared" si="6"/>
        <v>348</v>
      </c>
      <c r="P19" s="3" t="str">
        <f t="shared" si="7"/>
        <v>OK</v>
      </c>
      <c r="Q19" s="3" t="str">
        <f>IF(O19&gt;SUM(Parameters!$D$3:$D$6),"Not OK","OK")</f>
        <v>OK</v>
      </c>
    </row>
    <row r="20" spans="1:17">
      <c r="A20">
        <v>17</v>
      </c>
      <c r="B20">
        <f>MAX(Parameters!$C$3,ROUNDDOWN(Parameters!$D$3*Parameters!B33,0))</f>
        <v>40</v>
      </c>
      <c r="C20">
        <f>MAX(Parameters!$C$4,ROUNDDOWN(Parameters!$D$4*Parameters!C33,0))</f>
        <v>100</v>
      </c>
      <c r="D20">
        <f>MAX(Parameters!$C$5,ROUNDDOWN(Parameters!$D$5*Parameters!D33,0))</f>
        <v>183</v>
      </c>
      <c r="E20">
        <f>MAX(Parameters!$C$6,ROUNDDOWN(Parameters!$D$6*Parameters!E33,0))</f>
        <v>431</v>
      </c>
      <c r="F20" s="5">
        <f t="shared" si="0"/>
        <v>754</v>
      </c>
      <c r="G20" s="3" t="str">
        <f t="shared" si="1"/>
        <v>OK</v>
      </c>
      <c r="H20" s="3" t="str">
        <f>IF(F20&gt;SUM(Parameters!$D$3:$D$6),"Not OK","OK")</f>
        <v>OK</v>
      </c>
      <c r="J20">
        <v>17</v>
      </c>
      <c r="K20" s="17">
        <f t="shared" si="2"/>
        <v>20</v>
      </c>
      <c r="L20" s="17">
        <f t="shared" si="3"/>
        <v>50</v>
      </c>
      <c r="M20">
        <f t="shared" si="4"/>
        <v>183</v>
      </c>
      <c r="N20">
        <f t="shared" si="5"/>
        <v>431</v>
      </c>
      <c r="O20" s="5">
        <f t="shared" si="6"/>
        <v>684</v>
      </c>
      <c r="P20" s="3" t="str">
        <f t="shared" si="7"/>
        <v>OK</v>
      </c>
      <c r="Q20" s="3" t="str">
        <f>IF(O20&gt;SUM(Parameters!$D$3:$D$6),"Not OK","OK")</f>
        <v>OK</v>
      </c>
    </row>
    <row r="21" spans="1:17">
      <c r="A21">
        <v>18</v>
      </c>
      <c r="B21">
        <f>MAX(Parameters!$C$3,ROUNDDOWN(Parameters!$D$3*Parameters!B34,0))</f>
        <v>40</v>
      </c>
      <c r="C21">
        <f>MAX(Parameters!$C$4,ROUNDDOWN(Parameters!$D$4*Parameters!C34,0))</f>
        <v>394</v>
      </c>
      <c r="D21">
        <f>MAX(Parameters!$C$5,ROUNDDOWN(Parameters!$D$5*Parameters!D34,0))</f>
        <v>75</v>
      </c>
      <c r="E21">
        <f>MAX(Parameters!$C$6,ROUNDDOWN(Parameters!$D$6*Parameters!E34,0))</f>
        <v>129</v>
      </c>
      <c r="F21" s="5">
        <f t="shared" si="0"/>
        <v>638</v>
      </c>
      <c r="G21" s="3" t="str">
        <f t="shared" si="1"/>
        <v>OK</v>
      </c>
      <c r="H21" s="3" t="str">
        <f>IF(F21&gt;SUM(Parameters!$D$3:$D$6),"Not OK","OK")</f>
        <v>OK</v>
      </c>
      <c r="J21">
        <v>18</v>
      </c>
      <c r="K21" s="17">
        <f t="shared" si="2"/>
        <v>20</v>
      </c>
      <c r="L21" s="17">
        <f t="shared" si="3"/>
        <v>197</v>
      </c>
      <c r="M21">
        <f t="shared" si="4"/>
        <v>75</v>
      </c>
      <c r="N21">
        <f t="shared" si="5"/>
        <v>129</v>
      </c>
      <c r="O21" s="5">
        <f t="shared" si="6"/>
        <v>421</v>
      </c>
      <c r="P21" s="3" t="str">
        <f t="shared" si="7"/>
        <v>OK</v>
      </c>
      <c r="Q21" s="3" t="str">
        <f>IF(O21&gt;SUM(Parameters!$D$3:$D$6),"Not OK","OK")</f>
        <v>OK</v>
      </c>
    </row>
    <row r="22" spans="1:17">
      <c r="A22">
        <v>19</v>
      </c>
      <c r="B22">
        <f>MAX(Parameters!$C$3,ROUNDDOWN(Parameters!$D$3*Parameters!B35,0))</f>
        <v>40</v>
      </c>
      <c r="C22">
        <f>MAX(Parameters!$C$4,ROUNDDOWN(Parameters!$D$4*Parameters!C35,0))</f>
        <v>160</v>
      </c>
      <c r="D22">
        <f>MAX(Parameters!$C$5,ROUNDDOWN(Parameters!$D$5*Parameters!D35,0))</f>
        <v>75</v>
      </c>
      <c r="E22">
        <f>MAX(Parameters!$C$6,ROUNDDOWN(Parameters!$D$6*Parameters!E35,0))</f>
        <v>625</v>
      </c>
      <c r="F22" s="5">
        <f t="shared" si="0"/>
        <v>900</v>
      </c>
      <c r="G22" s="3" t="str">
        <f t="shared" si="1"/>
        <v>OK</v>
      </c>
      <c r="H22" s="3" t="str">
        <f>IF(F22&gt;SUM(Parameters!$D$3:$D$6),"Not OK","OK")</f>
        <v>OK</v>
      </c>
      <c r="J22">
        <v>19</v>
      </c>
      <c r="K22" s="17">
        <f t="shared" si="2"/>
        <v>20</v>
      </c>
      <c r="L22" s="17">
        <f t="shared" si="3"/>
        <v>80</v>
      </c>
      <c r="M22">
        <f t="shared" si="4"/>
        <v>75</v>
      </c>
      <c r="N22">
        <f t="shared" si="5"/>
        <v>625</v>
      </c>
      <c r="O22" s="5">
        <f t="shared" si="6"/>
        <v>800</v>
      </c>
      <c r="P22" s="3" t="str">
        <f t="shared" si="7"/>
        <v>OK</v>
      </c>
      <c r="Q22" s="3" t="str">
        <f>IF(O22&gt;SUM(Parameters!$D$3:$D$6),"Not OK","OK")</f>
        <v>OK</v>
      </c>
    </row>
    <row r="23" spans="1:17">
      <c r="A23">
        <v>20</v>
      </c>
      <c r="B23">
        <f>MAX(Parameters!$C$3,ROUNDDOWN(Parameters!$D$3*Parameters!B36,0))</f>
        <v>40</v>
      </c>
      <c r="C23">
        <f>MAX(Parameters!$C$4,ROUNDDOWN(Parameters!$D$4*Parameters!C36,0))</f>
        <v>373</v>
      </c>
      <c r="D23">
        <f>MAX(Parameters!$C$5,ROUNDDOWN(Parameters!$D$5*Parameters!D36,0))</f>
        <v>75</v>
      </c>
      <c r="E23">
        <f>MAX(Parameters!$C$6,ROUNDDOWN(Parameters!$D$6*Parameters!E36,0))</f>
        <v>617</v>
      </c>
      <c r="F23" s="5">
        <f t="shared" si="0"/>
        <v>1105</v>
      </c>
      <c r="G23" s="3" t="str">
        <f t="shared" si="1"/>
        <v>OK</v>
      </c>
      <c r="H23" s="3" t="str">
        <f>IF(F23&gt;SUM(Parameters!$D$3:$D$6),"Not OK","OK")</f>
        <v>OK</v>
      </c>
      <c r="J23">
        <v>20</v>
      </c>
      <c r="K23" s="17">
        <f t="shared" si="2"/>
        <v>20</v>
      </c>
      <c r="L23" s="17">
        <f t="shared" si="3"/>
        <v>186</v>
      </c>
      <c r="M23">
        <f t="shared" si="4"/>
        <v>75</v>
      </c>
      <c r="N23">
        <f t="shared" si="5"/>
        <v>617</v>
      </c>
      <c r="O23" s="5">
        <f t="shared" si="6"/>
        <v>898</v>
      </c>
      <c r="P23" s="3" t="str">
        <f t="shared" si="7"/>
        <v>OK</v>
      </c>
      <c r="Q23" s="3" t="str">
        <f>IF(O23&gt;SUM(Parameters!$D$3:$D$6),"Not OK","OK")</f>
        <v>OK</v>
      </c>
    </row>
    <row r="24" spans="1:17">
      <c r="A24">
        <v>21</v>
      </c>
      <c r="B24">
        <f>MAX(Parameters!$C$3,ROUNDDOWN(Parameters!$D$3*Parameters!B37,0))</f>
        <v>40</v>
      </c>
      <c r="C24">
        <f>MAX(Parameters!$C$4,ROUNDDOWN(Parameters!$D$4*Parameters!C37,0))</f>
        <v>223</v>
      </c>
      <c r="D24">
        <f>MAX(Parameters!$C$5,ROUNDDOWN(Parameters!$D$5*Parameters!D37,0))</f>
        <v>75</v>
      </c>
      <c r="E24">
        <f>MAX(Parameters!$C$6,ROUNDDOWN(Parameters!$D$6*Parameters!E37,0))</f>
        <v>298</v>
      </c>
      <c r="F24" s="5">
        <f t="shared" si="0"/>
        <v>636</v>
      </c>
      <c r="G24" s="3" t="str">
        <f t="shared" si="1"/>
        <v>OK</v>
      </c>
      <c r="H24" s="3" t="str">
        <f>IF(F24&gt;SUM(Parameters!$D$3:$D$6),"Not OK","OK")</f>
        <v>OK</v>
      </c>
      <c r="J24">
        <v>21</v>
      </c>
      <c r="K24" s="17">
        <f t="shared" si="2"/>
        <v>20</v>
      </c>
      <c r="L24" s="17">
        <f t="shared" si="3"/>
        <v>111</v>
      </c>
      <c r="M24">
        <f t="shared" si="4"/>
        <v>75</v>
      </c>
      <c r="N24">
        <f t="shared" si="5"/>
        <v>298</v>
      </c>
      <c r="O24" s="5">
        <f t="shared" si="6"/>
        <v>504</v>
      </c>
      <c r="P24" s="3" t="str">
        <f t="shared" si="7"/>
        <v>OK</v>
      </c>
      <c r="Q24" s="3" t="str">
        <f>IF(O24&gt;SUM(Parameters!$D$3:$D$6),"Not OK","OK")</f>
        <v>OK</v>
      </c>
    </row>
    <row r="25" spans="1:17">
      <c r="A25">
        <v>22</v>
      </c>
      <c r="B25">
        <f>MAX(Parameters!$C$3,ROUNDDOWN(Parameters!$D$3*Parameters!B38,0))</f>
        <v>40</v>
      </c>
      <c r="C25">
        <f>MAX(Parameters!$C$4,ROUNDDOWN(Parameters!$D$4*Parameters!C38,0))</f>
        <v>208</v>
      </c>
      <c r="D25">
        <f>MAX(Parameters!$C$5,ROUNDDOWN(Parameters!$D$5*Parameters!D38,0))</f>
        <v>75</v>
      </c>
      <c r="E25">
        <f>MAX(Parameters!$C$6,ROUNDDOWN(Parameters!$D$6*Parameters!E38,0))</f>
        <v>593</v>
      </c>
      <c r="F25" s="5">
        <f t="shared" si="0"/>
        <v>916</v>
      </c>
      <c r="G25" s="3" t="str">
        <f t="shared" si="1"/>
        <v>OK</v>
      </c>
      <c r="H25" s="3" t="str">
        <f>IF(F25&gt;SUM(Parameters!$D$3:$D$6),"Not OK","OK")</f>
        <v>OK</v>
      </c>
      <c r="J25">
        <v>22</v>
      </c>
      <c r="K25" s="17">
        <f t="shared" si="2"/>
        <v>20</v>
      </c>
      <c r="L25" s="17">
        <f t="shared" si="3"/>
        <v>104</v>
      </c>
      <c r="M25">
        <f t="shared" si="4"/>
        <v>75</v>
      </c>
      <c r="N25">
        <f t="shared" si="5"/>
        <v>593</v>
      </c>
      <c r="O25" s="5">
        <f t="shared" si="6"/>
        <v>792</v>
      </c>
      <c r="P25" s="3" t="str">
        <f t="shared" si="7"/>
        <v>OK</v>
      </c>
      <c r="Q25" s="3" t="str">
        <f>IF(O25&gt;SUM(Parameters!$D$3:$D$6),"Not OK","OK")</f>
        <v>OK</v>
      </c>
    </row>
    <row r="26" spans="1:17">
      <c r="A26">
        <v>23</v>
      </c>
      <c r="B26">
        <f>MAX(Parameters!$C$3,ROUNDDOWN(Parameters!$D$3*Parameters!B39,0))</f>
        <v>40</v>
      </c>
      <c r="C26">
        <f>MAX(Parameters!$C$4,ROUNDDOWN(Parameters!$D$4*Parameters!C39,0))</f>
        <v>102</v>
      </c>
      <c r="D26">
        <f>MAX(Parameters!$C$5,ROUNDDOWN(Parameters!$D$5*Parameters!D39,0))</f>
        <v>167</v>
      </c>
      <c r="E26">
        <f>MAX(Parameters!$C$6,ROUNDDOWN(Parameters!$D$6*Parameters!E39,0))</f>
        <v>100</v>
      </c>
      <c r="F26" s="5">
        <f t="shared" si="0"/>
        <v>409</v>
      </c>
      <c r="G26" s="3" t="str">
        <f t="shared" si="1"/>
        <v>OK</v>
      </c>
      <c r="H26" s="3" t="str">
        <f>IF(F26&gt;SUM(Parameters!$D$3:$D$6),"Not OK","OK")</f>
        <v>OK</v>
      </c>
      <c r="J26">
        <v>23</v>
      </c>
      <c r="K26" s="17">
        <f t="shared" si="2"/>
        <v>20</v>
      </c>
      <c r="L26" s="17">
        <f t="shared" si="3"/>
        <v>51</v>
      </c>
      <c r="M26">
        <f t="shared" si="4"/>
        <v>167</v>
      </c>
      <c r="N26">
        <f t="shared" si="5"/>
        <v>100</v>
      </c>
      <c r="O26" s="5">
        <f t="shared" si="6"/>
        <v>338</v>
      </c>
      <c r="P26" s="3" t="str">
        <f t="shared" si="7"/>
        <v>OK</v>
      </c>
      <c r="Q26" s="3" t="str">
        <f>IF(O26&gt;SUM(Parameters!$D$3:$D$6),"Not OK","OK")</f>
        <v>OK</v>
      </c>
    </row>
    <row r="27" spans="1:17">
      <c r="A27">
        <v>24</v>
      </c>
      <c r="B27">
        <f>MAX(Parameters!$C$3,ROUNDDOWN(Parameters!$D$3*Parameters!B40,0))</f>
        <v>40</v>
      </c>
      <c r="C27">
        <f>MAX(Parameters!$C$4,ROUNDDOWN(Parameters!$D$4*Parameters!C40,0))</f>
        <v>491</v>
      </c>
      <c r="D27">
        <f>MAX(Parameters!$C$5,ROUNDDOWN(Parameters!$D$5*Parameters!D40,0))</f>
        <v>155</v>
      </c>
      <c r="E27">
        <f>MAX(Parameters!$C$6,ROUNDDOWN(Parameters!$D$6*Parameters!E40,0))</f>
        <v>402</v>
      </c>
      <c r="F27" s="5">
        <f t="shared" si="0"/>
        <v>1088</v>
      </c>
      <c r="G27" s="3" t="str">
        <f t="shared" si="1"/>
        <v>OK</v>
      </c>
      <c r="H27" s="3" t="str">
        <f>IF(F27&gt;SUM(Parameters!$D$3:$D$6),"Not OK","OK")</f>
        <v>OK</v>
      </c>
      <c r="J27">
        <v>24</v>
      </c>
      <c r="K27" s="17">
        <f t="shared" si="2"/>
        <v>20</v>
      </c>
      <c r="L27" s="17">
        <f t="shared" si="3"/>
        <v>245</v>
      </c>
      <c r="M27">
        <f t="shared" si="4"/>
        <v>155</v>
      </c>
      <c r="N27">
        <f t="shared" si="5"/>
        <v>402</v>
      </c>
      <c r="O27" s="5">
        <f t="shared" si="6"/>
        <v>822</v>
      </c>
      <c r="P27" s="3" t="str">
        <f t="shared" si="7"/>
        <v>OK</v>
      </c>
      <c r="Q27" s="3" t="str">
        <f>IF(O27&gt;SUM(Parameters!$D$3:$D$6),"Not OK","OK")</f>
        <v>OK</v>
      </c>
    </row>
    <row r="28" spans="1:17">
      <c r="A28">
        <v>25</v>
      </c>
      <c r="B28">
        <f>MAX(Parameters!$C$3,ROUNDDOWN(Parameters!$D$3*Parameters!B41,0))</f>
        <v>40</v>
      </c>
      <c r="C28">
        <f>MAX(Parameters!$C$4,ROUNDDOWN(Parameters!$D$4*Parameters!C41,0))</f>
        <v>161</v>
      </c>
      <c r="D28">
        <f>MAX(Parameters!$C$5,ROUNDDOWN(Parameters!$D$5*Parameters!D41,0))</f>
        <v>133</v>
      </c>
      <c r="E28">
        <f>MAX(Parameters!$C$6,ROUNDDOWN(Parameters!$D$6*Parameters!E41,0))</f>
        <v>545</v>
      </c>
      <c r="F28" s="5">
        <f t="shared" si="0"/>
        <v>879</v>
      </c>
      <c r="G28" s="3" t="str">
        <f t="shared" si="1"/>
        <v>OK</v>
      </c>
      <c r="H28" s="3" t="str">
        <f>IF(F28&gt;SUM(Parameters!$D$3:$D$6),"Not OK","OK")</f>
        <v>OK</v>
      </c>
      <c r="J28">
        <v>25</v>
      </c>
      <c r="K28" s="17">
        <f t="shared" si="2"/>
        <v>20</v>
      </c>
      <c r="L28" s="17">
        <f t="shared" si="3"/>
        <v>80</v>
      </c>
      <c r="M28">
        <f t="shared" si="4"/>
        <v>133</v>
      </c>
      <c r="N28">
        <f t="shared" si="5"/>
        <v>545</v>
      </c>
      <c r="O28" s="5">
        <f t="shared" si="6"/>
        <v>778</v>
      </c>
      <c r="P28" s="3" t="str">
        <f t="shared" si="7"/>
        <v>OK</v>
      </c>
      <c r="Q28" s="3" t="str">
        <f>IF(O28&gt;SUM(Parameters!$D$3:$D$6),"Not OK","OK")</f>
        <v>OK</v>
      </c>
    </row>
    <row r="29" spans="1:17">
      <c r="A29">
        <v>26</v>
      </c>
      <c r="B29">
        <f>MAX(Parameters!$C$3,ROUNDDOWN(Parameters!$D$3*Parameters!B42,0))</f>
        <v>40</v>
      </c>
      <c r="C29">
        <f>MAX(Parameters!$C$4,ROUNDDOWN(Parameters!$D$4*Parameters!C42,0))</f>
        <v>250</v>
      </c>
      <c r="D29">
        <f>MAX(Parameters!$C$5,ROUNDDOWN(Parameters!$D$5*Parameters!D42,0))</f>
        <v>75</v>
      </c>
      <c r="E29">
        <f>MAX(Parameters!$C$6,ROUNDDOWN(Parameters!$D$6*Parameters!E42,0))</f>
        <v>372</v>
      </c>
      <c r="F29" s="5">
        <f t="shared" si="0"/>
        <v>737</v>
      </c>
      <c r="G29" s="3" t="str">
        <f t="shared" si="1"/>
        <v>OK</v>
      </c>
      <c r="H29" s="3" t="str">
        <f>IF(F29&gt;SUM(Parameters!$D$3:$D$6),"Not OK","OK")</f>
        <v>OK</v>
      </c>
      <c r="J29">
        <v>26</v>
      </c>
      <c r="K29" s="17">
        <f t="shared" si="2"/>
        <v>20</v>
      </c>
      <c r="L29" s="17">
        <f t="shared" si="3"/>
        <v>125</v>
      </c>
      <c r="M29">
        <f t="shared" si="4"/>
        <v>75</v>
      </c>
      <c r="N29">
        <f t="shared" si="5"/>
        <v>372</v>
      </c>
      <c r="O29" s="5">
        <f t="shared" si="6"/>
        <v>592</v>
      </c>
      <c r="P29" s="3" t="str">
        <f t="shared" si="7"/>
        <v>OK</v>
      </c>
      <c r="Q29" s="3" t="str">
        <f>IF(O29&gt;SUM(Parameters!$D$3:$D$6),"Not OK","OK")</f>
        <v>OK</v>
      </c>
    </row>
    <row r="30" spans="1:17">
      <c r="A30">
        <v>27</v>
      </c>
      <c r="B30">
        <f>MAX(Parameters!$C$3,ROUNDDOWN(Parameters!$D$3*Parameters!B43,0))</f>
        <v>40</v>
      </c>
      <c r="C30">
        <f>MAX(Parameters!$C$4,ROUNDDOWN(Parameters!$D$4*Parameters!C43,0))</f>
        <v>129</v>
      </c>
      <c r="D30">
        <f>MAX(Parameters!$C$5,ROUNDDOWN(Parameters!$D$5*Parameters!D43,0))</f>
        <v>193</v>
      </c>
      <c r="E30">
        <f>MAX(Parameters!$C$6,ROUNDDOWN(Parameters!$D$6*Parameters!E43,0))</f>
        <v>100</v>
      </c>
      <c r="F30" s="5">
        <f t="shared" si="0"/>
        <v>462</v>
      </c>
      <c r="G30" s="3" t="str">
        <f t="shared" si="1"/>
        <v>OK</v>
      </c>
      <c r="H30" s="3" t="str">
        <f>IF(F30&gt;SUM(Parameters!$D$3:$D$6),"Not OK","OK")</f>
        <v>OK</v>
      </c>
      <c r="J30">
        <v>27</v>
      </c>
      <c r="K30" s="17">
        <f t="shared" si="2"/>
        <v>20</v>
      </c>
      <c r="L30" s="17">
        <f t="shared" si="3"/>
        <v>64</v>
      </c>
      <c r="M30">
        <f t="shared" si="4"/>
        <v>193</v>
      </c>
      <c r="N30">
        <f t="shared" si="5"/>
        <v>100</v>
      </c>
      <c r="O30" s="5">
        <f t="shared" si="6"/>
        <v>377</v>
      </c>
      <c r="P30" s="3" t="str">
        <f t="shared" si="7"/>
        <v>OK</v>
      </c>
      <c r="Q30" s="3" t="str">
        <f>IF(O30&gt;SUM(Parameters!$D$3:$D$6),"Not OK","OK")</f>
        <v>OK</v>
      </c>
    </row>
    <row r="31" spans="1:17">
      <c r="A31">
        <v>28</v>
      </c>
      <c r="B31">
        <f>MAX(Parameters!$C$3,ROUNDDOWN(Parameters!$D$3*Parameters!B44,0))</f>
        <v>40</v>
      </c>
      <c r="C31">
        <f>MAX(Parameters!$C$4,ROUNDDOWN(Parameters!$D$4*Parameters!C44,0))</f>
        <v>461</v>
      </c>
      <c r="D31">
        <f>MAX(Parameters!$C$5,ROUNDDOWN(Parameters!$D$5*Parameters!D44,0))</f>
        <v>128</v>
      </c>
      <c r="E31">
        <f>MAX(Parameters!$C$6,ROUNDDOWN(Parameters!$D$6*Parameters!E44,0))</f>
        <v>197</v>
      </c>
      <c r="F31" s="5">
        <f t="shared" si="0"/>
        <v>826</v>
      </c>
      <c r="G31" s="3" t="str">
        <f t="shared" si="1"/>
        <v>OK</v>
      </c>
      <c r="H31" s="3" t="str">
        <f>IF(F31&gt;SUM(Parameters!$D$3:$D$6),"Not OK","OK")</f>
        <v>OK</v>
      </c>
      <c r="J31">
        <v>28</v>
      </c>
      <c r="K31" s="17">
        <f t="shared" si="2"/>
        <v>20</v>
      </c>
      <c r="L31" s="17">
        <f t="shared" si="3"/>
        <v>230</v>
      </c>
      <c r="M31">
        <f t="shared" si="4"/>
        <v>128</v>
      </c>
      <c r="N31">
        <f t="shared" si="5"/>
        <v>197</v>
      </c>
      <c r="O31" s="5">
        <f t="shared" si="6"/>
        <v>575</v>
      </c>
      <c r="P31" s="3" t="str">
        <f t="shared" si="7"/>
        <v>OK</v>
      </c>
      <c r="Q31" s="3" t="str">
        <f>IF(O31&gt;SUM(Parameters!$D$3:$D$6),"Not OK","OK")</f>
        <v>OK</v>
      </c>
    </row>
    <row r="32" spans="1:17">
      <c r="A32">
        <v>29</v>
      </c>
      <c r="B32">
        <f>MAX(Parameters!$C$3,ROUNDDOWN(Parameters!$D$3*Parameters!B45,0))</f>
        <v>40</v>
      </c>
      <c r="C32">
        <f>MAX(Parameters!$C$4,ROUNDDOWN(Parameters!$D$4*Parameters!C45,0))</f>
        <v>375</v>
      </c>
      <c r="D32">
        <f>MAX(Parameters!$C$5,ROUNDDOWN(Parameters!$D$5*Parameters!D45,0))</f>
        <v>125</v>
      </c>
      <c r="E32">
        <f>MAX(Parameters!$C$6,ROUNDDOWN(Parameters!$D$6*Parameters!E45,0))</f>
        <v>298</v>
      </c>
      <c r="F32" s="5">
        <f t="shared" si="0"/>
        <v>838</v>
      </c>
      <c r="G32" s="3" t="str">
        <f t="shared" si="1"/>
        <v>OK</v>
      </c>
      <c r="H32" s="3" t="str">
        <f>IF(F32&gt;SUM(Parameters!$D$3:$D$6),"Not OK","OK")</f>
        <v>OK</v>
      </c>
      <c r="J32">
        <v>29</v>
      </c>
      <c r="K32" s="17">
        <f t="shared" si="2"/>
        <v>20</v>
      </c>
      <c r="L32" s="17">
        <f t="shared" si="3"/>
        <v>187</v>
      </c>
      <c r="M32">
        <f t="shared" si="4"/>
        <v>125</v>
      </c>
      <c r="N32">
        <f t="shared" si="5"/>
        <v>298</v>
      </c>
      <c r="O32" s="5">
        <f t="shared" si="6"/>
        <v>630</v>
      </c>
      <c r="P32" s="3" t="str">
        <f t="shared" si="7"/>
        <v>OK</v>
      </c>
      <c r="Q32" s="3" t="str">
        <f>IF(O32&gt;SUM(Parameters!$D$3:$D$6),"Not OK","OK")</f>
        <v>OK</v>
      </c>
    </row>
    <row r="33" spans="1:17">
      <c r="A33">
        <v>30</v>
      </c>
      <c r="B33">
        <f>MAX(Parameters!$C$3,ROUNDDOWN(Parameters!$D$3*Parameters!B46,0))</f>
        <v>40</v>
      </c>
      <c r="C33">
        <f>MAX(Parameters!$C$4,ROUNDDOWN(Parameters!$D$4*Parameters!C46,0))</f>
        <v>209</v>
      </c>
      <c r="D33">
        <f>MAX(Parameters!$C$5,ROUNDDOWN(Parameters!$D$5*Parameters!D46,0))</f>
        <v>75</v>
      </c>
      <c r="E33">
        <f>MAX(Parameters!$C$6,ROUNDDOWN(Parameters!$D$6*Parameters!E46,0))</f>
        <v>104</v>
      </c>
      <c r="F33" s="5">
        <f t="shared" si="0"/>
        <v>428</v>
      </c>
      <c r="G33" s="3" t="str">
        <f t="shared" si="1"/>
        <v>OK</v>
      </c>
      <c r="H33" s="3" t="str">
        <f>IF(F33&gt;SUM(Parameters!$D$3:$D$6),"Not OK","OK")</f>
        <v>OK</v>
      </c>
      <c r="J33">
        <v>30</v>
      </c>
      <c r="K33" s="17">
        <f t="shared" si="2"/>
        <v>20</v>
      </c>
      <c r="L33" s="17">
        <f t="shared" si="3"/>
        <v>104</v>
      </c>
      <c r="M33">
        <f t="shared" si="4"/>
        <v>75</v>
      </c>
      <c r="N33">
        <f t="shared" si="5"/>
        <v>104</v>
      </c>
      <c r="O33" s="5">
        <f t="shared" si="6"/>
        <v>303</v>
      </c>
      <c r="P33" s="3" t="str">
        <f t="shared" si="7"/>
        <v>OK</v>
      </c>
      <c r="Q33" s="3" t="str">
        <f>IF(O33&gt;SUM(Parameters!$D$3:$D$6),"Not OK","OK")</f>
        <v>OK</v>
      </c>
    </row>
    <row r="34" spans="1:17">
      <c r="A34">
        <v>31</v>
      </c>
      <c r="B34">
        <f>MAX(Parameters!$C$3,ROUNDDOWN(Parameters!$D$3*Parameters!B47,0))</f>
        <v>40</v>
      </c>
      <c r="C34">
        <f>MAX(Parameters!$C$4,ROUNDDOWN(Parameters!$D$4*Parameters!C47,0))</f>
        <v>233</v>
      </c>
      <c r="D34">
        <f>MAX(Parameters!$C$5,ROUNDDOWN(Parameters!$D$5*Parameters!D47,0))</f>
        <v>189</v>
      </c>
      <c r="E34">
        <f>MAX(Parameters!$C$6,ROUNDDOWN(Parameters!$D$6*Parameters!E47,0))</f>
        <v>117</v>
      </c>
      <c r="F34" s="5">
        <f t="shared" si="0"/>
        <v>579</v>
      </c>
      <c r="G34" s="3" t="str">
        <f t="shared" si="1"/>
        <v>OK</v>
      </c>
      <c r="H34" s="3" t="str">
        <f>IF(F34&gt;SUM(Parameters!$D$3:$D$6),"Not OK","OK")</f>
        <v>OK</v>
      </c>
      <c r="J34">
        <v>31</v>
      </c>
      <c r="K34" s="17">
        <f t="shared" si="2"/>
        <v>20</v>
      </c>
      <c r="L34" s="17">
        <f t="shared" si="3"/>
        <v>116</v>
      </c>
      <c r="M34">
        <f t="shared" si="4"/>
        <v>189</v>
      </c>
      <c r="N34">
        <f t="shared" si="5"/>
        <v>117</v>
      </c>
      <c r="O34" s="5">
        <f t="shared" si="6"/>
        <v>442</v>
      </c>
      <c r="P34" s="3" t="str">
        <f t="shared" si="7"/>
        <v>OK</v>
      </c>
      <c r="Q34" s="3" t="str">
        <f>IF(O34&gt;SUM(Parameters!$D$3:$D$6),"Not OK","OK")</f>
        <v>OK</v>
      </c>
    </row>
    <row r="35" spans="1:17">
      <c r="A35">
        <v>32</v>
      </c>
      <c r="B35">
        <f>MAX(Parameters!$C$3,ROUNDDOWN(Parameters!$D$3*Parameters!B48,0))</f>
        <v>43</v>
      </c>
      <c r="C35">
        <f>MAX(Parameters!$C$4,ROUNDDOWN(Parameters!$D$4*Parameters!C48,0))</f>
        <v>100</v>
      </c>
      <c r="D35">
        <f>MAX(Parameters!$C$5,ROUNDDOWN(Parameters!$D$5*Parameters!D48,0))</f>
        <v>75</v>
      </c>
      <c r="E35">
        <f>MAX(Parameters!$C$6,ROUNDDOWN(Parameters!$D$6*Parameters!E48,0))</f>
        <v>179</v>
      </c>
      <c r="F35" s="5">
        <f t="shared" si="0"/>
        <v>397</v>
      </c>
      <c r="G35" s="3" t="str">
        <f t="shared" si="1"/>
        <v>OK</v>
      </c>
      <c r="H35" s="3" t="str">
        <f>IF(F35&gt;SUM(Parameters!$D$3:$D$6),"Not OK","OK")</f>
        <v>OK</v>
      </c>
      <c r="J35">
        <v>32</v>
      </c>
      <c r="K35" s="17">
        <f t="shared" si="2"/>
        <v>21</v>
      </c>
      <c r="L35" s="17">
        <f t="shared" si="3"/>
        <v>50</v>
      </c>
      <c r="M35">
        <f t="shared" si="4"/>
        <v>75</v>
      </c>
      <c r="N35">
        <f t="shared" si="5"/>
        <v>179</v>
      </c>
      <c r="O35" s="5">
        <f t="shared" si="6"/>
        <v>325</v>
      </c>
      <c r="P35" s="3" t="str">
        <f t="shared" si="7"/>
        <v>OK</v>
      </c>
      <c r="Q35" s="3" t="str">
        <f>IF(O35&gt;SUM(Parameters!$D$3:$D$6),"Not OK","OK")</f>
        <v>OK</v>
      </c>
    </row>
    <row r="36" spans="1:17">
      <c r="A36">
        <v>33</v>
      </c>
      <c r="B36">
        <f>MAX(Parameters!$C$3,ROUNDDOWN(Parameters!$D$3*Parameters!B49,0))</f>
        <v>42</v>
      </c>
      <c r="C36">
        <f>MAX(Parameters!$C$4,ROUNDDOWN(Parameters!$D$4*Parameters!C49,0))</f>
        <v>100</v>
      </c>
      <c r="D36">
        <f>MAX(Parameters!$C$5,ROUNDDOWN(Parameters!$D$5*Parameters!D49,0))</f>
        <v>75</v>
      </c>
      <c r="E36">
        <f>MAX(Parameters!$C$6,ROUNDDOWN(Parameters!$D$6*Parameters!E49,0))</f>
        <v>126</v>
      </c>
      <c r="F36" s="5">
        <f t="shared" si="0"/>
        <v>343</v>
      </c>
      <c r="G36" s="3" t="str">
        <f t="shared" si="1"/>
        <v>OK</v>
      </c>
      <c r="H36" s="3" t="str">
        <f>IF(F36&gt;SUM(Parameters!$D$3:$D$6),"Not OK","OK")</f>
        <v>OK</v>
      </c>
      <c r="J36">
        <v>33</v>
      </c>
      <c r="K36" s="17">
        <f t="shared" si="2"/>
        <v>21</v>
      </c>
      <c r="L36" s="17">
        <f t="shared" si="3"/>
        <v>50</v>
      </c>
      <c r="M36">
        <f t="shared" si="4"/>
        <v>75</v>
      </c>
      <c r="N36">
        <f t="shared" si="5"/>
        <v>126</v>
      </c>
      <c r="O36" s="5">
        <f t="shared" si="6"/>
        <v>272</v>
      </c>
      <c r="P36" s="3" t="str">
        <f t="shared" si="7"/>
        <v>OK</v>
      </c>
      <c r="Q36" s="3" t="str">
        <f>IF(O36&gt;SUM(Parameters!$D$3:$D$6),"Not OK","OK")</f>
        <v>OK</v>
      </c>
    </row>
    <row r="37" spans="1:17">
      <c r="A37">
        <v>34</v>
      </c>
      <c r="B37">
        <f>MAX(Parameters!$C$3,ROUNDDOWN(Parameters!$D$3*Parameters!B50,0))</f>
        <v>40</v>
      </c>
      <c r="C37">
        <f>MAX(Parameters!$C$4,ROUNDDOWN(Parameters!$D$4*Parameters!C50,0))</f>
        <v>369</v>
      </c>
      <c r="D37">
        <f>MAX(Parameters!$C$5,ROUNDDOWN(Parameters!$D$5*Parameters!D50,0))</f>
        <v>187</v>
      </c>
      <c r="E37">
        <f>MAX(Parameters!$C$6,ROUNDDOWN(Parameters!$D$6*Parameters!E50,0))</f>
        <v>661</v>
      </c>
      <c r="F37" s="5">
        <f t="shared" si="0"/>
        <v>1257</v>
      </c>
      <c r="G37" s="3" t="str">
        <f t="shared" si="1"/>
        <v>OK</v>
      </c>
      <c r="H37" s="3" t="str">
        <f>IF(F37&gt;SUM(Parameters!$D$3:$D$6),"Not OK","OK")</f>
        <v>OK</v>
      </c>
      <c r="J37">
        <v>34</v>
      </c>
      <c r="K37" s="17">
        <f t="shared" si="2"/>
        <v>20</v>
      </c>
      <c r="L37" s="17">
        <f t="shared" si="3"/>
        <v>184</v>
      </c>
      <c r="M37">
        <f t="shared" si="4"/>
        <v>187</v>
      </c>
      <c r="N37">
        <f t="shared" si="5"/>
        <v>661</v>
      </c>
      <c r="O37" s="5">
        <f t="shared" si="6"/>
        <v>1052</v>
      </c>
      <c r="P37" s="3" t="str">
        <f t="shared" si="7"/>
        <v>OK</v>
      </c>
      <c r="Q37" s="3" t="str">
        <f>IF(O37&gt;SUM(Parameters!$D$3:$D$6),"Not OK","OK")</f>
        <v>OK</v>
      </c>
    </row>
    <row r="38" spans="1:17">
      <c r="A38">
        <v>35</v>
      </c>
      <c r="B38">
        <f>MAX(Parameters!$C$3,ROUNDDOWN(Parameters!$D$3*Parameters!B51,0))</f>
        <v>47</v>
      </c>
      <c r="C38">
        <f>MAX(Parameters!$C$4,ROUNDDOWN(Parameters!$D$4*Parameters!C51,0))</f>
        <v>318</v>
      </c>
      <c r="D38">
        <f>MAX(Parameters!$C$5,ROUNDDOWN(Parameters!$D$5*Parameters!D51,0))</f>
        <v>174</v>
      </c>
      <c r="E38">
        <f>MAX(Parameters!$C$6,ROUNDDOWN(Parameters!$D$6*Parameters!E51,0))</f>
        <v>416</v>
      </c>
      <c r="F38" s="5">
        <f t="shared" si="0"/>
        <v>955</v>
      </c>
      <c r="G38" s="3" t="str">
        <f t="shared" si="1"/>
        <v>OK</v>
      </c>
      <c r="H38" s="3" t="str">
        <f>IF(F38&gt;SUM(Parameters!$D$3:$D$6),"Not OK","OK")</f>
        <v>OK</v>
      </c>
      <c r="J38">
        <v>35</v>
      </c>
      <c r="K38" s="17">
        <f t="shared" si="2"/>
        <v>23</v>
      </c>
      <c r="L38" s="17">
        <f t="shared" si="3"/>
        <v>159</v>
      </c>
      <c r="M38">
        <f t="shared" si="4"/>
        <v>174</v>
      </c>
      <c r="N38">
        <f t="shared" si="5"/>
        <v>416</v>
      </c>
      <c r="O38" s="5">
        <f t="shared" si="6"/>
        <v>772</v>
      </c>
      <c r="P38" s="3" t="str">
        <f t="shared" si="7"/>
        <v>OK</v>
      </c>
      <c r="Q38" s="3" t="str">
        <f>IF(O38&gt;SUM(Parameters!$D$3:$D$6),"Not OK","OK")</f>
        <v>OK</v>
      </c>
    </row>
    <row r="39" spans="1:17">
      <c r="A39">
        <v>36</v>
      </c>
      <c r="B39">
        <f>MAX(Parameters!$C$3,ROUNDDOWN(Parameters!$D$3*Parameters!B52,0))</f>
        <v>40</v>
      </c>
      <c r="C39">
        <f>MAX(Parameters!$C$4,ROUNDDOWN(Parameters!$D$4*Parameters!C52,0))</f>
        <v>100</v>
      </c>
      <c r="D39">
        <f>MAX(Parameters!$C$5,ROUNDDOWN(Parameters!$D$5*Parameters!D52,0))</f>
        <v>75</v>
      </c>
      <c r="E39">
        <f>MAX(Parameters!$C$6,ROUNDDOWN(Parameters!$D$6*Parameters!E52,0))</f>
        <v>433</v>
      </c>
      <c r="F39" s="5">
        <f t="shared" si="0"/>
        <v>648</v>
      </c>
      <c r="G39" s="3" t="str">
        <f t="shared" si="1"/>
        <v>OK</v>
      </c>
      <c r="H39" s="3" t="str">
        <f>IF(F39&gt;SUM(Parameters!$D$3:$D$6),"Not OK","OK")</f>
        <v>OK</v>
      </c>
      <c r="J39">
        <v>36</v>
      </c>
      <c r="K39" s="17">
        <f t="shared" si="2"/>
        <v>20</v>
      </c>
      <c r="L39" s="17">
        <f t="shared" si="3"/>
        <v>50</v>
      </c>
      <c r="M39">
        <f t="shared" si="4"/>
        <v>75</v>
      </c>
      <c r="N39">
        <f t="shared" si="5"/>
        <v>433</v>
      </c>
      <c r="O39" s="5">
        <f t="shared" si="6"/>
        <v>578</v>
      </c>
      <c r="P39" s="3" t="str">
        <f t="shared" si="7"/>
        <v>OK</v>
      </c>
      <c r="Q39" s="3" t="str">
        <f>IF(O39&gt;SUM(Parameters!$D$3:$D$6),"Not OK","OK")</f>
        <v>OK</v>
      </c>
    </row>
    <row r="40" spans="1:17">
      <c r="A40">
        <v>37</v>
      </c>
      <c r="B40">
        <f>MAX(Parameters!$C$3,ROUNDDOWN(Parameters!$D$3*Parameters!B53,0))</f>
        <v>40</v>
      </c>
      <c r="C40">
        <f>MAX(Parameters!$C$4,ROUNDDOWN(Parameters!$D$4*Parameters!C53,0))</f>
        <v>421</v>
      </c>
      <c r="D40">
        <f>MAX(Parameters!$C$5,ROUNDDOWN(Parameters!$D$5*Parameters!D53,0))</f>
        <v>151</v>
      </c>
      <c r="E40">
        <f>MAX(Parameters!$C$6,ROUNDDOWN(Parameters!$D$6*Parameters!E53,0))</f>
        <v>636</v>
      </c>
      <c r="F40" s="5">
        <f t="shared" si="0"/>
        <v>1248</v>
      </c>
      <c r="G40" s="3" t="str">
        <f t="shared" si="1"/>
        <v>OK</v>
      </c>
      <c r="H40" s="3" t="str">
        <f>IF(F40&gt;SUM(Parameters!$D$3:$D$6),"Not OK","OK")</f>
        <v>OK</v>
      </c>
      <c r="J40">
        <v>37</v>
      </c>
      <c r="K40" s="17">
        <f t="shared" si="2"/>
        <v>20</v>
      </c>
      <c r="L40" s="17">
        <f t="shared" si="3"/>
        <v>210</v>
      </c>
      <c r="M40">
        <f t="shared" si="4"/>
        <v>151</v>
      </c>
      <c r="N40">
        <f t="shared" si="5"/>
        <v>636</v>
      </c>
      <c r="O40" s="5">
        <f t="shared" si="6"/>
        <v>1017</v>
      </c>
      <c r="P40" s="3" t="str">
        <f t="shared" si="7"/>
        <v>OK</v>
      </c>
      <c r="Q40" s="3" t="str">
        <f>IF(O40&gt;SUM(Parameters!$D$3:$D$6),"Not OK","OK")</f>
        <v>OK</v>
      </c>
    </row>
    <row r="41" spans="1:17">
      <c r="A41">
        <v>38</v>
      </c>
      <c r="B41">
        <f>MAX(Parameters!$C$3,ROUNDDOWN(Parameters!$D$3*Parameters!B54,0))</f>
        <v>40</v>
      </c>
      <c r="C41">
        <f>MAX(Parameters!$C$4,ROUNDDOWN(Parameters!$D$4*Parameters!C54,0))</f>
        <v>136</v>
      </c>
      <c r="D41">
        <f>MAX(Parameters!$C$5,ROUNDDOWN(Parameters!$D$5*Parameters!D54,0))</f>
        <v>146</v>
      </c>
      <c r="E41">
        <f>MAX(Parameters!$C$6,ROUNDDOWN(Parameters!$D$6*Parameters!E54,0))</f>
        <v>589</v>
      </c>
      <c r="F41" s="5">
        <f t="shared" si="0"/>
        <v>911</v>
      </c>
      <c r="G41" s="3" t="str">
        <f t="shared" si="1"/>
        <v>OK</v>
      </c>
      <c r="H41" s="3" t="str">
        <f>IF(F41&gt;SUM(Parameters!$D$3:$D$6),"Not OK","OK")</f>
        <v>OK</v>
      </c>
      <c r="J41">
        <v>38</v>
      </c>
      <c r="K41" s="17">
        <f t="shared" si="2"/>
        <v>20</v>
      </c>
      <c r="L41" s="17">
        <f t="shared" si="3"/>
        <v>68</v>
      </c>
      <c r="M41">
        <f t="shared" si="4"/>
        <v>146</v>
      </c>
      <c r="N41">
        <f t="shared" si="5"/>
        <v>589</v>
      </c>
      <c r="O41" s="5">
        <f t="shared" si="6"/>
        <v>823</v>
      </c>
      <c r="P41" s="3" t="str">
        <f t="shared" si="7"/>
        <v>OK</v>
      </c>
      <c r="Q41" s="3" t="str">
        <f>IF(O41&gt;SUM(Parameters!$D$3:$D$6),"Not OK","OK")</f>
        <v>OK</v>
      </c>
    </row>
    <row r="42" spans="1:17">
      <c r="A42">
        <v>39</v>
      </c>
      <c r="B42">
        <f>MAX(Parameters!$C$3,ROUNDDOWN(Parameters!$D$3*Parameters!B55,0))</f>
        <v>40</v>
      </c>
      <c r="C42">
        <f>MAX(Parameters!$C$4,ROUNDDOWN(Parameters!$D$4*Parameters!C55,0))</f>
        <v>209</v>
      </c>
      <c r="D42">
        <f>MAX(Parameters!$C$5,ROUNDDOWN(Parameters!$D$5*Parameters!D55,0))</f>
        <v>113</v>
      </c>
      <c r="E42">
        <f>MAX(Parameters!$C$6,ROUNDDOWN(Parameters!$D$6*Parameters!E55,0))</f>
        <v>195</v>
      </c>
      <c r="F42" s="5">
        <f t="shared" si="0"/>
        <v>557</v>
      </c>
      <c r="G42" s="3" t="str">
        <f t="shared" si="1"/>
        <v>OK</v>
      </c>
      <c r="H42" s="3" t="str">
        <f>IF(F42&gt;SUM(Parameters!$D$3:$D$6),"Not OK","OK")</f>
        <v>OK</v>
      </c>
      <c r="J42">
        <v>39</v>
      </c>
      <c r="K42" s="17">
        <f t="shared" si="2"/>
        <v>20</v>
      </c>
      <c r="L42" s="17">
        <f t="shared" si="3"/>
        <v>104</v>
      </c>
      <c r="M42">
        <f t="shared" si="4"/>
        <v>113</v>
      </c>
      <c r="N42">
        <f t="shared" si="5"/>
        <v>195</v>
      </c>
      <c r="O42" s="5">
        <f t="shared" si="6"/>
        <v>432</v>
      </c>
      <c r="P42" s="3" t="str">
        <f t="shared" si="7"/>
        <v>OK</v>
      </c>
      <c r="Q42" s="3" t="str">
        <f>IF(O42&gt;SUM(Parameters!$D$3:$D$6),"Not OK","OK")</f>
        <v>OK</v>
      </c>
    </row>
    <row r="43" spans="1:17">
      <c r="A43">
        <v>40</v>
      </c>
      <c r="B43">
        <f>MAX(Parameters!$C$3,ROUNDDOWN(Parameters!$D$3*Parameters!B56,0))</f>
        <v>40</v>
      </c>
      <c r="C43">
        <f>MAX(Parameters!$C$4,ROUNDDOWN(Parameters!$D$4*Parameters!C56,0))</f>
        <v>100</v>
      </c>
      <c r="D43">
        <f>MAX(Parameters!$C$5,ROUNDDOWN(Parameters!$D$5*Parameters!D56,0))</f>
        <v>166</v>
      </c>
      <c r="E43">
        <f>MAX(Parameters!$C$6,ROUNDDOWN(Parameters!$D$6*Parameters!E56,0))</f>
        <v>376</v>
      </c>
      <c r="F43" s="5">
        <f t="shared" si="0"/>
        <v>682</v>
      </c>
      <c r="G43" s="3" t="str">
        <f t="shared" si="1"/>
        <v>OK</v>
      </c>
      <c r="H43" s="3" t="str">
        <f>IF(F43&gt;SUM(Parameters!$D$3:$D$6),"Not OK","OK")</f>
        <v>OK</v>
      </c>
      <c r="J43">
        <v>40</v>
      </c>
      <c r="K43" s="17">
        <f t="shared" si="2"/>
        <v>20</v>
      </c>
      <c r="L43" s="17">
        <f t="shared" si="3"/>
        <v>50</v>
      </c>
      <c r="M43">
        <f t="shared" si="4"/>
        <v>166</v>
      </c>
      <c r="N43">
        <f t="shared" si="5"/>
        <v>376</v>
      </c>
      <c r="O43" s="5">
        <f t="shared" si="6"/>
        <v>612</v>
      </c>
      <c r="P43" s="3" t="str">
        <f t="shared" si="7"/>
        <v>OK</v>
      </c>
      <c r="Q43" s="3" t="str">
        <f>IF(O43&gt;SUM(Parameters!$D$3:$D$6),"Not OK","OK")</f>
        <v>OK</v>
      </c>
    </row>
    <row r="44" spans="1:17">
      <c r="A44">
        <v>41</v>
      </c>
      <c r="B44">
        <f>MAX(Parameters!$C$3,ROUNDDOWN(Parameters!$D$3*Parameters!B57,0))</f>
        <v>40</v>
      </c>
      <c r="C44">
        <f>MAX(Parameters!$C$4,ROUNDDOWN(Parameters!$D$4*Parameters!C57,0))</f>
        <v>100</v>
      </c>
      <c r="D44">
        <f>MAX(Parameters!$C$5,ROUNDDOWN(Parameters!$D$5*Parameters!D57,0))</f>
        <v>75</v>
      </c>
      <c r="E44">
        <f>MAX(Parameters!$C$6,ROUNDDOWN(Parameters!$D$6*Parameters!E57,0))</f>
        <v>420</v>
      </c>
      <c r="F44" s="5">
        <f t="shared" si="0"/>
        <v>635</v>
      </c>
      <c r="G44" s="3" t="str">
        <f t="shared" si="1"/>
        <v>OK</v>
      </c>
      <c r="H44" s="3" t="str">
        <f>IF(F44&gt;SUM(Parameters!$D$3:$D$6),"Not OK","OK")</f>
        <v>OK</v>
      </c>
      <c r="J44">
        <v>41</v>
      </c>
      <c r="K44" s="17">
        <f t="shared" si="2"/>
        <v>20</v>
      </c>
      <c r="L44" s="17">
        <f t="shared" si="3"/>
        <v>50</v>
      </c>
      <c r="M44">
        <f t="shared" si="4"/>
        <v>75</v>
      </c>
      <c r="N44">
        <f t="shared" si="5"/>
        <v>420</v>
      </c>
      <c r="O44" s="5">
        <f t="shared" si="6"/>
        <v>565</v>
      </c>
      <c r="P44" s="3" t="str">
        <f t="shared" si="7"/>
        <v>OK</v>
      </c>
      <c r="Q44" s="3" t="str">
        <f>IF(O44&gt;SUM(Parameters!$D$3:$D$6),"Not OK","OK")</f>
        <v>OK</v>
      </c>
    </row>
    <row r="45" spans="1:17">
      <c r="A45">
        <v>42</v>
      </c>
      <c r="B45">
        <f>MAX(Parameters!$C$3,ROUNDDOWN(Parameters!$D$3*Parameters!B58,0))</f>
        <v>46</v>
      </c>
      <c r="C45">
        <f>MAX(Parameters!$C$4,ROUNDDOWN(Parameters!$D$4*Parameters!C58,0))</f>
        <v>135</v>
      </c>
      <c r="D45">
        <f>MAX(Parameters!$C$5,ROUNDDOWN(Parameters!$D$5*Parameters!D58,0))</f>
        <v>130</v>
      </c>
      <c r="E45">
        <f>MAX(Parameters!$C$6,ROUNDDOWN(Parameters!$D$6*Parameters!E58,0))</f>
        <v>100</v>
      </c>
      <c r="F45" s="5">
        <f t="shared" si="0"/>
        <v>411</v>
      </c>
      <c r="G45" s="3" t="str">
        <f t="shared" si="1"/>
        <v>OK</v>
      </c>
      <c r="H45" s="3" t="str">
        <f>IF(F45&gt;SUM(Parameters!$D$3:$D$6),"Not OK","OK")</f>
        <v>OK</v>
      </c>
      <c r="J45">
        <v>42</v>
      </c>
      <c r="K45" s="17">
        <f t="shared" si="2"/>
        <v>23</v>
      </c>
      <c r="L45" s="17">
        <f t="shared" si="3"/>
        <v>67</v>
      </c>
      <c r="M45">
        <f t="shared" si="4"/>
        <v>130</v>
      </c>
      <c r="N45">
        <f t="shared" si="5"/>
        <v>100</v>
      </c>
      <c r="O45" s="5">
        <f t="shared" si="6"/>
        <v>320</v>
      </c>
      <c r="P45" s="3" t="str">
        <f t="shared" si="7"/>
        <v>OK</v>
      </c>
      <c r="Q45" s="3" t="str">
        <f>IF(O45&gt;SUM(Parameters!$D$3:$D$6),"Not OK","OK")</f>
        <v>OK</v>
      </c>
    </row>
    <row r="46" spans="1:17">
      <c r="A46">
        <v>43</v>
      </c>
      <c r="B46">
        <f>MAX(Parameters!$C$3,ROUNDDOWN(Parameters!$D$3*Parameters!B59,0))</f>
        <v>47</v>
      </c>
      <c r="C46">
        <f>MAX(Parameters!$C$4,ROUNDDOWN(Parameters!$D$4*Parameters!C59,0))</f>
        <v>277</v>
      </c>
      <c r="D46">
        <f>MAX(Parameters!$C$5,ROUNDDOWN(Parameters!$D$5*Parameters!D59,0))</f>
        <v>140</v>
      </c>
      <c r="E46">
        <f>MAX(Parameters!$C$6,ROUNDDOWN(Parameters!$D$6*Parameters!E59,0))</f>
        <v>251</v>
      </c>
      <c r="F46" s="5">
        <f t="shared" si="0"/>
        <v>715</v>
      </c>
      <c r="G46" s="3" t="str">
        <f t="shared" si="1"/>
        <v>OK</v>
      </c>
      <c r="H46" s="3" t="str">
        <f>IF(F46&gt;SUM(Parameters!$D$3:$D$6),"Not OK","OK")</f>
        <v>OK</v>
      </c>
      <c r="J46">
        <v>43</v>
      </c>
      <c r="K46" s="17">
        <f t="shared" si="2"/>
        <v>23</v>
      </c>
      <c r="L46" s="17">
        <f t="shared" si="3"/>
        <v>138</v>
      </c>
      <c r="M46">
        <f t="shared" si="4"/>
        <v>140</v>
      </c>
      <c r="N46">
        <f t="shared" si="5"/>
        <v>251</v>
      </c>
      <c r="O46" s="5">
        <f t="shared" si="6"/>
        <v>552</v>
      </c>
      <c r="P46" s="3" t="str">
        <f t="shared" si="7"/>
        <v>OK</v>
      </c>
      <c r="Q46" s="3" t="str">
        <f>IF(O46&gt;SUM(Parameters!$D$3:$D$6),"Not OK","OK")</f>
        <v>OK</v>
      </c>
    </row>
    <row r="47" spans="1:17">
      <c r="A47">
        <v>44</v>
      </c>
      <c r="B47">
        <f>MAX(Parameters!$C$3,ROUNDDOWN(Parameters!$D$3*Parameters!B60,0))</f>
        <v>40</v>
      </c>
      <c r="C47">
        <f>MAX(Parameters!$C$4,ROUNDDOWN(Parameters!$D$4*Parameters!C60,0))</f>
        <v>100</v>
      </c>
      <c r="D47">
        <f>MAX(Parameters!$C$5,ROUNDDOWN(Parameters!$D$5*Parameters!D60,0))</f>
        <v>196</v>
      </c>
      <c r="E47">
        <f>MAX(Parameters!$C$6,ROUNDDOWN(Parameters!$D$6*Parameters!E60,0))</f>
        <v>339</v>
      </c>
      <c r="F47" s="5">
        <f t="shared" si="0"/>
        <v>675</v>
      </c>
      <c r="G47" s="3" t="str">
        <f t="shared" si="1"/>
        <v>OK</v>
      </c>
      <c r="H47" s="3" t="str">
        <f>IF(F47&gt;SUM(Parameters!$D$3:$D$6),"Not OK","OK")</f>
        <v>OK</v>
      </c>
      <c r="J47">
        <v>44</v>
      </c>
      <c r="K47" s="17">
        <f t="shared" si="2"/>
        <v>20</v>
      </c>
      <c r="L47" s="17">
        <f t="shared" si="3"/>
        <v>50</v>
      </c>
      <c r="M47">
        <f t="shared" si="4"/>
        <v>196</v>
      </c>
      <c r="N47">
        <f t="shared" si="5"/>
        <v>339</v>
      </c>
      <c r="O47" s="5">
        <f t="shared" si="6"/>
        <v>605</v>
      </c>
      <c r="P47" s="3" t="str">
        <f t="shared" si="7"/>
        <v>OK</v>
      </c>
      <c r="Q47" s="3" t="str">
        <f>IF(O47&gt;SUM(Parameters!$D$3:$D$6),"Not OK","OK")</f>
        <v>OK</v>
      </c>
    </row>
    <row r="48" spans="1:17">
      <c r="A48">
        <v>45</v>
      </c>
      <c r="B48">
        <f>MAX(Parameters!$C$3,ROUNDDOWN(Parameters!$D$3*Parameters!B61,0))</f>
        <v>46</v>
      </c>
      <c r="C48">
        <f>MAX(Parameters!$C$4,ROUNDDOWN(Parameters!$D$4*Parameters!C61,0))</f>
        <v>254</v>
      </c>
      <c r="D48">
        <f>MAX(Parameters!$C$5,ROUNDDOWN(Parameters!$D$5*Parameters!D61,0))</f>
        <v>101</v>
      </c>
      <c r="E48">
        <f>MAX(Parameters!$C$6,ROUNDDOWN(Parameters!$D$6*Parameters!E61,0))</f>
        <v>100</v>
      </c>
      <c r="F48" s="5">
        <f t="shared" si="0"/>
        <v>501</v>
      </c>
      <c r="G48" s="3" t="str">
        <f t="shared" si="1"/>
        <v>OK</v>
      </c>
      <c r="H48" s="3" t="str">
        <f>IF(F48&gt;SUM(Parameters!$D$3:$D$6),"Not OK","OK")</f>
        <v>OK</v>
      </c>
      <c r="J48">
        <v>45</v>
      </c>
      <c r="K48" s="17">
        <f t="shared" si="2"/>
        <v>23</v>
      </c>
      <c r="L48" s="17">
        <f t="shared" si="3"/>
        <v>127</v>
      </c>
      <c r="M48">
        <f t="shared" si="4"/>
        <v>101</v>
      </c>
      <c r="N48">
        <f t="shared" si="5"/>
        <v>100</v>
      </c>
      <c r="O48" s="5">
        <f t="shared" si="6"/>
        <v>351</v>
      </c>
      <c r="P48" s="3" t="str">
        <f t="shared" si="7"/>
        <v>OK</v>
      </c>
      <c r="Q48" s="3" t="str">
        <f>IF(O48&gt;SUM(Parameters!$D$3:$D$6),"Not OK","OK")</f>
        <v>OK</v>
      </c>
    </row>
    <row r="49" spans="1:17">
      <c r="A49">
        <v>46</v>
      </c>
      <c r="B49">
        <f>MAX(Parameters!$C$3,ROUNDDOWN(Parameters!$D$3*Parameters!B62,0))</f>
        <v>40</v>
      </c>
      <c r="C49">
        <f>MAX(Parameters!$C$4,ROUNDDOWN(Parameters!$D$4*Parameters!C62,0))</f>
        <v>232</v>
      </c>
      <c r="D49">
        <f>MAX(Parameters!$C$5,ROUNDDOWN(Parameters!$D$5*Parameters!D62,0))</f>
        <v>139</v>
      </c>
      <c r="E49">
        <f>MAX(Parameters!$C$6,ROUNDDOWN(Parameters!$D$6*Parameters!E62,0))</f>
        <v>199</v>
      </c>
      <c r="F49" s="5">
        <f t="shared" si="0"/>
        <v>610</v>
      </c>
      <c r="G49" s="3" t="str">
        <f t="shared" si="1"/>
        <v>OK</v>
      </c>
      <c r="H49" s="3" t="str">
        <f>IF(F49&gt;SUM(Parameters!$D$3:$D$6),"Not OK","OK")</f>
        <v>OK</v>
      </c>
      <c r="J49">
        <v>46</v>
      </c>
      <c r="K49" s="17">
        <f t="shared" si="2"/>
        <v>20</v>
      </c>
      <c r="L49" s="17">
        <f t="shared" si="3"/>
        <v>116</v>
      </c>
      <c r="M49">
        <f t="shared" si="4"/>
        <v>139</v>
      </c>
      <c r="N49">
        <f t="shared" si="5"/>
        <v>199</v>
      </c>
      <c r="O49" s="5">
        <f t="shared" si="6"/>
        <v>474</v>
      </c>
      <c r="P49" s="3" t="str">
        <f t="shared" si="7"/>
        <v>OK</v>
      </c>
      <c r="Q49" s="3" t="str">
        <f>IF(O49&gt;SUM(Parameters!$D$3:$D$6),"Not OK","OK")</f>
        <v>OK</v>
      </c>
    </row>
    <row r="50" spans="1:17">
      <c r="A50">
        <v>47</v>
      </c>
      <c r="B50">
        <f>MAX(Parameters!$C$3,ROUNDDOWN(Parameters!$D$3*Parameters!B63,0))</f>
        <v>40</v>
      </c>
      <c r="C50">
        <f>MAX(Parameters!$C$4,ROUNDDOWN(Parameters!$D$4*Parameters!C63,0))</f>
        <v>141</v>
      </c>
      <c r="D50">
        <f>MAX(Parameters!$C$5,ROUNDDOWN(Parameters!$D$5*Parameters!D63,0))</f>
        <v>147</v>
      </c>
      <c r="E50">
        <f>MAX(Parameters!$C$6,ROUNDDOWN(Parameters!$D$6*Parameters!E63,0))</f>
        <v>555</v>
      </c>
      <c r="F50" s="5">
        <f t="shared" si="0"/>
        <v>883</v>
      </c>
      <c r="G50" s="3" t="str">
        <f t="shared" si="1"/>
        <v>OK</v>
      </c>
      <c r="H50" s="3" t="str">
        <f>IF(F50&gt;SUM(Parameters!$D$3:$D$6),"Not OK","OK")</f>
        <v>OK</v>
      </c>
      <c r="J50">
        <v>47</v>
      </c>
      <c r="K50" s="17">
        <f t="shared" si="2"/>
        <v>20</v>
      </c>
      <c r="L50" s="17">
        <f t="shared" si="3"/>
        <v>70</v>
      </c>
      <c r="M50">
        <f t="shared" si="4"/>
        <v>147</v>
      </c>
      <c r="N50">
        <f t="shared" si="5"/>
        <v>555</v>
      </c>
      <c r="O50" s="5">
        <f t="shared" si="6"/>
        <v>792</v>
      </c>
      <c r="P50" s="3" t="str">
        <f t="shared" si="7"/>
        <v>OK</v>
      </c>
      <c r="Q50" s="3" t="str">
        <f>IF(O50&gt;SUM(Parameters!$D$3:$D$6),"Not OK","OK")</f>
        <v>OK</v>
      </c>
    </row>
    <row r="51" spans="1:17">
      <c r="A51">
        <v>48</v>
      </c>
      <c r="B51">
        <f>MAX(Parameters!$C$3,ROUNDDOWN(Parameters!$D$3*Parameters!B64,0))</f>
        <v>40</v>
      </c>
      <c r="C51">
        <f>MAX(Parameters!$C$4,ROUNDDOWN(Parameters!$D$4*Parameters!C64,0))</f>
        <v>436</v>
      </c>
      <c r="D51">
        <f>MAX(Parameters!$C$5,ROUNDDOWN(Parameters!$D$5*Parameters!D64,0))</f>
        <v>110</v>
      </c>
      <c r="E51">
        <f>MAX(Parameters!$C$6,ROUNDDOWN(Parameters!$D$6*Parameters!E64,0))</f>
        <v>514</v>
      </c>
      <c r="F51" s="5">
        <f t="shared" si="0"/>
        <v>1100</v>
      </c>
      <c r="G51" s="3" t="str">
        <f t="shared" si="1"/>
        <v>OK</v>
      </c>
      <c r="H51" s="3" t="str">
        <f>IF(F51&gt;SUM(Parameters!$D$3:$D$6),"Not OK","OK")</f>
        <v>OK</v>
      </c>
      <c r="J51">
        <v>48</v>
      </c>
      <c r="K51" s="17">
        <f t="shared" si="2"/>
        <v>20</v>
      </c>
      <c r="L51" s="17">
        <f t="shared" si="3"/>
        <v>218</v>
      </c>
      <c r="M51">
        <f t="shared" si="4"/>
        <v>110</v>
      </c>
      <c r="N51">
        <f t="shared" si="5"/>
        <v>514</v>
      </c>
      <c r="O51" s="5">
        <f t="shared" si="6"/>
        <v>862</v>
      </c>
      <c r="P51" s="3" t="str">
        <f t="shared" si="7"/>
        <v>OK</v>
      </c>
      <c r="Q51" s="3" t="str">
        <f>IF(O51&gt;SUM(Parameters!$D$3:$D$6),"Not OK","OK")</f>
        <v>OK</v>
      </c>
    </row>
    <row r="52" spans="1:17">
      <c r="A52">
        <v>49</v>
      </c>
      <c r="B52">
        <f>MAX(Parameters!$C$3,ROUNDDOWN(Parameters!$D$3*Parameters!B65,0))</f>
        <v>40</v>
      </c>
      <c r="C52">
        <f>MAX(Parameters!$C$4,ROUNDDOWN(Parameters!$D$4*Parameters!C65,0))</f>
        <v>100</v>
      </c>
      <c r="D52">
        <f>MAX(Parameters!$C$5,ROUNDDOWN(Parameters!$D$5*Parameters!D65,0))</f>
        <v>75</v>
      </c>
      <c r="E52">
        <f>MAX(Parameters!$C$6,ROUNDDOWN(Parameters!$D$6*Parameters!E65,0))</f>
        <v>326</v>
      </c>
      <c r="F52" s="5">
        <f t="shared" si="0"/>
        <v>541</v>
      </c>
      <c r="G52" s="3" t="str">
        <f t="shared" si="1"/>
        <v>OK</v>
      </c>
      <c r="H52" s="3" t="str">
        <f>IF(F52&gt;SUM(Parameters!$D$3:$D$6),"Not OK","OK")</f>
        <v>OK</v>
      </c>
      <c r="J52">
        <v>49</v>
      </c>
      <c r="K52" s="17">
        <f t="shared" si="2"/>
        <v>20</v>
      </c>
      <c r="L52" s="17">
        <f t="shared" si="3"/>
        <v>50</v>
      </c>
      <c r="M52">
        <f t="shared" si="4"/>
        <v>75</v>
      </c>
      <c r="N52">
        <f t="shared" si="5"/>
        <v>326</v>
      </c>
      <c r="O52" s="5">
        <f t="shared" si="6"/>
        <v>471</v>
      </c>
      <c r="P52" s="3" t="str">
        <f t="shared" si="7"/>
        <v>OK</v>
      </c>
      <c r="Q52" s="3" t="str">
        <f>IF(O52&gt;SUM(Parameters!$D$3:$D$6),"Not OK","OK")</f>
        <v>OK</v>
      </c>
    </row>
    <row r="53" spans="1:17">
      <c r="A53">
        <v>50</v>
      </c>
      <c r="B53">
        <f>MAX(Parameters!$C$3,ROUNDDOWN(Parameters!$D$3*Parameters!B66,0))</f>
        <v>46</v>
      </c>
      <c r="C53">
        <f>MAX(Parameters!$C$4,ROUNDDOWN(Parameters!$D$4*Parameters!C66,0))</f>
        <v>270</v>
      </c>
      <c r="D53">
        <f>MAX(Parameters!$C$5,ROUNDDOWN(Parameters!$D$5*Parameters!D66,0))</f>
        <v>75</v>
      </c>
      <c r="E53">
        <f>MAX(Parameters!$C$6,ROUNDDOWN(Parameters!$D$6*Parameters!E66,0))</f>
        <v>122</v>
      </c>
      <c r="F53" s="5">
        <f t="shared" si="0"/>
        <v>513</v>
      </c>
      <c r="G53" s="3" t="str">
        <f t="shared" si="1"/>
        <v>OK</v>
      </c>
      <c r="H53" s="3" t="str">
        <f>IF(F53&gt;SUM(Parameters!$D$3:$D$6),"Not OK","OK")</f>
        <v>OK</v>
      </c>
      <c r="J53">
        <v>50</v>
      </c>
      <c r="K53" s="17">
        <f t="shared" si="2"/>
        <v>23</v>
      </c>
      <c r="L53" s="17">
        <f t="shared" si="3"/>
        <v>135</v>
      </c>
      <c r="M53">
        <f t="shared" si="4"/>
        <v>75</v>
      </c>
      <c r="N53">
        <f t="shared" si="5"/>
        <v>122</v>
      </c>
      <c r="O53" s="5">
        <f t="shared" si="6"/>
        <v>355</v>
      </c>
      <c r="P53" s="3" t="str">
        <f t="shared" si="7"/>
        <v>OK</v>
      </c>
      <c r="Q53" s="3" t="str">
        <f>IF(O53&gt;SUM(Parameters!$D$3:$D$6),"Not OK","OK")</f>
        <v>OK</v>
      </c>
    </row>
    <row r="54" spans="1:17">
      <c r="A54">
        <v>51</v>
      </c>
      <c r="B54">
        <f>MAX(Parameters!$C$3,ROUNDDOWN(Parameters!$D$3*Parameters!B67,0))</f>
        <v>40</v>
      </c>
      <c r="C54">
        <f>MAX(Parameters!$C$4,ROUNDDOWN(Parameters!$D$4*Parameters!C67,0))</f>
        <v>346</v>
      </c>
      <c r="D54">
        <f>MAX(Parameters!$C$5,ROUNDDOWN(Parameters!$D$5*Parameters!D67,0))</f>
        <v>156</v>
      </c>
      <c r="E54">
        <f>MAX(Parameters!$C$6,ROUNDDOWN(Parameters!$D$6*Parameters!E67,0))</f>
        <v>342</v>
      </c>
      <c r="F54" s="5">
        <f t="shared" si="0"/>
        <v>884</v>
      </c>
      <c r="G54" s="3" t="str">
        <f t="shared" si="1"/>
        <v>OK</v>
      </c>
      <c r="H54" s="3" t="str">
        <f>IF(F54&gt;SUM(Parameters!$D$3:$D$6),"Not OK","OK")</f>
        <v>OK</v>
      </c>
      <c r="J54">
        <v>51</v>
      </c>
      <c r="K54" s="17">
        <f t="shared" si="2"/>
        <v>20</v>
      </c>
      <c r="L54" s="17">
        <f t="shared" si="3"/>
        <v>173</v>
      </c>
      <c r="M54">
        <f t="shared" si="4"/>
        <v>156</v>
      </c>
      <c r="N54">
        <f t="shared" si="5"/>
        <v>342</v>
      </c>
      <c r="O54" s="5">
        <f t="shared" si="6"/>
        <v>691</v>
      </c>
      <c r="P54" s="3" t="str">
        <f t="shared" si="7"/>
        <v>OK</v>
      </c>
      <c r="Q54" s="3" t="str">
        <f>IF(O54&gt;SUM(Parameters!$D$3:$D$6),"Not OK","OK")</f>
        <v>OK</v>
      </c>
    </row>
    <row r="55" spans="1:17">
      <c r="A55">
        <v>52</v>
      </c>
      <c r="B55">
        <f>MAX(Parameters!$C$3,ROUNDDOWN(Parameters!$D$3*Parameters!B68,0))</f>
        <v>40</v>
      </c>
      <c r="C55">
        <f>MAX(Parameters!$C$4,ROUNDDOWN(Parameters!$D$4*Parameters!C68,0))</f>
        <v>346</v>
      </c>
      <c r="D55">
        <f>MAX(Parameters!$C$5,ROUNDDOWN(Parameters!$D$5*Parameters!D68,0))</f>
        <v>79</v>
      </c>
      <c r="E55">
        <f>MAX(Parameters!$C$6,ROUNDDOWN(Parameters!$D$6*Parameters!E68,0))</f>
        <v>348</v>
      </c>
      <c r="F55" s="5">
        <f t="shared" si="0"/>
        <v>813</v>
      </c>
      <c r="G55" s="3" t="str">
        <f t="shared" si="1"/>
        <v>OK</v>
      </c>
      <c r="H55" s="3" t="str">
        <f>IF(F55&gt;SUM(Parameters!$D$3:$D$6),"Not OK","OK")</f>
        <v>OK</v>
      </c>
      <c r="J55">
        <v>52</v>
      </c>
      <c r="K55" s="17">
        <f t="shared" si="2"/>
        <v>20</v>
      </c>
      <c r="L55" s="17">
        <f t="shared" si="3"/>
        <v>173</v>
      </c>
      <c r="M55">
        <f t="shared" si="4"/>
        <v>79</v>
      </c>
      <c r="N55">
        <f t="shared" si="5"/>
        <v>348</v>
      </c>
      <c r="O55" s="5">
        <f t="shared" si="6"/>
        <v>620</v>
      </c>
      <c r="P55" s="3" t="str">
        <f t="shared" si="7"/>
        <v>OK</v>
      </c>
      <c r="Q55" s="3" t="str">
        <f>IF(O55&gt;SUM(Parameters!$D$3:$D$6),"Not OK","OK")</f>
        <v>OK</v>
      </c>
    </row>
    <row r="56" spans="1:17">
      <c r="A56">
        <v>53</v>
      </c>
      <c r="B56">
        <f>MAX(Parameters!$C$3,ROUNDDOWN(Parameters!$D$3*Parameters!B69,0))</f>
        <v>40</v>
      </c>
      <c r="C56">
        <f>MAX(Parameters!$C$4,ROUNDDOWN(Parameters!$D$4*Parameters!C69,0))</f>
        <v>441</v>
      </c>
      <c r="D56">
        <f>MAX(Parameters!$C$5,ROUNDDOWN(Parameters!$D$5*Parameters!D69,0))</f>
        <v>191</v>
      </c>
      <c r="E56">
        <f>MAX(Parameters!$C$6,ROUNDDOWN(Parameters!$D$6*Parameters!E69,0))</f>
        <v>491</v>
      </c>
      <c r="F56" s="5">
        <f t="shared" si="0"/>
        <v>1163</v>
      </c>
      <c r="G56" s="3" t="str">
        <f t="shared" si="1"/>
        <v>OK</v>
      </c>
      <c r="H56" s="3" t="str">
        <f>IF(F56&gt;SUM(Parameters!$D$3:$D$6),"Not OK","OK")</f>
        <v>OK</v>
      </c>
      <c r="J56">
        <v>53</v>
      </c>
      <c r="K56" s="17">
        <f t="shared" si="2"/>
        <v>20</v>
      </c>
      <c r="L56" s="17">
        <f t="shared" si="3"/>
        <v>220</v>
      </c>
      <c r="M56">
        <f t="shared" si="4"/>
        <v>191</v>
      </c>
      <c r="N56">
        <f t="shared" si="5"/>
        <v>491</v>
      </c>
      <c r="O56" s="5">
        <f t="shared" si="6"/>
        <v>922</v>
      </c>
      <c r="P56" s="3" t="str">
        <f t="shared" si="7"/>
        <v>OK</v>
      </c>
      <c r="Q56" s="3" t="str">
        <f>IF(O56&gt;SUM(Parameters!$D$3:$D$6),"Not OK","OK")</f>
        <v>OK</v>
      </c>
    </row>
    <row r="57" spans="1:17">
      <c r="A57">
        <v>54</v>
      </c>
      <c r="B57">
        <f>MAX(Parameters!$C$3,ROUNDDOWN(Parameters!$D$3*Parameters!B70,0))</f>
        <v>40</v>
      </c>
      <c r="C57">
        <f>MAX(Parameters!$C$4,ROUNDDOWN(Parameters!$D$4*Parameters!C70,0))</f>
        <v>362</v>
      </c>
      <c r="D57">
        <f>MAX(Parameters!$C$5,ROUNDDOWN(Parameters!$D$5*Parameters!D70,0))</f>
        <v>163</v>
      </c>
      <c r="E57">
        <f>MAX(Parameters!$C$6,ROUNDDOWN(Parameters!$D$6*Parameters!E70,0))</f>
        <v>613</v>
      </c>
      <c r="F57" s="5">
        <f t="shared" si="0"/>
        <v>1178</v>
      </c>
      <c r="G57" s="3" t="str">
        <f t="shared" si="1"/>
        <v>OK</v>
      </c>
      <c r="H57" s="3" t="str">
        <f>IF(F57&gt;SUM(Parameters!$D$3:$D$6),"Not OK","OK")</f>
        <v>OK</v>
      </c>
      <c r="J57">
        <v>54</v>
      </c>
      <c r="K57" s="17">
        <f t="shared" si="2"/>
        <v>20</v>
      </c>
      <c r="L57" s="17">
        <f t="shared" si="3"/>
        <v>181</v>
      </c>
      <c r="M57">
        <f t="shared" si="4"/>
        <v>163</v>
      </c>
      <c r="N57">
        <f t="shared" si="5"/>
        <v>613</v>
      </c>
      <c r="O57" s="5">
        <f t="shared" si="6"/>
        <v>977</v>
      </c>
      <c r="P57" s="3" t="str">
        <f t="shared" si="7"/>
        <v>OK</v>
      </c>
      <c r="Q57" s="3" t="str">
        <f>IF(O57&gt;SUM(Parameters!$D$3:$D$6),"Not OK","OK")</f>
        <v>OK</v>
      </c>
    </row>
    <row r="58" spans="1:17">
      <c r="A58">
        <v>55</v>
      </c>
      <c r="B58">
        <f>MAX(Parameters!$C$3,ROUNDDOWN(Parameters!$D$3*Parameters!B71,0))</f>
        <v>40</v>
      </c>
      <c r="C58">
        <f>MAX(Parameters!$C$4,ROUNDDOWN(Parameters!$D$4*Parameters!C71,0))</f>
        <v>100</v>
      </c>
      <c r="D58">
        <f>MAX(Parameters!$C$5,ROUNDDOWN(Parameters!$D$5*Parameters!D71,0))</f>
        <v>75</v>
      </c>
      <c r="E58">
        <f>MAX(Parameters!$C$6,ROUNDDOWN(Parameters!$D$6*Parameters!E71,0))</f>
        <v>100</v>
      </c>
      <c r="F58" s="5">
        <f t="shared" si="0"/>
        <v>315</v>
      </c>
      <c r="G58" s="3" t="str">
        <f t="shared" si="1"/>
        <v>OK</v>
      </c>
      <c r="H58" s="3" t="str">
        <f>IF(F58&gt;SUM(Parameters!$D$3:$D$6),"Not OK","OK")</f>
        <v>OK</v>
      </c>
      <c r="J58">
        <v>55</v>
      </c>
      <c r="K58" s="17">
        <f t="shared" si="2"/>
        <v>20</v>
      </c>
      <c r="L58" s="17">
        <f t="shared" si="3"/>
        <v>50</v>
      </c>
      <c r="M58">
        <f t="shared" si="4"/>
        <v>75</v>
      </c>
      <c r="N58">
        <f t="shared" si="5"/>
        <v>100</v>
      </c>
      <c r="O58" s="5">
        <f t="shared" si="6"/>
        <v>245</v>
      </c>
      <c r="P58" s="3" t="str">
        <f t="shared" si="7"/>
        <v>OK</v>
      </c>
      <c r="Q58" s="3" t="str">
        <f>IF(O58&gt;SUM(Parameters!$D$3:$D$6),"Not OK","OK")</f>
        <v>OK</v>
      </c>
    </row>
    <row r="59" spans="1:17">
      <c r="A59">
        <v>56</v>
      </c>
      <c r="B59">
        <f>MAX(Parameters!$C$3,ROUNDDOWN(Parameters!$D$3*Parameters!B72,0))</f>
        <v>40</v>
      </c>
      <c r="C59">
        <f>MAX(Parameters!$C$4,ROUNDDOWN(Parameters!$D$4*Parameters!C72,0))</f>
        <v>401</v>
      </c>
      <c r="D59">
        <f>MAX(Parameters!$C$5,ROUNDDOWN(Parameters!$D$5*Parameters!D72,0))</f>
        <v>75</v>
      </c>
      <c r="E59">
        <f>MAX(Parameters!$C$6,ROUNDDOWN(Parameters!$D$6*Parameters!E72,0))</f>
        <v>607</v>
      </c>
      <c r="F59" s="5">
        <f t="shared" si="0"/>
        <v>1123</v>
      </c>
      <c r="G59" s="3" t="str">
        <f t="shared" si="1"/>
        <v>OK</v>
      </c>
      <c r="H59" s="3" t="str">
        <f>IF(F59&gt;SUM(Parameters!$D$3:$D$6),"Not OK","OK")</f>
        <v>OK</v>
      </c>
      <c r="J59">
        <v>56</v>
      </c>
      <c r="K59" s="17">
        <f t="shared" si="2"/>
        <v>20</v>
      </c>
      <c r="L59" s="17">
        <f t="shared" si="3"/>
        <v>200</v>
      </c>
      <c r="M59">
        <f t="shared" si="4"/>
        <v>75</v>
      </c>
      <c r="N59">
        <f t="shared" si="5"/>
        <v>607</v>
      </c>
      <c r="O59" s="5">
        <f t="shared" si="6"/>
        <v>902</v>
      </c>
      <c r="P59" s="3" t="str">
        <f t="shared" si="7"/>
        <v>OK</v>
      </c>
      <c r="Q59" s="3" t="str">
        <f>IF(O59&gt;SUM(Parameters!$D$3:$D$6),"Not OK","OK")</f>
        <v>OK</v>
      </c>
    </row>
    <row r="60" spans="1:17">
      <c r="A60">
        <v>57</v>
      </c>
      <c r="B60">
        <f>MAX(Parameters!$C$3,ROUNDDOWN(Parameters!$D$3*Parameters!B73,0))</f>
        <v>40</v>
      </c>
      <c r="C60">
        <f>MAX(Parameters!$C$4,ROUNDDOWN(Parameters!$D$4*Parameters!C73,0))</f>
        <v>116</v>
      </c>
      <c r="D60">
        <f>MAX(Parameters!$C$5,ROUNDDOWN(Parameters!$D$5*Parameters!D73,0))</f>
        <v>150</v>
      </c>
      <c r="E60">
        <f>MAX(Parameters!$C$6,ROUNDDOWN(Parameters!$D$6*Parameters!E73,0))</f>
        <v>447</v>
      </c>
      <c r="F60" s="5">
        <f t="shared" si="0"/>
        <v>753</v>
      </c>
      <c r="G60" s="3" t="str">
        <f t="shared" si="1"/>
        <v>OK</v>
      </c>
      <c r="H60" s="3" t="str">
        <f>IF(F60&gt;SUM(Parameters!$D$3:$D$6),"Not OK","OK")</f>
        <v>OK</v>
      </c>
      <c r="J60">
        <v>57</v>
      </c>
      <c r="K60" s="17">
        <f t="shared" si="2"/>
        <v>20</v>
      </c>
      <c r="L60" s="17">
        <f t="shared" si="3"/>
        <v>58</v>
      </c>
      <c r="M60">
        <f t="shared" si="4"/>
        <v>150</v>
      </c>
      <c r="N60">
        <f t="shared" si="5"/>
        <v>447</v>
      </c>
      <c r="O60" s="5">
        <f t="shared" si="6"/>
        <v>675</v>
      </c>
      <c r="P60" s="3" t="str">
        <f t="shared" si="7"/>
        <v>OK</v>
      </c>
      <c r="Q60" s="3" t="str">
        <f>IF(O60&gt;SUM(Parameters!$D$3:$D$6),"Not OK","OK")</f>
        <v>OK</v>
      </c>
    </row>
    <row r="61" spans="1:17">
      <c r="A61">
        <v>58</v>
      </c>
      <c r="B61">
        <f>MAX(Parameters!$C$3,ROUNDDOWN(Parameters!$D$3*Parameters!B74,0))</f>
        <v>40</v>
      </c>
      <c r="C61">
        <f>MAX(Parameters!$C$4,ROUNDDOWN(Parameters!$D$4*Parameters!C74,0))</f>
        <v>100</v>
      </c>
      <c r="D61">
        <f>MAX(Parameters!$C$5,ROUNDDOWN(Parameters!$D$5*Parameters!D74,0))</f>
        <v>75</v>
      </c>
      <c r="E61">
        <f>MAX(Parameters!$C$6,ROUNDDOWN(Parameters!$D$6*Parameters!E74,0))</f>
        <v>219</v>
      </c>
      <c r="F61" s="5">
        <f t="shared" si="0"/>
        <v>434</v>
      </c>
      <c r="G61" s="3" t="str">
        <f t="shared" si="1"/>
        <v>OK</v>
      </c>
      <c r="H61" s="3" t="str">
        <f>IF(F61&gt;SUM(Parameters!$D$3:$D$6),"Not OK","OK")</f>
        <v>OK</v>
      </c>
      <c r="J61">
        <v>58</v>
      </c>
      <c r="K61" s="17">
        <f t="shared" si="2"/>
        <v>20</v>
      </c>
      <c r="L61" s="17">
        <f t="shared" si="3"/>
        <v>50</v>
      </c>
      <c r="M61">
        <f t="shared" si="4"/>
        <v>75</v>
      </c>
      <c r="N61">
        <f t="shared" si="5"/>
        <v>219</v>
      </c>
      <c r="O61" s="5">
        <f t="shared" si="6"/>
        <v>364</v>
      </c>
      <c r="P61" s="3" t="str">
        <f t="shared" si="7"/>
        <v>OK</v>
      </c>
      <c r="Q61" s="3" t="str">
        <f>IF(O61&gt;SUM(Parameters!$D$3:$D$6),"Not OK","OK")</f>
        <v>OK</v>
      </c>
    </row>
    <row r="62" spans="1:17">
      <c r="A62">
        <v>59</v>
      </c>
      <c r="B62">
        <f>MAX(Parameters!$C$3,ROUNDDOWN(Parameters!$D$3*Parameters!B75,0))</f>
        <v>40</v>
      </c>
      <c r="C62">
        <f>MAX(Parameters!$C$4,ROUNDDOWN(Parameters!$D$4*Parameters!C75,0))</f>
        <v>472</v>
      </c>
      <c r="D62">
        <f>MAX(Parameters!$C$5,ROUNDDOWN(Parameters!$D$5*Parameters!D75,0))</f>
        <v>155</v>
      </c>
      <c r="E62">
        <f>MAX(Parameters!$C$6,ROUNDDOWN(Parameters!$D$6*Parameters!E75,0))</f>
        <v>410</v>
      </c>
      <c r="F62" s="5">
        <f t="shared" si="0"/>
        <v>1077</v>
      </c>
      <c r="G62" s="3" t="str">
        <f t="shared" si="1"/>
        <v>OK</v>
      </c>
      <c r="H62" s="3" t="str">
        <f>IF(F62&gt;SUM(Parameters!$D$3:$D$6),"Not OK","OK")</f>
        <v>OK</v>
      </c>
      <c r="J62">
        <v>59</v>
      </c>
      <c r="K62" s="17">
        <f t="shared" si="2"/>
        <v>20</v>
      </c>
      <c r="L62" s="17">
        <f t="shared" si="3"/>
        <v>236</v>
      </c>
      <c r="M62">
        <f t="shared" si="4"/>
        <v>155</v>
      </c>
      <c r="N62">
        <f t="shared" si="5"/>
        <v>410</v>
      </c>
      <c r="O62" s="5">
        <f t="shared" si="6"/>
        <v>821</v>
      </c>
      <c r="P62" s="3" t="str">
        <f t="shared" si="7"/>
        <v>OK</v>
      </c>
      <c r="Q62" s="3" t="str">
        <f>IF(O62&gt;SUM(Parameters!$D$3:$D$6),"Not OK","OK")</f>
        <v>OK</v>
      </c>
    </row>
    <row r="63" spans="1:17">
      <c r="A63">
        <v>60</v>
      </c>
      <c r="B63">
        <f>MAX(Parameters!$C$3,ROUNDDOWN(Parameters!$D$3*Parameters!B76,0))</f>
        <v>40</v>
      </c>
      <c r="C63">
        <f>MAX(Parameters!$C$4,ROUNDDOWN(Parameters!$D$4*Parameters!C76,0))</f>
        <v>100</v>
      </c>
      <c r="D63">
        <f>MAX(Parameters!$C$5,ROUNDDOWN(Parameters!$D$5*Parameters!D76,0))</f>
        <v>75</v>
      </c>
      <c r="E63">
        <f>MAX(Parameters!$C$6,ROUNDDOWN(Parameters!$D$6*Parameters!E76,0))</f>
        <v>579</v>
      </c>
      <c r="F63" s="5">
        <f t="shared" si="0"/>
        <v>794</v>
      </c>
      <c r="G63" s="3" t="str">
        <f t="shared" si="1"/>
        <v>OK</v>
      </c>
      <c r="H63" s="3" t="str">
        <f>IF(F63&gt;SUM(Parameters!$D$3:$D$6),"Not OK","OK")</f>
        <v>OK</v>
      </c>
      <c r="J63">
        <v>60</v>
      </c>
      <c r="K63" s="17">
        <f t="shared" si="2"/>
        <v>20</v>
      </c>
      <c r="L63" s="17">
        <f t="shared" si="3"/>
        <v>50</v>
      </c>
      <c r="M63">
        <f t="shared" si="4"/>
        <v>75</v>
      </c>
      <c r="N63">
        <f t="shared" si="5"/>
        <v>579</v>
      </c>
      <c r="O63" s="5">
        <f t="shared" si="6"/>
        <v>724</v>
      </c>
      <c r="P63" s="3" t="str">
        <f t="shared" si="7"/>
        <v>OK</v>
      </c>
      <c r="Q63" s="3" t="str">
        <f>IF(O63&gt;SUM(Parameters!$D$3:$D$6),"Not OK","OK")</f>
        <v>OK</v>
      </c>
    </row>
    <row r="64" spans="1:17">
      <c r="A64">
        <v>61</v>
      </c>
      <c r="B64">
        <f>MAX(Parameters!$C$3,ROUNDDOWN(Parameters!$D$3*Parameters!B77,0))</f>
        <v>48</v>
      </c>
      <c r="C64">
        <f>MAX(Parameters!$C$4,ROUNDDOWN(Parameters!$D$4*Parameters!C77,0))</f>
        <v>491</v>
      </c>
      <c r="D64">
        <f>MAX(Parameters!$C$5,ROUNDDOWN(Parameters!$D$5*Parameters!D77,0))</f>
        <v>172</v>
      </c>
      <c r="E64">
        <f>MAX(Parameters!$C$6,ROUNDDOWN(Parameters!$D$6*Parameters!E77,0))</f>
        <v>592</v>
      </c>
      <c r="F64" s="5">
        <f t="shared" si="0"/>
        <v>1303</v>
      </c>
      <c r="G64" s="3" t="str">
        <f t="shared" si="1"/>
        <v>OK</v>
      </c>
      <c r="H64" s="3" t="str">
        <f>IF(F64&gt;SUM(Parameters!$D$3:$D$6),"Not OK","OK")</f>
        <v>OK</v>
      </c>
      <c r="J64">
        <v>61</v>
      </c>
      <c r="K64" s="17">
        <f t="shared" si="2"/>
        <v>24</v>
      </c>
      <c r="L64" s="17">
        <f t="shared" si="3"/>
        <v>245</v>
      </c>
      <c r="M64">
        <f t="shared" si="4"/>
        <v>172</v>
      </c>
      <c r="N64">
        <f t="shared" si="5"/>
        <v>592</v>
      </c>
      <c r="O64" s="5">
        <f t="shared" si="6"/>
        <v>1033</v>
      </c>
      <c r="P64" s="3" t="str">
        <f t="shared" si="7"/>
        <v>OK</v>
      </c>
      <c r="Q64" s="3" t="str">
        <f>IF(O64&gt;SUM(Parameters!$D$3:$D$6),"Not OK","OK")</f>
        <v>OK</v>
      </c>
    </row>
    <row r="65" spans="1:17">
      <c r="A65">
        <v>62</v>
      </c>
      <c r="B65">
        <f>MAX(Parameters!$C$3,ROUNDDOWN(Parameters!$D$3*Parameters!B78,0))</f>
        <v>40</v>
      </c>
      <c r="C65">
        <f>MAX(Parameters!$C$4,ROUNDDOWN(Parameters!$D$4*Parameters!C78,0))</f>
        <v>100</v>
      </c>
      <c r="D65">
        <f>MAX(Parameters!$C$5,ROUNDDOWN(Parameters!$D$5*Parameters!D78,0))</f>
        <v>156</v>
      </c>
      <c r="E65">
        <f>MAX(Parameters!$C$6,ROUNDDOWN(Parameters!$D$6*Parameters!E78,0))</f>
        <v>532</v>
      </c>
      <c r="F65" s="5">
        <f t="shared" si="0"/>
        <v>828</v>
      </c>
      <c r="G65" s="3" t="str">
        <f t="shared" si="1"/>
        <v>OK</v>
      </c>
      <c r="H65" s="3" t="str">
        <f>IF(F65&gt;SUM(Parameters!$D$3:$D$6),"Not OK","OK")</f>
        <v>OK</v>
      </c>
      <c r="J65">
        <v>62</v>
      </c>
      <c r="K65" s="17">
        <f t="shared" si="2"/>
        <v>20</v>
      </c>
      <c r="L65" s="17">
        <f t="shared" si="3"/>
        <v>50</v>
      </c>
      <c r="M65">
        <f t="shared" si="4"/>
        <v>156</v>
      </c>
      <c r="N65">
        <f t="shared" si="5"/>
        <v>532</v>
      </c>
      <c r="O65" s="5">
        <f t="shared" si="6"/>
        <v>758</v>
      </c>
      <c r="P65" s="3" t="str">
        <f t="shared" si="7"/>
        <v>OK</v>
      </c>
      <c r="Q65" s="3" t="str">
        <f>IF(O65&gt;SUM(Parameters!$D$3:$D$6),"Not OK","OK")</f>
        <v>OK</v>
      </c>
    </row>
    <row r="66" spans="1:17">
      <c r="A66">
        <v>63</v>
      </c>
      <c r="B66">
        <f>MAX(Parameters!$C$3,ROUNDDOWN(Parameters!$D$3*Parameters!B79,0))</f>
        <v>45</v>
      </c>
      <c r="C66">
        <f>MAX(Parameters!$C$4,ROUNDDOWN(Parameters!$D$4*Parameters!C79,0))</f>
        <v>189</v>
      </c>
      <c r="D66">
        <f>MAX(Parameters!$C$5,ROUNDDOWN(Parameters!$D$5*Parameters!D79,0))</f>
        <v>75</v>
      </c>
      <c r="E66">
        <f>MAX(Parameters!$C$6,ROUNDDOWN(Parameters!$D$6*Parameters!E79,0))</f>
        <v>622</v>
      </c>
      <c r="F66" s="5">
        <f t="shared" si="0"/>
        <v>931</v>
      </c>
      <c r="G66" s="3" t="str">
        <f t="shared" si="1"/>
        <v>OK</v>
      </c>
      <c r="H66" s="3" t="str">
        <f>IF(F66&gt;SUM(Parameters!$D$3:$D$6),"Not OK","OK")</f>
        <v>OK</v>
      </c>
      <c r="J66">
        <v>63</v>
      </c>
      <c r="K66" s="17">
        <f t="shared" si="2"/>
        <v>22</v>
      </c>
      <c r="L66" s="17">
        <f t="shared" si="3"/>
        <v>94</v>
      </c>
      <c r="M66">
        <f t="shared" si="4"/>
        <v>75</v>
      </c>
      <c r="N66">
        <f t="shared" si="5"/>
        <v>622</v>
      </c>
      <c r="O66" s="5">
        <f t="shared" si="6"/>
        <v>813</v>
      </c>
      <c r="P66" s="3" t="str">
        <f t="shared" si="7"/>
        <v>OK</v>
      </c>
      <c r="Q66" s="3" t="str">
        <f>IF(O66&gt;SUM(Parameters!$D$3:$D$6),"Not OK","OK")</f>
        <v>OK</v>
      </c>
    </row>
    <row r="67" spans="1:17">
      <c r="A67">
        <v>64</v>
      </c>
      <c r="B67">
        <f>MAX(Parameters!$C$3,ROUNDDOWN(Parameters!$D$3*Parameters!B80,0))</f>
        <v>40</v>
      </c>
      <c r="C67">
        <f>MAX(Parameters!$C$4,ROUNDDOWN(Parameters!$D$4*Parameters!C80,0))</f>
        <v>332</v>
      </c>
      <c r="D67">
        <f>MAX(Parameters!$C$5,ROUNDDOWN(Parameters!$D$5*Parameters!D80,0))</f>
        <v>195</v>
      </c>
      <c r="E67">
        <f>MAX(Parameters!$C$6,ROUNDDOWN(Parameters!$D$6*Parameters!E80,0))</f>
        <v>144</v>
      </c>
      <c r="F67" s="5">
        <f t="shared" si="0"/>
        <v>711</v>
      </c>
      <c r="G67" s="3" t="str">
        <f t="shared" si="1"/>
        <v>OK</v>
      </c>
      <c r="H67" s="3" t="str">
        <f>IF(F67&gt;SUM(Parameters!$D$3:$D$6),"Not OK","OK")</f>
        <v>OK</v>
      </c>
      <c r="J67">
        <v>64</v>
      </c>
      <c r="K67" s="17">
        <f t="shared" si="2"/>
        <v>20</v>
      </c>
      <c r="L67" s="17">
        <f t="shared" si="3"/>
        <v>166</v>
      </c>
      <c r="M67">
        <f t="shared" si="4"/>
        <v>195</v>
      </c>
      <c r="N67">
        <f t="shared" si="5"/>
        <v>144</v>
      </c>
      <c r="O67" s="5">
        <f t="shared" si="6"/>
        <v>525</v>
      </c>
      <c r="P67" s="3" t="str">
        <f t="shared" si="7"/>
        <v>OK</v>
      </c>
      <c r="Q67" s="3" t="str">
        <f>IF(O67&gt;SUM(Parameters!$D$3:$D$6),"Not OK","OK")</f>
        <v>OK</v>
      </c>
    </row>
    <row r="68" spans="1:17">
      <c r="A68">
        <v>65</v>
      </c>
      <c r="B68">
        <f>MAX(Parameters!$C$3,ROUNDDOWN(Parameters!$D$3*Parameters!B81,0))</f>
        <v>41</v>
      </c>
      <c r="C68">
        <f>MAX(Parameters!$C$4,ROUNDDOWN(Parameters!$D$4*Parameters!C81,0))</f>
        <v>102</v>
      </c>
      <c r="D68">
        <f>MAX(Parameters!$C$5,ROUNDDOWN(Parameters!$D$5*Parameters!D81,0))</f>
        <v>159</v>
      </c>
      <c r="E68">
        <f>MAX(Parameters!$C$6,ROUNDDOWN(Parameters!$D$6*Parameters!E81,0))</f>
        <v>104</v>
      </c>
      <c r="F68" s="5">
        <f t="shared" si="0"/>
        <v>406</v>
      </c>
      <c r="G68" s="3" t="str">
        <f t="shared" si="1"/>
        <v>OK</v>
      </c>
      <c r="H68" s="3" t="str">
        <f>IF(F68&gt;SUM(Parameters!$D$3:$D$6),"Not OK","OK")</f>
        <v>OK</v>
      </c>
      <c r="J68">
        <v>65</v>
      </c>
      <c r="K68" s="17">
        <f t="shared" si="2"/>
        <v>20</v>
      </c>
      <c r="L68" s="17">
        <f t="shared" si="3"/>
        <v>51</v>
      </c>
      <c r="M68">
        <f t="shared" si="4"/>
        <v>159</v>
      </c>
      <c r="N68">
        <f t="shared" si="5"/>
        <v>104</v>
      </c>
      <c r="O68" s="5">
        <f t="shared" si="6"/>
        <v>334</v>
      </c>
      <c r="P68" s="3" t="str">
        <f t="shared" si="7"/>
        <v>OK</v>
      </c>
      <c r="Q68" s="3" t="str">
        <f>IF(O68&gt;SUM(Parameters!$D$3:$D$6),"Not OK","OK")</f>
        <v>OK</v>
      </c>
    </row>
    <row r="69" spans="1:17">
      <c r="A69">
        <v>66</v>
      </c>
      <c r="B69">
        <f>MAX(Parameters!$C$3,ROUNDDOWN(Parameters!$D$3*Parameters!B82,0))</f>
        <v>40</v>
      </c>
      <c r="C69">
        <f>MAX(Parameters!$C$4,ROUNDDOWN(Parameters!$D$4*Parameters!C82,0))</f>
        <v>369</v>
      </c>
      <c r="D69">
        <f>MAX(Parameters!$C$5,ROUNDDOWN(Parameters!$D$5*Parameters!D82,0))</f>
        <v>139</v>
      </c>
      <c r="E69">
        <f>MAX(Parameters!$C$6,ROUNDDOWN(Parameters!$D$6*Parameters!E82,0))</f>
        <v>164</v>
      </c>
      <c r="F69" s="5">
        <f t="shared" ref="F69:F103" si="8">SUM(B69:E69)</f>
        <v>712</v>
      </c>
      <c r="G69" s="3" t="str">
        <f t="shared" ref="G69:G103" si="9">IF(F69&lt;0,"Not OK","OK")</f>
        <v>OK</v>
      </c>
      <c r="H69" s="3" t="str">
        <f>IF(F69&gt;SUM(Parameters!$D$3:$D$6),"Not OK","OK")</f>
        <v>OK</v>
      </c>
      <c r="J69">
        <v>66</v>
      </c>
      <c r="K69" s="17">
        <f t="shared" ref="K69:K103" si="10">ROUNDDOWN(B69*$O$1,0)</f>
        <v>20</v>
      </c>
      <c r="L69" s="17">
        <f t="shared" ref="L69:L103" si="11">ROUNDDOWN(C69*$O$1,0)</f>
        <v>184</v>
      </c>
      <c r="M69">
        <f t="shared" ref="M69:M103" si="12">D69</f>
        <v>139</v>
      </c>
      <c r="N69">
        <f t="shared" ref="N69:N103" si="13">E69</f>
        <v>164</v>
      </c>
      <c r="O69" s="5">
        <f t="shared" ref="O69:O103" si="14">SUM(K69:N69)</f>
        <v>507</v>
      </c>
      <c r="P69" s="3" t="str">
        <f t="shared" ref="P69:P103" si="15">IF(O69&lt;0,"Not OK","OK")</f>
        <v>OK</v>
      </c>
      <c r="Q69" s="3" t="str">
        <f>IF(O69&gt;SUM(Parameters!$D$3:$D$6),"Not OK","OK")</f>
        <v>OK</v>
      </c>
    </row>
    <row r="70" spans="1:17">
      <c r="A70">
        <v>67</v>
      </c>
      <c r="B70">
        <f>MAX(Parameters!$C$3,ROUNDDOWN(Parameters!$D$3*Parameters!B83,0))</f>
        <v>40</v>
      </c>
      <c r="C70">
        <f>MAX(Parameters!$C$4,ROUNDDOWN(Parameters!$D$4*Parameters!C83,0))</f>
        <v>191</v>
      </c>
      <c r="D70">
        <f>MAX(Parameters!$C$5,ROUNDDOWN(Parameters!$D$5*Parameters!D83,0))</f>
        <v>113</v>
      </c>
      <c r="E70">
        <f>MAX(Parameters!$C$6,ROUNDDOWN(Parameters!$D$6*Parameters!E83,0))</f>
        <v>264</v>
      </c>
      <c r="F70" s="5">
        <f t="shared" si="8"/>
        <v>608</v>
      </c>
      <c r="G70" s="3" t="str">
        <f t="shared" si="9"/>
        <v>OK</v>
      </c>
      <c r="H70" s="3" t="str">
        <f>IF(F70&gt;SUM(Parameters!$D$3:$D$6),"Not OK","OK")</f>
        <v>OK</v>
      </c>
      <c r="J70">
        <v>67</v>
      </c>
      <c r="K70" s="17">
        <f t="shared" si="10"/>
        <v>20</v>
      </c>
      <c r="L70" s="17">
        <f t="shared" si="11"/>
        <v>95</v>
      </c>
      <c r="M70">
        <f t="shared" si="12"/>
        <v>113</v>
      </c>
      <c r="N70">
        <f t="shared" si="13"/>
        <v>264</v>
      </c>
      <c r="O70" s="5">
        <f t="shared" si="14"/>
        <v>492</v>
      </c>
      <c r="P70" s="3" t="str">
        <f t="shared" si="15"/>
        <v>OK</v>
      </c>
      <c r="Q70" s="3" t="str">
        <f>IF(O70&gt;SUM(Parameters!$D$3:$D$6),"Not OK","OK")</f>
        <v>OK</v>
      </c>
    </row>
    <row r="71" spans="1:17">
      <c r="A71">
        <v>68</v>
      </c>
      <c r="B71">
        <f>MAX(Parameters!$C$3,ROUNDDOWN(Parameters!$D$3*Parameters!B84,0))</f>
        <v>40</v>
      </c>
      <c r="C71">
        <f>MAX(Parameters!$C$4,ROUNDDOWN(Parameters!$D$4*Parameters!C84,0))</f>
        <v>432</v>
      </c>
      <c r="D71">
        <f>MAX(Parameters!$C$5,ROUNDDOWN(Parameters!$D$5*Parameters!D84,0))</f>
        <v>149</v>
      </c>
      <c r="E71">
        <f>MAX(Parameters!$C$6,ROUNDDOWN(Parameters!$D$6*Parameters!E84,0))</f>
        <v>561</v>
      </c>
      <c r="F71" s="5">
        <f t="shared" si="8"/>
        <v>1182</v>
      </c>
      <c r="G71" s="3" t="str">
        <f t="shared" si="9"/>
        <v>OK</v>
      </c>
      <c r="H71" s="3" t="str">
        <f>IF(F71&gt;SUM(Parameters!$D$3:$D$6),"Not OK","OK")</f>
        <v>OK</v>
      </c>
      <c r="J71">
        <v>68</v>
      </c>
      <c r="K71" s="17">
        <f t="shared" si="10"/>
        <v>20</v>
      </c>
      <c r="L71" s="17">
        <f t="shared" si="11"/>
        <v>216</v>
      </c>
      <c r="M71">
        <f t="shared" si="12"/>
        <v>149</v>
      </c>
      <c r="N71">
        <f t="shared" si="13"/>
        <v>561</v>
      </c>
      <c r="O71" s="5">
        <f t="shared" si="14"/>
        <v>946</v>
      </c>
      <c r="P71" s="3" t="str">
        <f t="shared" si="15"/>
        <v>OK</v>
      </c>
      <c r="Q71" s="3" t="str">
        <f>IF(O71&gt;SUM(Parameters!$D$3:$D$6),"Not OK","OK")</f>
        <v>OK</v>
      </c>
    </row>
    <row r="72" spans="1:17">
      <c r="A72">
        <v>69</v>
      </c>
      <c r="B72">
        <f>MAX(Parameters!$C$3,ROUNDDOWN(Parameters!$D$3*Parameters!B85,0))</f>
        <v>40</v>
      </c>
      <c r="C72">
        <f>MAX(Parameters!$C$4,ROUNDDOWN(Parameters!$D$4*Parameters!C85,0))</f>
        <v>170</v>
      </c>
      <c r="D72">
        <f>MAX(Parameters!$C$5,ROUNDDOWN(Parameters!$D$5*Parameters!D85,0))</f>
        <v>75</v>
      </c>
      <c r="E72">
        <f>MAX(Parameters!$C$6,ROUNDDOWN(Parameters!$D$6*Parameters!E85,0))</f>
        <v>501</v>
      </c>
      <c r="F72" s="5">
        <f t="shared" si="8"/>
        <v>786</v>
      </c>
      <c r="G72" s="3" t="str">
        <f t="shared" si="9"/>
        <v>OK</v>
      </c>
      <c r="H72" s="3" t="str">
        <f>IF(F72&gt;SUM(Parameters!$D$3:$D$6),"Not OK","OK")</f>
        <v>OK</v>
      </c>
      <c r="J72">
        <v>69</v>
      </c>
      <c r="K72" s="17">
        <f t="shared" si="10"/>
        <v>20</v>
      </c>
      <c r="L72" s="17">
        <f t="shared" si="11"/>
        <v>85</v>
      </c>
      <c r="M72">
        <f t="shared" si="12"/>
        <v>75</v>
      </c>
      <c r="N72">
        <f t="shared" si="13"/>
        <v>501</v>
      </c>
      <c r="O72" s="5">
        <f t="shared" si="14"/>
        <v>681</v>
      </c>
      <c r="P72" s="3" t="str">
        <f t="shared" si="15"/>
        <v>OK</v>
      </c>
      <c r="Q72" s="3" t="str">
        <f>IF(O72&gt;SUM(Parameters!$D$3:$D$6),"Not OK","OK")</f>
        <v>OK</v>
      </c>
    </row>
    <row r="73" spans="1:17">
      <c r="A73">
        <v>70</v>
      </c>
      <c r="B73">
        <f>MAX(Parameters!$C$3,ROUNDDOWN(Parameters!$D$3*Parameters!B86,0))</f>
        <v>46</v>
      </c>
      <c r="C73">
        <f>MAX(Parameters!$C$4,ROUNDDOWN(Parameters!$D$4*Parameters!C86,0))</f>
        <v>372</v>
      </c>
      <c r="D73">
        <f>MAX(Parameters!$C$5,ROUNDDOWN(Parameters!$D$5*Parameters!D86,0))</f>
        <v>158</v>
      </c>
      <c r="E73">
        <f>MAX(Parameters!$C$6,ROUNDDOWN(Parameters!$D$6*Parameters!E86,0))</f>
        <v>630</v>
      </c>
      <c r="F73" s="5">
        <f t="shared" si="8"/>
        <v>1206</v>
      </c>
      <c r="G73" s="3" t="str">
        <f t="shared" si="9"/>
        <v>OK</v>
      </c>
      <c r="H73" s="3" t="str">
        <f>IF(F73&gt;SUM(Parameters!$D$3:$D$6),"Not OK","OK")</f>
        <v>OK</v>
      </c>
      <c r="J73">
        <v>70</v>
      </c>
      <c r="K73" s="17">
        <f t="shared" si="10"/>
        <v>23</v>
      </c>
      <c r="L73" s="17">
        <f t="shared" si="11"/>
        <v>186</v>
      </c>
      <c r="M73">
        <f t="shared" si="12"/>
        <v>158</v>
      </c>
      <c r="N73">
        <f t="shared" si="13"/>
        <v>630</v>
      </c>
      <c r="O73" s="5">
        <f t="shared" si="14"/>
        <v>997</v>
      </c>
      <c r="P73" s="3" t="str">
        <f t="shared" si="15"/>
        <v>OK</v>
      </c>
      <c r="Q73" s="3" t="str">
        <f>IF(O73&gt;SUM(Parameters!$D$3:$D$6),"Not OK","OK")</f>
        <v>OK</v>
      </c>
    </row>
    <row r="74" spans="1:17">
      <c r="A74">
        <v>71</v>
      </c>
      <c r="B74">
        <f>MAX(Parameters!$C$3,ROUNDDOWN(Parameters!$D$3*Parameters!B87,0))</f>
        <v>44</v>
      </c>
      <c r="C74">
        <f>MAX(Parameters!$C$4,ROUNDDOWN(Parameters!$D$4*Parameters!C87,0))</f>
        <v>100</v>
      </c>
      <c r="D74">
        <f>MAX(Parameters!$C$5,ROUNDDOWN(Parameters!$D$5*Parameters!D87,0))</f>
        <v>172</v>
      </c>
      <c r="E74">
        <f>MAX(Parameters!$C$6,ROUNDDOWN(Parameters!$D$6*Parameters!E87,0))</f>
        <v>174</v>
      </c>
      <c r="F74" s="5">
        <f t="shared" si="8"/>
        <v>490</v>
      </c>
      <c r="G74" s="3" t="str">
        <f t="shared" si="9"/>
        <v>OK</v>
      </c>
      <c r="H74" s="3" t="str">
        <f>IF(F74&gt;SUM(Parameters!$D$3:$D$6),"Not OK","OK")</f>
        <v>OK</v>
      </c>
      <c r="J74">
        <v>71</v>
      </c>
      <c r="K74" s="17">
        <f t="shared" si="10"/>
        <v>22</v>
      </c>
      <c r="L74" s="17">
        <f t="shared" si="11"/>
        <v>50</v>
      </c>
      <c r="M74">
        <f t="shared" si="12"/>
        <v>172</v>
      </c>
      <c r="N74">
        <f t="shared" si="13"/>
        <v>174</v>
      </c>
      <c r="O74" s="5">
        <f t="shared" si="14"/>
        <v>418</v>
      </c>
      <c r="P74" s="3" t="str">
        <f t="shared" si="15"/>
        <v>OK</v>
      </c>
      <c r="Q74" s="3" t="str">
        <f>IF(O74&gt;SUM(Parameters!$D$3:$D$6),"Not OK","OK")</f>
        <v>OK</v>
      </c>
    </row>
    <row r="75" spans="1:17">
      <c r="A75">
        <v>72</v>
      </c>
      <c r="B75">
        <f>MAX(Parameters!$C$3,ROUNDDOWN(Parameters!$D$3*Parameters!B88,0))</f>
        <v>49</v>
      </c>
      <c r="C75">
        <f>MAX(Parameters!$C$4,ROUNDDOWN(Parameters!$D$4*Parameters!C88,0))</f>
        <v>366</v>
      </c>
      <c r="D75">
        <f>MAX(Parameters!$C$5,ROUNDDOWN(Parameters!$D$5*Parameters!D88,0))</f>
        <v>165</v>
      </c>
      <c r="E75">
        <f>MAX(Parameters!$C$6,ROUNDDOWN(Parameters!$D$6*Parameters!E88,0))</f>
        <v>595</v>
      </c>
      <c r="F75" s="5">
        <f t="shared" si="8"/>
        <v>1175</v>
      </c>
      <c r="G75" s="3" t="str">
        <f t="shared" si="9"/>
        <v>OK</v>
      </c>
      <c r="H75" s="3" t="str">
        <f>IF(F75&gt;SUM(Parameters!$D$3:$D$6),"Not OK","OK")</f>
        <v>OK</v>
      </c>
      <c r="J75">
        <v>72</v>
      </c>
      <c r="K75" s="17">
        <f t="shared" si="10"/>
        <v>24</v>
      </c>
      <c r="L75" s="17">
        <f t="shared" si="11"/>
        <v>183</v>
      </c>
      <c r="M75">
        <f t="shared" si="12"/>
        <v>165</v>
      </c>
      <c r="N75">
        <f t="shared" si="13"/>
        <v>595</v>
      </c>
      <c r="O75" s="5">
        <f t="shared" si="14"/>
        <v>967</v>
      </c>
      <c r="P75" s="3" t="str">
        <f t="shared" si="15"/>
        <v>OK</v>
      </c>
      <c r="Q75" s="3" t="str">
        <f>IF(O75&gt;SUM(Parameters!$D$3:$D$6),"Not OK","OK")</f>
        <v>OK</v>
      </c>
    </row>
    <row r="76" spans="1:17">
      <c r="A76">
        <v>73</v>
      </c>
      <c r="B76">
        <f>MAX(Parameters!$C$3,ROUNDDOWN(Parameters!$D$3*Parameters!B89,0))</f>
        <v>46</v>
      </c>
      <c r="C76">
        <f>MAX(Parameters!$C$4,ROUNDDOWN(Parameters!$D$4*Parameters!C89,0))</f>
        <v>100</v>
      </c>
      <c r="D76">
        <f>MAX(Parameters!$C$5,ROUNDDOWN(Parameters!$D$5*Parameters!D89,0))</f>
        <v>199</v>
      </c>
      <c r="E76">
        <f>MAX(Parameters!$C$6,ROUNDDOWN(Parameters!$D$6*Parameters!E89,0))</f>
        <v>565</v>
      </c>
      <c r="F76" s="5">
        <f t="shared" si="8"/>
        <v>910</v>
      </c>
      <c r="G76" s="3" t="str">
        <f t="shared" si="9"/>
        <v>OK</v>
      </c>
      <c r="H76" s="3" t="str">
        <f>IF(F76&gt;SUM(Parameters!$D$3:$D$6),"Not OK","OK")</f>
        <v>OK</v>
      </c>
      <c r="J76">
        <v>73</v>
      </c>
      <c r="K76" s="17">
        <f t="shared" si="10"/>
        <v>23</v>
      </c>
      <c r="L76" s="17">
        <f t="shared" si="11"/>
        <v>50</v>
      </c>
      <c r="M76">
        <f t="shared" si="12"/>
        <v>199</v>
      </c>
      <c r="N76">
        <f t="shared" si="13"/>
        <v>565</v>
      </c>
      <c r="O76" s="5">
        <f t="shared" si="14"/>
        <v>837</v>
      </c>
      <c r="P76" s="3" t="str">
        <f t="shared" si="15"/>
        <v>OK</v>
      </c>
      <c r="Q76" s="3" t="str">
        <f>IF(O76&gt;SUM(Parameters!$D$3:$D$6),"Not OK","OK")</f>
        <v>OK</v>
      </c>
    </row>
    <row r="77" spans="1:17">
      <c r="A77">
        <v>74</v>
      </c>
      <c r="B77">
        <f>MAX(Parameters!$C$3,ROUNDDOWN(Parameters!$D$3*Parameters!B90,0))</f>
        <v>40</v>
      </c>
      <c r="C77">
        <f>MAX(Parameters!$C$4,ROUNDDOWN(Parameters!$D$4*Parameters!C90,0))</f>
        <v>312</v>
      </c>
      <c r="D77">
        <f>MAX(Parameters!$C$5,ROUNDDOWN(Parameters!$D$5*Parameters!D90,0))</f>
        <v>112</v>
      </c>
      <c r="E77">
        <f>MAX(Parameters!$C$6,ROUNDDOWN(Parameters!$D$6*Parameters!E90,0))</f>
        <v>433</v>
      </c>
      <c r="F77" s="5">
        <f t="shared" si="8"/>
        <v>897</v>
      </c>
      <c r="G77" s="3" t="str">
        <f t="shared" si="9"/>
        <v>OK</v>
      </c>
      <c r="H77" s="3" t="str">
        <f>IF(F77&gt;SUM(Parameters!$D$3:$D$6),"Not OK","OK")</f>
        <v>OK</v>
      </c>
      <c r="J77">
        <v>74</v>
      </c>
      <c r="K77" s="17">
        <f t="shared" si="10"/>
        <v>20</v>
      </c>
      <c r="L77" s="17">
        <f t="shared" si="11"/>
        <v>156</v>
      </c>
      <c r="M77">
        <f t="shared" si="12"/>
        <v>112</v>
      </c>
      <c r="N77">
        <f t="shared" si="13"/>
        <v>433</v>
      </c>
      <c r="O77" s="5">
        <f t="shared" si="14"/>
        <v>721</v>
      </c>
      <c r="P77" s="3" t="str">
        <f t="shared" si="15"/>
        <v>OK</v>
      </c>
      <c r="Q77" s="3" t="str">
        <f>IF(O77&gt;SUM(Parameters!$D$3:$D$6),"Not OK","OK")</f>
        <v>OK</v>
      </c>
    </row>
    <row r="78" spans="1:17">
      <c r="A78">
        <v>75</v>
      </c>
      <c r="B78">
        <f>MAX(Parameters!$C$3,ROUNDDOWN(Parameters!$D$3*Parameters!B91,0))</f>
        <v>40</v>
      </c>
      <c r="C78">
        <f>MAX(Parameters!$C$4,ROUNDDOWN(Parameters!$D$4*Parameters!C91,0))</f>
        <v>239</v>
      </c>
      <c r="D78">
        <f>MAX(Parameters!$C$5,ROUNDDOWN(Parameters!$D$5*Parameters!D91,0))</f>
        <v>194</v>
      </c>
      <c r="E78">
        <f>MAX(Parameters!$C$6,ROUNDDOWN(Parameters!$D$6*Parameters!E91,0))</f>
        <v>123</v>
      </c>
      <c r="F78" s="5">
        <f t="shared" si="8"/>
        <v>596</v>
      </c>
      <c r="G78" s="3" t="str">
        <f t="shared" si="9"/>
        <v>OK</v>
      </c>
      <c r="H78" s="3" t="str">
        <f>IF(F78&gt;SUM(Parameters!$D$3:$D$6),"Not OK","OK")</f>
        <v>OK</v>
      </c>
      <c r="J78">
        <v>75</v>
      </c>
      <c r="K78" s="17">
        <f t="shared" si="10"/>
        <v>20</v>
      </c>
      <c r="L78" s="17">
        <f t="shared" si="11"/>
        <v>119</v>
      </c>
      <c r="M78">
        <f t="shared" si="12"/>
        <v>194</v>
      </c>
      <c r="N78">
        <f t="shared" si="13"/>
        <v>123</v>
      </c>
      <c r="O78" s="5">
        <f t="shared" si="14"/>
        <v>456</v>
      </c>
      <c r="P78" s="3" t="str">
        <f t="shared" si="15"/>
        <v>OK</v>
      </c>
      <c r="Q78" s="3" t="str">
        <f>IF(O78&gt;SUM(Parameters!$D$3:$D$6),"Not OK","OK")</f>
        <v>OK</v>
      </c>
    </row>
    <row r="79" spans="1:17">
      <c r="A79">
        <v>76</v>
      </c>
      <c r="B79">
        <f>MAX(Parameters!$C$3,ROUNDDOWN(Parameters!$D$3*Parameters!B92,0))</f>
        <v>40</v>
      </c>
      <c r="C79">
        <f>MAX(Parameters!$C$4,ROUNDDOWN(Parameters!$D$4*Parameters!C92,0))</f>
        <v>100</v>
      </c>
      <c r="D79">
        <f>MAX(Parameters!$C$5,ROUNDDOWN(Parameters!$D$5*Parameters!D92,0))</f>
        <v>114</v>
      </c>
      <c r="E79">
        <f>MAX(Parameters!$C$6,ROUNDDOWN(Parameters!$D$6*Parameters!E92,0))</f>
        <v>604</v>
      </c>
      <c r="F79" s="5">
        <f t="shared" si="8"/>
        <v>858</v>
      </c>
      <c r="G79" s="3" t="str">
        <f t="shared" si="9"/>
        <v>OK</v>
      </c>
      <c r="H79" s="3" t="str">
        <f>IF(F79&gt;SUM(Parameters!$D$3:$D$6),"Not OK","OK")</f>
        <v>OK</v>
      </c>
      <c r="J79">
        <v>76</v>
      </c>
      <c r="K79" s="17">
        <f t="shared" si="10"/>
        <v>20</v>
      </c>
      <c r="L79" s="17">
        <f t="shared" si="11"/>
        <v>50</v>
      </c>
      <c r="M79">
        <f t="shared" si="12"/>
        <v>114</v>
      </c>
      <c r="N79">
        <f t="shared" si="13"/>
        <v>604</v>
      </c>
      <c r="O79" s="5">
        <f t="shared" si="14"/>
        <v>788</v>
      </c>
      <c r="P79" s="3" t="str">
        <f t="shared" si="15"/>
        <v>OK</v>
      </c>
      <c r="Q79" s="3" t="str">
        <f>IF(O79&gt;SUM(Parameters!$D$3:$D$6),"Not OK","OK")</f>
        <v>OK</v>
      </c>
    </row>
    <row r="80" spans="1:17">
      <c r="A80">
        <v>77</v>
      </c>
      <c r="B80">
        <f>MAX(Parameters!$C$3,ROUNDDOWN(Parameters!$D$3*Parameters!B93,0))</f>
        <v>40</v>
      </c>
      <c r="C80">
        <f>MAX(Parameters!$C$4,ROUNDDOWN(Parameters!$D$4*Parameters!C93,0))</f>
        <v>416</v>
      </c>
      <c r="D80">
        <f>MAX(Parameters!$C$5,ROUNDDOWN(Parameters!$D$5*Parameters!D93,0))</f>
        <v>154</v>
      </c>
      <c r="E80">
        <f>MAX(Parameters!$C$6,ROUNDDOWN(Parameters!$D$6*Parameters!E93,0))</f>
        <v>264</v>
      </c>
      <c r="F80" s="5">
        <f t="shared" si="8"/>
        <v>874</v>
      </c>
      <c r="G80" s="3" t="str">
        <f t="shared" si="9"/>
        <v>OK</v>
      </c>
      <c r="H80" s="3" t="str">
        <f>IF(F80&gt;SUM(Parameters!$D$3:$D$6),"Not OK","OK")</f>
        <v>OK</v>
      </c>
      <c r="J80">
        <v>77</v>
      </c>
      <c r="K80" s="17">
        <f t="shared" si="10"/>
        <v>20</v>
      </c>
      <c r="L80" s="17">
        <f t="shared" si="11"/>
        <v>208</v>
      </c>
      <c r="M80">
        <f t="shared" si="12"/>
        <v>154</v>
      </c>
      <c r="N80">
        <f t="shared" si="13"/>
        <v>264</v>
      </c>
      <c r="O80" s="5">
        <f t="shared" si="14"/>
        <v>646</v>
      </c>
      <c r="P80" s="3" t="str">
        <f t="shared" si="15"/>
        <v>OK</v>
      </c>
      <c r="Q80" s="3" t="str">
        <f>IF(O80&gt;SUM(Parameters!$D$3:$D$6),"Not OK","OK")</f>
        <v>OK</v>
      </c>
    </row>
    <row r="81" spans="1:17">
      <c r="A81">
        <v>78</v>
      </c>
      <c r="B81">
        <f>MAX(Parameters!$C$3,ROUNDDOWN(Parameters!$D$3*Parameters!B94,0))</f>
        <v>47</v>
      </c>
      <c r="C81">
        <f>MAX(Parameters!$C$4,ROUNDDOWN(Parameters!$D$4*Parameters!C94,0))</f>
        <v>100</v>
      </c>
      <c r="D81">
        <f>MAX(Parameters!$C$5,ROUNDDOWN(Parameters!$D$5*Parameters!D94,0))</f>
        <v>75</v>
      </c>
      <c r="E81">
        <f>MAX(Parameters!$C$6,ROUNDDOWN(Parameters!$D$6*Parameters!E94,0))</f>
        <v>437</v>
      </c>
      <c r="F81" s="5">
        <f t="shared" si="8"/>
        <v>659</v>
      </c>
      <c r="G81" s="3" t="str">
        <f t="shared" si="9"/>
        <v>OK</v>
      </c>
      <c r="H81" s="3" t="str">
        <f>IF(F81&gt;SUM(Parameters!$D$3:$D$6),"Not OK","OK")</f>
        <v>OK</v>
      </c>
      <c r="J81">
        <v>78</v>
      </c>
      <c r="K81" s="17">
        <f t="shared" si="10"/>
        <v>23</v>
      </c>
      <c r="L81" s="17">
        <f t="shared" si="11"/>
        <v>50</v>
      </c>
      <c r="M81">
        <f t="shared" si="12"/>
        <v>75</v>
      </c>
      <c r="N81">
        <f t="shared" si="13"/>
        <v>437</v>
      </c>
      <c r="O81" s="5">
        <f t="shared" si="14"/>
        <v>585</v>
      </c>
      <c r="P81" s="3" t="str">
        <f t="shared" si="15"/>
        <v>OK</v>
      </c>
      <c r="Q81" s="3" t="str">
        <f>IF(O81&gt;SUM(Parameters!$D$3:$D$6),"Not OK","OK")</f>
        <v>OK</v>
      </c>
    </row>
    <row r="82" spans="1:17">
      <c r="A82">
        <v>79</v>
      </c>
      <c r="B82">
        <f>MAX(Parameters!$C$3,ROUNDDOWN(Parameters!$D$3*Parameters!B95,0))</f>
        <v>43</v>
      </c>
      <c r="C82">
        <f>MAX(Parameters!$C$4,ROUNDDOWN(Parameters!$D$4*Parameters!C95,0))</f>
        <v>299</v>
      </c>
      <c r="D82">
        <f>MAX(Parameters!$C$5,ROUNDDOWN(Parameters!$D$5*Parameters!D95,0))</f>
        <v>189</v>
      </c>
      <c r="E82">
        <f>MAX(Parameters!$C$6,ROUNDDOWN(Parameters!$D$6*Parameters!E95,0))</f>
        <v>256</v>
      </c>
      <c r="F82" s="5">
        <f t="shared" si="8"/>
        <v>787</v>
      </c>
      <c r="G82" s="3" t="str">
        <f t="shared" si="9"/>
        <v>OK</v>
      </c>
      <c r="H82" s="3" t="str">
        <f>IF(F82&gt;SUM(Parameters!$D$3:$D$6),"Not OK","OK")</f>
        <v>OK</v>
      </c>
      <c r="J82">
        <v>79</v>
      </c>
      <c r="K82" s="17">
        <f t="shared" si="10"/>
        <v>21</v>
      </c>
      <c r="L82" s="17">
        <f t="shared" si="11"/>
        <v>149</v>
      </c>
      <c r="M82">
        <f t="shared" si="12"/>
        <v>189</v>
      </c>
      <c r="N82">
        <f t="shared" si="13"/>
        <v>256</v>
      </c>
      <c r="O82" s="5">
        <f t="shared" si="14"/>
        <v>615</v>
      </c>
      <c r="P82" s="3" t="str">
        <f t="shared" si="15"/>
        <v>OK</v>
      </c>
      <c r="Q82" s="3" t="str">
        <f>IF(O82&gt;SUM(Parameters!$D$3:$D$6),"Not OK","OK")</f>
        <v>OK</v>
      </c>
    </row>
    <row r="83" spans="1:17">
      <c r="A83">
        <v>80</v>
      </c>
      <c r="B83">
        <f>MAX(Parameters!$C$3,ROUNDDOWN(Parameters!$D$3*Parameters!B96,0))</f>
        <v>47</v>
      </c>
      <c r="C83">
        <f>MAX(Parameters!$C$4,ROUNDDOWN(Parameters!$D$4*Parameters!C96,0))</f>
        <v>156</v>
      </c>
      <c r="D83">
        <f>MAX(Parameters!$C$5,ROUNDDOWN(Parameters!$D$5*Parameters!D96,0))</f>
        <v>169</v>
      </c>
      <c r="E83">
        <f>MAX(Parameters!$C$6,ROUNDDOWN(Parameters!$D$6*Parameters!E96,0))</f>
        <v>640</v>
      </c>
      <c r="F83" s="5">
        <f t="shared" si="8"/>
        <v>1012</v>
      </c>
      <c r="G83" s="3" t="str">
        <f t="shared" si="9"/>
        <v>OK</v>
      </c>
      <c r="H83" s="3" t="str">
        <f>IF(F83&gt;SUM(Parameters!$D$3:$D$6),"Not OK","OK")</f>
        <v>OK</v>
      </c>
      <c r="J83">
        <v>80</v>
      </c>
      <c r="K83" s="17">
        <f t="shared" si="10"/>
        <v>23</v>
      </c>
      <c r="L83" s="17">
        <f t="shared" si="11"/>
        <v>78</v>
      </c>
      <c r="M83">
        <f t="shared" si="12"/>
        <v>169</v>
      </c>
      <c r="N83">
        <f t="shared" si="13"/>
        <v>640</v>
      </c>
      <c r="O83" s="5">
        <f t="shared" si="14"/>
        <v>910</v>
      </c>
      <c r="P83" s="3" t="str">
        <f t="shared" si="15"/>
        <v>OK</v>
      </c>
      <c r="Q83" s="3" t="str">
        <f>IF(O83&gt;SUM(Parameters!$D$3:$D$6),"Not OK","OK")</f>
        <v>OK</v>
      </c>
    </row>
    <row r="84" spans="1:17">
      <c r="A84">
        <v>81</v>
      </c>
      <c r="B84">
        <f>MAX(Parameters!$C$3,ROUNDDOWN(Parameters!$D$3*Parameters!B97,0))</f>
        <v>40</v>
      </c>
      <c r="C84">
        <f>MAX(Parameters!$C$4,ROUNDDOWN(Parameters!$D$4*Parameters!C97,0))</f>
        <v>444</v>
      </c>
      <c r="D84">
        <f>MAX(Parameters!$C$5,ROUNDDOWN(Parameters!$D$5*Parameters!D97,0))</f>
        <v>157</v>
      </c>
      <c r="E84">
        <f>MAX(Parameters!$C$6,ROUNDDOWN(Parameters!$D$6*Parameters!E97,0))</f>
        <v>429</v>
      </c>
      <c r="F84" s="5">
        <f t="shared" si="8"/>
        <v>1070</v>
      </c>
      <c r="G84" s="3" t="str">
        <f t="shared" si="9"/>
        <v>OK</v>
      </c>
      <c r="H84" s="3" t="str">
        <f>IF(F84&gt;SUM(Parameters!$D$3:$D$6),"Not OK","OK")</f>
        <v>OK</v>
      </c>
      <c r="J84">
        <v>81</v>
      </c>
      <c r="K84" s="17">
        <f t="shared" si="10"/>
        <v>20</v>
      </c>
      <c r="L84" s="17">
        <f t="shared" si="11"/>
        <v>222</v>
      </c>
      <c r="M84">
        <f t="shared" si="12"/>
        <v>157</v>
      </c>
      <c r="N84">
        <f t="shared" si="13"/>
        <v>429</v>
      </c>
      <c r="O84" s="5">
        <f t="shared" si="14"/>
        <v>828</v>
      </c>
      <c r="P84" s="3" t="str">
        <f t="shared" si="15"/>
        <v>OK</v>
      </c>
      <c r="Q84" s="3" t="str">
        <f>IF(O84&gt;SUM(Parameters!$D$3:$D$6),"Not OK","OK")</f>
        <v>OK</v>
      </c>
    </row>
    <row r="85" spans="1:17">
      <c r="A85">
        <v>82</v>
      </c>
      <c r="B85">
        <f>MAX(Parameters!$C$3,ROUNDDOWN(Parameters!$D$3*Parameters!B98,0))</f>
        <v>45</v>
      </c>
      <c r="C85">
        <f>MAX(Parameters!$C$4,ROUNDDOWN(Parameters!$D$4*Parameters!C98,0))</f>
        <v>100</v>
      </c>
      <c r="D85">
        <f>MAX(Parameters!$C$5,ROUNDDOWN(Parameters!$D$5*Parameters!D98,0))</f>
        <v>75</v>
      </c>
      <c r="E85">
        <f>MAX(Parameters!$C$6,ROUNDDOWN(Parameters!$D$6*Parameters!E98,0))</f>
        <v>558</v>
      </c>
      <c r="F85" s="5">
        <f t="shared" si="8"/>
        <v>778</v>
      </c>
      <c r="G85" s="3" t="str">
        <f t="shared" si="9"/>
        <v>OK</v>
      </c>
      <c r="H85" s="3" t="str">
        <f>IF(F85&gt;SUM(Parameters!$D$3:$D$6),"Not OK","OK")</f>
        <v>OK</v>
      </c>
      <c r="J85">
        <v>82</v>
      </c>
      <c r="K85" s="17">
        <f t="shared" si="10"/>
        <v>22</v>
      </c>
      <c r="L85" s="17">
        <f t="shared" si="11"/>
        <v>50</v>
      </c>
      <c r="M85">
        <f t="shared" si="12"/>
        <v>75</v>
      </c>
      <c r="N85">
        <f t="shared" si="13"/>
        <v>558</v>
      </c>
      <c r="O85" s="5">
        <f t="shared" si="14"/>
        <v>705</v>
      </c>
      <c r="P85" s="3" t="str">
        <f t="shared" si="15"/>
        <v>OK</v>
      </c>
      <c r="Q85" s="3" t="str">
        <f>IF(O85&gt;SUM(Parameters!$D$3:$D$6),"Not OK","OK")</f>
        <v>OK</v>
      </c>
    </row>
    <row r="86" spans="1:17">
      <c r="A86">
        <v>83</v>
      </c>
      <c r="B86">
        <f>MAX(Parameters!$C$3,ROUNDDOWN(Parameters!$D$3*Parameters!B99,0))</f>
        <v>40</v>
      </c>
      <c r="C86">
        <f>MAX(Parameters!$C$4,ROUNDDOWN(Parameters!$D$4*Parameters!C99,0))</f>
        <v>334</v>
      </c>
      <c r="D86">
        <f>MAX(Parameters!$C$5,ROUNDDOWN(Parameters!$D$5*Parameters!D99,0))</f>
        <v>165</v>
      </c>
      <c r="E86">
        <f>MAX(Parameters!$C$6,ROUNDDOWN(Parameters!$D$6*Parameters!E99,0))</f>
        <v>496</v>
      </c>
      <c r="F86" s="5">
        <f t="shared" si="8"/>
        <v>1035</v>
      </c>
      <c r="G86" s="3" t="str">
        <f t="shared" si="9"/>
        <v>OK</v>
      </c>
      <c r="H86" s="3" t="str">
        <f>IF(F86&gt;SUM(Parameters!$D$3:$D$6),"Not OK","OK")</f>
        <v>OK</v>
      </c>
      <c r="J86">
        <v>83</v>
      </c>
      <c r="K86" s="17">
        <f t="shared" si="10"/>
        <v>20</v>
      </c>
      <c r="L86" s="17">
        <f t="shared" si="11"/>
        <v>167</v>
      </c>
      <c r="M86">
        <f t="shared" si="12"/>
        <v>165</v>
      </c>
      <c r="N86">
        <f t="shared" si="13"/>
        <v>496</v>
      </c>
      <c r="O86" s="5">
        <f t="shared" si="14"/>
        <v>848</v>
      </c>
      <c r="P86" s="3" t="str">
        <f t="shared" si="15"/>
        <v>OK</v>
      </c>
      <c r="Q86" s="3" t="str">
        <f>IF(O86&gt;SUM(Parameters!$D$3:$D$6),"Not OK","OK")</f>
        <v>OK</v>
      </c>
    </row>
    <row r="87" spans="1:17">
      <c r="A87">
        <v>84</v>
      </c>
      <c r="B87">
        <f>MAX(Parameters!$C$3,ROUNDDOWN(Parameters!$D$3*Parameters!B100,0))</f>
        <v>40</v>
      </c>
      <c r="C87">
        <f>MAX(Parameters!$C$4,ROUNDDOWN(Parameters!$D$4*Parameters!C100,0))</f>
        <v>433</v>
      </c>
      <c r="D87">
        <f>MAX(Parameters!$C$5,ROUNDDOWN(Parameters!$D$5*Parameters!D100,0))</f>
        <v>148</v>
      </c>
      <c r="E87">
        <f>MAX(Parameters!$C$6,ROUNDDOWN(Parameters!$D$6*Parameters!E100,0))</f>
        <v>401</v>
      </c>
      <c r="F87" s="5">
        <f t="shared" si="8"/>
        <v>1022</v>
      </c>
      <c r="G87" s="3" t="str">
        <f t="shared" si="9"/>
        <v>OK</v>
      </c>
      <c r="H87" s="3" t="str">
        <f>IF(F87&gt;SUM(Parameters!$D$3:$D$6),"Not OK","OK")</f>
        <v>OK</v>
      </c>
      <c r="J87">
        <v>84</v>
      </c>
      <c r="K87" s="17">
        <f t="shared" si="10"/>
        <v>20</v>
      </c>
      <c r="L87" s="17">
        <f t="shared" si="11"/>
        <v>216</v>
      </c>
      <c r="M87">
        <f t="shared" si="12"/>
        <v>148</v>
      </c>
      <c r="N87">
        <f t="shared" si="13"/>
        <v>401</v>
      </c>
      <c r="O87" s="5">
        <f t="shared" si="14"/>
        <v>785</v>
      </c>
      <c r="P87" s="3" t="str">
        <f t="shared" si="15"/>
        <v>OK</v>
      </c>
      <c r="Q87" s="3" t="str">
        <f>IF(O87&gt;SUM(Parameters!$D$3:$D$6),"Not OK","OK")</f>
        <v>OK</v>
      </c>
    </row>
    <row r="88" spans="1:17">
      <c r="A88">
        <v>85</v>
      </c>
      <c r="B88">
        <f>MAX(Parameters!$C$3,ROUNDDOWN(Parameters!$D$3*Parameters!B101,0))</f>
        <v>40</v>
      </c>
      <c r="C88">
        <f>MAX(Parameters!$C$4,ROUNDDOWN(Parameters!$D$4*Parameters!C101,0))</f>
        <v>198</v>
      </c>
      <c r="D88">
        <f>MAX(Parameters!$C$5,ROUNDDOWN(Parameters!$D$5*Parameters!D101,0))</f>
        <v>110</v>
      </c>
      <c r="E88">
        <f>MAX(Parameters!$C$6,ROUNDDOWN(Parameters!$D$6*Parameters!E101,0))</f>
        <v>319</v>
      </c>
      <c r="F88" s="5">
        <f t="shared" si="8"/>
        <v>667</v>
      </c>
      <c r="G88" s="3" t="str">
        <f t="shared" si="9"/>
        <v>OK</v>
      </c>
      <c r="H88" s="3" t="str">
        <f>IF(F88&gt;SUM(Parameters!$D$3:$D$6),"Not OK","OK")</f>
        <v>OK</v>
      </c>
      <c r="J88">
        <v>85</v>
      </c>
      <c r="K88" s="17">
        <f t="shared" si="10"/>
        <v>20</v>
      </c>
      <c r="L88" s="17">
        <f t="shared" si="11"/>
        <v>99</v>
      </c>
      <c r="M88">
        <f t="shared" si="12"/>
        <v>110</v>
      </c>
      <c r="N88">
        <f t="shared" si="13"/>
        <v>319</v>
      </c>
      <c r="O88" s="5">
        <f t="shared" si="14"/>
        <v>548</v>
      </c>
      <c r="P88" s="3" t="str">
        <f t="shared" si="15"/>
        <v>OK</v>
      </c>
      <c r="Q88" s="3" t="str">
        <f>IF(O88&gt;SUM(Parameters!$D$3:$D$6),"Not OK","OK")</f>
        <v>OK</v>
      </c>
    </row>
    <row r="89" spans="1:17">
      <c r="A89">
        <v>86</v>
      </c>
      <c r="B89">
        <f>MAX(Parameters!$C$3,ROUNDDOWN(Parameters!$D$3*Parameters!B102,0))</f>
        <v>40</v>
      </c>
      <c r="C89">
        <f>MAX(Parameters!$C$4,ROUNDDOWN(Parameters!$D$4*Parameters!C102,0))</f>
        <v>325</v>
      </c>
      <c r="D89">
        <f>MAX(Parameters!$C$5,ROUNDDOWN(Parameters!$D$5*Parameters!D102,0))</f>
        <v>97</v>
      </c>
      <c r="E89">
        <f>MAX(Parameters!$C$6,ROUNDDOWN(Parameters!$D$6*Parameters!E102,0))</f>
        <v>100</v>
      </c>
      <c r="F89" s="5">
        <f t="shared" si="8"/>
        <v>562</v>
      </c>
      <c r="G89" s="3" t="str">
        <f t="shared" si="9"/>
        <v>OK</v>
      </c>
      <c r="H89" s="3" t="str">
        <f>IF(F89&gt;SUM(Parameters!$D$3:$D$6),"Not OK","OK")</f>
        <v>OK</v>
      </c>
      <c r="J89">
        <v>86</v>
      </c>
      <c r="K89" s="17">
        <f t="shared" si="10"/>
        <v>20</v>
      </c>
      <c r="L89" s="17">
        <f t="shared" si="11"/>
        <v>162</v>
      </c>
      <c r="M89">
        <f t="shared" si="12"/>
        <v>97</v>
      </c>
      <c r="N89">
        <f t="shared" si="13"/>
        <v>100</v>
      </c>
      <c r="O89" s="5">
        <f t="shared" si="14"/>
        <v>379</v>
      </c>
      <c r="P89" s="3" t="str">
        <f t="shared" si="15"/>
        <v>OK</v>
      </c>
      <c r="Q89" s="3" t="str">
        <f>IF(O89&gt;SUM(Parameters!$D$3:$D$6),"Not OK","OK")</f>
        <v>OK</v>
      </c>
    </row>
    <row r="90" spans="1:17">
      <c r="A90">
        <v>87</v>
      </c>
      <c r="B90">
        <f>MAX(Parameters!$C$3,ROUNDDOWN(Parameters!$D$3*Parameters!B103,0))</f>
        <v>40</v>
      </c>
      <c r="C90">
        <f>MAX(Parameters!$C$4,ROUNDDOWN(Parameters!$D$4*Parameters!C103,0))</f>
        <v>450</v>
      </c>
      <c r="D90">
        <f>MAX(Parameters!$C$5,ROUNDDOWN(Parameters!$D$5*Parameters!D103,0))</f>
        <v>75</v>
      </c>
      <c r="E90">
        <f>MAX(Parameters!$C$6,ROUNDDOWN(Parameters!$D$6*Parameters!E103,0))</f>
        <v>120</v>
      </c>
      <c r="F90" s="5">
        <f t="shared" si="8"/>
        <v>685</v>
      </c>
      <c r="G90" s="3" t="str">
        <f t="shared" si="9"/>
        <v>OK</v>
      </c>
      <c r="H90" s="3" t="str">
        <f>IF(F90&gt;SUM(Parameters!$D$3:$D$6),"Not OK","OK")</f>
        <v>OK</v>
      </c>
      <c r="J90">
        <v>87</v>
      </c>
      <c r="K90" s="17">
        <f t="shared" si="10"/>
        <v>20</v>
      </c>
      <c r="L90" s="17">
        <f t="shared" si="11"/>
        <v>225</v>
      </c>
      <c r="M90">
        <f t="shared" si="12"/>
        <v>75</v>
      </c>
      <c r="N90">
        <f t="shared" si="13"/>
        <v>120</v>
      </c>
      <c r="O90" s="5">
        <f t="shared" si="14"/>
        <v>440</v>
      </c>
      <c r="P90" s="3" t="str">
        <f t="shared" si="15"/>
        <v>OK</v>
      </c>
      <c r="Q90" s="3" t="str">
        <f>IF(O90&gt;SUM(Parameters!$D$3:$D$6),"Not OK","OK")</f>
        <v>OK</v>
      </c>
    </row>
    <row r="91" spans="1:17">
      <c r="A91">
        <v>88</v>
      </c>
      <c r="B91">
        <f>MAX(Parameters!$C$3,ROUNDDOWN(Parameters!$D$3*Parameters!B104,0))</f>
        <v>45</v>
      </c>
      <c r="C91">
        <f>MAX(Parameters!$C$4,ROUNDDOWN(Parameters!$D$4*Parameters!C104,0))</f>
        <v>100</v>
      </c>
      <c r="D91">
        <f>MAX(Parameters!$C$5,ROUNDDOWN(Parameters!$D$5*Parameters!D104,0))</f>
        <v>75</v>
      </c>
      <c r="E91">
        <f>MAX(Parameters!$C$6,ROUNDDOWN(Parameters!$D$6*Parameters!E104,0))</f>
        <v>462</v>
      </c>
      <c r="F91" s="5">
        <f t="shared" si="8"/>
        <v>682</v>
      </c>
      <c r="G91" s="3" t="str">
        <f t="shared" si="9"/>
        <v>OK</v>
      </c>
      <c r="H91" s="3" t="str">
        <f>IF(F91&gt;SUM(Parameters!$D$3:$D$6),"Not OK","OK")</f>
        <v>OK</v>
      </c>
      <c r="J91">
        <v>88</v>
      </c>
      <c r="K91" s="17">
        <f t="shared" si="10"/>
        <v>22</v>
      </c>
      <c r="L91" s="17">
        <f t="shared" si="11"/>
        <v>50</v>
      </c>
      <c r="M91">
        <f t="shared" si="12"/>
        <v>75</v>
      </c>
      <c r="N91">
        <f t="shared" si="13"/>
        <v>462</v>
      </c>
      <c r="O91" s="5">
        <f t="shared" si="14"/>
        <v>609</v>
      </c>
      <c r="P91" s="3" t="str">
        <f t="shared" si="15"/>
        <v>OK</v>
      </c>
      <c r="Q91" s="3" t="str">
        <f>IF(O91&gt;SUM(Parameters!$D$3:$D$6),"Not OK","OK")</f>
        <v>OK</v>
      </c>
    </row>
    <row r="92" spans="1:17">
      <c r="A92">
        <v>89</v>
      </c>
      <c r="B92">
        <f>MAX(Parameters!$C$3,ROUNDDOWN(Parameters!$D$3*Parameters!B105,0))</f>
        <v>40</v>
      </c>
      <c r="C92">
        <f>MAX(Parameters!$C$4,ROUNDDOWN(Parameters!$D$4*Parameters!C105,0))</f>
        <v>199</v>
      </c>
      <c r="D92">
        <f>MAX(Parameters!$C$5,ROUNDDOWN(Parameters!$D$5*Parameters!D105,0))</f>
        <v>75</v>
      </c>
      <c r="E92">
        <f>MAX(Parameters!$C$6,ROUNDDOWN(Parameters!$D$6*Parameters!E105,0))</f>
        <v>661</v>
      </c>
      <c r="F92" s="5">
        <f t="shared" si="8"/>
        <v>975</v>
      </c>
      <c r="G92" s="3" t="str">
        <f t="shared" si="9"/>
        <v>OK</v>
      </c>
      <c r="H92" s="3" t="str">
        <f>IF(F92&gt;SUM(Parameters!$D$3:$D$6),"Not OK","OK")</f>
        <v>OK</v>
      </c>
      <c r="J92">
        <v>89</v>
      </c>
      <c r="K92" s="17">
        <f t="shared" si="10"/>
        <v>20</v>
      </c>
      <c r="L92" s="17">
        <f t="shared" si="11"/>
        <v>99</v>
      </c>
      <c r="M92">
        <f t="shared" si="12"/>
        <v>75</v>
      </c>
      <c r="N92">
        <f t="shared" si="13"/>
        <v>661</v>
      </c>
      <c r="O92" s="5">
        <f t="shared" si="14"/>
        <v>855</v>
      </c>
      <c r="P92" s="3" t="str">
        <f t="shared" si="15"/>
        <v>OK</v>
      </c>
      <c r="Q92" s="3" t="str">
        <f>IF(O92&gt;SUM(Parameters!$D$3:$D$6),"Not OK","OK")</f>
        <v>OK</v>
      </c>
    </row>
    <row r="93" spans="1:17">
      <c r="A93">
        <v>90</v>
      </c>
      <c r="B93">
        <f>MAX(Parameters!$C$3,ROUNDDOWN(Parameters!$D$3*Parameters!B106,0))</f>
        <v>40</v>
      </c>
      <c r="C93">
        <f>MAX(Parameters!$C$4,ROUNDDOWN(Parameters!$D$4*Parameters!C106,0))</f>
        <v>151</v>
      </c>
      <c r="D93">
        <f>MAX(Parameters!$C$5,ROUNDDOWN(Parameters!$D$5*Parameters!D106,0))</f>
        <v>128</v>
      </c>
      <c r="E93">
        <f>MAX(Parameters!$C$6,ROUNDDOWN(Parameters!$D$6*Parameters!E106,0))</f>
        <v>383</v>
      </c>
      <c r="F93" s="5">
        <f t="shared" si="8"/>
        <v>702</v>
      </c>
      <c r="G93" s="3" t="str">
        <f t="shared" si="9"/>
        <v>OK</v>
      </c>
      <c r="H93" s="3" t="str">
        <f>IF(F93&gt;SUM(Parameters!$D$3:$D$6),"Not OK","OK")</f>
        <v>OK</v>
      </c>
      <c r="J93">
        <v>90</v>
      </c>
      <c r="K93" s="17">
        <f t="shared" si="10"/>
        <v>20</v>
      </c>
      <c r="L93" s="17">
        <f t="shared" si="11"/>
        <v>75</v>
      </c>
      <c r="M93">
        <f t="shared" si="12"/>
        <v>128</v>
      </c>
      <c r="N93">
        <f t="shared" si="13"/>
        <v>383</v>
      </c>
      <c r="O93" s="5">
        <f t="shared" si="14"/>
        <v>606</v>
      </c>
      <c r="P93" s="3" t="str">
        <f t="shared" si="15"/>
        <v>OK</v>
      </c>
      <c r="Q93" s="3" t="str">
        <f>IF(O93&gt;SUM(Parameters!$D$3:$D$6),"Not OK","OK")</f>
        <v>OK</v>
      </c>
    </row>
    <row r="94" spans="1:17">
      <c r="A94">
        <v>91</v>
      </c>
      <c r="B94">
        <f>MAX(Parameters!$C$3,ROUNDDOWN(Parameters!$D$3*Parameters!B107,0))</f>
        <v>40</v>
      </c>
      <c r="C94">
        <f>MAX(Parameters!$C$4,ROUNDDOWN(Parameters!$D$4*Parameters!C107,0))</f>
        <v>110</v>
      </c>
      <c r="D94">
        <f>MAX(Parameters!$C$5,ROUNDDOWN(Parameters!$D$5*Parameters!D107,0))</f>
        <v>132</v>
      </c>
      <c r="E94">
        <f>MAX(Parameters!$C$6,ROUNDDOWN(Parameters!$D$6*Parameters!E107,0))</f>
        <v>100</v>
      </c>
      <c r="F94" s="5">
        <f t="shared" si="8"/>
        <v>382</v>
      </c>
      <c r="G94" s="3" t="str">
        <f t="shared" si="9"/>
        <v>OK</v>
      </c>
      <c r="H94" s="3" t="str">
        <f>IF(F94&gt;SUM(Parameters!$D$3:$D$6),"Not OK","OK")</f>
        <v>OK</v>
      </c>
      <c r="J94">
        <v>91</v>
      </c>
      <c r="K94" s="17">
        <f t="shared" si="10"/>
        <v>20</v>
      </c>
      <c r="L94" s="17">
        <f t="shared" si="11"/>
        <v>55</v>
      </c>
      <c r="M94">
        <f t="shared" si="12"/>
        <v>132</v>
      </c>
      <c r="N94">
        <f t="shared" si="13"/>
        <v>100</v>
      </c>
      <c r="O94" s="5">
        <f t="shared" si="14"/>
        <v>307</v>
      </c>
      <c r="P94" s="3" t="str">
        <f t="shared" si="15"/>
        <v>OK</v>
      </c>
      <c r="Q94" s="3" t="str">
        <f>IF(O94&gt;SUM(Parameters!$D$3:$D$6),"Not OK","OK")</f>
        <v>OK</v>
      </c>
    </row>
    <row r="95" spans="1:17">
      <c r="A95">
        <v>92</v>
      </c>
      <c r="B95">
        <f>MAX(Parameters!$C$3,ROUNDDOWN(Parameters!$D$3*Parameters!B108,0))</f>
        <v>40</v>
      </c>
      <c r="C95">
        <f>MAX(Parameters!$C$4,ROUNDDOWN(Parameters!$D$4*Parameters!C108,0))</f>
        <v>147</v>
      </c>
      <c r="D95">
        <f>MAX(Parameters!$C$5,ROUNDDOWN(Parameters!$D$5*Parameters!D108,0))</f>
        <v>181</v>
      </c>
      <c r="E95">
        <f>MAX(Parameters!$C$6,ROUNDDOWN(Parameters!$D$6*Parameters!E108,0))</f>
        <v>124</v>
      </c>
      <c r="F95" s="5">
        <f t="shared" si="8"/>
        <v>492</v>
      </c>
      <c r="G95" s="3" t="str">
        <f t="shared" si="9"/>
        <v>OK</v>
      </c>
      <c r="H95" s="3" t="str">
        <f>IF(F95&gt;SUM(Parameters!$D$3:$D$6),"Not OK","OK")</f>
        <v>OK</v>
      </c>
      <c r="J95">
        <v>92</v>
      </c>
      <c r="K95" s="17">
        <f t="shared" si="10"/>
        <v>20</v>
      </c>
      <c r="L95" s="17">
        <f t="shared" si="11"/>
        <v>73</v>
      </c>
      <c r="M95">
        <f t="shared" si="12"/>
        <v>181</v>
      </c>
      <c r="N95">
        <f t="shared" si="13"/>
        <v>124</v>
      </c>
      <c r="O95" s="5">
        <f t="shared" si="14"/>
        <v>398</v>
      </c>
      <c r="P95" s="3" t="str">
        <f t="shared" si="15"/>
        <v>OK</v>
      </c>
      <c r="Q95" s="3" t="str">
        <f>IF(O95&gt;SUM(Parameters!$D$3:$D$6),"Not OK","OK")</f>
        <v>OK</v>
      </c>
    </row>
    <row r="96" spans="1:17">
      <c r="A96">
        <v>93</v>
      </c>
      <c r="B96">
        <f>MAX(Parameters!$C$3,ROUNDDOWN(Parameters!$D$3*Parameters!B109,0))</f>
        <v>47</v>
      </c>
      <c r="C96">
        <f>MAX(Parameters!$C$4,ROUNDDOWN(Parameters!$D$4*Parameters!C109,0))</f>
        <v>100</v>
      </c>
      <c r="D96">
        <f>MAX(Parameters!$C$5,ROUNDDOWN(Parameters!$D$5*Parameters!D109,0))</f>
        <v>75</v>
      </c>
      <c r="E96">
        <f>MAX(Parameters!$C$6,ROUNDDOWN(Parameters!$D$6*Parameters!E109,0))</f>
        <v>100</v>
      </c>
      <c r="F96" s="5">
        <f t="shared" si="8"/>
        <v>322</v>
      </c>
      <c r="G96" s="3" t="str">
        <f t="shared" si="9"/>
        <v>OK</v>
      </c>
      <c r="H96" s="3" t="str">
        <f>IF(F96&gt;SUM(Parameters!$D$3:$D$6),"Not OK","OK")</f>
        <v>OK</v>
      </c>
      <c r="J96">
        <v>93</v>
      </c>
      <c r="K96" s="17">
        <f t="shared" si="10"/>
        <v>23</v>
      </c>
      <c r="L96" s="17">
        <f t="shared" si="11"/>
        <v>50</v>
      </c>
      <c r="M96">
        <f t="shared" si="12"/>
        <v>75</v>
      </c>
      <c r="N96">
        <f t="shared" si="13"/>
        <v>100</v>
      </c>
      <c r="O96" s="5">
        <f t="shared" si="14"/>
        <v>248</v>
      </c>
      <c r="P96" s="3" t="str">
        <f t="shared" si="15"/>
        <v>OK</v>
      </c>
      <c r="Q96" s="3" t="str">
        <f>IF(O96&gt;SUM(Parameters!$D$3:$D$6),"Not OK","OK")</f>
        <v>OK</v>
      </c>
    </row>
    <row r="97" spans="1:17">
      <c r="A97">
        <v>94</v>
      </c>
      <c r="B97">
        <f>MAX(Parameters!$C$3,ROUNDDOWN(Parameters!$D$3*Parameters!B110,0))</f>
        <v>40</v>
      </c>
      <c r="C97">
        <f>MAX(Parameters!$C$4,ROUNDDOWN(Parameters!$D$4*Parameters!C110,0))</f>
        <v>100</v>
      </c>
      <c r="D97">
        <f>MAX(Parameters!$C$5,ROUNDDOWN(Parameters!$D$5*Parameters!D110,0))</f>
        <v>75</v>
      </c>
      <c r="E97">
        <f>MAX(Parameters!$C$6,ROUNDDOWN(Parameters!$D$6*Parameters!E110,0))</f>
        <v>100</v>
      </c>
      <c r="F97" s="5">
        <f t="shared" si="8"/>
        <v>315</v>
      </c>
      <c r="G97" s="3" t="str">
        <f t="shared" si="9"/>
        <v>OK</v>
      </c>
      <c r="H97" s="3" t="str">
        <f>IF(F97&gt;SUM(Parameters!$D$3:$D$6),"Not OK","OK")</f>
        <v>OK</v>
      </c>
      <c r="J97">
        <v>94</v>
      </c>
      <c r="K97" s="17">
        <f t="shared" si="10"/>
        <v>20</v>
      </c>
      <c r="L97" s="17">
        <f t="shared" si="11"/>
        <v>50</v>
      </c>
      <c r="M97">
        <f t="shared" si="12"/>
        <v>75</v>
      </c>
      <c r="N97">
        <f t="shared" si="13"/>
        <v>100</v>
      </c>
      <c r="O97" s="5">
        <f t="shared" si="14"/>
        <v>245</v>
      </c>
      <c r="P97" s="3" t="str">
        <f t="shared" si="15"/>
        <v>OK</v>
      </c>
      <c r="Q97" s="3" t="str">
        <f>IF(O97&gt;SUM(Parameters!$D$3:$D$6),"Not OK","OK")</f>
        <v>OK</v>
      </c>
    </row>
    <row r="98" spans="1:17">
      <c r="A98">
        <v>95</v>
      </c>
      <c r="B98">
        <f>MAX(Parameters!$C$3,ROUNDDOWN(Parameters!$D$3*Parameters!B111,0))</f>
        <v>40</v>
      </c>
      <c r="C98">
        <f>MAX(Parameters!$C$4,ROUNDDOWN(Parameters!$D$4*Parameters!C111,0))</f>
        <v>473</v>
      </c>
      <c r="D98">
        <f>MAX(Parameters!$C$5,ROUNDDOWN(Parameters!$D$5*Parameters!D111,0))</f>
        <v>88</v>
      </c>
      <c r="E98">
        <f>MAX(Parameters!$C$6,ROUNDDOWN(Parameters!$D$6*Parameters!E111,0))</f>
        <v>123</v>
      </c>
      <c r="F98" s="5">
        <f t="shared" si="8"/>
        <v>724</v>
      </c>
      <c r="G98" s="3" t="str">
        <f t="shared" si="9"/>
        <v>OK</v>
      </c>
      <c r="H98" s="3" t="str">
        <f>IF(F98&gt;SUM(Parameters!$D$3:$D$6),"Not OK","OK")</f>
        <v>OK</v>
      </c>
      <c r="J98">
        <v>95</v>
      </c>
      <c r="K98" s="17">
        <f t="shared" si="10"/>
        <v>20</v>
      </c>
      <c r="L98" s="17">
        <f t="shared" si="11"/>
        <v>236</v>
      </c>
      <c r="M98">
        <f t="shared" si="12"/>
        <v>88</v>
      </c>
      <c r="N98">
        <f t="shared" si="13"/>
        <v>123</v>
      </c>
      <c r="O98" s="5">
        <f t="shared" si="14"/>
        <v>467</v>
      </c>
      <c r="P98" s="3" t="str">
        <f t="shared" si="15"/>
        <v>OK</v>
      </c>
      <c r="Q98" s="3" t="str">
        <f>IF(O98&gt;SUM(Parameters!$D$3:$D$6),"Not OK","OK")</f>
        <v>OK</v>
      </c>
    </row>
    <row r="99" spans="1:17">
      <c r="A99">
        <v>96</v>
      </c>
      <c r="B99">
        <f>MAX(Parameters!$C$3,ROUNDDOWN(Parameters!$D$3*Parameters!B112,0))</f>
        <v>40</v>
      </c>
      <c r="C99">
        <f>MAX(Parameters!$C$4,ROUNDDOWN(Parameters!$D$4*Parameters!C112,0))</f>
        <v>418</v>
      </c>
      <c r="D99">
        <f>MAX(Parameters!$C$5,ROUNDDOWN(Parameters!$D$5*Parameters!D112,0))</f>
        <v>189</v>
      </c>
      <c r="E99">
        <f>MAX(Parameters!$C$6,ROUNDDOWN(Parameters!$D$6*Parameters!E112,0))</f>
        <v>465</v>
      </c>
      <c r="F99" s="5">
        <f t="shared" si="8"/>
        <v>1112</v>
      </c>
      <c r="G99" s="3" t="str">
        <f t="shared" si="9"/>
        <v>OK</v>
      </c>
      <c r="H99" s="3" t="str">
        <f>IF(F99&gt;SUM(Parameters!$D$3:$D$6),"Not OK","OK")</f>
        <v>OK</v>
      </c>
      <c r="J99">
        <v>96</v>
      </c>
      <c r="K99" s="17">
        <f t="shared" si="10"/>
        <v>20</v>
      </c>
      <c r="L99" s="17">
        <f t="shared" si="11"/>
        <v>209</v>
      </c>
      <c r="M99">
        <f t="shared" si="12"/>
        <v>189</v>
      </c>
      <c r="N99">
        <f t="shared" si="13"/>
        <v>465</v>
      </c>
      <c r="O99" s="5">
        <f t="shared" si="14"/>
        <v>883</v>
      </c>
      <c r="P99" s="3" t="str">
        <f t="shared" si="15"/>
        <v>OK</v>
      </c>
      <c r="Q99" s="3" t="str">
        <f>IF(O99&gt;SUM(Parameters!$D$3:$D$6),"Not OK","OK")</f>
        <v>OK</v>
      </c>
    </row>
    <row r="100" spans="1:17">
      <c r="A100">
        <v>97</v>
      </c>
      <c r="B100">
        <f>MAX(Parameters!$C$3,ROUNDDOWN(Parameters!$D$3*Parameters!B113,0))</f>
        <v>40</v>
      </c>
      <c r="C100">
        <f>MAX(Parameters!$C$4,ROUNDDOWN(Parameters!$D$4*Parameters!C113,0))</f>
        <v>458</v>
      </c>
      <c r="D100">
        <f>MAX(Parameters!$C$5,ROUNDDOWN(Parameters!$D$5*Parameters!D113,0))</f>
        <v>86</v>
      </c>
      <c r="E100">
        <f>MAX(Parameters!$C$6,ROUNDDOWN(Parameters!$D$6*Parameters!E113,0))</f>
        <v>531</v>
      </c>
      <c r="F100" s="5">
        <f t="shared" si="8"/>
        <v>1115</v>
      </c>
      <c r="G100" s="3" t="str">
        <f t="shared" si="9"/>
        <v>OK</v>
      </c>
      <c r="H100" s="3" t="str">
        <f>IF(F100&gt;SUM(Parameters!$D$3:$D$6),"Not OK","OK")</f>
        <v>OK</v>
      </c>
      <c r="J100">
        <v>97</v>
      </c>
      <c r="K100" s="17">
        <f t="shared" si="10"/>
        <v>20</v>
      </c>
      <c r="L100" s="17">
        <f t="shared" si="11"/>
        <v>229</v>
      </c>
      <c r="M100">
        <f t="shared" si="12"/>
        <v>86</v>
      </c>
      <c r="N100">
        <f t="shared" si="13"/>
        <v>531</v>
      </c>
      <c r="O100" s="5">
        <f t="shared" si="14"/>
        <v>866</v>
      </c>
      <c r="P100" s="3" t="str">
        <f t="shared" si="15"/>
        <v>OK</v>
      </c>
      <c r="Q100" s="3" t="str">
        <f>IF(O100&gt;SUM(Parameters!$D$3:$D$6),"Not OK","OK")</f>
        <v>OK</v>
      </c>
    </row>
    <row r="101" spans="1:17">
      <c r="A101">
        <v>98</v>
      </c>
      <c r="B101">
        <f>MAX(Parameters!$C$3,ROUNDDOWN(Parameters!$D$3*Parameters!B114,0))</f>
        <v>40</v>
      </c>
      <c r="C101">
        <f>MAX(Parameters!$C$4,ROUNDDOWN(Parameters!$D$4*Parameters!C114,0))</f>
        <v>411</v>
      </c>
      <c r="D101">
        <f>MAX(Parameters!$C$5,ROUNDDOWN(Parameters!$D$5*Parameters!D114,0))</f>
        <v>159</v>
      </c>
      <c r="E101">
        <f>MAX(Parameters!$C$6,ROUNDDOWN(Parameters!$D$6*Parameters!E114,0))</f>
        <v>372</v>
      </c>
      <c r="F101" s="5">
        <f t="shared" si="8"/>
        <v>982</v>
      </c>
      <c r="G101" s="3" t="str">
        <f t="shared" si="9"/>
        <v>OK</v>
      </c>
      <c r="H101" s="3" t="str">
        <f>IF(F101&gt;SUM(Parameters!$D$3:$D$6),"Not OK","OK")</f>
        <v>OK</v>
      </c>
      <c r="J101">
        <v>98</v>
      </c>
      <c r="K101" s="17">
        <f t="shared" si="10"/>
        <v>20</v>
      </c>
      <c r="L101" s="17">
        <f t="shared" si="11"/>
        <v>205</v>
      </c>
      <c r="M101">
        <f t="shared" si="12"/>
        <v>159</v>
      </c>
      <c r="N101">
        <f t="shared" si="13"/>
        <v>372</v>
      </c>
      <c r="O101" s="5">
        <f t="shared" si="14"/>
        <v>756</v>
      </c>
      <c r="P101" s="3" t="str">
        <f t="shared" si="15"/>
        <v>OK</v>
      </c>
      <c r="Q101" s="3" t="str">
        <f>IF(O101&gt;SUM(Parameters!$D$3:$D$6),"Not OK","OK")</f>
        <v>OK</v>
      </c>
    </row>
    <row r="102" spans="1:17">
      <c r="A102">
        <v>99</v>
      </c>
      <c r="B102">
        <f>MAX(Parameters!$C$3,ROUNDDOWN(Parameters!$D$3*Parameters!B115,0))</f>
        <v>40</v>
      </c>
      <c r="C102">
        <f>MAX(Parameters!$C$4,ROUNDDOWN(Parameters!$D$4*Parameters!C115,0))</f>
        <v>231</v>
      </c>
      <c r="D102">
        <f>MAX(Parameters!$C$5,ROUNDDOWN(Parameters!$D$5*Parameters!D115,0))</f>
        <v>75</v>
      </c>
      <c r="E102">
        <f>MAX(Parameters!$C$6,ROUNDDOWN(Parameters!$D$6*Parameters!E115,0))</f>
        <v>100</v>
      </c>
      <c r="F102" s="5">
        <f t="shared" si="8"/>
        <v>446</v>
      </c>
      <c r="G102" s="3" t="str">
        <f t="shared" si="9"/>
        <v>OK</v>
      </c>
      <c r="H102" s="3" t="str">
        <f>IF(F102&gt;SUM(Parameters!$D$3:$D$6),"Not OK","OK")</f>
        <v>OK</v>
      </c>
      <c r="J102">
        <v>99</v>
      </c>
      <c r="K102" s="17">
        <f t="shared" si="10"/>
        <v>20</v>
      </c>
      <c r="L102" s="17">
        <f t="shared" si="11"/>
        <v>115</v>
      </c>
      <c r="M102">
        <f t="shared" si="12"/>
        <v>75</v>
      </c>
      <c r="N102">
        <f t="shared" si="13"/>
        <v>100</v>
      </c>
      <c r="O102" s="5">
        <f t="shared" si="14"/>
        <v>310</v>
      </c>
      <c r="P102" s="3" t="str">
        <f t="shared" si="15"/>
        <v>OK</v>
      </c>
      <c r="Q102" s="3" t="str">
        <f>IF(O102&gt;SUM(Parameters!$D$3:$D$6),"Not OK","OK")</f>
        <v>OK</v>
      </c>
    </row>
    <row r="103" spans="1:17">
      <c r="A103">
        <v>100</v>
      </c>
      <c r="B103">
        <f>MAX(Parameters!$C$3,ROUNDDOWN(Parameters!$D$3*Parameters!B116,0))</f>
        <v>40</v>
      </c>
      <c r="C103">
        <f>MAX(Parameters!$C$4,ROUNDDOWN(Parameters!$D$4*Parameters!C116,0))</f>
        <v>282</v>
      </c>
      <c r="D103">
        <f>MAX(Parameters!$C$5,ROUNDDOWN(Parameters!$D$5*Parameters!D116,0))</f>
        <v>75</v>
      </c>
      <c r="E103">
        <f>MAX(Parameters!$C$6,ROUNDDOWN(Parameters!$D$6*Parameters!E116,0))</f>
        <v>511</v>
      </c>
      <c r="F103" s="5">
        <f t="shared" si="8"/>
        <v>908</v>
      </c>
      <c r="G103" s="3" t="str">
        <f t="shared" si="9"/>
        <v>OK</v>
      </c>
      <c r="H103" s="3" t="str">
        <f>IF(F103&gt;SUM(Parameters!$D$3:$D$6),"Not OK","OK")</f>
        <v>OK</v>
      </c>
      <c r="J103">
        <v>100</v>
      </c>
      <c r="K103" s="17">
        <f t="shared" si="10"/>
        <v>20</v>
      </c>
      <c r="L103" s="17">
        <f t="shared" si="11"/>
        <v>141</v>
      </c>
      <c r="M103">
        <f t="shared" si="12"/>
        <v>75</v>
      </c>
      <c r="N103">
        <f t="shared" si="13"/>
        <v>511</v>
      </c>
      <c r="O103" s="5">
        <f t="shared" si="14"/>
        <v>747</v>
      </c>
      <c r="P103" s="3" t="str">
        <f t="shared" si="15"/>
        <v>OK</v>
      </c>
      <c r="Q103" s="3" t="str">
        <f>IF(O103&gt;SUM(Parameters!$D$3:$D$6),"Not OK","OK")</f>
        <v>OK</v>
      </c>
    </row>
    <row r="104" spans="1:17">
      <c r="A104" t="s">
        <v>37</v>
      </c>
      <c r="B104">
        <f>MIN(B4:B103)</f>
        <v>40</v>
      </c>
      <c r="C104">
        <f t="shared" ref="C104:F104" si="16">MIN(C4:C103)</f>
        <v>100</v>
      </c>
      <c r="D104">
        <f t="shared" si="16"/>
        <v>75</v>
      </c>
      <c r="E104">
        <f t="shared" si="16"/>
        <v>100</v>
      </c>
      <c r="K104">
        <f t="shared" ref="K104" si="17">MIN(K4:K103)</f>
        <v>20</v>
      </c>
      <c r="L104">
        <f t="shared" ref="L104" si="18">MIN(L4:L103)</f>
        <v>50</v>
      </c>
      <c r="M104">
        <f t="shared" ref="M104:N104" si="19">MIN(M4:M103)</f>
        <v>75</v>
      </c>
      <c r="N104">
        <f t="shared" si="19"/>
        <v>100</v>
      </c>
    </row>
    <row r="105" spans="1:17">
      <c r="A105" t="s">
        <v>38</v>
      </c>
      <c r="B105">
        <f>MAX(B4:B103)</f>
        <v>49</v>
      </c>
      <c r="C105">
        <f t="shared" ref="C105:F105" si="20">MAX(C4:C103)</f>
        <v>491</v>
      </c>
      <c r="D105">
        <f t="shared" si="20"/>
        <v>199</v>
      </c>
      <c r="E105">
        <f t="shared" si="20"/>
        <v>661</v>
      </c>
      <c r="K105">
        <f t="shared" ref="G105:N105" si="21">MAX(K4:K103)</f>
        <v>24</v>
      </c>
      <c r="L105">
        <f t="shared" si="21"/>
        <v>245</v>
      </c>
      <c r="M105">
        <f t="shared" si="21"/>
        <v>199</v>
      </c>
      <c r="N105">
        <f t="shared" si="21"/>
        <v>661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0" max="20" width="8.59765625" style="3"/>
    <col min="22" max="22" width="16.19921875" customWidth="1"/>
  </cols>
  <sheetData>
    <row r="1" spans="1:24" ht="15.6">
      <c r="A1" s="18" t="s">
        <v>20</v>
      </c>
    </row>
    <row r="3" spans="1:24">
      <c r="B3" s="21" t="s">
        <v>0</v>
      </c>
      <c r="C3" s="21"/>
      <c r="D3" s="21"/>
      <c r="E3" s="21"/>
      <c r="L3" s="21" t="s">
        <v>10</v>
      </c>
      <c r="M3" s="21"/>
      <c r="N3" s="21"/>
      <c r="O3" s="21"/>
      <c r="P3" s="21"/>
      <c r="V3" t="s">
        <v>25</v>
      </c>
      <c r="X3" t="s">
        <v>24</v>
      </c>
    </row>
    <row r="4" spans="1:24" s="1" customFormat="1" ht="82.8">
      <c r="A4" s="4" t="s">
        <v>24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21</v>
      </c>
      <c r="G4" s="4" t="s">
        <v>33</v>
      </c>
      <c r="H4" s="19"/>
      <c r="I4" s="4"/>
      <c r="J4" s="4" t="s">
        <v>24</v>
      </c>
      <c r="K4" s="4" t="s">
        <v>9</v>
      </c>
      <c r="L4" s="4" t="s">
        <v>29</v>
      </c>
      <c r="M4" s="4" t="s">
        <v>30</v>
      </c>
      <c r="N4" s="4" t="s">
        <v>31</v>
      </c>
      <c r="O4" s="4" t="s">
        <v>32</v>
      </c>
      <c r="P4" s="4" t="s">
        <v>34</v>
      </c>
      <c r="Q4" s="19" t="s">
        <v>11</v>
      </c>
      <c r="R4" s="19" t="s">
        <v>12</v>
      </c>
      <c r="S4" s="20" t="s">
        <v>17</v>
      </c>
      <c r="T4" s="2"/>
      <c r="V4" s="1" t="s">
        <v>13</v>
      </c>
      <c r="W4" s="1">
        <f>MAX(R5:R104)</f>
        <v>1995.25</v>
      </c>
      <c r="X4" s="1">
        <f>MATCH(W4,R5:R104,0)</f>
        <v>61</v>
      </c>
    </row>
    <row r="5" spans="1:24">
      <c r="A5">
        <v>1</v>
      </c>
      <c r="B5">
        <f>'Number of parcels delivered'!B4</f>
        <v>40</v>
      </c>
      <c r="C5">
        <f>'Number of parcels delivered'!C4</f>
        <v>100</v>
      </c>
      <c r="D5" s="15">
        <f>IF(MIN('Number of parcels delivered'!D4,MAX(0,Parameters!$B$11-'Cheapest driver first'!B5-'Cheapest driver first'!C5-'Cheapest driver first'!E5))&lt;Parameters!$C$5,0,MIN('Number of parcels delivered'!D4,MAX(0,Parameters!$B$11-'Cheapest driver first'!B5-'Cheapest driver first'!C5-'Cheapest driver first'!E5)))</f>
        <v>0</v>
      </c>
      <c r="E5" s="17">
        <f>IF(MIN('Number of parcels delivered'!E4,MAX(0,Parameters!$B$11-'Cheapest driver first'!B5-'Cheapest driver first'!C5))&lt;Parameters!$C$6,0,MIN('Number of parcels delivered'!E4,MAX(0,Parameters!$B$11-'Cheapest driver first'!B5-'Cheapest driver first'!C5)))</f>
        <v>410</v>
      </c>
      <c r="F5">
        <f>SUM(B5:E5)</f>
        <v>550</v>
      </c>
      <c r="G5">
        <f>Parameters!$B$11-'Cheapest driver first'!F5</f>
        <v>0</v>
      </c>
      <c r="J5">
        <v>1</v>
      </c>
      <c r="K5">
        <f>Parameters!$B$11*Parameters!$B$9</f>
        <v>2750</v>
      </c>
      <c r="L5">
        <f>'Cheapest driver first'!B5*Parameters!$B$3</f>
        <v>90</v>
      </c>
      <c r="M5">
        <f>'Cheapest driver first'!C5*Parameters!$B$4</f>
        <v>125</v>
      </c>
      <c r="N5">
        <f>Parameters!$B$5*'Cheapest driver first'!D5</f>
        <v>0</v>
      </c>
      <c r="O5">
        <f>'Cheapest driver first'!E5*Parameters!$B$6</f>
        <v>1230</v>
      </c>
      <c r="P5">
        <f>Parameters!$B$7*'Cheapest driver first'!G5</f>
        <v>0</v>
      </c>
      <c r="Q5">
        <f t="shared" ref="Q5:Q36" si="0">SUM(L5:P5)</f>
        <v>1445</v>
      </c>
      <c r="R5">
        <f t="shared" ref="R5:R36" si="1">K5-Q5</f>
        <v>1305</v>
      </c>
      <c r="S5" s="6" t="b">
        <f t="shared" ref="S5:S36" si="2">R5&gt;$W$10</f>
        <v>0</v>
      </c>
      <c r="V5" t="s">
        <v>14</v>
      </c>
      <c r="W5">
        <f>MIN(R5:R104)</f>
        <v>1222</v>
      </c>
      <c r="X5">
        <f>MATCH(W5,R5:R104,0)</f>
        <v>71</v>
      </c>
    </row>
    <row r="6" spans="1:24">
      <c r="A6">
        <v>2</v>
      </c>
      <c r="B6">
        <f>'Number of parcels delivered'!B5</f>
        <v>40</v>
      </c>
      <c r="C6">
        <f>'Number of parcels delivered'!C5</f>
        <v>138</v>
      </c>
      <c r="D6" s="15">
        <f>IF(MIN('Number of parcels delivered'!D5,MAX(0,Parameters!$B$11-'Cheapest driver first'!B6-'Cheapest driver first'!C6-'Cheapest driver first'!E6))&lt;Parameters!$C$5,0,MIN('Number of parcels delivered'!D5,MAX(0,Parameters!$B$11-'Cheapest driver first'!B6-'Cheapest driver first'!C6-'Cheapest driver first'!E6)))</f>
        <v>0</v>
      </c>
      <c r="E6" s="17">
        <f>IF(MIN('Number of parcels delivered'!E5,MAX(0,Parameters!$B$11-'Cheapest driver first'!B6-'Cheapest driver first'!C6))&lt;Parameters!$C$6,0,MIN('Number of parcels delivered'!E5,MAX(0,Parameters!$B$11-'Cheapest driver first'!B6-'Cheapest driver first'!C6)))</f>
        <v>372</v>
      </c>
      <c r="F6">
        <f t="shared" ref="F6:F69" si="3">SUM(B6:E6)</f>
        <v>550</v>
      </c>
      <c r="G6">
        <f>Parameters!$B$11-'Cheapest driver first'!F6</f>
        <v>0</v>
      </c>
      <c r="J6">
        <v>2</v>
      </c>
      <c r="K6">
        <f>Parameters!$B$11*Parameters!$B$9</f>
        <v>2750</v>
      </c>
      <c r="L6">
        <f>'Cheapest driver first'!B6*Parameters!$B$3</f>
        <v>90</v>
      </c>
      <c r="M6">
        <f>'Cheapest driver first'!C6*Parameters!$B$4</f>
        <v>172.5</v>
      </c>
      <c r="N6">
        <f>Parameters!$B$5*'Cheapest driver first'!D6</f>
        <v>0</v>
      </c>
      <c r="O6">
        <f>'Cheapest driver first'!E6*Parameters!$B$6</f>
        <v>1116</v>
      </c>
      <c r="P6">
        <f>Parameters!$B$7*'Cheapest driver first'!G6</f>
        <v>0</v>
      </c>
      <c r="Q6">
        <f t="shared" si="0"/>
        <v>1378.5</v>
      </c>
      <c r="R6">
        <f t="shared" si="1"/>
        <v>1371.5</v>
      </c>
      <c r="S6" s="6" t="b">
        <f t="shared" si="2"/>
        <v>0</v>
      </c>
      <c r="V6" t="s">
        <v>15</v>
      </c>
      <c r="W6">
        <f>AVERAGE(R5:R104)</f>
        <v>1544.3625</v>
      </c>
    </row>
    <row r="7" spans="1:24">
      <c r="A7">
        <v>3</v>
      </c>
      <c r="B7">
        <f>'Number of parcels delivered'!B6</f>
        <v>40</v>
      </c>
      <c r="C7">
        <f>'Number of parcels delivered'!C6</f>
        <v>372</v>
      </c>
      <c r="D7" s="15">
        <f>IF(MIN('Number of parcels delivered'!D6,MAX(0,Parameters!$B$11-'Cheapest driver first'!B7-'Cheapest driver first'!C7-'Cheapest driver first'!E7))&lt;Parameters!$C$5,0,MIN('Number of parcels delivered'!D6,MAX(0,Parameters!$B$11-'Cheapest driver first'!B7-'Cheapest driver first'!C7-'Cheapest driver first'!E7)))</f>
        <v>0</v>
      </c>
      <c r="E7" s="17">
        <f>IF(MIN('Number of parcels delivered'!E6,MAX(0,Parameters!$B$11-'Cheapest driver first'!B7-'Cheapest driver first'!C7))&lt;Parameters!$C$6,0,MIN('Number of parcels delivered'!E6,MAX(0,Parameters!$B$11-'Cheapest driver first'!B7-'Cheapest driver first'!C7)))</f>
        <v>138</v>
      </c>
      <c r="F7">
        <f t="shared" si="3"/>
        <v>550</v>
      </c>
      <c r="G7">
        <f>Parameters!$B$11-'Cheapest driver first'!F7</f>
        <v>0</v>
      </c>
      <c r="J7">
        <v>3</v>
      </c>
      <c r="K7">
        <f>Parameters!$B$11*Parameters!$B$9</f>
        <v>2750</v>
      </c>
      <c r="L7">
        <f>'Cheapest driver first'!B7*Parameters!$B$3</f>
        <v>90</v>
      </c>
      <c r="M7">
        <f>'Cheapest driver first'!C7*Parameters!$B$4</f>
        <v>465</v>
      </c>
      <c r="N7">
        <f>Parameters!$B$5*'Cheapest driver first'!D7</f>
        <v>0</v>
      </c>
      <c r="O7">
        <f>'Cheapest driver first'!E7*Parameters!$B$6</f>
        <v>414</v>
      </c>
      <c r="P7">
        <f>Parameters!$B$7*'Cheapest driver first'!G7</f>
        <v>0</v>
      </c>
      <c r="Q7">
        <f t="shared" si="0"/>
        <v>969</v>
      </c>
      <c r="R7">
        <f t="shared" si="1"/>
        <v>1781</v>
      </c>
      <c r="S7" s="6" t="b">
        <f t="shared" si="2"/>
        <v>1</v>
      </c>
    </row>
    <row r="8" spans="1:24">
      <c r="A8">
        <v>4</v>
      </c>
      <c r="B8">
        <f>'Number of parcels delivered'!B7</f>
        <v>40</v>
      </c>
      <c r="C8">
        <f>'Number of parcels delivered'!C7</f>
        <v>169</v>
      </c>
      <c r="D8" s="15">
        <f>IF(MIN('Number of parcels delivered'!D7,MAX(0,Parameters!$B$11-'Cheapest driver first'!B8-'Cheapest driver first'!C8-'Cheapest driver first'!E8))&lt;Parameters!$C$5,0,MIN('Number of parcels delivered'!D7,MAX(0,Parameters!$B$11-'Cheapest driver first'!B8-'Cheapest driver first'!C8-'Cheapest driver first'!E8)))</f>
        <v>0</v>
      </c>
      <c r="E8" s="17">
        <f>IF(MIN('Number of parcels delivered'!E7,MAX(0,Parameters!$B$11-'Cheapest driver first'!B8-'Cheapest driver first'!C8))&lt;Parameters!$C$6,0,MIN('Number of parcels delivered'!E7,MAX(0,Parameters!$B$11-'Cheapest driver first'!B8-'Cheapest driver first'!C8)))</f>
        <v>341</v>
      </c>
      <c r="F8">
        <f t="shared" si="3"/>
        <v>550</v>
      </c>
      <c r="G8">
        <f>Parameters!$B$11-'Cheapest driver first'!F8</f>
        <v>0</v>
      </c>
      <c r="J8">
        <v>4</v>
      </c>
      <c r="K8">
        <f>Parameters!$B$11*Parameters!$B$9</f>
        <v>2750</v>
      </c>
      <c r="L8">
        <f>'Cheapest driver first'!B8*Parameters!$B$3</f>
        <v>90</v>
      </c>
      <c r="M8">
        <f>'Cheapest driver first'!C8*Parameters!$B$4</f>
        <v>211.25</v>
      </c>
      <c r="N8">
        <f>Parameters!$B$5*'Cheapest driver first'!D8</f>
        <v>0</v>
      </c>
      <c r="O8">
        <f>'Cheapest driver first'!E8*Parameters!$B$6</f>
        <v>1023</v>
      </c>
      <c r="P8">
        <f>Parameters!$B$7*'Cheapest driver first'!G8</f>
        <v>0</v>
      </c>
      <c r="Q8">
        <f t="shared" si="0"/>
        <v>1324.25</v>
      </c>
      <c r="R8">
        <f t="shared" si="1"/>
        <v>1425.75</v>
      </c>
      <c r="S8" s="6" t="b">
        <f t="shared" si="2"/>
        <v>0</v>
      </c>
    </row>
    <row r="9" spans="1:24" ht="14.4" thickBot="1">
      <c r="A9">
        <v>5</v>
      </c>
      <c r="B9">
        <f>'Number of parcels delivered'!B8</f>
        <v>40</v>
      </c>
      <c r="C9">
        <f>'Number of parcels delivered'!C8</f>
        <v>303</v>
      </c>
      <c r="D9" s="15">
        <f>IF(MIN('Number of parcels delivered'!D8,MAX(0,Parameters!$B$11-'Cheapest driver first'!B9-'Cheapest driver first'!C9-'Cheapest driver first'!E9))&lt;Parameters!$C$5,0,MIN('Number of parcels delivered'!D8,MAX(0,Parameters!$B$11-'Cheapest driver first'!B9-'Cheapest driver first'!C9-'Cheapest driver first'!E9)))</f>
        <v>0</v>
      </c>
      <c r="E9" s="17">
        <f>IF(MIN('Number of parcels delivered'!E8,MAX(0,Parameters!$B$11-'Cheapest driver first'!B9-'Cheapest driver first'!C9))&lt;Parameters!$C$6,0,MIN('Number of parcels delivered'!E8,MAX(0,Parameters!$B$11-'Cheapest driver first'!B9-'Cheapest driver first'!C9)))</f>
        <v>207</v>
      </c>
      <c r="F9">
        <f t="shared" si="3"/>
        <v>550</v>
      </c>
      <c r="G9">
        <f>Parameters!$B$11-'Cheapest driver first'!F9</f>
        <v>0</v>
      </c>
      <c r="J9">
        <v>5</v>
      </c>
      <c r="K9">
        <f>Parameters!$B$11*Parameters!$B$9</f>
        <v>2750</v>
      </c>
      <c r="L9">
        <f>'Cheapest driver first'!B9*Parameters!$B$3</f>
        <v>90</v>
      </c>
      <c r="M9">
        <f>'Cheapest driver first'!C9*Parameters!$B$4</f>
        <v>378.75</v>
      </c>
      <c r="N9">
        <f>Parameters!$B$5*'Cheapest driver first'!D9</f>
        <v>0</v>
      </c>
      <c r="O9">
        <f>'Cheapest driver first'!E9*Parameters!$B$6</f>
        <v>621</v>
      </c>
      <c r="P9">
        <f>Parameters!$B$7*'Cheapest driver first'!G9</f>
        <v>0</v>
      </c>
      <c r="Q9">
        <f t="shared" si="0"/>
        <v>1089.75</v>
      </c>
      <c r="R9">
        <f t="shared" si="1"/>
        <v>1660.25</v>
      </c>
      <c r="S9" s="6" t="b">
        <f t="shared" si="2"/>
        <v>1</v>
      </c>
    </row>
    <row r="10" spans="1:24">
      <c r="A10">
        <v>6</v>
      </c>
      <c r="B10">
        <f>'Number of parcels delivered'!B9</f>
        <v>40</v>
      </c>
      <c r="C10">
        <f>'Number of parcels delivered'!C9</f>
        <v>176</v>
      </c>
      <c r="D10" s="15">
        <f>IF(MIN('Number of parcels delivered'!D9,MAX(0,Parameters!$B$11-'Cheapest driver first'!B10-'Cheapest driver first'!C10-'Cheapest driver first'!E10))&lt;Parameters!$C$5,0,MIN('Number of parcels delivered'!D9,MAX(0,Parameters!$B$11-'Cheapest driver first'!B10-'Cheapest driver first'!C10-'Cheapest driver first'!E10)))</f>
        <v>153</v>
      </c>
      <c r="E10" s="17">
        <f>IF(MIN('Number of parcels delivered'!E9,MAX(0,Parameters!$B$11-'Cheapest driver first'!B10-'Cheapest driver first'!C10))&lt;Parameters!$C$6,0,MIN('Number of parcels delivered'!E9,MAX(0,Parameters!$B$11-'Cheapest driver first'!B10-'Cheapest driver first'!C10)))</f>
        <v>100</v>
      </c>
      <c r="F10">
        <f t="shared" si="3"/>
        <v>469</v>
      </c>
      <c r="G10">
        <f>Parameters!$B$11-'Cheapest driver first'!F10</f>
        <v>81</v>
      </c>
      <c r="J10">
        <v>6</v>
      </c>
      <c r="K10">
        <f>Parameters!$B$11*Parameters!$B$9</f>
        <v>2750</v>
      </c>
      <c r="L10">
        <f>'Cheapest driver first'!B10*Parameters!$B$3</f>
        <v>90</v>
      </c>
      <c r="M10">
        <f>'Cheapest driver first'!C10*Parameters!$B$4</f>
        <v>220</v>
      </c>
      <c r="N10">
        <f>Parameters!$B$5*'Cheapest driver first'!D10</f>
        <v>535.5</v>
      </c>
      <c r="O10">
        <f>'Cheapest driver first'!E10*Parameters!$B$6</f>
        <v>300</v>
      </c>
      <c r="P10">
        <f>Parameters!$B$7*'Cheapest driver first'!G10</f>
        <v>243</v>
      </c>
      <c r="Q10">
        <f t="shared" si="0"/>
        <v>1388.5</v>
      </c>
      <c r="R10">
        <f t="shared" si="1"/>
        <v>1361.5</v>
      </c>
      <c r="S10" s="6" t="b">
        <f t="shared" si="2"/>
        <v>0</v>
      </c>
      <c r="V10" s="7" t="s">
        <v>16</v>
      </c>
      <c r="W10" s="8">
        <v>1450</v>
      </c>
    </row>
    <row r="11" spans="1:24">
      <c r="A11">
        <v>7</v>
      </c>
      <c r="B11">
        <f>'Number of parcels delivered'!B10</f>
        <v>40</v>
      </c>
      <c r="C11">
        <f>'Number of parcels delivered'!C10</f>
        <v>129</v>
      </c>
      <c r="D11" s="15">
        <f>IF(MIN('Number of parcels delivered'!D10,MAX(0,Parameters!$B$11-'Cheapest driver first'!B11-'Cheapest driver first'!C11-'Cheapest driver first'!E11))&lt;Parameters!$C$5,0,MIN('Number of parcels delivered'!D10,MAX(0,Parameters!$B$11-'Cheapest driver first'!B11-'Cheapest driver first'!C11-'Cheapest driver first'!E11)))</f>
        <v>0</v>
      </c>
      <c r="E11" s="17">
        <f>IF(MIN('Number of parcels delivered'!E10,MAX(0,Parameters!$B$11-'Cheapest driver first'!B11-'Cheapest driver first'!C11))&lt;Parameters!$C$6,0,MIN('Number of parcels delivered'!E10,MAX(0,Parameters!$B$11-'Cheapest driver first'!B11-'Cheapest driver first'!C11)))</f>
        <v>381</v>
      </c>
      <c r="F11">
        <f t="shared" si="3"/>
        <v>550</v>
      </c>
      <c r="G11">
        <f>Parameters!$B$11-'Cheapest driver first'!F11</f>
        <v>0</v>
      </c>
      <c r="J11">
        <v>7</v>
      </c>
      <c r="K11">
        <f>Parameters!$B$11*Parameters!$B$9</f>
        <v>2750</v>
      </c>
      <c r="L11">
        <f>'Cheapest driver first'!B11*Parameters!$B$3</f>
        <v>90</v>
      </c>
      <c r="M11">
        <f>'Cheapest driver first'!C11*Parameters!$B$4</f>
        <v>161.25</v>
      </c>
      <c r="N11">
        <f>Parameters!$B$5*'Cheapest driver first'!D11</f>
        <v>0</v>
      </c>
      <c r="O11">
        <f>'Cheapest driver first'!E11*Parameters!$B$6</f>
        <v>1143</v>
      </c>
      <c r="P11">
        <f>Parameters!$B$7*'Cheapest driver first'!G11</f>
        <v>0</v>
      </c>
      <c r="Q11">
        <f t="shared" si="0"/>
        <v>1394.25</v>
      </c>
      <c r="R11">
        <f t="shared" si="1"/>
        <v>1355.75</v>
      </c>
      <c r="S11" s="6" t="b">
        <f t="shared" si="2"/>
        <v>0</v>
      </c>
      <c r="V11" s="9"/>
      <c r="W11" s="10"/>
    </row>
    <row r="12" spans="1:24" ht="41.4">
      <c r="A12">
        <v>8</v>
      </c>
      <c r="B12">
        <f>'Number of parcels delivered'!B11</f>
        <v>40</v>
      </c>
      <c r="C12">
        <f>'Number of parcels delivered'!C11</f>
        <v>399</v>
      </c>
      <c r="D12" s="15">
        <f>IF(MIN('Number of parcels delivered'!D11,MAX(0,Parameters!$B$11-'Cheapest driver first'!B12-'Cheapest driver first'!C12-'Cheapest driver first'!E12))&lt;Parameters!$C$5,0,MIN('Number of parcels delivered'!D11,MAX(0,Parameters!$B$11-'Cheapest driver first'!B12-'Cheapest driver first'!C12-'Cheapest driver first'!E12)))</f>
        <v>0</v>
      </c>
      <c r="E12" s="17">
        <f>IF(MIN('Number of parcels delivered'!E11,MAX(0,Parameters!$B$11-'Cheapest driver first'!B12-'Cheapest driver first'!C12))&lt;Parameters!$C$6,0,MIN('Number of parcels delivered'!E11,MAX(0,Parameters!$B$11-'Cheapest driver first'!B12-'Cheapest driver first'!C12)))</f>
        <v>111</v>
      </c>
      <c r="F12">
        <f t="shared" si="3"/>
        <v>550</v>
      </c>
      <c r="G12">
        <f>Parameters!$B$11-'Cheapest driver first'!F12</f>
        <v>0</v>
      </c>
      <c r="J12">
        <v>8</v>
      </c>
      <c r="K12">
        <f>Parameters!$B$11*Parameters!$B$9</f>
        <v>2750</v>
      </c>
      <c r="L12">
        <f>'Cheapest driver first'!B12*Parameters!$B$3</f>
        <v>90</v>
      </c>
      <c r="M12">
        <f>'Cheapest driver first'!C12*Parameters!$B$4</f>
        <v>498.75</v>
      </c>
      <c r="N12">
        <f>Parameters!$B$5*'Cheapest driver first'!D12</f>
        <v>0</v>
      </c>
      <c r="O12">
        <f>'Cheapest driver first'!E12*Parameters!$B$6</f>
        <v>333</v>
      </c>
      <c r="P12">
        <f>Parameters!$B$7*'Cheapest driver first'!G12</f>
        <v>0</v>
      </c>
      <c r="Q12">
        <f t="shared" si="0"/>
        <v>921.75</v>
      </c>
      <c r="R12">
        <f t="shared" si="1"/>
        <v>1828.25</v>
      </c>
      <c r="S12" s="6" t="b">
        <f t="shared" si="2"/>
        <v>1</v>
      </c>
      <c r="V12" s="11" t="s">
        <v>26</v>
      </c>
      <c r="W12" s="10">
        <f>COUNTIF(S5:S104,"TRUE")</f>
        <v>56</v>
      </c>
    </row>
    <row r="13" spans="1:24" ht="42" thickBot="1">
      <c r="A13">
        <v>9</v>
      </c>
      <c r="B13">
        <f>'Number of parcels delivered'!B12</f>
        <v>46</v>
      </c>
      <c r="C13">
        <f>'Number of parcels delivered'!C12</f>
        <v>100</v>
      </c>
      <c r="D13" s="15">
        <f>IF(MIN('Number of parcels delivered'!D12,MAX(0,Parameters!$B$11-'Cheapest driver first'!B13-'Cheapest driver first'!C13-'Cheapest driver first'!E13))&lt;Parameters!$C$5,0,MIN('Number of parcels delivered'!D12,MAX(0,Parameters!$B$11-'Cheapest driver first'!B13-'Cheapest driver first'!C13-'Cheapest driver first'!E13)))</f>
        <v>75</v>
      </c>
      <c r="E13" s="17">
        <f>IF(MIN('Number of parcels delivered'!E12,MAX(0,Parameters!$B$11-'Cheapest driver first'!B13-'Cheapest driver first'!C13))&lt;Parameters!$C$6,0,MIN('Number of parcels delivered'!E12,MAX(0,Parameters!$B$11-'Cheapest driver first'!B13-'Cheapest driver first'!C13)))</f>
        <v>102</v>
      </c>
      <c r="F13">
        <f t="shared" si="3"/>
        <v>323</v>
      </c>
      <c r="G13">
        <f>Parameters!$B$11-'Cheapest driver first'!F13</f>
        <v>227</v>
      </c>
      <c r="J13">
        <v>9</v>
      </c>
      <c r="K13">
        <f>Parameters!$B$11*Parameters!$B$9</f>
        <v>2750</v>
      </c>
      <c r="L13">
        <f>'Cheapest driver first'!B13*Parameters!$B$3</f>
        <v>103.5</v>
      </c>
      <c r="M13">
        <f>'Cheapest driver first'!C13*Parameters!$B$4</f>
        <v>125</v>
      </c>
      <c r="N13">
        <f>Parameters!$B$5*'Cheapest driver first'!D13</f>
        <v>262.5</v>
      </c>
      <c r="O13">
        <f>'Cheapest driver first'!E13*Parameters!$B$6</f>
        <v>306</v>
      </c>
      <c r="P13">
        <f>Parameters!$B$7*'Cheapest driver first'!G13</f>
        <v>681</v>
      </c>
      <c r="Q13">
        <f t="shared" si="0"/>
        <v>1478</v>
      </c>
      <c r="R13">
        <f t="shared" si="1"/>
        <v>1272</v>
      </c>
      <c r="S13" s="6" t="b">
        <f t="shared" si="2"/>
        <v>0</v>
      </c>
      <c r="V13" s="12" t="s">
        <v>27</v>
      </c>
      <c r="W13" s="13">
        <f>W12/J104</f>
        <v>0.56000000000000005</v>
      </c>
    </row>
    <row r="14" spans="1:24">
      <c r="A14">
        <v>10</v>
      </c>
      <c r="B14">
        <f>'Number of parcels delivered'!B13</f>
        <v>40</v>
      </c>
      <c r="C14">
        <f>'Number of parcels delivered'!C13</f>
        <v>100</v>
      </c>
      <c r="D14" s="15">
        <f>IF(MIN('Number of parcels delivered'!D13,MAX(0,Parameters!$B$11-'Cheapest driver first'!B14-'Cheapest driver first'!C14-'Cheapest driver first'!E14))&lt;Parameters!$C$5,0,MIN('Number of parcels delivered'!D13,MAX(0,Parameters!$B$11-'Cheapest driver first'!B14-'Cheapest driver first'!C14-'Cheapest driver first'!E14)))</f>
        <v>120</v>
      </c>
      <c r="E14" s="17">
        <f>IF(MIN('Number of parcels delivered'!E13,MAX(0,Parameters!$B$11-'Cheapest driver first'!B14-'Cheapest driver first'!C14))&lt;Parameters!$C$6,0,MIN('Number of parcels delivered'!E13,MAX(0,Parameters!$B$11-'Cheapest driver first'!B14-'Cheapest driver first'!C14)))</f>
        <v>272</v>
      </c>
      <c r="F14">
        <f t="shared" si="3"/>
        <v>532</v>
      </c>
      <c r="G14">
        <f>Parameters!$B$11-'Cheapest driver first'!F14</f>
        <v>18</v>
      </c>
      <c r="J14">
        <v>10</v>
      </c>
      <c r="K14">
        <f>Parameters!$B$11*Parameters!$B$9</f>
        <v>2750</v>
      </c>
      <c r="L14">
        <f>'Cheapest driver first'!B14*Parameters!$B$3</f>
        <v>90</v>
      </c>
      <c r="M14">
        <f>'Cheapest driver first'!C14*Parameters!$B$4</f>
        <v>125</v>
      </c>
      <c r="N14">
        <f>Parameters!$B$5*'Cheapest driver first'!D14</f>
        <v>420</v>
      </c>
      <c r="O14">
        <f>'Cheapest driver first'!E14*Parameters!$B$6</f>
        <v>816</v>
      </c>
      <c r="P14">
        <f>Parameters!$B$7*'Cheapest driver first'!G14</f>
        <v>54</v>
      </c>
      <c r="Q14">
        <f t="shared" si="0"/>
        <v>1505</v>
      </c>
      <c r="R14">
        <f t="shared" si="1"/>
        <v>1245</v>
      </c>
      <c r="S14" s="6" t="b">
        <f t="shared" si="2"/>
        <v>0</v>
      </c>
    </row>
    <row r="15" spans="1:24">
      <c r="A15">
        <v>11</v>
      </c>
      <c r="B15">
        <f>'Number of parcels delivered'!B14</f>
        <v>40</v>
      </c>
      <c r="C15">
        <f>'Number of parcels delivered'!C14</f>
        <v>109</v>
      </c>
      <c r="D15" s="15">
        <f>IF(MIN('Number of parcels delivered'!D14,MAX(0,Parameters!$B$11-'Cheapest driver first'!B15-'Cheapest driver first'!C15-'Cheapest driver first'!E15))&lt;Parameters!$C$5,0,MIN('Number of parcels delivered'!D14,MAX(0,Parameters!$B$11-'Cheapest driver first'!B15-'Cheapest driver first'!C15-'Cheapest driver first'!E15)))</f>
        <v>157</v>
      </c>
      <c r="E15" s="17">
        <f>IF(MIN('Number of parcels delivered'!E14,MAX(0,Parameters!$B$11-'Cheapest driver first'!B15-'Cheapest driver first'!C15))&lt;Parameters!$C$6,0,MIN('Number of parcels delivered'!E14,MAX(0,Parameters!$B$11-'Cheapest driver first'!B15-'Cheapest driver first'!C15)))</f>
        <v>244</v>
      </c>
      <c r="F15">
        <f t="shared" si="3"/>
        <v>550</v>
      </c>
      <c r="G15">
        <f>Parameters!$B$11-'Cheapest driver first'!F15</f>
        <v>0</v>
      </c>
      <c r="J15">
        <v>11</v>
      </c>
      <c r="K15">
        <f>Parameters!$B$11*Parameters!$B$9</f>
        <v>2750</v>
      </c>
      <c r="L15">
        <f>'Cheapest driver first'!B15*Parameters!$B$3</f>
        <v>90</v>
      </c>
      <c r="M15">
        <f>'Cheapest driver first'!C15*Parameters!$B$4</f>
        <v>136.25</v>
      </c>
      <c r="N15">
        <f>Parameters!$B$5*'Cheapest driver first'!D15</f>
        <v>549.5</v>
      </c>
      <c r="O15">
        <f>'Cheapest driver first'!E15*Parameters!$B$6</f>
        <v>732</v>
      </c>
      <c r="P15">
        <f>Parameters!$B$7*'Cheapest driver first'!G15</f>
        <v>0</v>
      </c>
      <c r="Q15">
        <f t="shared" si="0"/>
        <v>1507.75</v>
      </c>
      <c r="R15">
        <f t="shared" si="1"/>
        <v>1242.25</v>
      </c>
      <c r="S15" s="6" t="b">
        <f t="shared" si="2"/>
        <v>0</v>
      </c>
    </row>
    <row r="16" spans="1:24">
      <c r="A16">
        <v>12</v>
      </c>
      <c r="B16">
        <f>'Number of parcels delivered'!B15</f>
        <v>40</v>
      </c>
      <c r="C16">
        <f>'Number of parcels delivered'!C15</f>
        <v>169</v>
      </c>
      <c r="D16" s="15">
        <f>IF(MIN('Number of parcels delivered'!D15,MAX(0,Parameters!$B$11-'Cheapest driver first'!B16-'Cheapest driver first'!C16-'Cheapest driver first'!E16))&lt;Parameters!$C$5,0,MIN('Number of parcels delivered'!D15,MAX(0,Parameters!$B$11-'Cheapest driver first'!B16-'Cheapest driver first'!C16-'Cheapest driver first'!E16)))</f>
        <v>75</v>
      </c>
      <c r="E16" s="17">
        <f>IF(MIN('Number of parcels delivered'!E15,MAX(0,Parameters!$B$11-'Cheapest driver first'!B16-'Cheapest driver first'!C16))&lt;Parameters!$C$6,0,MIN('Number of parcels delivered'!E15,MAX(0,Parameters!$B$11-'Cheapest driver first'!B16-'Cheapest driver first'!C16)))</f>
        <v>100</v>
      </c>
      <c r="F16">
        <f t="shared" si="3"/>
        <v>384</v>
      </c>
      <c r="G16">
        <f>Parameters!$B$11-'Cheapest driver first'!F16</f>
        <v>166</v>
      </c>
      <c r="J16">
        <v>12</v>
      </c>
      <c r="K16">
        <f>Parameters!$B$11*Parameters!$B$9</f>
        <v>2750</v>
      </c>
      <c r="L16">
        <f>'Cheapest driver first'!B16*Parameters!$B$3</f>
        <v>90</v>
      </c>
      <c r="M16">
        <f>'Cheapest driver first'!C16*Parameters!$B$4</f>
        <v>211.25</v>
      </c>
      <c r="N16">
        <f>Parameters!$B$5*'Cheapest driver first'!D16</f>
        <v>262.5</v>
      </c>
      <c r="O16">
        <f>'Cheapest driver first'!E16*Parameters!$B$6</f>
        <v>300</v>
      </c>
      <c r="P16">
        <f>Parameters!$B$7*'Cheapest driver first'!G16</f>
        <v>498</v>
      </c>
      <c r="Q16">
        <f t="shared" si="0"/>
        <v>1361.75</v>
      </c>
      <c r="R16">
        <f t="shared" si="1"/>
        <v>1388.25</v>
      </c>
      <c r="S16" s="6" t="b">
        <f t="shared" si="2"/>
        <v>0</v>
      </c>
    </row>
    <row r="17" spans="1:19">
      <c r="A17">
        <v>13</v>
      </c>
      <c r="B17">
        <f>'Number of parcels delivered'!B16</f>
        <v>40</v>
      </c>
      <c r="C17">
        <f>'Number of parcels delivered'!C16</f>
        <v>490</v>
      </c>
      <c r="D17" s="15">
        <f>IF(MIN('Number of parcels delivered'!D16,MAX(0,Parameters!$B$11-'Cheapest driver first'!B17-'Cheapest driver first'!C17-'Cheapest driver first'!E17))&lt;Parameters!$C$5,0,MIN('Number of parcels delivered'!D16,MAX(0,Parameters!$B$11-'Cheapest driver first'!B17-'Cheapest driver first'!C17-'Cheapest driver first'!E17)))</f>
        <v>0</v>
      </c>
      <c r="E17" s="17">
        <f>IF(MIN('Number of parcels delivered'!E16,MAX(0,Parameters!$B$11-'Cheapest driver first'!B17-'Cheapest driver first'!C17))&lt;Parameters!$C$6,0,MIN('Number of parcels delivered'!E16,MAX(0,Parameters!$B$11-'Cheapest driver first'!B17-'Cheapest driver first'!C17)))</f>
        <v>0</v>
      </c>
      <c r="F17">
        <f t="shared" si="3"/>
        <v>530</v>
      </c>
      <c r="G17">
        <f>Parameters!$B$11-'Cheapest driver first'!F17</f>
        <v>20</v>
      </c>
      <c r="J17">
        <v>13</v>
      </c>
      <c r="K17">
        <f>Parameters!$B$11*Parameters!$B$9</f>
        <v>2750</v>
      </c>
      <c r="L17">
        <f>'Cheapest driver first'!B17*Parameters!$B$3</f>
        <v>90</v>
      </c>
      <c r="M17">
        <f>'Cheapest driver first'!C17*Parameters!$B$4</f>
        <v>612.5</v>
      </c>
      <c r="N17">
        <f>Parameters!$B$5*'Cheapest driver first'!D17</f>
        <v>0</v>
      </c>
      <c r="O17">
        <f>'Cheapest driver first'!E17*Parameters!$B$6</f>
        <v>0</v>
      </c>
      <c r="P17">
        <f>Parameters!$B$7*'Cheapest driver first'!G17</f>
        <v>60</v>
      </c>
      <c r="Q17">
        <f t="shared" si="0"/>
        <v>762.5</v>
      </c>
      <c r="R17">
        <f t="shared" si="1"/>
        <v>1987.5</v>
      </c>
      <c r="S17" s="6" t="b">
        <f t="shared" si="2"/>
        <v>1</v>
      </c>
    </row>
    <row r="18" spans="1:19">
      <c r="A18">
        <v>14</v>
      </c>
      <c r="B18">
        <f>'Number of parcels delivered'!B17</f>
        <v>40</v>
      </c>
      <c r="C18">
        <f>'Number of parcels delivered'!C17</f>
        <v>383</v>
      </c>
      <c r="D18" s="15">
        <f>IF(MIN('Number of parcels delivered'!D17,MAX(0,Parameters!$B$11-'Cheapest driver first'!B18-'Cheapest driver first'!C18-'Cheapest driver first'!E18))&lt;Parameters!$C$5,0,MIN('Number of parcels delivered'!D17,MAX(0,Parameters!$B$11-'Cheapest driver first'!B18-'Cheapest driver first'!C18-'Cheapest driver first'!E18)))</f>
        <v>0</v>
      </c>
      <c r="E18" s="17">
        <f>IF(MIN('Number of parcels delivered'!E17,MAX(0,Parameters!$B$11-'Cheapest driver first'!B18-'Cheapest driver first'!C18))&lt;Parameters!$C$6,0,MIN('Number of parcels delivered'!E17,MAX(0,Parameters!$B$11-'Cheapest driver first'!B18-'Cheapest driver first'!C18)))</f>
        <v>127</v>
      </c>
      <c r="F18">
        <f t="shared" si="3"/>
        <v>550</v>
      </c>
      <c r="G18">
        <f>Parameters!$B$11-'Cheapest driver first'!F18</f>
        <v>0</v>
      </c>
      <c r="J18">
        <v>14</v>
      </c>
      <c r="K18">
        <f>Parameters!$B$11*Parameters!$B$9</f>
        <v>2750</v>
      </c>
      <c r="L18">
        <f>'Cheapest driver first'!B18*Parameters!$B$3</f>
        <v>90</v>
      </c>
      <c r="M18">
        <f>'Cheapest driver first'!C18*Parameters!$B$4</f>
        <v>478.75</v>
      </c>
      <c r="N18">
        <f>Parameters!$B$5*'Cheapest driver first'!D18</f>
        <v>0</v>
      </c>
      <c r="O18">
        <f>'Cheapest driver first'!E18*Parameters!$B$6</f>
        <v>381</v>
      </c>
      <c r="P18">
        <f>Parameters!$B$7*'Cheapest driver first'!G18</f>
        <v>0</v>
      </c>
      <c r="Q18">
        <f t="shared" si="0"/>
        <v>949.75</v>
      </c>
      <c r="R18">
        <f t="shared" si="1"/>
        <v>1800.25</v>
      </c>
      <c r="S18" s="6" t="b">
        <f t="shared" si="2"/>
        <v>1</v>
      </c>
    </row>
    <row r="19" spans="1:19">
      <c r="A19">
        <v>15</v>
      </c>
      <c r="B19">
        <f>'Number of parcels delivered'!B18</f>
        <v>40</v>
      </c>
      <c r="C19">
        <f>'Number of parcels delivered'!C18</f>
        <v>307</v>
      </c>
      <c r="D19" s="15">
        <f>IF(MIN('Number of parcels delivered'!D18,MAX(0,Parameters!$B$11-'Cheapest driver first'!B19-'Cheapest driver first'!C19-'Cheapest driver first'!E19))&lt;Parameters!$C$5,0,MIN('Number of parcels delivered'!D18,MAX(0,Parameters!$B$11-'Cheapest driver first'!B19-'Cheapest driver first'!C19-'Cheapest driver first'!E19)))</f>
        <v>0</v>
      </c>
      <c r="E19" s="17">
        <f>IF(MIN('Number of parcels delivered'!E18,MAX(0,Parameters!$B$11-'Cheapest driver first'!B19-'Cheapest driver first'!C19))&lt;Parameters!$C$6,0,MIN('Number of parcels delivered'!E18,MAX(0,Parameters!$B$11-'Cheapest driver first'!B19-'Cheapest driver first'!C19)))</f>
        <v>203</v>
      </c>
      <c r="F19">
        <f t="shared" si="3"/>
        <v>550</v>
      </c>
      <c r="G19">
        <f>Parameters!$B$11-'Cheapest driver first'!F19</f>
        <v>0</v>
      </c>
      <c r="J19">
        <v>15</v>
      </c>
      <c r="K19">
        <f>Parameters!$B$11*Parameters!$B$9</f>
        <v>2750</v>
      </c>
      <c r="L19">
        <f>'Cheapest driver first'!B19*Parameters!$B$3</f>
        <v>90</v>
      </c>
      <c r="M19">
        <f>'Cheapest driver first'!C19*Parameters!$B$4</f>
        <v>383.75</v>
      </c>
      <c r="N19">
        <f>Parameters!$B$5*'Cheapest driver first'!D19</f>
        <v>0</v>
      </c>
      <c r="O19">
        <f>'Cheapest driver first'!E19*Parameters!$B$6</f>
        <v>609</v>
      </c>
      <c r="P19">
        <f>Parameters!$B$7*'Cheapest driver first'!G19</f>
        <v>0</v>
      </c>
      <c r="Q19">
        <f t="shared" si="0"/>
        <v>1082.75</v>
      </c>
      <c r="R19">
        <f t="shared" si="1"/>
        <v>1667.25</v>
      </c>
      <c r="S19" s="6" t="b">
        <f t="shared" si="2"/>
        <v>1</v>
      </c>
    </row>
    <row r="20" spans="1:19">
      <c r="A20">
        <v>16</v>
      </c>
      <c r="B20">
        <f>'Number of parcels delivered'!B19</f>
        <v>40</v>
      </c>
      <c r="C20">
        <f>'Number of parcels delivered'!C19</f>
        <v>304</v>
      </c>
      <c r="D20" s="15">
        <f>IF(MIN('Number of parcels delivered'!D19,MAX(0,Parameters!$B$11-'Cheapest driver first'!B20-'Cheapest driver first'!C20-'Cheapest driver first'!E20))&lt;Parameters!$C$5,0,MIN('Number of parcels delivered'!D19,MAX(0,Parameters!$B$11-'Cheapest driver first'!B20-'Cheapest driver first'!C20-'Cheapest driver first'!E20)))</f>
        <v>76</v>
      </c>
      <c r="E20" s="17">
        <f>IF(MIN('Number of parcels delivered'!E19,MAX(0,Parameters!$B$11-'Cheapest driver first'!B20-'Cheapest driver first'!C20))&lt;Parameters!$C$6,0,MIN('Number of parcels delivered'!E19,MAX(0,Parameters!$B$11-'Cheapest driver first'!B20-'Cheapest driver first'!C20)))</f>
        <v>100</v>
      </c>
      <c r="F20">
        <f t="shared" si="3"/>
        <v>520</v>
      </c>
      <c r="G20">
        <f>Parameters!$B$11-'Cheapest driver first'!F20</f>
        <v>30</v>
      </c>
      <c r="J20">
        <v>16</v>
      </c>
      <c r="K20">
        <f>Parameters!$B$11*Parameters!$B$9</f>
        <v>2750</v>
      </c>
      <c r="L20">
        <f>'Cheapest driver first'!B20*Parameters!$B$3</f>
        <v>90</v>
      </c>
      <c r="M20">
        <f>'Cheapest driver first'!C20*Parameters!$B$4</f>
        <v>380</v>
      </c>
      <c r="N20">
        <f>Parameters!$B$5*'Cheapest driver first'!D20</f>
        <v>266</v>
      </c>
      <c r="O20">
        <f>'Cheapest driver first'!E20*Parameters!$B$6</f>
        <v>300</v>
      </c>
      <c r="P20">
        <f>Parameters!$B$7*'Cheapest driver first'!G20</f>
        <v>90</v>
      </c>
      <c r="Q20">
        <f t="shared" si="0"/>
        <v>1126</v>
      </c>
      <c r="R20">
        <f t="shared" si="1"/>
        <v>1624</v>
      </c>
      <c r="S20" s="6" t="b">
        <f t="shared" si="2"/>
        <v>1</v>
      </c>
    </row>
    <row r="21" spans="1:19">
      <c r="A21">
        <v>17</v>
      </c>
      <c r="B21">
        <f>'Number of parcels delivered'!B20</f>
        <v>40</v>
      </c>
      <c r="C21">
        <f>'Number of parcels delivered'!C20</f>
        <v>100</v>
      </c>
      <c r="D21" s="15">
        <f>IF(MIN('Number of parcels delivered'!D20,MAX(0,Parameters!$B$11-'Cheapest driver first'!B21-'Cheapest driver first'!C21-'Cheapest driver first'!E21))&lt;Parameters!$C$5,0,MIN('Number of parcels delivered'!D20,MAX(0,Parameters!$B$11-'Cheapest driver first'!B21-'Cheapest driver first'!C21-'Cheapest driver first'!E21)))</f>
        <v>0</v>
      </c>
      <c r="E21" s="17">
        <f>IF(MIN('Number of parcels delivered'!E20,MAX(0,Parameters!$B$11-'Cheapest driver first'!B21-'Cheapest driver first'!C21))&lt;Parameters!$C$6,0,MIN('Number of parcels delivered'!E20,MAX(0,Parameters!$B$11-'Cheapest driver first'!B21-'Cheapest driver first'!C21)))</f>
        <v>410</v>
      </c>
      <c r="F21">
        <f t="shared" si="3"/>
        <v>550</v>
      </c>
      <c r="G21">
        <f>Parameters!$B$11-'Cheapest driver first'!F21</f>
        <v>0</v>
      </c>
      <c r="J21">
        <v>17</v>
      </c>
      <c r="K21">
        <f>Parameters!$B$11*Parameters!$B$9</f>
        <v>2750</v>
      </c>
      <c r="L21">
        <f>'Cheapest driver first'!B21*Parameters!$B$3</f>
        <v>90</v>
      </c>
      <c r="M21">
        <f>'Cheapest driver first'!C21*Parameters!$B$4</f>
        <v>125</v>
      </c>
      <c r="N21">
        <f>Parameters!$B$5*'Cheapest driver first'!D21</f>
        <v>0</v>
      </c>
      <c r="O21">
        <f>'Cheapest driver first'!E21*Parameters!$B$6</f>
        <v>1230</v>
      </c>
      <c r="P21">
        <f>Parameters!$B$7*'Cheapest driver first'!G21</f>
        <v>0</v>
      </c>
      <c r="Q21">
        <f t="shared" si="0"/>
        <v>1445</v>
      </c>
      <c r="R21">
        <f t="shared" si="1"/>
        <v>1305</v>
      </c>
      <c r="S21" s="6" t="b">
        <f t="shared" si="2"/>
        <v>0</v>
      </c>
    </row>
    <row r="22" spans="1:19">
      <c r="A22">
        <v>18</v>
      </c>
      <c r="B22">
        <f>'Number of parcels delivered'!B21</f>
        <v>40</v>
      </c>
      <c r="C22">
        <f>'Number of parcels delivered'!C21</f>
        <v>394</v>
      </c>
      <c r="D22" s="15">
        <f>IF(MIN('Number of parcels delivered'!D21,MAX(0,Parameters!$B$11-'Cheapest driver first'!B22-'Cheapest driver first'!C22-'Cheapest driver first'!E22))&lt;Parameters!$C$5,0,MIN('Number of parcels delivered'!D21,MAX(0,Parameters!$B$11-'Cheapest driver first'!B22-'Cheapest driver first'!C22-'Cheapest driver first'!E22)))</f>
        <v>0</v>
      </c>
      <c r="E22" s="17">
        <f>IF(MIN('Number of parcels delivered'!E21,MAX(0,Parameters!$B$11-'Cheapest driver first'!B22-'Cheapest driver first'!C22))&lt;Parameters!$C$6,0,MIN('Number of parcels delivered'!E21,MAX(0,Parameters!$B$11-'Cheapest driver first'!B22-'Cheapest driver first'!C22)))</f>
        <v>116</v>
      </c>
      <c r="F22">
        <f t="shared" si="3"/>
        <v>550</v>
      </c>
      <c r="G22">
        <f>Parameters!$B$11-'Cheapest driver first'!F22</f>
        <v>0</v>
      </c>
      <c r="J22">
        <v>18</v>
      </c>
      <c r="K22">
        <f>Parameters!$B$11*Parameters!$B$9</f>
        <v>2750</v>
      </c>
      <c r="L22">
        <f>'Cheapest driver first'!B22*Parameters!$B$3</f>
        <v>90</v>
      </c>
      <c r="M22">
        <f>'Cheapest driver first'!C22*Parameters!$B$4</f>
        <v>492.5</v>
      </c>
      <c r="N22">
        <f>Parameters!$B$5*'Cheapest driver first'!D22</f>
        <v>0</v>
      </c>
      <c r="O22">
        <f>'Cheapest driver first'!E22*Parameters!$B$6</f>
        <v>348</v>
      </c>
      <c r="P22">
        <f>Parameters!$B$7*'Cheapest driver first'!G22</f>
        <v>0</v>
      </c>
      <c r="Q22">
        <f t="shared" si="0"/>
        <v>930.5</v>
      </c>
      <c r="R22">
        <f t="shared" si="1"/>
        <v>1819.5</v>
      </c>
      <c r="S22" s="6" t="b">
        <f t="shared" si="2"/>
        <v>1</v>
      </c>
    </row>
    <row r="23" spans="1:19">
      <c r="A23">
        <v>19</v>
      </c>
      <c r="B23">
        <f>'Number of parcels delivered'!B22</f>
        <v>40</v>
      </c>
      <c r="C23">
        <f>'Number of parcels delivered'!C22</f>
        <v>160</v>
      </c>
      <c r="D23" s="15">
        <f>IF(MIN('Number of parcels delivered'!D22,MAX(0,Parameters!$B$11-'Cheapest driver first'!B23-'Cheapest driver first'!C23-'Cheapest driver first'!E23))&lt;Parameters!$C$5,0,MIN('Number of parcels delivered'!D22,MAX(0,Parameters!$B$11-'Cheapest driver first'!B23-'Cheapest driver first'!C23-'Cheapest driver first'!E23)))</f>
        <v>0</v>
      </c>
      <c r="E23" s="17">
        <f>IF(MIN('Number of parcels delivered'!E22,MAX(0,Parameters!$B$11-'Cheapest driver first'!B23-'Cheapest driver first'!C23))&lt;Parameters!$C$6,0,MIN('Number of parcels delivered'!E22,MAX(0,Parameters!$B$11-'Cheapest driver first'!B23-'Cheapest driver first'!C23)))</f>
        <v>350</v>
      </c>
      <c r="F23">
        <f t="shared" si="3"/>
        <v>550</v>
      </c>
      <c r="G23">
        <f>Parameters!$B$11-'Cheapest driver first'!F23</f>
        <v>0</v>
      </c>
      <c r="J23">
        <v>19</v>
      </c>
      <c r="K23">
        <f>Parameters!$B$11*Parameters!$B$9</f>
        <v>2750</v>
      </c>
      <c r="L23">
        <f>'Cheapest driver first'!B23*Parameters!$B$3</f>
        <v>90</v>
      </c>
      <c r="M23">
        <f>'Cheapest driver first'!C23*Parameters!$B$4</f>
        <v>200</v>
      </c>
      <c r="N23">
        <f>Parameters!$B$5*'Cheapest driver first'!D23</f>
        <v>0</v>
      </c>
      <c r="O23">
        <f>'Cheapest driver first'!E23*Parameters!$B$6</f>
        <v>1050</v>
      </c>
      <c r="P23">
        <f>Parameters!$B$7*'Cheapest driver first'!G23</f>
        <v>0</v>
      </c>
      <c r="Q23">
        <f t="shared" si="0"/>
        <v>1340</v>
      </c>
      <c r="R23">
        <f t="shared" si="1"/>
        <v>1410</v>
      </c>
      <c r="S23" s="6" t="b">
        <f t="shared" si="2"/>
        <v>0</v>
      </c>
    </row>
    <row r="24" spans="1:19">
      <c r="A24">
        <v>20</v>
      </c>
      <c r="B24">
        <f>'Number of parcels delivered'!B23</f>
        <v>40</v>
      </c>
      <c r="C24">
        <f>'Number of parcels delivered'!C23</f>
        <v>373</v>
      </c>
      <c r="D24" s="15">
        <f>IF(MIN('Number of parcels delivered'!D23,MAX(0,Parameters!$B$11-'Cheapest driver first'!B24-'Cheapest driver first'!C24-'Cheapest driver first'!E24))&lt;Parameters!$C$5,0,MIN('Number of parcels delivered'!D23,MAX(0,Parameters!$B$11-'Cheapest driver first'!B24-'Cheapest driver first'!C24-'Cheapest driver first'!E24)))</f>
        <v>0</v>
      </c>
      <c r="E24" s="17">
        <f>IF(MIN('Number of parcels delivered'!E23,MAX(0,Parameters!$B$11-'Cheapest driver first'!B24-'Cheapest driver first'!C24))&lt;Parameters!$C$6,0,MIN('Number of parcels delivered'!E23,MAX(0,Parameters!$B$11-'Cheapest driver first'!B24-'Cheapest driver first'!C24)))</f>
        <v>137</v>
      </c>
      <c r="F24">
        <f t="shared" si="3"/>
        <v>550</v>
      </c>
      <c r="G24">
        <f>Parameters!$B$11-'Cheapest driver first'!F24</f>
        <v>0</v>
      </c>
      <c r="J24">
        <v>20</v>
      </c>
      <c r="K24">
        <f>Parameters!$B$11*Parameters!$B$9</f>
        <v>2750</v>
      </c>
      <c r="L24">
        <f>'Cheapest driver first'!B24*Parameters!$B$3</f>
        <v>90</v>
      </c>
      <c r="M24">
        <f>'Cheapest driver first'!C24*Parameters!$B$4</f>
        <v>466.25</v>
      </c>
      <c r="N24">
        <f>Parameters!$B$5*'Cheapest driver first'!D24</f>
        <v>0</v>
      </c>
      <c r="O24">
        <f>'Cheapest driver first'!E24*Parameters!$B$6</f>
        <v>411</v>
      </c>
      <c r="P24">
        <f>Parameters!$B$7*'Cheapest driver first'!G24</f>
        <v>0</v>
      </c>
      <c r="Q24">
        <f t="shared" si="0"/>
        <v>967.25</v>
      </c>
      <c r="R24">
        <f t="shared" si="1"/>
        <v>1782.75</v>
      </c>
      <c r="S24" s="6" t="b">
        <f t="shared" si="2"/>
        <v>1</v>
      </c>
    </row>
    <row r="25" spans="1:19">
      <c r="A25">
        <v>21</v>
      </c>
      <c r="B25">
        <f>'Number of parcels delivered'!B24</f>
        <v>40</v>
      </c>
      <c r="C25">
        <f>'Number of parcels delivered'!C24</f>
        <v>223</v>
      </c>
      <c r="D25" s="15">
        <f>IF(MIN('Number of parcels delivered'!D24,MAX(0,Parameters!$B$11-'Cheapest driver first'!B25-'Cheapest driver first'!C25-'Cheapest driver first'!E25))&lt;Parameters!$C$5,0,MIN('Number of parcels delivered'!D24,MAX(0,Parameters!$B$11-'Cheapest driver first'!B25-'Cheapest driver first'!C25-'Cheapest driver first'!E25)))</f>
        <v>0</v>
      </c>
      <c r="E25" s="17">
        <f>IF(MIN('Number of parcels delivered'!E24,MAX(0,Parameters!$B$11-'Cheapest driver first'!B25-'Cheapest driver first'!C25))&lt;Parameters!$C$6,0,MIN('Number of parcels delivered'!E24,MAX(0,Parameters!$B$11-'Cheapest driver first'!B25-'Cheapest driver first'!C25)))</f>
        <v>287</v>
      </c>
      <c r="F25">
        <f t="shared" si="3"/>
        <v>550</v>
      </c>
      <c r="G25">
        <f>Parameters!$B$11-'Cheapest driver first'!F25</f>
        <v>0</v>
      </c>
      <c r="J25">
        <v>21</v>
      </c>
      <c r="K25">
        <f>Parameters!$B$11*Parameters!$B$9</f>
        <v>2750</v>
      </c>
      <c r="L25">
        <f>'Cheapest driver first'!B25*Parameters!$B$3</f>
        <v>90</v>
      </c>
      <c r="M25">
        <f>'Cheapest driver first'!C25*Parameters!$B$4</f>
        <v>278.75</v>
      </c>
      <c r="N25">
        <f>Parameters!$B$5*'Cheapest driver first'!D25</f>
        <v>0</v>
      </c>
      <c r="O25">
        <f>'Cheapest driver first'!E25*Parameters!$B$6</f>
        <v>861</v>
      </c>
      <c r="P25">
        <f>Parameters!$B$7*'Cheapest driver first'!G25</f>
        <v>0</v>
      </c>
      <c r="Q25">
        <f t="shared" si="0"/>
        <v>1229.75</v>
      </c>
      <c r="R25">
        <f t="shared" si="1"/>
        <v>1520.25</v>
      </c>
      <c r="S25" s="6" t="b">
        <f t="shared" si="2"/>
        <v>1</v>
      </c>
    </row>
    <row r="26" spans="1:19">
      <c r="A26">
        <v>22</v>
      </c>
      <c r="B26">
        <f>'Number of parcels delivered'!B25</f>
        <v>40</v>
      </c>
      <c r="C26">
        <f>'Number of parcels delivered'!C25</f>
        <v>208</v>
      </c>
      <c r="D26" s="15">
        <f>IF(MIN('Number of parcels delivered'!D25,MAX(0,Parameters!$B$11-'Cheapest driver first'!B26-'Cheapest driver first'!C26-'Cheapest driver first'!E26))&lt;Parameters!$C$5,0,MIN('Number of parcels delivered'!D25,MAX(0,Parameters!$B$11-'Cheapest driver first'!B26-'Cheapest driver first'!C26-'Cheapest driver first'!E26)))</f>
        <v>0</v>
      </c>
      <c r="E26" s="17">
        <f>IF(MIN('Number of parcels delivered'!E25,MAX(0,Parameters!$B$11-'Cheapest driver first'!B26-'Cheapest driver first'!C26))&lt;Parameters!$C$6,0,MIN('Number of parcels delivered'!E25,MAX(0,Parameters!$B$11-'Cheapest driver first'!B26-'Cheapest driver first'!C26)))</f>
        <v>302</v>
      </c>
      <c r="F26">
        <f t="shared" si="3"/>
        <v>550</v>
      </c>
      <c r="G26">
        <f>Parameters!$B$11-'Cheapest driver first'!F26</f>
        <v>0</v>
      </c>
      <c r="J26">
        <v>22</v>
      </c>
      <c r="K26">
        <f>Parameters!$B$11*Parameters!$B$9</f>
        <v>2750</v>
      </c>
      <c r="L26">
        <f>'Cheapest driver first'!B26*Parameters!$B$3</f>
        <v>90</v>
      </c>
      <c r="M26">
        <f>'Cheapest driver first'!C26*Parameters!$B$4</f>
        <v>260</v>
      </c>
      <c r="N26">
        <f>Parameters!$B$5*'Cheapest driver first'!D26</f>
        <v>0</v>
      </c>
      <c r="O26">
        <f>'Cheapest driver first'!E26*Parameters!$B$6</f>
        <v>906</v>
      </c>
      <c r="P26">
        <f>Parameters!$B$7*'Cheapest driver first'!G26</f>
        <v>0</v>
      </c>
      <c r="Q26">
        <f t="shared" si="0"/>
        <v>1256</v>
      </c>
      <c r="R26">
        <f t="shared" si="1"/>
        <v>1494</v>
      </c>
      <c r="S26" s="6" t="b">
        <f t="shared" si="2"/>
        <v>1</v>
      </c>
    </row>
    <row r="27" spans="1:19">
      <c r="A27">
        <v>23</v>
      </c>
      <c r="B27">
        <f>'Number of parcels delivered'!B26</f>
        <v>40</v>
      </c>
      <c r="C27">
        <f>'Number of parcels delivered'!C26</f>
        <v>102</v>
      </c>
      <c r="D27" s="15">
        <f>IF(MIN('Number of parcels delivered'!D26,MAX(0,Parameters!$B$11-'Cheapest driver first'!B27-'Cheapest driver first'!C27-'Cheapest driver first'!E27))&lt;Parameters!$C$5,0,MIN('Number of parcels delivered'!D26,MAX(0,Parameters!$B$11-'Cheapest driver first'!B27-'Cheapest driver first'!C27-'Cheapest driver first'!E27)))</f>
        <v>167</v>
      </c>
      <c r="E27" s="17">
        <f>IF(MIN('Number of parcels delivered'!E26,MAX(0,Parameters!$B$11-'Cheapest driver first'!B27-'Cheapest driver first'!C27))&lt;Parameters!$C$6,0,MIN('Number of parcels delivered'!E26,MAX(0,Parameters!$B$11-'Cheapest driver first'!B27-'Cheapest driver first'!C27)))</f>
        <v>100</v>
      </c>
      <c r="F27">
        <f t="shared" si="3"/>
        <v>409</v>
      </c>
      <c r="G27">
        <f>Parameters!$B$11-'Cheapest driver first'!F27</f>
        <v>141</v>
      </c>
      <c r="J27">
        <v>23</v>
      </c>
      <c r="K27">
        <f>Parameters!$B$11*Parameters!$B$9</f>
        <v>2750</v>
      </c>
      <c r="L27">
        <f>'Cheapest driver first'!B27*Parameters!$B$3</f>
        <v>90</v>
      </c>
      <c r="M27">
        <f>'Cheapest driver first'!C27*Parameters!$B$4</f>
        <v>127.5</v>
      </c>
      <c r="N27">
        <f>Parameters!$B$5*'Cheapest driver first'!D27</f>
        <v>584.5</v>
      </c>
      <c r="O27">
        <f>'Cheapest driver first'!E27*Parameters!$B$6</f>
        <v>300</v>
      </c>
      <c r="P27">
        <f>Parameters!$B$7*'Cheapest driver first'!G27</f>
        <v>423</v>
      </c>
      <c r="Q27">
        <f t="shared" si="0"/>
        <v>1525</v>
      </c>
      <c r="R27">
        <f t="shared" si="1"/>
        <v>1225</v>
      </c>
      <c r="S27" s="6" t="b">
        <f t="shared" si="2"/>
        <v>0</v>
      </c>
    </row>
    <row r="28" spans="1:19">
      <c r="A28">
        <v>24</v>
      </c>
      <c r="B28">
        <f>'Number of parcels delivered'!B27</f>
        <v>40</v>
      </c>
      <c r="C28">
        <f>'Number of parcels delivered'!C27</f>
        <v>491</v>
      </c>
      <c r="D28" s="15">
        <f>IF(MIN('Number of parcels delivered'!D27,MAX(0,Parameters!$B$11-'Cheapest driver first'!B28-'Cheapest driver first'!C28-'Cheapest driver first'!E28))&lt;Parameters!$C$5,0,MIN('Number of parcels delivered'!D27,MAX(0,Parameters!$B$11-'Cheapest driver first'!B28-'Cheapest driver first'!C28-'Cheapest driver first'!E28)))</f>
        <v>0</v>
      </c>
      <c r="E28" s="17">
        <f>IF(MIN('Number of parcels delivered'!E27,MAX(0,Parameters!$B$11-'Cheapest driver first'!B28-'Cheapest driver first'!C28))&lt;Parameters!$C$6,0,MIN('Number of parcels delivered'!E27,MAX(0,Parameters!$B$11-'Cheapest driver first'!B28-'Cheapest driver first'!C28)))</f>
        <v>0</v>
      </c>
      <c r="F28">
        <f t="shared" si="3"/>
        <v>531</v>
      </c>
      <c r="G28">
        <f>Parameters!$B$11-'Cheapest driver first'!F28</f>
        <v>19</v>
      </c>
      <c r="J28">
        <v>24</v>
      </c>
      <c r="K28">
        <f>Parameters!$B$11*Parameters!$B$9</f>
        <v>2750</v>
      </c>
      <c r="L28">
        <f>'Cheapest driver first'!B28*Parameters!$B$3</f>
        <v>90</v>
      </c>
      <c r="M28">
        <f>'Cheapest driver first'!C28*Parameters!$B$4</f>
        <v>613.75</v>
      </c>
      <c r="N28">
        <f>Parameters!$B$5*'Cheapest driver first'!D28</f>
        <v>0</v>
      </c>
      <c r="O28">
        <f>'Cheapest driver first'!E28*Parameters!$B$6</f>
        <v>0</v>
      </c>
      <c r="P28">
        <f>Parameters!$B$7*'Cheapest driver first'!G28</f>
        <v>57</v>
      </c>
      <c r="Q28">
        <f t="shared" si="0"/>
        <v>760.75</v>
      </c>
      <c r="R28">
        <f t="shared" si="1"/>
        <v>1989.25</v>
      </c>
      <c r="S28" s="6" t="b">
        <f t="shared" si="2"/>
        <v>1</v>
      </c>
    </row>
    <row r="29" spans="1:19">
      <c r="A29">
        <v>25</v>
      </c>
      <c r="B29">
        <f>'Number of parcels delivered'!B28</f>
        <v>40</v>
      </c>
      <c r="C29">
        <f>'Number of parcels delivered'!C28</f>
        <v>161</v>
      </c>
      <c r="D29" s="15">
        <f>IF(MIN('Number of parcels delivered'!D28,MAX(0,Parameters!$B$11-'Cheapest driver first'!B29-'Cheapest driver first'!C29-'Cheapest driver first'!E29))&lt;Parameters!$C$5,0,MIN('Number of parcels delivered'!D28,MAX(0,Parameters!$B$11-'Cheapest driver first'!B29-'Cheapest driver first'!C29-'Cheapest driver first'!E29)))</f>
        <v>0</v>
      </c>
      <c r="E29" s="17">
        <f>IF(MIN('Number of parcels delivered'!E28,MAX(0,Parameters!$B$11-'Cheapest driver first'!B29-'Cheapest driver first'!C29))&lt;Parameters!$C$6,0,MIN('Number of parcels delivered'!E28,MAX(0,Parameters!$B$11-'Cheapest driver first'!B29-'Cheapest driver first'!C29)))</f>
        <v>349</v>
      </c>
      <c r="F29">
        <f t="shared" si="3"/>
        <v>550</v>
      </c>
      <c r="G29">
        <f>Parameters!$B$11-'Cheapest driver first'!F29</f>
        <v>0</v>
      </c>
      <c r="J29">
        <v>25</v>
      </c>
      <c r="K29">
        <f>Parameters!$B$11*Parameters!$B$9</f>
        <v>2750</v>
      </c>
      <c r="L29">
        <f>'Cheapest driver first'!B29*Parameters!$B$3</f>
        <v>90</v>
      </c>
      <c r="M29">
        <f>'Cheapest driver first'!C29*Parameters!$B$4</f>
        <v>201.25</v>
      </c>
      <c r="N29">
        <f>Parameters!$B$5*'Cheapest driver first'!D29</f>
        <v>0</v>
      </c>
      <c r="O29">
        <f>'Cheapest driver first'!E29*Parameters!$B$6</f>
        <v>1047</v>
      </c>
      <c r="P29">
        <f>Parameters!$B$7*'Cheapest driver first'!G29</f>
        <v>0</v>
      </c>
      <c r="Q29">
        <f t="shared" si="0"/>
        <v>1338.25</v>
      </c>
      <c r="R29">
        <f t="shared" si="1"/>
        <v>1411.75</v>
      </c>
      <c r="S29" s="6" t="b">
        <f t="shared" si="2"/>
        <v>0</v>
      </c>
    </row>
    <row r="30" spans="1:19">
      <c r="A30">
        <v>26</v>
      </c>
      <c r="B30">
        <f>'Number of parcels delivered'!B29</f>
        <v>40</v>
      </c>
      <c r="C30">
        <f>'Number of parcels delivered'!C29</f>
        <v>250</v>
      </c>
      <c r="D30" s="15">
        <f>IF(MIN('Number of parcels delivered'!D29,MAX(0,Parameters!$B$11-'Cheapest driver first'!B30-'Cheapest driver first'!C30-'Cheapest driver first'!E30))&lt;Parameters!$C$5,0,MIN('Number of parcels delivered'!D29,MAX(0,Parameters!$B$11-'Cheapest driver first'!B30-'Cheapest driver first'!C30-'Cheapest driver first'!E30)))</f>
        <v>0</v>
      </c>
      <c r="E30" s="17">
        <f>IF(MIN('Number of parcels delivered'!E29,MAX(0,Parameters!$B$11-'Cheapest driver first'!B30-'Cheapest driver first'!C30))&lt;Parameters!$C$6,0,MIN('Number of parcels delivered'!E29,MAX(0,Parameters!$B$11-'Cheapest driver first'!B30-'Cheapest driver first'!C30)))</f>
        <v>260</v>
      </c>
      <c r="F30">
        <f t="shared" si="3"/>
        <v>550</v>
      </c>
      <c r="G30">
        <f>Parameters!$B$11-'Cheapest driver first'!F30</f>
        <v>0</v>
      </c>
      <c r="J30">
        <v>26</v>
      </c>
      <c r="K30">
        <f>Parameters!$B$11*Parameters!$B$9</f>
        <v>2750</v>
      </c>
      <c r="L30">
        <f>'Cheapest driver first'!B30*Parameters!$B$3</f>
        <v>90</v>
      </c>
      <c r="M30">
        <f>'Cheapest driver first'!C30*Parameters!$B$4</f>
        <v>312.5</v>
      </c>
      <c r="N30">
        <f>Parameters!$B$5*'Cheapest driver first'!D30</f>
        <v>0</v>
      </c>
      <c r="O30">
        <f>'Cheapest driver first'!E30*Parameters!$B$6</f>
        <v>780</v>
      </c>
      <c r="P30">
        <f>Parameters!$B$7*'Cheapest driver first'!G30</f>
        <v>0</v>
      </c>
      <c r="Q30">
        <f t="shared" si="0"/>
        <v>1182.5</v>
      </c>
      <c r="R30">
        <f t="shared" si="1"/>
        <v>1567.5</v>
      </c>
      <c r="S30" s="6" t="b">
        <f t="shared" si="2"/>
        <v>1</v>
      </c>
    </row>
    <row r="31" spans="1:19">
      <c r="A31">
        <v>27</v>
      </c>
      <c r="B31">
        <f>'Number of parcels delivered'!B30</f>
        <v>40</v>
      </c>
      <c r="C31">
        <f>'Number of parcels delivered'!C30</f>
        <v>129</v>
      </c>
      <c r="D31" s="15">
        <f>IF(MIN('Number of parcels delivered'!D30,MAX(0,Parameters!$B$11-'Cheapest driver first'!B31-'Cheapest driver first'!C31-'Cheapest driver first'!E31))&lt;Parameters!$C$5,0,MIN('Number of parcels delivered'!D30,MAX(0,Parameters!$B$11-'Cheapest driver first'!B31-'Cheapest driver first'!C31-'Cheapest driver first'!E31)))</f>
        <v>193</v>
      </c>
      <c r="E31" s="17">
        <f>IF(MIN('Number of parcels delivered'!E30,MAX(0,Parameters!$B$11-'Cheapest driver first'!B31-'Cheapest driver first'!C31))&lt;Parameters!$C$6,0,MIN('Number of parcels delivered'!E30,MAX(0,Parameters!$B$11-'Cheapest driver first'!B31-'Cheapest driver first'!C31)))</f>
        <v>100</v>
      </c>
      <c r="F31">
        <f t="shared" si="3"/>
        <v>462</v>
      </c>
      <c r="G31">
        <f>Parameters!$B$11-'Cheapest driver first'!F31</f>
        <v>88</v>
      </c>
      <c r="J31">
        <v>27</v>
      </c>
      <c r="K31">
        <f>Parameters!$B$11*Parameters!$B$9</f>
        <v>2750</v>
      </c>
      <c r="L31">
        <f>'Cheapest driver first'!B31*Parameters!$B$3</f>
        <v>90</v>
      </c>
      <c r="M31">
        <f>'Cheapest driver first'!C31*Parameters!$B$4</f>
        <v>161.25</v>
      </c>
      <c r="N31">
        <f>Parameters!$B$5*'Cheapest driver first'!D31</f>
        <v>675.5</v>
      </c>
      <c r="O31">
        <f>'Cheapest driver first'!E31*Parameters!$B$6</f>
        <v>300</v>
      </c>
      <c r="P31">
        <f>Parameters!$B$7*'Cheapest driver first'!G31</f>
        <v>264</v>
      </c>
      <c r="Q31">
        <f t="shared" si="0"/>
        <v>1490.75</v>
      </c>
      <c r="R31">
        <f t="shared" si="1"/>
        <v>1259.25</v>
      </c>
      <c r="S31" s="6" t="b">
        <f t="shared" si="2"/>
        <v>0</v>
      </c>
    </row>
    <row r="32" spans="1:19">
      <c r="A32">
        <v>28</v>
      </c>
      <c r="B32">
        <f>'Number of parcels delivered'!B31</f>
        <v>40</v>
      </c>
      <c r="C32">
        <f>'Number of parcels delivered'!C31</f>
        <v>461</v>
      </c>
      <c r="D32" s="15">
        <f>IF(MIN('Number of parcels delivered'!D31,MAX(0,Parameters!$B$11-'Cheapest driver first'!B32-'Cheapest driver first'!C32-'Cheapest driver first'!E32))&lt;Parameters!$C$5,0,MIN('Number of parcels delivered'!D31,MAX(0,Parameters!$B$11-'Cheapest driver first'!B32-'Cheapest driver first'!C32-'Cheapest driver first'!E32)))</f>
        <v>0</v>
      </c>
      <c r="E32" s="17">
        <f>IF(MIN('Number of parcels delivered'!E31,MAX(0,Parameters!$B$11-'Cheapest driver first'!B32-'Cheapest driver first'!C32))&lt;Parameters!$C$6,0,MIN('Number of parcels delivered'!E31,MAX(0,Parameters!$B$11-'Cheapest driver first'!B32-'Cheapest driver first'!C32)))</f>
        <v>0</v>
      </c>
      <c r="F32">
        <f t="shared" si="3"/>
        <v>501</v>
      </c>
      <c r="G32">
        <f>Parameters!$B$11-'Cheapest driver first'!F32</f>
        <v>49</v>
      </c>
      <c r="J32">
        <v>28</v>
      </c>
      <c r="K32">
        <f>Parameters!$B$11*Parameters!$B$9</f>
        <v>2750</v>
      </c>
      <c r="L32">
        <f>'Cheapest driver first'!B32*Parameters!$B$3</f>
        <v>90</v>
      </c>
      <c r="M32">
        <f>'Cheapest driver first'!C32*Parameters!$B$4</f>
        <v>576.25</v>
      </c>
      <c r="N32">
        <f>Parameters!$B$5*'Cheapest driver first'!D32</f>
        <v>0</v>
      </c>
      <c r="O32">
        <f>'Cheapest driver first'!E32*Parameters!$B$6</f>
        <v>0</v>
      </c>
      <c r="P32">
        <f>Parameters!$B$7*'Cheapest driver first'!G32</f>
        <v>147</v>
      </c>
      <c r="Q32">
        <f t="shared" si="0"/>
        <v>813.25</v>
      </c>
      <c r="R32">
        <f t="shared" si="1"/>
        <v>1936.75</v>
      </c>
      <c r="S32" s="6" t="b">
        <f t="shared" si="2"/>
        <v>1</v>
      </c>
    </row>
    <row r="33" spans="1:19">
      <c r="A33">
        <v>29</v>
      </c>
      <c r="B33">
        <f>'Number of parcels delivered'!B32</f>
        <v>40</v>
      </c>
      <c r="C33">
        <f>'Number of parcels delivered'!C32</f>
        <v>375</v>
      </c>
      <c r="D33" s="15">
        <f>IF(MIN('Number of parcels delivered'!D32,MAX(0,Parameters!$B$11-'Cheapest driver first'!B33-'Cheapest driver first'!C33-'Cheapest driver first'!E33))&lt;Parameters!$C$5,0,MIN('Number of parcels delivered'!D32,MAX(0,Parameters!$B$11-'Cheapest driver first'!B33-'Cheapest driver first'!C33-'Cheapest driver first'!E33)))</f>
        <v>0</v>
      </c>
      <c r="E33" s="17">
        <f>IF(MIN('Number of parcels delivered'!E32,MAX(0,Parameters!$B$11-'Cheapest driver first'!B33-'Cheapest driver first'!C33))&lt;Parameters!$C$6,0,MIN('Number of parcels delivered'!E32,MAX(0,Parameters!$B$11-'Cheapest driver first'!B33-'Cheapest driver first'!C33)))</f>
        <v>135</v>
      </c>
      <c r="F33">
        <f t="shared" si="3"/>
        <v>550</v>
      </c>
      <c r="G33">
        <f>Parameters!$B$11-'Cheapest driver first'!F33</f>
        <v>0</v>
      </c>
      <c r="J33">
        <v>29</v>
      </c>
      <c r="K33">
        <f>Parameters!$B$11*Parameters!$B$9</f>
        <v>2750</v>
      </c>
      <c r="L33">
        <f>'Cheapest driver first'!B33*Parameters!$B$3</f>
        <v>90</v>
      </c>
      <c r="M33">
        <f>'Cheapest driver first'!C33*Parameters!$B$4</f>
        <v>468.75</v>
      </c>
      <c r="N33">
        <f>Parameters!$B$5*'Cheapest driver first'!D33</f>
        <v>0</v>
      </c>
      <c r="O33">
        <f>'Cheapest driver first'!E33*Parameters!$B$6</f>
        <v>405</v>
      </c>
      <c r="P33">
        <f>Parameters!$B$7*'Cheapest driver first'!G33</f>
        <v>0</v>
      </c>
      <c r="Q33">
        <f t="shared" si="0"/>
        <v>963.75</v>
      </c>
      <c r="R33">
        <f t="shared" si="1"/>
        <v>1786.25</v>
      </c>
      <c r="S33" s="6" t="b">
        <f t="shared" si="2"/>
        <v>1</v>
      </c>
    </row>
    <row r="34" spans="1:19">
      <c r="A34">
        <v>30</v>
      </c>
      <c r="B34">
        <f>'Number of parcels delivered'!B33</f>
        <v>40</v>
      </c>
      <c r="C34">
        <f>'Number of parcels delivered'!C33</f>
        <v>209</v>
      </c>
      <c r="D34" s="15">
        <f>IF(MIN('Number of parcels delivered'!D33,MAX(0,Parameters!$B$11-'Cheapest driver first'!B34-'Cheapest driver first'!C34-'Cheapest driver first'!E34))&lt;Parameters!$C$5,0,MIN('Number of parcels delivered'!D33,MAX(0,Parameters!$B$11-'Cheapest driver first'!B34-'Cheapest driver first'!C34-'Cheapest driver first'!E34)))</f>
        <v>75</v>
      </c>
      <c r="E34" s="17">
        <f>IF(MIN('Number of parcels delivered'!E33,MAX(0,Parameters!$B$11-'Cheapest driver first'!B34-'Cheapest driver first'!C34))&lt;Parameters!$C$6,0,MIN('Number of parcels delivered'!E33,MAX(0,Parameters!$B$11-'Cheapest driver first'!B34-'Cheapest driver first'!C34)))</f>
        <v>104</v>
      </c>
      <c r="F34">
        <f t="shared" si="3"/>
        <v>428</v>
      </c>
      <c r="G34">
        <f>Parameters!$B$11-'Cheapest driver first'!F34</f>
        <v>122</v>
      </c>
      <c r="J34">
        <v>30</v>
      </c>
      <c r="K34">
        <f>Parameters!$B$11*Parameters!$B$9</f>
        <v>2750</v>
      </c>
      <c r="L34">
        <f>'Cheapest driver first'!B34*Parameters!$B$3</f>
        <v>90</v>
      </c>
      <c r="M34">
        <f>'Cheapest driver first'!C34*Parameters!$B$4</f>
        <v>261.25</v>
      </c>
      <c r="N34">
        <f>Parameters!$B$5*'Cheapest driver first'!D34</f>
        <v>262.5</v>
      </c>
      <c r="O34">
        <f>'Cheapest driver first'!E34*Parameters!$B$6</f>
        <v>312</v>
      </c>
      <c r="P34">
        <f>Parameters!$B$7*'Cheapest driver first'!G34</f>
        <v>366</v>
      </c>
      <c r="Q34">
        <f t="shared" si="0"/>
        <v>1291.75</v>
      </c>
      <c r="R34">
        <f t="shared" si="1"/>
        <v>1458.25</v>
      </c>
      <c r="S34" s="6" t="b">
        <f t="shared" si="2"/>
        <v>1</v>
      </c>
    </row>
    <row r="35" spans="1:19">
      <c r="A35">
        <v>31</v>
      </c>
      <c r="B35">
        <f>'Number of parcels delivered'!B34</f>
        <v>40</v>
      </c>
      <c r="C35">
        <f>'Number of parcels delivered'!C34</f>
        <v>233</v>
      </c>
      <c r="D35" s="15">
        <f>IF(MIN('Number of parcels delivered'!D34,MAX(0,Parameters!$B$11-'Cheapest driver first'!B35-'Cheapest driver first'!C35-'Cheapest driver first'!E35))&lt;Parameters!$C$5,0,MIN('Number of parcels delivered'!D34,MAX(0,Parameters!$B$11-'Cheapest driver first'!B35-'Cheapest driver first'!C35-'Cheapest driver first'!E35)))</f>
        <v>160</v>
      </c>
      <c r="E35" s="17">
        <f>IF(MIN('Number of parcels delivered'!E34,MAX(0,Parameters!$B$11-'Cheapest driver first'!B35-'Cheapest driver first'!C35))&lt;Parameters!$C$6,0,MIN('Number of parcels delivered'!E34,MAX(0,Parameters!$B$11-'Cheapest driver first'!B35-'Cheapest driver first'!C35)))</f>
        <v>117</v>
      </c>
      <c r="F35">
        <f t="shared" si="3"/>
        <v>550</v>
      </c>
      <c r="G35">
        <f>Parameters!$B$11-'Cheapest driver first'!F35</f>
        <v>0</v>
      </c>
      <c r="J35">
        <v>31</v>
      </c>
      <c r="K35">
        <f>Parameters!$B$11*Parameters!$B$9</f>
        <v>2750</v>
      </c>
      <c r="L35">
        <f>'Cheapest driver first'!B35*Parameters!$B$3</f>
        <v>90</v>
      </c>
      <c r="M35">
        <f>'Cheapest driver first'!C35*Parameters!$B$4</f>
        <v>291.25</v>
      </c>
      <c r="N35">
        <f>Parameters!$B$5*'Cheapest driver first'!D35</f>
        <v>560</v>
      </c>
      <c r="O35">
        <f>'Cheapest driver first'!E35*Parameters!$B$6</f>
        <v>351</v>
      </c>
      <c r="P35">
        <f>Parameters!$B$7*'Cheapest driver first'!G35</f>
        <v>0</v>
      </c>
      <c r="Q35">
        <f t="shared" si="0"/>
        <v>1292.25</v>
      </c>
      <c r="R35">
        <f t="shared" si="1"/>
        <v>1457.75</v>
      </c>
      <c r="S35" s="6" t="b">
        <f t="shared" si="2"/>
        <v>1</v>
      </c>
    </row>
    <row r="36" spans="1:19">
      <c r="A36">
        <v>32</v>
      </c>
      <c r="B36">
        <f>'Number of parcels delivered'!B35</f>
        <v>43</v>
      </c>
      <c r="C36">
        <f>'Number of parcels delivered'!C35</f>
        <v>100</v>
      </c>
      <c r="D36" s="15">
        <f>IF(MIN('Number of parcels delivered'!D35,MAX(0,Parameters!$B$11-'Cheapest driver first'!B36-'Cheapest driver first'!C36-'Cheapest driver first'!E36))&lt;Parameters!$C$5,0,MIN('Number of parcels delivered'!D35,MAX(0,Parameters!$B$11-'Cheapest driver first'!B36-'Cheapest driver first'!C36-'Cheapest driver first'!E36)))</f>
        <v>75</v>
      </c>
      <c r="E36" s="17">
        <f>IF(MIN('Number of parcels delivered'!E35,MAX(0,Parameters!$B$11-'Cheapest driver first'!B36-'Cheapest driver first'!C36))&lt;Parameters!$C$6,0,MIN('Number of parcels delivered'!E35,MAX(0,Parameters!$B$11-'Cheapest driver first'!B36-'Cheapest driver first'!C36)))</f>
        <v>179</v>
      </c>
      <c r="F36">
        <f t="shared" si="3"/>
        <v>397</v>
      </c>
      <c r="G36">
        <f>Parameters!$B$11-'Cheapest driver first'!F36</f>
        <v>153</v>
      </c>
      <c r="J36">
        <v>32</v>
      </c>
      <c r="K36">
        <f>Parameters!$B$11*Parameters!$B$9</f>
        <v>2750</v>
      </c>
      <c r="L36">
        <f>'Cheapest driver first'!B36*Parameters!$B$3</f>
        <v>96.75</v>
      </c>
      <c r="M36">
        <f>'Cheapest driver first'!C36*Parameters!$B$4</f>
        <v>125</v>
      </c>
      <c r="N36">
        <f>Parameters!$B$5*'Cheapest driver first'!D36</f>
        <v>262.5</v>
      </c>
      <c r="O36">
        <f>'Cheapest driver first'!E36*Parameters!$B$6</f>
        <v>537</v>
      </c>
      <c r="P36">
        <f>Parameters!$B$7*'Cheapest driver first'!G36</f>
        <v>459</v>
      </c>
      <c r="Q36">
        <f t="shared" si="0"/>
        <v>1480.25</v>
      </c>
      <c r="R36">
        <f t="shared" si="1"/>
        <v>1269.75</v>
      </c>
      <c r="S36" s="6" t="b">
        <f t="shared" si="2"/>
        <v>0</v>
      </c>
    </row>
    <row r="37" spans="1:19">
      <c r="A37">
        <v>33</v>
      </c>
      <c r="B37">
        <f>'Number of parcels delivered'!B36</f>
        <v>42</v>
      </c>
      <c r="C37">
        <f>'Number of parcels delivered'!C36</f>
        <v>100</v>
      </c>
      <c r="D37" s="15">
        <f>IF(MIN('Number of parcels delivered'!D36,MAX(0,Parameters!$B$11-'Cheapest driver first'!B37-'Cheapest driver first'!C37-'Cheapest driver first'!E37))&lt;Parameters!$C$5,0,MIN('Number of parcels delivered'!D36,MAX(0,Parameters!$B$11-'Cheapest driver first'!B37-'Cheapest driver first'!C37-'Cheapest driver first'!E37)))</f>
        <v>75</v>
      </c>
      <c r="E37" s="17">
        <f>IF(MIN('Number of parcels delivered'!E36,MAX(0,Parameters!$B$11-'Cheapest driver first'!B37-'Cheapest driver first'!C37))&lt;Parameters!$C$6,0,MIN('Number of parcels delivered'!E36,MAX(0,Parameters!$B$11-'Cheapest driver first'!B37-'Cheapest driver first'!C37)))</f>
        <v>126</v>
      </c>
      <c r="F37">
        <f t="shared" si="3"/>
        <v>343</v>
      </c>
      <c r="G37">
        <f>Parameters!$B$11-'Cheapest driver first'!F37</f>
        <v>207</v>
      </c>
      <c r="J37">
        <v>33</v>
      </c>
      <c r="K37">
        <f>Parameters!$B$11*Parameters!$B$9</f>
        <v>2750</v>
      </c>
      <c r="L37">
        <f>'Cheapest driver first'!B37*Parameters!$B$3</f>
        <v>94.5</v>
      </c>
      <c r="M37">
        <f>'Cheapest driver first'!C37*Parameters!$B$4</f>
        <v>125</v>
      </c>
      <c r="N37">
        <f>Parameters!$B$5*'Cheapest driver first'!D37</f>
        <v>262.5</v>
      </c>
      <c r="O37">
        <f>'Cheapest driver first'!E37*Parameters!$B$6</f>
        <v>378</v>
      </c>
      <c r="P37">
        <f>Parameters!$B$7*'Cheapest driver first'!G37</f>
        <v>621</v>
      </c>
      <c r="Q37">
        <f t="shared" ref="Q37:Q68" si="4">SUM(L37:P37)</f>
        <v>1481</v>
      </c>
      <c r="R37">
        <f t="shared" ref="R37:R68" si="5">K37-Q37</f>
        <v>1269</v>
      </c>
      <c r="S37" s="6" t="b">
        <f t="shared" ref="S37:S68" si="6">R37&gt;$W$10</f>
        <v>0</v>
      </c>
    </row>
    <row r="38" spans="1:19">
      <c r="A38">
        <v>34</v>
      </c>
      <c r="B38">
        <f>'Number of parcels delivered'!B37</f>
        <v>40</v>
      </c>
      <c r="C38">
        <f>'Number of parcels delivered'!C37</f>
        <v>369</v>
      </c>
      <c r="D38" s="15">
        <f>IF(MIN('Number of parcels delivered'!D37,MAX(0,Parameters!$B$11-'Cheapest driver first'!B38-'Cheapest driver first'!C38-'Cheapest driver first'!E38))&lt;Parameters!$C$5,0,MIN('Number of parcels delivered'!D37,MAX(0,Parameters!$B$11-'Cheapest driver first'!B38-'Cheapest driver first'!C38-'Cheapest driver first'!E38)))</f>
        <v>0</v>
      </c>
      <c r="E38" s="17">
        <f>IF(MIN('Number of parcels delivered'!E37,MAX(0,Parameters!$B$11-'Cheapest driver first'!B38-'Cheapest driver first'!C38))&lt;Parameters!$C$6,0,MIN('Number of parcels delivered'!E37,MAX(0,Parameters!$B$11-'Cheapest driver first'!B38-'Cheapest driver first'!C38)))</f>
        <v>141</v>
      </c>
      <c r="F38">
        <f t="shared" si="3"/>
        <v>550</v>
      </c>
      <c r="G38">
        <f>Parameters!$B$11-'Cheapest driver first'!F38</f>
        <v>0</v>
      </c>
      <c r="J38">
        <v>34</v>
      </c>
      <c r="K38">
        <f>Parameters!$B$11*Parameters!$B$9</f>
        <v>2750</v>
      </c>
      <c r="L38">
        <f>'Cheapest driver first'!B38*Parameters!$B$3</f>
        <v>90</v>
      </c>
      <c r="M38">
        <f>'Cheapest driver first'!C38*Parameters!$B$4</f>
        <v>461.25</v>
      </c>
      <c r="N38">
        <f>Parameters!$B$5*'Cheapest driver first'!D38</f>
        <v>0</v>
      </c>
      <c r="O38">
        <f>'Cheapest driver first'!E38*Parameters!$B$6</f>
        <v>423</v>
      </c>
      <c r="P38">
        <f>Parameters!$B$7*'Cheapest driver first'!G38</f>
        <v>0</v>
      </c>
      <c r="Q38">
        <f t="shared" si="4"/>
        <v>974.25</v>
      </c>
      <c r="R38">
        <f t="shared" si="5"/>
        <v>1775.75</v>
      </c>
      <c r="S38" s="6" t="b">
        <f t="shared" si="6"/>
        <v>1</v>
      </c>
    </row>
    <row r="39" spans="1:19">
      <c r="A39">
        <v>35</v>
      </c>
      <c r="B39">
        <f>'Number of parcels delivered'!B38</f>
        <v>47</v>
      </c>
      <c r="C39">
        <f>'Number of parcels delivered'!C38</f>
        <v>318</v>
      </c>
      <c r="D39" s="15">
        <f>IF(MIN('Number of parcels delivered'!D38,MAX(0,Parameters!$B$11-'Cheapest driver first'!B39-'Cheapest driver first'!C39-'Cheapest driver first'!E39))&lt;Parameters!$C$5,0,MIN('Number of parcels delivered'!D38,MAX(0,Parameters!$B$11-'Cheapest driver first'!B39-'Cheapest driver first'!C39-'Cheapest driver first'!E39)))</f>
        <v>0</v>
      </c>
      <c r="E39" s="17">
        <f>IF(MIN('Number of parcels delivered'!E38,MAX(0,Parameters!$B$11-'Cheapest driver first'!B39-'Cheapest driver first'!C39))&lt;Parameters!$C$6,0,MIN('Number of parcels delivered'!E38,MAX(0,Parameters!$B$11-'Cheapest driver first'!B39-'Cheapest driver first'!C39)))</f>
        <v>185</v>
      </c>
      <c r="F39">
        <f t="shared" si="3"/>
        <v>550</v>
      </c>
      <c r="G39">
        <f>Parameters!$B$11-'Cheapest driver first'!F39</f>
        <v>0</v>
      </c>
      <c r="J39">
        <v>35</v>
      </c>
      <c r="K39">
        <f>Parameters!$B$11*Parameters!$B$9</f>
        <v>2750</v>
      </c>
      <c r="L39">
        <f>'Cheapest driver first'!B39*Parameters!$B$3</f>
        <v>105.75</v>
      </c>
      <c r="M39">
        <f>'Cheapest driver first'!C39*Parameters!$B$4</f>
        <v>397.5</v>
      </c>
      <c r="N39">
        <f>Parameters!$B$5*'Cheapest driver first'!D39</f>
        <v>0</v>
      </c>
      <c r="O39">
        <f>'Cheapest driver first'!E39*Parameters!$B$6</f>
        <v>555</v>
      </c>
      <c r="P39">
        <f>Parameters!$B$7*'Cheapest driver first'!G39</f>
        <v>0</v>
      </c>
      <c r="Q39">
        <f t="shared" si="4"/>
        <v>1058.25</v>
      </c>
      <c r="R39">
        <f t="shared" si="5"/>
        <v>1691.75</v>
      </c>
      <c r="S39" s="6" t="b">
        <f t="shared" si="6"/>
        <v>1</v>
      </c>
    </row>
    <row r="40" spans="1:19">
      <c r="A40">
        <v>36</v>
      </c>
      <c r="B40">
        <f>'Number of parcels delivered'!B39</f>
        <v>40</v>
      </c>
      <c r="C40">
        <f>'Number of parcels delivered'!C39</f>
        <v>100</v>
      </c>
      <c r="D40" s="15">
        <f>IF(MIN('Number of parcels delivered'!D39,MAX(0,Parameters!$B$11-'Cheapest driver first'!B40-'Cheapest driver first'!C40-'Cheapest driver first'!E40))&lt;Parameters!$C$5,0,MIN('Number of parcels delivered'!D39,MAX(0,Parameters!$B$11-'Cheapest driver first'!B40-'Cheapest driver first'!C40-'Cheapest driver first'!E40)))</f>
        <v>0</v>
      </c>
      <c r="E40" s="17">
        <f>IF(MIN('Number of parcels delivered'!E39,MAX(0,Parameters!$B$11-'Cheapest driver first'!B40-'Cheapest driver first'!C40))&lt;Parameters!$C$6,0,MIN('Number of parcels delivered'!E39,MAX(0,Parameters!$B$11-'Cheapest driver first'!B40-'Cheapest driver first'!C40)))</f>
        <v>410</v>
      </c>
      <c r="F40">
        <f t="shared" si="3"/>
        <v>550</v>
      </c>
      <c r="G40">
        <f>Parameters!$B$11-'Cheapest driver first'!F40</f>
        <v>0</v>
      </c>
      <c r="J40">
        <v>36</v>
      </c>
      <c r="K40">
        <f>Parameters!$B$11*Parameters!$B$9</f>
        <v>2750</v>
      </c>
      <c r="L40">
        <f>'Cheapest driver first'!B40*Parameters!$B$3</f>
        <v>90</v>
      </c>
      <c r="M40">
        <f>'Cheapest driver first'!C40*Parameters!$B$4</f>
        <v>125</v>
      </c>
      <c r="N40">
        <f>Parameters!$B$5*'Cheapest driver first'!D40</f>
        <v>0</v>
      </c>
      <c r="O40">
        <f>'Cheapest driver first'!E40*Parameters!$B$6</f>
        <v>1230</v>
      </c>
      <c r="P40">
        <f>Parameters!$B$7*'Cheapest driver first'!G40</f>
        <v>0</v>
      </c>
      <c r="Q40">
        <f t="shared" si="4"/>
        <v>1445</v>
      </c>
      <c r="R40">
        <f t="shared" si="5"/>
        <v>1305</v>
      </c>
      <c r="S40" s="6" t="b">
        <f t="shared" si="6"/>
        <v>0</v>
      </c>
    </row>
    <row r="41" spans="1:19">
      <c r="A41">
        <v>37</v>
      </c>
      <c r="B41">
        <f>'Number of parcels delivered'!B40</f>
        <v>40</v>
      </c>
      <c r="C41">
        <f>'Number of parcels delivered'!C40</f>
        <v>421</v>
      </c>
      <c r="D41" s="15">
        <f>IF(MIN('Number of parcels delivered'!D40,MAX(0,Parameters!$B$11-'Cheapest driver first'!B41-'Cheapest driver first'!C41-'Cheapest driver first'!E41))&lt;Parameters!$C$5,0,MIN('Number of parcels delivered'!D40,MAX(0,Parameters!$B$11-'Cheapest driver first'!B41-'Cheapest driver first'!C41-'Cheapest driver first'!E41)))</f>
        <v>89</v>
      </c>
      <c r="E41" s="17">
        <f>IF(MIN('Number of parcels delivered'!E40,MAX(0,Parameters!$B$11-'Cheapest driver first'!B41-'Cheapest driver first'!C41))&lt;Parameters!$C$6,0,MIN('Number of parcels delivered'!E40,MAX(0,Parameters!$B$11-'Cheapest driver first'!B41-'Cheapest driver first'!C41)))</f>
        <v>0</v>
      </c>
      <c r="F41">
        <f t="shared" si="3"/>
        <v>550</v>
      </c>
      <c r="G41">
        <f>Parameters!$B$11-'Cheapest driver first'!F41</f>
        <v>0</v>
      </c>
      <c r="J41">
        <v>37</v>
      </c>
      <c r="K41">
        <f>Parameters!$B$11*Parameters!$B$9</f>
        <v>2750</v>
      </c>
      <c r="L41">
        <f>'Cheapest driver first'!B41*Parameters!$B$3</f>
        <v>90</v>
      </c>
      <c r="M41">
        <f>'Cheapest driver first'!C41*Parameters!$B$4</f>
        <v>526.25</v>
      </c>
      <c r="N41">
        <f>Parameters!$B$5*'Cheapest driver first'!D41</f>
        <v>311.5</v>
      </c>
      <c r="O41">
        <f>'Cheapest driver first'!E41*Parameters!$B$6</f>
        <v>0</v>
      </c>
      <c r="P41">
        <f>Parameters!$B$7*'Cheapest driver first'!G41</f>
        <v>0</v>
      </c>
      <c r="Q41">
        <f t="shared" si="4"/>
        <v>927.75</v>
      </c>
      <c r="R41">
        <f t="shared" si="5"/>
        <v>1822.25</v>
      </c>
      <c r="S41" s="6" t="b">
        <f t="shared" si="6"/>
        <v>1</v>
      </c>
    </row>
    <row r="42" spans="1:19">
      <c r="A42">
        <v>38</v>
      </c>
      <c r="B42">
        <f>'Number of parcels delivered'!B41</f>
        <v>40</v>
      </c>
      <c r="C42">
        <f>'Number of parcels delivered'!C41</f>
        <v>136</v>
      </c>
      <c r="D42" s="15">
        <f>IF(MIN('Number of parcels delivered'!D41,MAX(0,Parameters!$B$11-'Cheapest driver first'!B42-'Cheapest driver first'!C42-'Cheapest driver first'!E42))&lt;Parameters!$C$5,0,MIN('Number of parcels delivered'!D41,MAX(0,Parameters!$B$11-'Cheapest driver first'!B42-'Cheapest driver first'!C42-'Cheapest driver first'!E42)))</f>
        <v>0</v>
      </c>
      <c r="E42" s="17">
        <f>IF(MIN('Number of parcels delivered'!E41,MAX(0,Parameters!$B$11-'Cheapest driver first'!B42-'Cheapest driver first'!C42))&lt;Parameters!$C$6,0,MIN('Number of parcels delivered'!E41,MAX(0,Parameters!$B$11-'Cheapest driver first'!B42-'Cheapest driver first'!C42)))</f>
        <v>374</v>
      </c>
      <c r="F42">
        <f t="shared" si="3"/>
        <v>550</v>
      </c>
      <c r="G42">
        <f>Parameters!$B$11-'Cheapest driver first'!F42</f>
        <v>0</v>
      </c>
      <c r="J42">
        <v>38</v>
      </c>
      <c r="K42">
        <f>Parameters!$B$11*Parameters!$B$9</f>
        <v>2750</v>
      </c>
      <c r="L42">
        <f>'Cheapest driver first'!B42*Parameters!$B$3</f>
        <v>90</v>
      </c>
      <c r="M42">
        <f>'Cheapest driver first'!C42*Parameters!$B$4</f>
        <v>170</v>
      </c>
      <c r="N42">
        <f>Parameters!$B$5*'Cheapest driver first'!D42</f>
        <v>0</v>
      </c>
      <c r="O42">
        <f>'Cheapest driver first'!E42*Parameters!$B$6</f>
        <v>1122</v>
      </c>
      <c r="P42">
        <f>Parameters!$B$7*'Cheapest driver first'!G42</f>
        <v>0</v>
      </c>
      <c r="Q42">
        <f t="shared" si="4"/>
        <v>1382</v>
      </c>
      <c r="R42">
        <f t="shared" si="5"/>
        <v>1368</v>
      </c>
      <c r="S42" s="6" t="b">
        <f t="shared" si="6"/>
        <v>0</v>
      </c>
    </row>
    <row r="43" spans="1:19">
      <c r="A43">
        <v>39</v>
      </c>
      <c r="B43">
        <f>'Number of parcels delivered'!B42</f>
        <v>40</v>
      </c>
      <c r="C43">
        <f>'Number of parcels delivered'!C42</f>
        <v>209</v>
      </c>
      <c r="D43" s="15">
        <f>IF(MIN('Number of parcels delivered'!D42,MAX(0,Parameters!$B$11-'Cheapest driver first'!B43-'Cheapest driver first'!C43-'Cheapest driver first'!E43))&lt;Parameters!$C$5,0,MIN('Number of parcels delivered'!D42,MAX(0,Parameters!$B$11-'Cheapest driver first'!B43-'Cheapest driver first'!C43-'Cheapest driver first'!E43)))</f>
        <v>106</v>
      </c>
      <c r="E43" s="17">
        <f>IF(MIN('Number of parcels delivered'!E42,MAX(0,Parameters!$B$11-'Cheapest driver first'!B43-'Cheapest driver first'!C43))&lt;Parameters!$C$6,0,MIN('Number of parcels delivered'!E42,MAX(0,Parameters!$B$11-'Cheapest driver first'!B43-'Cheapest driver first'!C43)))</f>
        <v>195</v>
      </c>
      <c r="F43">
        <f t="shared" si="3"/>
        <v>550</v>
      </c>
      <c r="G43">
        <f>Parameters!$B$11-'Cheapest driver first'!F43</f>
        <v>0</v>
      </c>
      <c r="J43">
        <v>39</v>
      </c>
      <c r="K43">
        <f>Parameters!$B$11*Parameters!$B$9</f>
        <v>2750</v>
      </c>
      <c r="L43">
        <f>'Cheapest driver first'!B43*Parameters!$B$3</f>
        <v>90</v>
      </c>
      <c r="M43">
        <f>'Cheapest driver first'!C43*Parameters!$B$4</f>
        <v>261.25</v>
      </c>
      <c r="N43">
        <f>Parameters!$B$5*'Cheapest driver first'!D43</f>
        <v>371</v>
      </c>
      <c r="O43">
        <f>'Cheapest driver first'!E43*Parameters!$B$6</f>
        <v>585</v>
      </c>
      <c r="P43">
        <f>Parameters!$B$7*'Cheapest driver first'!G43</f>
        <v>0</v>
      </c>
      <c r="Q43">
        <f t="shared" si="4"/>
        <v>1307.25</v>
      </c>
      <c r="R43">
        <f t="shared" si="5"/>
        <v>1442.75</v>
      </c>
      <c r="S43" s="6" t="b">
        <f t="shared" si="6"/>
        <v>0</v>
      </c>
    </row>
    <row r="44" spans="1:19">
      <c r="A44">
        <v>40</v>
      </c>
      <c r="B44">
        <f>'Number of parcels delivered'!B43</f>
        <v>40</v>
      </c>
      <c r="C44">
        <f>'Number of parcels delivered'!C43</f>
        <v>100</v>
      </c>
      <c r="D44" s="15">
        <f>IF(MIN('Number of parcels delivered'!D43,MAX(0,Parameters!$B$11-'Cheapest driver first'!B44-'Cheapest driver first'!C44-'Cheapest driver first'!E44))&lt;Parameters!$C$5,0,MIN('Number of parcels delivered'!D43,MAX(0,Parameters!$B$11-'Cheapest driver first'!B44-'Cheapest driver first'!C44-'Cheapest driver first'!E44)))</f>
        <v>0</v>
      </c>
      <c r="E44" s="17">
        <f>IF(MIN('Number of parcels delivered'!E43,MAX(0,Parameters!$B$11-'Cheapest driver first'!B44-'Cheapest driver first'!C44))&lt;Parameters!$C$6,0,MIN('Number of parcels delivered'!E43,MAX(0,Parameters!$B$11-'Cheapest driver first'!B44-'Cheapest driver first'!C44)))</f>
        <v>376</v>
      </c>
      <c r="F44">
        <f t="shared" si="3"/>
        <v>516</v>
      </c>
      <c r="G44">
        <f>Parameters!$B$11-'Cheapest driver first'!F44</f>
        <v>34</v>
      </c>
      <c r="J44">
        <v>40</v>
      </c>
      <c r="K44">
        <f>Parameters!$B$11*Parameters!$B$9</f>
        <v>2750</v>
      </c>
      <c r="L44">
        <f>'Cheapest driver first'!B44*Parameters!$B$3</f>
        <v>90</v>
      </c>
      <c r="M44">
        <f>'Cheapest driver first'!C44*Parameters!$B$4</f>
        <v>125</v>
      </c>
      <c r="N44">
        <f>Parameters!$B$5*'Cheapest driver first'!D44</f>
        <v>0</v>
      </c>
      <c r="O44">
        <f>'Cheapest driver first'!E44*Parameters!$B$6</f>
        <v>1128</v>
      </c>
      <c r="P44">
        <f>Parameters!$B$7*'Cheapest driver first'!G44</f>
        <v>102</v>
      </c>
      <c r="Q44">
        <f t="shared" si="4"/>
        <v>1445</v>
      </c>
      <c r="R44">
        <f t="shared" si="5"/>
        <v>1305</v>
      </c>
      <c r="S44" s="6" t="b">
        <f t="shared" si="6"/>
        <v>0</v>
      </c>
    </row>
    <row r="45" spans="1:19">
      <c r="A45">
        <v>41</v>
      </c>
      <c r="B45">
        <f>'Number of parcels delivered'!B44</f>
        <v>40</v>
      </c>
      <c r="C45">
        <f>'Number of parcels delivered'!C44</f>
        <v>100</v>
      </c>
      <c r="D45" s="15">
        <f>IF(MIN('Number of parcels delivered'!D44,MAX(0,Parameters!$B$11-'Cheapest driver first'!B45-'Cheapest driver first'!C45-'Cheapest driver first'!E45))&lt;Parameters!$C$5,0,MIN('Number of parcels delivered'!D44,MAX(0,Parameters!$B$11-'Cheapest driver first'!B45-'Cheapest driver first'!C45-'Cheapest driver first'!E45)))</f>
        <v>0</v>
      </c>
      <c r="E45" s="17">
        <f>IF(MIN('Number of parcels delivered'!E44,MAX(0,Parameters!$B$11-'Cheapest driver first'!B45-'Cheapest driver first'!C45))&lt;Parameters!$C$6,0,MIN('Number of parcels delivered'!E44,MAX(0,Parameters!$B$11-'Cheapest driver first'!B45-'Cheapest driver first'!C45)))</f>
        <v>410</v>
      </c>
      <c r="F45">
        <f t="shared" si="3"/>
        <v>550</v>
      </c>
      <c r="G45">
        <f>Parameters!$B$11-'Cheapest driver first'!F45</f>
        <v>0</v>
      </c>
      <c r="J45">
        <v>41</v>
      </c>
      <c r="K45">
        <f>Parameters!$B$11*Parameters!$B$9</f>
        <v>2750</v>
      </c>
      <c r="L45">
        <f>'Cheapest driver first'!B45*Parameters!$B$3</f>
        <v>90</v>
      </c>
      <c r="M45">
        <f>'Cheapest driver first'!C45*Parameters!$B$4</f>
        <v>125</v>
      </c>
      <c r="N45">
        <f>Parameters!$B$5*'Cheapest driver first'!D45</f>
        <v>0</v>
      </c>
      <c r="O45">
        <f>'Cheapest driver first'!E45*Parameters!$B$6</f>
        <v>1230</v>
      </c>
      <c r="P45">
        <f>Parameters!$B$7*'Cheapest driver first'!G45</f>
        <v>0</v>
      </c>
      <c r="Q45">
        <f t="shared" si="4"/>
        <v>1445</v>
      </c>
      <c r="R45">
        <f t="shared" si="5"/>
        <v>1305</v>
      </c>
      <c r="S45" s="6" t="b">
        <f t="shared" si="6"/>
        <v>0</v>
      </c>
    </row>
    <row r="46" spans="1:19">
      <c r="A46">
        <v>42</v>
      </c>
      <c r="B46">
        <f>'Number of parcels delivered'!B45</f>
        <v>46</v>
      </c>
      <c r="C46">
        <f>'Number of parcels delivered'!C45</f>
        <v>135</v>
      </c>
      <c r="D46" s="15">
        <f>IF(MIN('Number of parcels delivered'!D45,MAX(0,Parameters!$B$11-'Cheapest driver first'!B46-'Cheapest driver first'!C46-'Cheapest driver first'!E46))&lt;Parameters!$C$5,0,MIN('Number of parcels delivered'!D45,MAX(0,Parameters!$B$11-'Cheapest driver first'!B46-'Cheapest driver first'!C46-'Cheapest driver first'!E46)))</f>
        <v>130</v>
      </c>
      <c r="E46" s="17">
        <f>IF(MIN('Number of parcels delivered'!E45,MAX(0,Parameters!$B$11-'Cheapest driver first'!B46-'Cheapest driver first'!C46))&lt;Parameters!$C$6,0,MIN('Number of parcels delivered'!E45,MAX(0,Parameters!$B$11-'Cheapest driver first'!B46-'Cheapest driver first'!C46)))</f>
        <v>100</v>
      </c>
      <c r="F46">
        <f t="shared" si="3"/>
        <v>411</v>
      </c>
      <c r="G46">
        <f>Parameters!$B$11-'Cheapest driver first'!F46</f>
        <v>139</v>
      </c>
      <c r="J46">
        <v>42</v>
      </c>
      <c r="K46">
        <f>Parameters!$B$11*Parameters!$B$9</f>
        <v>2750</v>
      </c>
      <c r="L46">
        <f>'Cheapest driver first'!B46*Parameters!$B$3</f>
        <v>103.5</v>
      </c>
      <c r="M46">
        <f>'Cheapest driver first'!C46*Parameters!$B$4</f>
        <v>168.75</v>
      </c>
      <c r="N46">
        <f>Parameters!$B$5*'Cheapest driver first'!D46</f>
        <v>455</v>
      </c>
      <c r="O46">
        <f>'Cheapest driver first'!E46*Parameters!$B$6</f>
        <v>300</v>
      </c>
      <c r="P46">
        <f>Parameters!$B$7*'Cheapest driver first'!G46</f>
        <v>417</v>
      </c>
      <c r="Q46">
        <f t="shared" si="4"/>
        <v>1444.25</v>
      </c>
      <c r="R46">
        <f t="shared" si="5"/>
        <v>1305.75</v>
      </c>
      <c r="S46" s="6" t="b">
        <f t="shared" si="6"/>
        <v>0</v>
      </c>
    </row>
    <row r="47" spans="1:19">
      <c r="A47">
        <v>43</v>
      </c>
      <c r="B47">
        <f>'Number of parcels delivered'!B46</f>
        <v>47</v>
      </c>
      <c r="C47">
        <f>'Number of parcels delivered'!C46</f>
        <v>277</v>
      </c>
      <c r="D47" s="15">
        <f>IF(MIN('Number of parcels delivered'!D46,MAX(0,Parameters!$B$11-'Cheapest driver first'!B47-'Cheapest driver first'!C47-'Cheapest driver first'!E47))&lt;Parameters!$C$5,0,MIN('Number of parcels delivered'!D46,MAX(0,Parameters!$B$11-'Cheapest driver first'!B47-'Cheapest driver first'!C47-'Cheapest driver first'!E47)))</f>
        <v>0</v>
      </c>
      <c r="E47" s="17">
        <f>IF(MIN('Number of parcels delivered'!E46,MAX(0,Parameters!$B$11-'Cheapest driver first'!B47-'Cheapest driver first'!C47))&lt;Parameters!$C$6,0,MIN('Number of parcels delivered'!E46,MAX(0,Parameters!$B$11-'Cheapest driver first'!B47-'Cheapest driver first'!C47)))</f>
        <v>226</v>
      </c>
      <c r="F47">
        <f t="shared" si="3"/>
        <v>550</v>
      </c>
      <c r="G47">
        <f>Parameters!$B$11-'Cheapest driver first'!F47</f>
        <v>0</v>
      </c>
      <c r="J47">
        <v>43</v>
      </c>
      <c r="K47">
        <f>Parameters!$B$11*Parameters!$B$9</f>
        <v>2750</v>
      </c>
      <c r="L47">
        <f>'Cheapest driver first'!B47*Parameters!$B$3</f>
        <v>105.75</v>
      </c>
      <c r="M47">
        <f>'Cheapest driver first'!C47*Parameters!$B$4</f>
        <v>346.25</v>
      </c>
      <c r="N47">
        <f>Parameters!$B$5*'Cheapest driver first'!D47</f>
        <v>0</v>
      </c>
      <c r="O47">
        <f>'Cheapest driver first'!E47*Parameters!$B$6</f>
        <v>678</v>
      </c>
      <c r="P47">
        <f>Parameters!$B$7*'Cheapest driver first'!G47</f>
        <v>0</v>
      </c>
      <c r="Q47">
        <f t="shared" si="4"/>
        <v>1130</v>
      </c>
      <c r="R47">
        <f t="shared" si="5"/>
        <v>1620</v>
      </c>
      <c r="S47" s="6" t="b">
        <f t="shared" si="6"/>
        <v>1</v>
      </c>
    </row>
    <row r="48" spans="1:19">
      <c r="A48">
        <v>44</v>
      </c>
      <c r="B48">
        <f>'Number of parcels delivered'!B47</f>
        <v>40</v>
      </c>
      <c r="C48">
        <f>'Number of parcels delivered'!C47</f>
        <v>100</v>
      </c>
      <c r="D48" s="15">
        <f>IF(MIN('Number of parcels delivered'!D47,MAX(0,Parameters!$B$11-'Cheapest driver first'!B48-'Cheapest driver first'!C48-'Cheapest driver first'!E48))&lt;Parameters!$C$5,0,MIN('Number of parcels delivered'!D47,MAX(0,Parameters!$B$11-'Cheapest driver first'!B48-'Cheapest driver first'!C48-'Cheapest driver first'!E48)))</f>
        <v>0</v>
      </c>
      <c r="E48" s="17">
        <f>IF(MIN('Number of parcels delivered'!E47,MAX(0,Parameters!$B$11-'Cheapest driver first'!B48-'Cheapest driver first'!C48))&lt;Parameters!$C$6,0,MIN('Number of parcels delivered'!E47,MAX(0,Parameters!$B$11-'Cheapest driver first'!B48-'Cheapest driver first'!C48)))</f>
        <v>339</v>
      </c>
      <c r="F48">
        <f t="shared" si="3"/>
        <v>479</v>
      </c>
      <c r="G48">
        <f>Parameters!$B$11-'Cheapest driver first'!F48</f>
        <v>71</v>
      </c>
      <c r="J48">
        <v>44</v>
      </c>
      <c r="K48">
        <f>Parameters!$B$11*Parameters!$B$9</f>
        <v>2750</v>
      </c>
      <c r="L48">
        <f>'Cheapest driver first'!B48*Parameters!$B$3</f>
        <v>90</v>
      </c>
      <c r="M48">
        <f>'Cheapest driver first'!C48*Parameters!$B$4</f>
        <v>125</v>
      </c>
      <c r="N48">
        <f>Parameters!$B$5*'Cheapest driver first'!D48</f>
        <v>0</v>
      </c>
      <c r="O48">
        <f>'Cheapest driver first'!E48*Parameters!$B$6</f>
        <v>1017</v>
      </c>
      <c r="P48">
        <f>Parameters!$B$7*'Cheapest driver first'!G48</f>
        <v>213</v>
      </c>
      <c r="Q48">
        <f t="shared" si="4"/>
        <v>1445</v>
      </c>
      <c r="R48">
        <f t="shared" si="5"/>
        <v>1305</v>
      </c>
      <c r="S48" s="6" t="b">
        <f t="shared" si="6"/>
        <v>0</v>
      </c>
    </row>
    <row r="49" spans="1:22">
      <c r="A49">
        <v>45</v>
      </c>
      <c r="B49">
        <f>'Number of parcels delivered'!B48</f>
        <v>46</v>
      </c>
      <c r="C49">
        <f>'Number of parcels delivered'!C48</f>
        <v>254</v>
      </c>
      <c r="D49" s="15">
        <f>IF(MIN('Number of parcels delivered'!D48,MAX(0,Parameters!$B$11-'Cheapest driver first'!B49-'Cheapest driver first'!C49-'Cheapest driver first'!E49))&lt;Parameters!$C$5,0,MIN('Number of parcels delivered'!D48,MAX(0,Parameters!$B$11-'Cheapest driver first'!B49-'Cheapest driver first'!C49-'Cheapest driver first'!E49)))</f>
        <v>101</v>
      </c>
      <c r="E49" s="17">
        <f>IF(MIN('Number of parcels delivered'!E48,MAX(0,Parameters!$B$11-'Cheapest driver first'!B49-'Cheapest driver first'!C49))&lt;Parameters!$C$6,0,MIN('Number of parcels delivered'!E48,MAX(0,Parameters!$B$11-'Cheapest driver first'!B49-'Cheapest driver first'!C49)))</f>
        <v>100</v>
      </c>
      <c r="F49">
        <f t="shared" si="3"/>
        <v>501</v>
      </c>
      <c r="G49">
        <f>Parameters!$B$11-'Cheapest driver first'!F49</f>
        <v>49</v>
      </c>
      <c r="J49">
        <v>45</v>
      </c>
      <c r="K49">
        <f>Parameters!$B$11*Parameters!$B$9</f>
        <v>2750</v>
      </c>
      <c r="L49">
        <f>'Cheapest driver first'!B49*Parameters!$B$3</f>
        <v>103.5</v>
      </c>
      <c r="M49">
        <f>'Cheapest driver first'!C49*Parameters!$B$4</f>
        <v>317.5</v>
      </c>
      <c r="N49">
        <f>Parameters!$B$5*'Cheapest driver first'!D49</f>
        <v>353.5</v>
      </c>
      <c r="O49">
        <f>'Cheapest driver first'!E49*Parameters!$B$6</f>
        <v>300</v>
      </c>
      <c r="P49">
        <f>Parameters!$B$7*'Cheapest driver first'!G49</f>
        <v>147</v>
      </c>
      <c r="Q49">
        <f t="shared" si="4"/>
        <v>1221.5</v>
      </c>
      <c r="R49">
        <f t="shared" si="5"/>
        <v>1528.5</v>
      </c>
      <c r="S49" s="6" t="b">
        <f t="shared" si="6"/>
        <v>1</v>
      </c>
    </row>
    <row r="50" spans="1:22">
      <c r="A50">
        <v>46</v>
      </c>
      <c r="B50">
        <f>'Number of parcels delivered'!B49</f>
        <v>40</v>
      </c>
      <c r="C50">
        <f>'Number of parcels delivered'!C49</f>
        <v>232</v>
      </c>
      <c r="D50" s="15">
        <f>IF(MIN('Number of parcels delivered'!D49,MAX(0,Parameters!$B$11-'Cheapest driver first'!B50-'Cheapest driver first'!C50-'Cheapest driver first'!E50))&lt;Parameters!$C$5,0,MIN('Number of parcels delivered'!D49,MAX(0,Parameters!$B$11-'Cheapest driver first'!B50-'Cheapest driver first'!C50-'Cheapest driver first'!E50)))</f>
        <v>79</v>
      </c>
      <c r="E50" s="17">
        <f>IF(MIN('Number of parcels delivered'!E49,MAX(0,Parameters!$B$11-'Cheapest driver first'!B50-'Cheapest driver first'!C50))&lt;Parameters!$C$6,0,MIN('Number of parcels delivered'!E49,MAX(0,Parameters!$B$11-'Cheapest driver first'!B50-'Cheapest driver first'!C50)))</f>
        <v>199</v>
      </c>
      <c r="F50">
        <f t="shared" si="3"/>
        <v>550</v>
      </c>
      <c r="G50">
        <f>Parameters!$B$11-'Cheapest driver first'!F50</f>
        <v>0</v>
      </c>
      <c r="J50">
        <v>46</v>
      </c>
      <c r="K50">
        <f>Parameters!$B$11*Parameters!$B$9</f>
        <v>2750</v>
      </c>
      <c r="L50">
        <f>'Cheapest driver first'!B50*Parameters!$B$3</f>
        <v>90</v>
      </c>
      <c r="M50">
        <f>'Cheapest driver first'!C50*Parameters!$B$4</f>
        <v>290</v>
      </c>
      <c r="N50">
        <f>Parameters!$B$5*'Cheapest driver first'!D50</f>
        <v>276.5</v>
      </c>
      <c r="O50">
        <f>'Cheapest driver first'!E50*Parameters!$B$6</f>
        <v>597</v>
      </c>
      <c r="P50">
        <f>Parameters!$B$7*'Cheapest driver first'!G50</f>
        <v>0</v>
      </c>
      <c r="Q50">
        <f t="shared" si="4"/>
        <v>1253.5</v>
      </c>
      <c r="R50">
        <f t="shared" si="5"/>
        <v>1496.5</v>
      </c>
      <c r="S50" s="6" t="b">
        <f t="shared" si="6"/>
        <v>1</v>
      </c>
    </row>
    <row r="51" spans="1:22">
      <c r="A51">
        <v>47</v>
      </c>
      <c r="B51">
        <f>'Number of parcels delivered'!B50</f>
        <v>40</v>
      </c>
      <c r="C51">
        <f>'Number of parcels delivered'!C50</f>
        <v>141</v>
      </c>
      <c r="D51" s="15">
        <f>IF(MIN('Number of parcels delivered'!D50,MAX(0,Parameters!$B$11-'Cheapest driver first'!B51-'Cheapest driver first'!C51-'Cheapest driver first'!E51))&lt;Parameters!$C$5,0,MIN('Number of parcels delivered'!D50,MAX(0,Parameters!$B$11-'Cheapest driver first'!B51-'Cheapest driver first'!C51-'Cheapest driver first'!E51)))</f>
        <v>0</v>
      </c>
      <c r="E51" s="17">
        <f>IF(MIN('Number of parcels delivered'!E50,MAX(0,Parameters!$B$11-'Cheapest driver first'!B51-'Cheapest driver first'!C51))&lt;Parameters!$C$6,0,MIN('Number of parcels delivered'!E50,MAX(0,Parameters!$B$11-'Cheapest driver first'!B51-'Cheapest driver first'!C51)))</f>
        <v>369</v>
      </c>
      <c r="F51">
        <f t="shared" si="3"/>
        <v>550</v>
      </c>
      <c r="G51">
        <f>Parameters!$B$11-'Cheapest driver first'!F51</f>
        <v>0</v>
      </c>
      <c r="J51">
        <v>47</v>
      </c>
      <c r="K51">
        <f>Parameters!$B$11*Parameters!$B$9</f>
        <v>2750</v>
      </c>
      <c r="L51">
        <f>'Cheapest driver first'!B51*Parameters!$B$3</f>
        <v>90</v>
      </c>
      <c r="M51">
        <f>'Cheapest driver first'!C51*Parameters!$B$4</f>
        <v>176.25</v>
      </c>
      <c r="N51">
        <f>Parameters!$B$5*'Cheapest driver first'!D51</f>
        <v>0</v>
      </c>
      <c r="O51">
        <f>'Cheapest driver first'!E51*Parameters!$B$6</f>
        <v>1107</v>
      </c>
      <c r="P51">
        <f>Parameters!$B$7*'Cheapest driver first'!G51</f>
        <v>0</v>
      </c>
      <c r="Q51">
        <f t="shared" si="4"/>
        <v>1373.25</v>
      </c>
      <c r="R51">
        <f t="shared" si="5"/>
        <v>1376.75</v>
      </c>
      <c r="S51" s="6" t="b">
        <f t="shared" si="6"/>
        <v>0</v>
      </c>
    </row>
    <row r="52" spans="1:22">
      <c r="A52">
        <v>48</v>
      </c>
      <c r="B52">
        <f>'Number of parcels delivered'!B51</f>
        <v>40</v>
      </c>
      <c r="C52">
        <f>'Number of parcels delivered'!C51</f>
        <v>436</v>
      </c>
      <c r="D52" s="15">
        <f>IF(MIN('Number of parcels delivered'!D51,MAX(0,Parameters!$B$11-'Cheapest driver first'!B52-'Cheapest driver first'!C52-'Cheapest driver first'!E52))&lt;Parameters!$C$5,0,MIN('Number of parcels delivered'!D51,MAX(0,Parameters!$B$11-'Cheapest driver first'!B52-'Cheapest driver first'!C52-'Cheapest driver first'!E52)))</f>
        <v>0</v>
      </c>
      <c r="E52" s="17">
        <f>IF(MIN('Number of parcels delivered'!E51,MAX(0,Parameters!$B$11-'Cheapest driver first'!B52-'Cheapest driver first'!C52))&lt;Parameters!$C$6,0,MIN('Number of parcels delivered'!E51,MAX(0,Parameters!$B$11-'Cheapest driver first'!B52-'Cheapest driver first'!C52)))</f>
        <v>0</v>
      </c>
      <c r="F52">
        <f t="shared" si="3"/>
        <v>476</v>
      </c>
      <c r="G52">
        <f>Parameters!$B$11-'Cheapest driver first'!F52</f>
        <v>74</v>
      </c>
      <c r="J52">
        <v>48</v>
      </c>
      <c r="K52">
        <f>Parameters!$B$11*Parameters!$B$9</f>
        <v>2750</v>
      </c>
      <c r="L52">
        <f>'Cheapest driver first'!B52*Parameters!$B$3</f>
        <v>90</v>
      </c>
      <c r="M52">
        <f>'Cheapest driver first'!C52*Parameters!$B$4</f>
        <v>545</v>
      </c>
      <c r="N52">
        <f>Parameters!$B$5*'Cheapest driver first'!D52</f>
        <v>0</v>
      </c>
      <c r="O52">
        <f>'Cheapest driver first'!E52*Parameters!$B$6</f>
        <v>0</v>
      </c>
      <c r="P52">
        <f>Parameters!$B$7*'Cheapest driver first'!G52</f>
        <v>222</v>
      </c>
      <c r="Q52">
        <f t="shared" si="4"/>
        <v>857</v>
      </c>
      <c r="R52">
        <f t="shared" si="5"/>
        <v>1893</v>
      </c>
      <c r="S52" s="6" t="b">
        <f t="shared" si="6"/>
        <v>1</v>
      </c>
    </row>
    <row r="53" spans="1:22">
      <c r="A53">
        <v>49</v>
      </c>
      <c r="B53">
        <f>'Number of parcels delivered'!B52</f>
        <v>40</v>
      </c>
      <c r="C53">
        <f>'Number of parcels delivered'!C52</f>
        <v>100</v>
      </c>
      <c r="D53" s="15">
        <f>IF(MIN('Number of parcels delivered'!D52,MAX(0,Parameters!$B$11-'Cheapest driver first'!B53-'Cheapest driver first'!C53-'Cheapest driver first'!E53))&lt;Parameters!$C$5,0,MIN('Number of parcels delivered'!D52,MAX(0,Parameters!$B$11-'Cheapest driver first'!B53-'Cheapest driver first'!C53-'Cheapest driver first'!E53)))</f>
        <v>75</v>
      </c>
      <c r="E53" s="17">
        <f>IF(MIN('Number of parcels delivered'!E52,MAX(0,Parameters!$B$11-'Cheapest driver first'!B53-'Cheapest driver first'!C53))&lt;Parameters!$C$6,0,MIN('Number of parcels delivered'!E52,MAX(0,Parameters!$B$11-'Cheapest driver first'!B53-'Cheapest driver first'!C53)))</f>
        <v>326</v>
      </c>
      <c r="F53">
        <f t="shared" si="3"/>
        <v>541</v>
      </c>
      <c r="G53">
        <f>Parameters!$B$11-'Cheapest driver first'!F53</f>
        <v>9</v>
      </c>
      <c r="J53">
        <v>49</v>
      </c>
      <c r="K53">
        <f>Parameters!$B$11*Parameters!$B$9</f>
        <v>2750</v>
      </c>
      <c r="L53">
        <f>'Cheapest driver first'!B53*Parameters!$B$3</f>
        <v>90</v>
      </c>
      <c r="M53">
        <f>'Cheapest driver first'!C53*Parameters!$B$4</f>
        <v>125</v>
      </c>
      <c r="N53">
        <f>Parameters!$B$5*'Cheapest driver first'!D53</f>
        <v>262.5</v>
      </c>
      <c r="O53">
        <f>'Cheapest driver first'!E53*Parameters!$B$6</f>
        <v>978</v>
      </c>
      <c r="P53">
        <f>Parameters!$B$7*'Cheapest driver first'!G53</f>
        <v>27</v>
      </c>
      <c r="Q53">
        <f t="shared" si="4"/>
        <v>1482.5</v>
      </c>
      <c r="R53">
        <f t="shared" si="5"/>
        <v>1267.5</v>
      </c>
      <c r="S53" s="6" t="b">
        <f t="shared" si="6"/>
        <v>0</v>
      </c>
      <c r="V53" s="3"/>
    </row>
    <row r="54" spans="1:22">
      <c r="A54">
        <v>50</v>
      </c>
      <c r="B54">
        <f>'Number of parcels delivered'!B53</f>
        <v>46</v>
      </c>
      <c r="C54">
        <f>'Number of parcels delivered'!C53</f>
        <v>270</v>
      </c>
      <c r="D54" s="15">
        <f>IF(MIN('Number of parcels delivered'!D53,MAX(0,Parameters!$B$11-'Cheapest driver first'!B54-'Cheapest driver first'!C54-'Cheapest driver first'!E54))&lt;Parameters!$C$5,0,MIN('Number of parcels delivered'!D53,MAX(0,Parameters!$B$11-'Cheapest driver first'!B54-'Cheapest driver first'!C54-'Cheapest driver first'!E54)))</f>
        <v>75</v>
      </c>
      <c r="E54" s="17">
        <f>IF(MIN('Number of parcels delivered'!E53,MAX(0,Parameters!$B$11-'Cheapest driver first'!B54-'Cheapest driver first'!C54))&lt;Parameters!$C$6,0,MIN('Number of parcels delivered'!E53,MAX(0,Parameters!$B$11-'Cheapest driver first'!B54-'Cheapest driver first'!C54)))</f>
        <v>122</v>
      </c>
      <c r="F54">
        <f t="shared" si="3"/>
        <v>513</v>
      </c>
      <c r="G54">
        <f>Parameters!$B$11-'Cheapest driver first'!F54</f>
        <v>37</v>
      </c>
      <c r="J54">
        <v>50</v>
      </c>
      <c r="K54">
        <f>Parameters!$B$11*Parameters!$B$9</f>
        <v>2750</v>
      </c>
      <c r="L54">
        <f>'Cheapest driver first'!B54*Parameters!$B$3</f>
        <v>103.5</v>
      </c>
      <c r="M54">
        <f>'Cheapest driver first'!C54*Parameters!$B$4</f>
        <v>337.5</v>
      </c>
      <c r="N54">
        <f>Parameters!$B$5*'Cheapest driver first'!D54</f>
        <v>262.5</v>
      </c>
      <c r="O54">
        <f>'Cheapest driver first'!E54*Parameters!$B$6</f>
        <v>366</v>
      </c>
      <c r="P54">
        <f>Parameters!$B$7*'Cheapest driver first'!G54</f>
        <v>111</v>
      </c>
      <c r="Q54">
        <f t="shared" si="4"/>
        <v>1180.5</v>
      </c>
      <c r="R54">
        <f t="shared" si="5"/>
        <v>1569.5</v>
      </c>
      <c r="S54" s="6" t="b">
        <f t="shared" si="6"/>
        <v>1</v>
      </c>
    </row>
    <row r="55" spans="1:22">
      <c r="A55">
        <v>51</v>
      </c>
      <c r="B55">
        <f>'Number of parcels delivered'!B54</f>
        <v>40</v>
      </c>
      <c r="C55">
        <f>'Number of parcels delivered'!C54</f>
        <v>346</v>
      </c>
      <c r="D55" s="15">
        <f>IF(MIN('Number of parcels delivered'!D54,MAX(0,Parameters!$B$11-'Cheapest driver first'!B55-'Cheapest driver first'!C55-'Cheapest driver first'!E55))&lt;Parameters!$C$5,0,MIN('Number of parcels delivered'!D54,MAX(0,Parameters!$B$11-'Cheapest driver first'!B55-'Cheapest driver first'!C55-'Cheapest driver first'!E55)))</f>
        <v>0</v>
      </c>
      <c r="E55" s="17">
        <f>IF(MIN('Number of parcels delivered'!E54,MAX(0,Parameters!$B$11-'Cheapest driver first'!B55-'Cheapest driver first'!C55))&lt;Parameters!$C$6,0,MIN('Number of parcels delivered'!E54,MAX(0,Parameters!$B$11-'Cheapest driver first'!B55-'Cheapest driver first'!C55)))</f>
        <v>164</v>
      </c>
      <c r="F55">
        <f t="shared" si="3"/>
        <v>550</v>
      </c>
      <c r="G55">
        <f>Parameters!$B$11-'Cheapest driver first'!F55</f>
        <v>0</v>
      </c>
      <c r="J55">
        <v>51</v>
      </c>
      <c r="K55">
        <f>Parameters!$B$11*Parameters!$B$9</f>
        <v>2750</v>
      </c>
      <c r="L55">
        <f>'Cheapest driver first'!B55*Parameters!$B$3</f>
        <v>90</v>
      </c>
      <c r="M55">
        <f>'Cheapest driver first'!C55*Parameters!$B$4</f>
        <v>432.5</v>
      </c>
      <c r="N55">
        <f>Parameters!$B$5*'Cheapest driver first'!D55</f>
        <v>0</v>
      </c>
      <c r="O55">
        <f>'Cheapest driver first'!E55*Parameters!$B$6</f>
        <v>492</v>
      </c>
      <c r="P55">
        <f>Parameters!$B$7*'Cheapest driver first'!G55</f>
        <v>0</v>
      </c>
      <c r="Q55">
        <f t="shared" si="4"/>
        <v>1014.5</v>
      </c>
      <c r="R55">
        <f t="shared" si="5"/>
        <v>1735.5</v>
      </c>
      <c r="S55" s="6" t="b">
        <f t="shared" si="6"/>
        <v>1</v>
      </c>
    </row>
    <row r="56" spans="1:22">
      <c r="A56">
        <v>52</v>
      </c>
      <c r="B56">
        <f>'Number of parcels delivered'!B55</f>
        <v>40</v>
      </c>
      <c r="C56">
        <f>'Number of parcels delivered'!C55</f>
        <v>346</v>
      </c>
      <c r="D56" s="15">
        <f>IF(MIN('Number of parcels delivered'!D55,MAX(0,Parameters!$B$11-'Cheapest driver first'!B56-'Cheapest driver first'!C56-'Cheapest driver first'!E56))&lt;Parameters!$C$5,0,MIN('Number of parcels delivered'!D55,MAX(0,Parameters!$B$11-'Cheapest driver first'!B56-'Cheapest driver first'!C56-'Cheapest driver first'!E56)))</f>
        <v>0</v>
      </c>
      <c r="E56" s="17">
        <f>IF(MIN('Number of parcels delivered'!E55,MAX(0,Parameters!$B$11-'Cheapest driver first'!B56-'Cheapest driver first'!C56))&lt;Parameters!$C$6,0,MIN('Number of parcels delivered'!E55,MAX(0,Parameters!$B$11-'Cheapest driver first'!B56-'Cheapest driver first'!C56)))</f>
        <v>164</v>
      </c>
      <c r="F56">
        <f t="shared" si="3"/>
        <v>550</v>
      </c>
      <c r="G56">
        <f>Parameters!$B$11-'Cheapest driver first'!F56</f>
        <v>0</v>
      </c>
      <c r="J56">
        <v>52</v>
      </c>
      <c r="K56">
        <f>Parameters!$B$11*Parameters!$B$9</f>
        <v>2750</v>
      </c>
      <c r="L56">
        <f>'Cheapest driver first'!B56*Parameters!$B$3</f>
        <v>90</v>
      </c>
      <c r="M56">
        <f>'Cheapest driver first'!C56*Parameters!$B$4</f>
        <v>432.5</v>
      </c>
      <c r="N56">
        <f>Parameters!$B$5*'Cheapest driver first'!D56</f>
        <v>0</v>
      </c>
      <c r="O56">
        <f>'Cheapest driver first'!E56*Parameters!$B$6</f>
        <v>492</v>
      </c>
      <c r="P56">
        <f>Parameters!$B$7*'Cheapest driver first'!G56</f>
        <v>0</v>
      </c>
      <c r="Q56">
        <f t="shared" si="4"/>
        <v>1014.5</v>
      </c>
      <c r="R56">
        <f t="shared" si="5"/>
        <v>1735.5</v>
      </c>
      <c r="S56" s="6" t="b">
        <f t="shared" si="6"/>
        <v>1</v>
      </c>
    </row>
    <row r="57" spans="1:22">
      <c r="A57">
        <v>53</v>
      </c>
      <c r="B57">
        <f>'Number of parcels delivered'!B56</f>
        <v>40</v>
      </c>
      <c r="C57">
        <f>'Number of parcels delivered'!C56</f>
        <v>441</v>
      </c>
      <c r="D57" s="15">
        <f>IF(MIN('Number of parcels delivered'!D56,MAX(0,Parameters!$B$11-'Cheapest driver first'!B57-'Cheapest driver first'!C57-'Cheapest driver first'!E57))&lt;Parameters!$C$5,0,MIN('Number of parcels delivered'!D56,MAX(0,Parameters!$B$11-'Cheapest driver first'!B57-'Cheapest driver first'!C57-'Cheapest driver first'!E57)))</f>
        <v>0</v>
      </c>
      <c r="E57" s="17">
        <f>IF(MIN('Number of parcels delivered'!E56,MAX(0,Parameters!$B$11-'Cheapest driver first'!B57-'Cheapest driver first'!C57))&lt;Parameters!$C$6,0,MIN('Number of parcels delivered'!E56,MAX(0,Parameters!$B$11-'Cheapest driver first'!B57-'Cheapest driver first'!C57)))</f>
        <v>0</v>
      </c>
      <c r="F57">
        <f t="shared" si="3"/>
        <v>481</v>
      </c>
      <c r="G57">
        <f>Parameters!$B$11-'Cheapest driver first'!F57</f>
        <v>69</v>
      </c>
      <c r="J57">
        <v>53</v>
      </c>
      <c r="K57">
        <f>Parameters!$B$11*Parameters!$B$9</f>
        <v>2750</v>
      </c>
      <c r="L57">
        <f>'Cheapest driver first'!B57*Parameters!$B$3</f>
        <v>90</v>
      </c>
      <c r="M57">
        <f>'Cheapest driver first'!C57*Parameters!$B$4</f>
        <v>551.25</v>
      </c>
      <c r="N57">
        <f>Parameters!$B$5*'Cheapest driver first'!D57</f>
        <v>0</v>
      </c>
      <c r="O57">
        <f>'Cheapest driver first'!E57*Parameters!$B$6</f>
        <v>0</v>
      </c>
      <c r="P57">
        <f>Parameters!$B$7*'Cheapest driver first'!G57</f>
        <v>207</v>
      </c>
      <c r="Q57">
        <f t="shared" si="4"/>
        <v>848.25</v>
      </c>
      <c r="R57">
        <f t="shared" si="5"/>
        <v>1901.75</v>
      </c>
      <c r="S57" s="6" t="b">
        <f t="shared" si="6"/>
        <v>1</v>
      </c>
    </row>
    <row r="58" spans="1:22">
      <c r="A58">
        <v>54</v>
      </c>
      <c r="B58">
        <f>'Number of parcels delivered'!B57</f>
        <v>40</v>
      </c>
      <c r="C58">
        <f>'Number of parcels delivered'!C57</f>
        <v>362</v>
      </c>
      <c r="D58" s="15">
        <f>IF(MIN('Number of parcels delivered'!D57,MAX(0,Parameters!$B$11-'Cheapest driver first'!B58-'Cheapest driver first'!C58-'Cheapest driver first'!E58))&lt;Parameters!$C$5,0,MIN('Number of parcels delivered'!D57,MAX(0,Parameters!$B$11-'Cheapest driver first'!B58-'Cheapest driver first'!C58-'Cheapest driver first'!E58)))</f>
        <v>0</v>
      </c>
      <c r="E58" s="17">
        <f>IF(MIN('Number of parcels delivered'!E57,MAX(0,Parameters!$B$11-'Cheapest driver first'!B58-'Cheapest driver first'!C58))&lt;Parameters!$C$6,0,MIN('Number of parcels delivered'!E57,MAX(0,Parameters!$B$11-'Cheapest driver first'!B58-'Cheapest driver first'!C58)))</f>
        <v>148</v>
      </c>
      <c r="F58">
        <f t="shared" si="3"/>
        <v>550</v>
      </c>
      <c r="G58">
        <f>Parameters!$B$11-'Cheapest driver first'!F58</f>
        <v>0</v>
      </c>
      <c r="J58">
        <v>54</v>
      </c>
      <c r="K58">
        <f>Parameters!$B$11*Parameters!$B$9</f>
        <v>2750</v>
      </c>
      <c r="L58">
        <f>'Cheapest driver first'!B58*Parameters!$B$3</f>
        <v>90</v>
      </c>
      <c r="M58">
        <f>'Cheapest driver first'!C58*Parameters!$B$4</f>
        <v>452.5</v>
      </c>
      <c r="N58">
        <f>Parameters!$B$5*'Cheapest driver first'!D58</f>
        <v>0</v>
      </c>
      <c r="O58">
        <f>'Cheapest driver first'!E58*Parameters!$B$6</f>
        <v>444</v>
      </c>
      <c r="P58">
        <f>Parameters!$B$7*'Cheapest driver first'!G58</f>
        <v>0</v>
      </c>
      <c r="Q58">
        <f t="shared" si="4"/>
        <v>986.5</v>
      </c>
      <c r="R58">
        <f t="shared" si="5"/>
        <v>1763.5</v>
      </c>
      <c r="S58" s="6" t="b">
        <f t="shared" si="6"/>
        <v>1</v>
      </c>
    </row>
    <row r="59" spans="1:22">
      <c r="A59">
        <v>55</v>
      </c>
      <c r="B59">
        <f>'Number of parcels delivered'!B58</f>
        <v>40</v>
      </c>
      <c r="C59">
        <f>'Number of parcels delivered'!C58</f>
        <v>100</v>
      </c>
      <c r="D59" s="15">
        <f>IF(MIN('Number of parcels delivered'!D58,MAX(0,Parameters!$B$11-'Cheapest driver first'!B59-'Cheapest driver first'!C59-'Cheapest driver first'!E59))&lt;Parameters!$C$5,0,MIN('Number of parcels delivered'!D58,MAX(0,Parameters!$B$11-'Cheapest driver first'!B59-'Cheapest driver first'!C59-'Cheapest driver first'!E59)))</f>
        <v>75</v>
      </c>
      <c r="E59" s="17">
        <f>IF(MIN('Number of parcels delivered'!E58,MAX(0,Parameters!$B$11-'Cheapest driver first'!B59-'Cheapest driver first'!C59))&lt;Parameters!$C$6,0,MIN('Number of parcels delivered'!E58,MAX(0,Parameters!$B$11-'Cheapest driver first'!B59-'Cheapest driver first'!C59)))</f>
        <v>100</v>
      </c>
      <c r="F59">
        <f t="shared" si="3"/>
        <v>315</v>
      </c>
      <c r="G59">
        <f>Parameters!$B$11-'Cheapest driver first'!F59</f>
        <v>235</v>
      </c>
      <c r="J59">
        <v>55</v>
      </c>
      <c r="K59">
        <f>Parameters!$B$11*Parameters!$B$9</f>
        <v>2750</v>
      </c>
      <c r="L59">
        <f>'Cheapest driver first'!B59*Parameters!$B$3</f>
        <v>90</v>
      </c>
      <c r="M59">
        <f>'Cheapest driver first'!C59*Parameters!$B$4</f>
        <v>125</v>
      </c>
      <c r="N59">
        <f>Parameters!$B$5*'Cheapest driver first'!D59</f>
        <v>262.5</v>
      </c>
      <c r="O59">
        <f>'Cheapest driver first'!E59*Parameters!$B$6</f>
        <v>300</v>
      </c>
      <c r="P59">
        <f>Parameters!$B$7*'Cheapest driver first'!G59</f>
        <v>705</v>
      </c>
      <c r="Q59">
        <f t="shared" si="4"/>
        <v>1482.5</v>
      </c>
      <c r="R59">
        <f t="shared" si="5"/>
        <v>1267.5</v>
      </c>
      <c r="S59" s="6" t="b">
        <f t="shared" si="6"/>
        <v>0</v>
      </c>
    </row>
    <row r="60" spans="1:22">
      <c r="A60">
        <v>56</v>
      </c>
      <c r="B60">
        <f>'Number of parcels delivered'!B59</f>
        <v>40</v>
      </c>
      <c r="C60">
        <f>'Number of parcels delivered'!C59</f>
        <v>401</v>
      </c>
      <c r="D60" s="15">
        <f>IF(MIN('Number of parcels delivered'!D59,MAX(0,Parameters!$B$11-'Cheapest driver first'!B60-'Cheapest driver first'!C60-'Cheapest driver first'!E60))&lt;Parameters!$C$5,0,MIN('Number of parcels delivered'!D59,MAX(0,Parameters!$B$11-'Cheapest driver first'!B60-'Cheapest driver first'!C60-'Cheapest driver first'!E60)))</f>
        <v>0</v>
      </c>
      <c r="E60" s="17">
        <f>IF(MIN('Number of parcels delivered'!E59,MAX(0,Parameters!$B$11-'Cheapest driver first'!B60-'Cheapest driver first'!C60))&lt;Parameters!$C$6,0,MIN('Number of parcels delivered'!E59,MAX(0,Parameters!$B$11-'Cheapest driver first'!B60-'Cheapest driver first'!C60)))</f>
        <v>109</v>
      </c>
      <c r="F60">
        <f t="shared" si="3"/>
        <v>550</v>
      </c>
      <c r="G60">
        <f>Parameters!$B$11-'Cheapest driver first'!F60</f>
        <v>0</v>
      </c>
      <c r="J60">
        <v>56</v>
      </c>
      <c r="K60">
        <f>Parameters!$B$11*Parameters!$B$9</f>
        <v>2750</v>
      </c>
      <c r="L60">
        <f>'Cheapest driver first'!B60*Parameters!$B$3</f>
        <v>90</v>
      </c>
      <c r="M60">
        <f>'Cheapest driver first'!C60*Parameters!$B$4</f>
        <v>501.25</v>
      </c>
      <c r="N60">
        <f>Parameters!$B$5*'Cheapest driver first'!D60</f>
        <v>0</v>
      </c>
      <c r="O60">
        <f>'Cheapest driver first'!E60*Parameters!$B$6</f>
        <v>327</v>
      </c>
      <c r="P60">
        <f>Parameters!$B$7*'Cheapest driver first'!G60</f>
        <v>0</v>
      </c>
      <c r="Q60">
        <f t="shared" si="4"/>
        <v>918.25</v>
      </c>
      <c r="R60">
        <f t="shared" si="5"/>
        <v>1831.75</v>
      </c>
      <c r="S60" s="6" t="b">
        <f t="shared" si="6"/>
        <v>1</v>
      </c>
    </row>
    <row r="61" spans="1:22">
      <c r="A61">
        <v>57</v>
      </c>
      <c r="B61">
        <f>'Number of parcels delivered'!B60</f>
        <v>40</v>
      </c>
      <c r="C61">
        <f>'Number of parcels delivered'!C60</f>
        <v>116</v>
      </c>
      <c r="D61" s="15">
        <f>IF(MIN('Number of parcels delivered'!D60,MAX(0,Parameters!$B$11-'Cheapest driver first'!B61-'Cheapest driver first'!C61-'Cheapest driver first'!E61))&lt;Parameters!$C$5,0,MIN('Number of parcels delivered'!D60,MAX(0,Parameters!$B$11-'Cheapest driver first'!B61-'Cheapest driver first'!C61-'Cheapest driver first'!E61)))</f>
        <v>0</v>
      </c>
      <c r="E61" s="17">
        <f>IF(MIN('Number of parcels delivered'!E60,MAX(0,Parameters!$B$11-'Cheapest driver first'!B61-'Cheapest driver first'!C61))&lt;Parameters!$C$6,0,MIN('Number of parcels delivered'!E60,MAX(0,Parameters!$B$11-'Cheapest driver first'!B61-'Cheapest driver first'!C61)))</f>
        <v>394</v>
      </c>
      <c r="F61">
        <f t="shared" si="3"/>
        <v>550</v>
      </c>
      <c r="G61">
        <f>Parameters!$B$11-'Cheapest driver first'!F61</f>
        <v>0</v>
      </c>
      <c r="J61">
        <v>57</v>
      </c>
      <c r="K61">
        <f>Parameters!$B$11*Parameters!$B$9</f>
        <v>2750</v>
      </c>
      <c r="L61">
        <f>'Cheapest driver first'!B61*Parameters!$B$3</f>
        <v>90</v>
      </c>
      <c r="M61">
        <f>'Cheapest driver first'!C61*Parameters!$B$4</f>
        <v>145</v>
      </c>
      <c r="N61">
        <f>Parameters!$B$5*'Cheapest driver first'!D61</f>
        <v>0</v>
      </c>
      <c r="O61">
        <f>'Cheapest driver first'!E61*Parameters!$B$6</f>
        <v>1182</v>
      </c>
      <c r="P61">
        <f>Parameters!$B$7*'Cheapest driver first'!G61</f>
        <v>0</v>
      </c>
      <c r="Q61">
        <f t="shared" si="4"/>
        <v>1417</v>
      </c>
      <c r="R61">
        <f t="shared" si="5"/>
        <v>1333</v>
      </c>
      <c r="S61" s="6" t="b">
        <f t="shared" si="6"/>
        <v>0</v>
      </c>
    </row>
    <row r="62" spans="1:22">
      <c r="A62">
        <v>58</v>
      </c>
      <c r="B62">
        <f>'Number of parcels delivered'!B61</f>
        <v>40</v>
      </c>
      <c r="C62">
        <f>'Number of parcels delivered'!C61</f>
        <v>100</v>
      </c>
      <c r="D62" s="15">
        <f>IF(MIN('Number of parcels delivered'!D61,MAX(0,Parameters!$B$11-'Cheapest driver first'!B62-'Cheapest driver first'!C62-'Cheapest driver first'!E62))&lt;Parameters!$C$5,0,MIN('Number of parcels delivered'!D61,MAX(0,Parameters!$B$11-'Cheapest driver first'!B62-'Cheapest driver first'!C62-'Cheapest driver first'!E62)))</f>
        <v>75</v>
      </c>
      <c r="E62" s="17">
        <f>IF(MIN('Number of parcels delivered'!E61,MAX(0,Parameters!$B$11-'Cheapest driver first'!B62-'Cheapest driver first'!C62))&lt;Parameters!$C$6,0,MIN('Number of parcels delivered'!E61,MAX(0,Parameters!$B$11-'Cheapest driver first'!B62-'Cheapest driver first'!C62)))</f>
        <v>219</v>
      </c>
      <c r="F62">
        <f t="shared" si="3"/>
        <v>434</v>
      </c>
      <c r="G62">
        <f>Parameters!$B$11-'Cheapest driver first'!F62</f>
        <v>116</v>
      </c>
      <c r="J62">
        <v>58</v>
      </c>
      <c r="K62">
        <f>Parameters!$B$11*Parameters!$B$9</f>
        <v>2750</v>
      </c>
      <c r="L62">
        <f>'Cheapest driver first'!B62*Parameters!$B$3</f>
        <v>90</v>
      </c>
      <c r="M62">
        <f>'Cheapest driver first'!C62*Parameters!$B$4</f>
        <v>125</v>
      </c>
      <c r="N62">
        <f>Parameters!$B$5*'Cheapest driver first'!D62</f>
        <v>262.5</v>
      </c>
      <c r="O62">
        <f>'Cheapest driver first'!E62*Parameters!$B$6</f>
        <v>657</v>
      </c>
      <c r="P62">
        <f>Parameters!$B$7*'Cheapest driver first'!G62</f>
        <v>348</v>
      </c>
      <c r="Q62">
        <f t="shared" si="4"/>
        <v>1482.5</v>
      </c>
      <c r="R62">
        <f t="shared" si="5"/>
        <v>1267.5</v>
      </c>
      <c r="S62" s="6" t="b">
        <f t="shared" si="6"/>
        <v>0</v>
      </c>
    </row>
    <row r="63" spans="1:22">
      <c r="A63">
        <v>59</v>
      </c>
      <c r="B63">
        <f>'Number of parcels delivered'!B62</f>
        <v>40</v>
      </c>
      <c r="C63">
        <f>'Number of parcels delivered'!C62</f>
        <v>472</v>
      </c>
      <c r="D63" s="15">
        <f>IF(MIN('Number of parcels delivered'!D62,MAX(0,Parameters!$B$11-'Cheapest driver first'!B63-'Cheapest driver first'!C63-'Cheapest driver first'!E63))&lt;Parameters!$C$5,0,MIN('Number of parcels delivered'!D62,MAX(0,Parameters!$B$11-'Cheapest driver first'!B63-'Cheapest driver first'!C63-'Cheapest driver first'!E63)))</f>
        <v>0</v>
      </c>
      <c r="E63" s="17">
        <f>IF(MIN('Number of parcels delivered'!E62,MAX(0,Parameters!$B$11-'Cheapest driver first'!B63-'Cheapest driver first'!C63))&lt;Parameters!$C$6,0,MIN('Number of parcels delivered'!E62,MAX(0,Parameters!$B$11-'Cheapest driver first'!B63-'Cheapest driver first'!C63)))</f>
        <v>0</v>
      </c>
      <c r="F63">
        <f t="shared" si="3"/>
        <v>512</v>
      </c>
      <c r="G63">
        <f>Parameters!$B$11-'Cheapest driver first'!F63</f>
        <v>38</v>
      </c>
      <c r="J63">
        <v>59</v>
      </c>
      <c r="K63">
        <f>Parameters!$B$11*Parameters!$B$9</f>
        <v>2750</v>
      </c>
      <c r="L63">
        <f>'Cheapest driver first'!B63*Parameters!$B$3</f>
        <v>90</v>
      </c>
      <c r="M63">
        <f>'Cheapest driver first'!C63*Parameters!$B$4</f>
        <v>590</v>
      </c>
      <c r="N63">
        <f>Parameters!$B$5*'Cheapest driver first'!D63</f>
        <v>0</v>
      </c>
      <c r="O63">
        <f>'Cheapest driver first'!E63*Parameters!$B$6</f>
        <v>0</v>
      </c>
      <c r="P63">
        <f>Parameters!$B$7*'Cheapest driver first'!G63</f>
        <v>114</v>
      </c>
      <c r="Q63">
        <f t="shared" si="4"/>
        <v>794</v>
      </c>
      <c r="R63">
        <f t="shared" si="5"/>
        <v>1956</v>
      </c>
      <c r="S63" s="6" t="b">
        <f t="shared" si="6"/>
        <v>1</v>
      </c>
    </row>
    <row r="64" spans="1:22">
      <c r="A64">
        <v>60</v>
      </c>
      <c r="B64">
        <f>'Number of parcels delivered'!B63</f>
        <v>40</v>
      </c>
      <c r="C64">
        <f>'Number of parcels delivered'!C63</f>
        <v>100</v>
      </c>
      <c r="D64" s="15">
        <f>IF(MIN('Number of parcels delivered'!D63,MAX(0,Parameters!$B$11-'Cheapest driver first'!B64-'Cheapest driver first'!C64-'Cheapest driver first'!E64))&lt;Parameters!$C$5,0,MIN('Number of parcels delivered'!D63,MAX(0,Parameters!$B$11-'Cheapest driver first'!B64-'Cheapest driver first'!C64-'Cheapest driver first'!E64)))</f>
        <v>0</v>
      </c>
      <c r="E64" s="17">
        <f>IF(MIN('Number of parcels delivered'!E63,MAX(0,Parameters!$B$11-'Cheapest driver first'!B64-'Cheapest driver first'!C64))&lt;Parameters!$C$6,0,MIN('Number of parcels delivered'!E63,MAX(0,Parameters!$B$11-'Cheapest driver first'!B64-'Cheapest driver first'!C64)))</f>
        <v>410</v>
      </c>
      <c r="F64">
        <f t="shared" si="3"/>
        <v>550</v>
      </c>
      <c r="G64">
        <f>Parameters!$B$11-'Cheapest driver first'!F64</f>
        <v>0</v>
      </c>
      <c r="J64">
        <v>60</v>
      </c>
      <c r="K64">
        <f>Parameters!$B$11*Parameters!$B$9</f>
        <v>2750</v>
      </c>
      <c r="L64">
        <f>'Cheapest driver first'!B64*Parameters!$B$3</f>
        <v>90</v>
      </c>
      <c r="M64">
        <f>'Cheapest driver first'!C64*Parameters!$B$4</f>
        <v>125</v>
      </c>
      <c r="N64">
        <f>Parameters!$B$5*'Cheapest driver first'!D64</f>
        <v>0</v>
      </c>
      <c r="O64">
        <f>'Cheapest driver first'!E64*Parameters!$B$6</f>
        <v>1230</v>
      </c>
      <c r="P64">
        <f>Parameters!$B$7*'Cheapest driver first'!G64</f>
        <v>0</v>
      </c>
      <c r="Q64">
        <f t="shared" si="4"/>
        <v>1445</v>
      </c>
      <c r="R64">
        <f t="shared" si="5"/>
        <v>1305</v>
      </c>
      <c r="S64" s="6" t="b">
        <f t="shared" si="6"/>
        <v>0</v>
      </c>
    </row>
    <row r="65" spans="1:19">
      <c r="A65">
        <v>61</v>
      </c>
      <c r="B65">
        <f>'Number of parcels delivered'!B64</f>
        <v>48</v>
      </c>
      <c r="C65">
        <f>'Number of parcels delivered'!C64</f>
        <v>491</v>
      </c>
      <c r="D65" s="15">
        <f>IF(MIN('Number of parcels delivered'!D64,MAX(0,Parameters!$B$11-'Cheapest driver first'!B65-'Cheapest driver first'!C65-'Cheapest driver first'!E65))&lt;Parameters!$C$5,0,MIN('Number of parcels delivered'!D64,MAX(0,Parameters!$B$11-'Cheapest driver first'!B65-'Cheapest driver first'!C65-'Cheapest driver first'!E65)))</f>
        <v>0</v>
      </c>
      <c r="E65" s="17">
        <f>IF(MIN('Number of parcels delivered'!E64,MAX(0,Parameters!$B$11-'Cheapest driver first'!B65-'Cheapest driver first'!C65))&lt;Parameters!$C$6,0,MIN('Number of parcels delivered'!E64,MAX(0,Parameters!$B$11-'Cheapest driver first'!B65-'Cheapest driver first'!C65)))</f>
        <v>0</v>
      </c>
      <c r="F65">
        <f t="shared" si="3"/>
        <v>539</v>
      </c>
      <c r="G65">
        <f>Parameters!$B$11-'Cheapest driver first'!F65</f>
        <v>11</v>
      </c>
      <c r="J65">
        <v>61</v>
      </c>
      <c r="K65">
        <f>Parameters!$B$11*Parameters!$B$9</f>
        <v>2750</v>
      </c>
      <c r="L65">
        <f>'Cheapest driver first'!B65*Parameters!$B$3</f>
        <v>108</v>
      </c>
      <c r="M65">
        <f>'Cheapest driver first'!C65*Parameters!$B$4</f>
        <v>613.75</v>
      </c>
      <c r="N65">
        <f>Parameters!$B$5*'Cheapest driver first'!D65</f>
        <v>0</v>
      </c>
      <c r="O65">
        <f>'Cheapest driver first'!E65*Parameters!$B$6</f>
        <v>0</v>
      </c>
      <c r="P65">
        <f>Parameters!$B$7*'Cheapest driver first'!G65</f>
        <v>33</v>
      </c>
      <c r="Q65">
        <f t="shared" si="4"/>
        <v>754.75</v>
      </c>
      <c r="R65">
        <f t="shared" si="5"/>
        <v>1995.25</v>
      </c>
      <c r="S65" s="6" t="b">
        <f t="shared" si="6"/>
        <v>1</v>
      </c>
    </row>
    <row r="66" spans="1:19">
      <c r="A66">
        <v>62</v>
      </c>
      <c r="B66">
        <f>'Number of parcels delivered'!B65</f>
        <v>40</v>
      </c>
      <c r="C66">
        <f>'Number of parcels delivered'!C65</f>
        <v>100</v>
      </c>
      <c r="D66" s="15">
        <f>IF(MIN('Number of parcels delivered'!D65,MAX(0,Parameters!$B$11-'Cheapest driver first'!B66-'Cheapest driver first'!C66-'Cheapest driver first'!E66))&lt;Parameters!$C$5,0,MIN('Number of parcels delivered'!D65,MAX(0,Parameters!$B$11-'Cheapest driver first'!B66-'Cheapest driver first'!C66-'Cheapest driver first'!E66)))</f>
        <v>0</v>
      </c>
      <c r="E66" s="17">
        <f>IF(MIN('Number of parcels delivered'!E65,MAX(0,Parameters!$B$11-'Cheapest driver first'!B66-'Cheapest driver first'!C66))&lt;Parameters!$C$6,0,MIN('Number of parcels delivered'!E65,MAX(0,Parameters!$B$11-'Cheapest driver first'!B66-'Cheapest driver first'!C66)))</f>
        <v>410</v>
      </c>
      <c r="F66">
        <f t="shared" si="3"/>
        <v>550</v>
      </c>
      <c r="G66">
        <f>Parameters!$B$11-'Cheapest driver first'!F66</f>
        <v>0</v>
      </c>
      <c r="J66">
        <v>62</v>
      </c>
      <c r="K66">
        <f>Parameters!$B$11*Parameters!$B$9</f>
        <v>2750</v>
      </c>
      <c r="L66">
        <f>'Cheapest driver first'!B66*Parameters!$B$3</f>
        <v>90</v>
      </c>
      <c r="M66">
        <f>'Cheapest driver first'!C66*Parameters!$B$4</f>
        <v>125</v>
      </c>
      <c r="N66">
        <f>Parameters!$B$5*'Cheapest driver first'!D66</f>
        <v>0</v>
      </c>
      <c r="O66">
        <f>'Cheapest driver first'!E66*Parameters!$B$6</f>
        <v>1230</v>
      </c>
      <c r="P66">
        <f>Parameters!$B$7*'Cheapest driver first'!G66</f>
        <v>0</v>
      </c>
      <c r="Q66">
        <f t="shared" si="4"/>
        <v>1445</v>
      </c>
      <c r="R66">
        <f t="shared" si="5"/>
        <v>1305</v>
      </c>
      <c r="S66" s="6" t="b">
        <f t="shared" si="6"/>
        <v>0</v>
      </c>
    </row>
    <row r="67" spans="1:19">
      <c r="A67">
        <v>63</v>
      </c>
      <c r="B67">
        <f>'Number of parcels delivered'!B66</f>
        <v>45</v>
      </c>
      <c r="C67">
        <f>'Number of parcels delivered'!C66</f>
        <v>189</v>
      </c>
      <c r="D67" s="15">
        <f>IF(MIN('Number of parcels delivered'!D66,MAX(0,Parameters!$B$11-'Cheapest driver first'!B67-'Cheapest driver first'!C67-'Cheapest driver first'!E67))&lt;Parameters!$C$5,0,MIN('Number of parcels delivered'!D66,MAX(0,Parameters!$B$11-'Cheapest driver first'!B67-'Cheapest driver first'!C67-'Cheapest driver first'!E67)))</f>
        <v>0</v>
      </c>
      <c r="E67" s="17">
        <f>IF(MIN('Number of parcels delivered'!E66,MAX(0,Parameters!$B$11-'Cheapest driver first'!B67-'Cheapest driver first'!C67))&lt;Parameters!$C$6,0,MIN('Number of parcels delivered'!E66,MAX(0,Parameters!$B$11-'Cheapest driver first'!B67-'Cheapest driver first'!C67)))</f>
        <v>316</v>
      </c>
      <c r="F67">
        <f t="shared" si="3"/>
        <v>550</v>
      </c>
      <c r="G67">
        <f>Parameters!$B$11-'Cheapest driver first'!F67</f>
        <v>0</v>
      </c>
      <c r="J67">
        <v>63</v>
      </c>
      <c r="K67">
        <f>Parameters!$B$11*Parameters!$B$9</f>
        <v>2750</v>
      </c>
      <c r="L67">
        <f>'Cheapest driver first'!B67*Parameters!$B$3</f>
        <v>101.25</v>
      </c>
      <c r="M67">
        <f>'Cheapest driver first'!C67*Parameters!$B$4</f>
        <v>236.25</v>
      </c>
      <c r="N67">
        <f>Parameters!$B$5*'Cheapest driver first'!D67</f>
        <v>0</v>
      </c>
      <c r="O67">
        <f>'Cheapest driver first'!E67*Parameters!$B$6</f>
        <v>948</v>
      </c>
      <c r="P67">
        <f>Parameters!$B$7*'Cheapest driver first'!G67</f>
        <v>0</v>
      </c>
      <c r="Q67">
        <f t="shared" si="4"/>
        <v>1285.5</v>
      </c>
      <c r="R67">
        <f t="shared" si="5"/>
        <v>1464.5</v>
      </c>
      <c r="S67" s="6" t="b">
        <f t="shared" si="6"/>
        <v>1</v>
      </c>
    </row>
    <row r="68" spans="1:19">
      <c r="A68">
        <v>64</v>
      </c>
      <c r="B68">
        <f>'Number of parcels delivered'!B67</f>
        <v>40</v>
      </c>
      <c r="C68">
        <f>'Number of parcels delivered'!C67</f>
        <v>332</v>
      </c>
      <c r="D68" s="15">
        <f>IF(MIN('Number of parcels delivered'!D67,MAX(0,Parameters!$B$11-'Cheapest driver first'!B68-'Cheapest driver first'!C68-'Cheapest driver first'!E68))&lt;Parameters!$C$5,0,MIN('Number of parcels delivered'!D67,MAX(0,Parameters!$B$11-'Cheapest driver first'!B68-'Cheapest driver first'!C68-'Cheapest driver first'!E68)))</f>
        <v>0</v>
      </c>
      <c r="E68" s="17">
        <f>IF(MIN('Number of parcels delivered'!E67,MAX(0,Parameters!$B$11-'Cheapest driver first'!B68-'Cheapest driver first'!C68))&lt;Parameters!$C$6,0,MIN('Number of parcels delivered'!E67,MAX(0,Parameters!$B$11-'Cheapest driver first'!B68-'Cheapest driver first'!C68)))</f>
        <v>144</v>
      </c>
      <c r="F68">
        <f t="shared" si="3"/>
        <v>516</v>
      </c>
      <c r="G68">
        <f>Parameters!$B$11-'Cheapest driver first'!F68</f>
        <v>34</v>
      </c>
      <c r="J68">
        <v>64</v>
      </c>
      <c r="K68">
        <f>Parameters!$B$11*Parameters!$B$9</f>
        <v>2750</v>
      </c>
      <c r="L68">
        <f>'Cheapest driver first'!B68*Parameters!$B$3</f>
        <v>90</v>
      </c>
      <c r="M68">
        <f>'Cheapest driver first'!C68*Parameters!$B$4</f>
        <v>415</v>
      </c>
      <c r="N68">
        <f>Parameters!$B$5*'Cheapest driver first'!D68</f>
        <v>0</v>
      </c>
      <c r="O68">
        <f>'Cheapest driver first'!E68*Parameters!$B$6</f>
        <v>432</v>
      </c>
      <c r="P68">
        <f>Parameters!$B$7*'Cheapest driver first'!G68</f>
        <v>102</v>
      </c>
      <c r="Q68">
        <f t="shared" si="4"/>
        <v>1039</v>
      </c>
      <c r="R68">
        <f t="shared" si="5"/>
        <v>1711</v>
      </c>
      <c r="S68" s="6" t="b">
        <f t="shared" si="6"/>
        <v>1</v>
      </c>
    </row>
    <row r="69" spans="1:19">
      <c r="A69">
        <v>65</v>
      </c>
      <c r="B69">
        <f>'Number of parcels delivered'!B68</f>
        <v>41</v>
      </c>
      <c r="C69">
        <f>'Number of parcels delivered'!C68</f>
        <v>102</v>
      </c>
      <c r="D69" s="15">
        <f>IF(MIN('Number of parcels delivered'!D68,MAX(0,Parameters!$B$11-'Cheapest driver first'!B69-'Cheapest driver first'!C69-'Cheapest driver first'!E69))&lt;Parameters!$C$5,0,MIN('Number of parcels delivered'!D68,MAX(0,Parameters!$B$11-'Cheapest driver first'!B69-'Cheapest driver first'!C69-'Cheapest driver first'!E69)))</f>
        <v>159</v>
      </c>
      <c r="E69" s="17">
        <f>IF(MIN('Number of parcels delivered'!E68,MAX(0,Parameters!$B$11-'Cheapest driver first'!B69-'Cheapest driver first'!C69))&lt;Parameters!$C$6,0,MIN('Number of parcels delivered'!E68,MAX(0,Parameters!$B$11-'Cheapest driver first'!B69-'Cheapest driver first'!C69)))</f>
        <v>104</v>
      </c>
      <c r="F69">
        <f t="shared" si="3"/>
        <v>406</v>
      </c>
      <c r="G69">
        <f>Parameters!$B$11-'Cheapest driver first'!F69</f>
        <v>144</v>
      </c>
      <c r="J69">
        <v>65</v>
      </c>
      <c r="K69">
        <f>Parameters!$B$11*Parameters!$B$9</f>
        <v>2750</v>
      </c>
      <c r="L69">
        <f>'Cheapest driver first'!B69*Parameters!$B$3</f>
        <v>92.25</v>
      </c>
      <c r="M69">
        <f>'Cheapest driver first'!C69*Parameters!$B$4</f>
        <v>127.5</v>
      </c>
      <c r="N69">
        <f>Parameters!$B$5*'Cheapest driver first'!D69</f>
        <v>556.5</v>
      </c>
      <c r="O69">
        <f>'Cheapest driver first'!E69*Parameters!$B$6</f>
        <v>312</v>
      </c>
      <c r="P69">
        <f>Parameters!$B$7*'Cheapest driver first'!G69</f>
        <v>432</v>
      </c>
      <c r="Q69">
        <f t="shared" ref="Q69:Q100" si="7">SUM(L69:P69)</f>
        <v>1520.25</v>
      </c>
      <c r="R69">
        <f t="shared" ref="R69:R100" si="8">K69-Q69</f>
        <v>1229.75</v>
      </c>
      <c r="S69" s="6" t="b">
        <f t="shared" ref="S69:S100" si="9">R69&gt;$W$10</f>
        <v>0</v>
      </c>
    </row>
    <row r="70" spans="1:19">
      <c r="A70">
        <v>66</v>
      </c>
      <c r="B70">
        <f>'Number of parcels delivered'!B69</f>
        <v>40</v>
      </c>
      <c r="C70">
        <f>'Number of parcels delivered'!C69</f>
        <v>369</v>
      </c>
      <c r="D70" s="15">
        <f>IF(MIN('Number of parcels delivered'!D69,MAX(0,Parameters!$B$11-'Cheapest driver first'!B70-'Cheapest driver first'!C70-'Cheapest driver first'!E70))&lt;Parameters!$C$5,0,MIN('Number of parcels delivered'!D69,MAX(0,Parameters!$B$11-'Cheapest driver first'!B70-'Cheapest driver first'!C70-'Cheapest driver first'!E70)))</f>
        <v>0</v>
      </c>
      <c r="E70" s="17">
        <f>IF(MIN('Number of parcels delivered'!E69,MAX(0,Parameters!$B$11-'Cheapest driver first'!B70-'Cheapest driver first'!C70))&lt;Parameters!$C$6,0,MIN('Number of parcels delivered'!E69,MAX(0,Parameters!$B$11-'Cheapest driver first'!B70-'Cheapest driver first'!C70)))</f>
        <v>141</v>
      </c>
      <c r="F70">
        <f t="shared" ref="F70:F104" si="10">SUM(B70:E70)</f>
        <v>550</v>
      </c>
      <c r="G70">
        <f>Parameters!$B$11-'Cheapest driver first'!F70</f>
        <v>0</v>
      </c>
      <c r="J70">
        <v>66</v>
      </c>
      <c r="K70">
        <f>Parameters!$B$11*Parameters!$B$9</f>
        <v>2750</v>
      </c>
      <c r="L70">
        <f>'Cheapest driver first'!B70*Parameters!$B$3</f>
        <v>90</v>
      </c>
      <c r="M70">
        <f>'Cheapest driver first'!C70*Parameters!$B$4</f>
        <v>461.25</v>
      </c>
      <c r="N70">
        <f>Parameters!$B$5*'Cheapest driver first'!D70</f>
        <v>0</v>
      </c>
      <c r="O70">
        <f>'Cheapest driver first'!E70*Parameters!$B$6</f>
        <v>423</v>
      </c>
      <c r="P70">
        <f>Parameters!$B$7*'Cheapest driver first'!G70</f>
        <v>0</v>
      </c>
      <c r="Q70">
        <f t="shared" si="7"/>
        <v>974.25</v>
      </c>
      <c r="R70">
        <f t="shared" si="8"/>
        <v>1775.75</v>
      </c>
      <c r="S70" s="6" t="b">
        <f t="shared" si="9"/>
        <v>1</v>
      </c>
    </row>
    <row r="71" spans="1:19">
      <c r="A71">
        <v>67</v>
      </c>
      <c r="B71">
        <f>'Number of parcels delivered'!B70</f>
        <v>40</v>
      </c>
      <c r="C71">
        <f>'Number of parcels delivered'!C70</f>
        <v>191</v>
      </c>
      <c r="D71" s="15">
        <f>IF(MIN('Number of parcels delivered'!D70,MAX(0,Parameters!$B$11-'Cheapest driver first'!B71-'Cheapest driver first'!C71-'Cheapest driver first'!E71))&lt;Parameters!$C$5,0,MIN('Number of parcels delivered'!D70,MAX(0,Parameters!$B$11-'Cheapest driver first'!B71-'Cheapest driver first'!C71-'Cheapest driver first'!E71)))</f>
        <v>0</v>
      </c>
      <c r="E71" s="17">
        <f>IF(MIN('Number of parcels delivered'!E70,MAX(0,Parameters!$B$11-'Cheapest driver first'!B71-'Cheapest driver first'!C71))&lt;Parameters!$C$6,0,MIN('Number of parcels delivered'!E70,MAX(0,Parameters!$B$11-'Cheapest driver first'!B71-'Cheapest driver first'!C71)))</f>
        <v>264</v>
      </c>
      <c r="F71">
        <f t="shared" si="10"/>
        <v>495</v>
      </c>
      <c r="G71">
        <f>Parameters!$B$11-'Cheapest driver first'!F71</f>
        <v>55</v>
      </c>
      <c r="J71">
        <v>67</v>
      </c>
      <c r="K71">
        <f>Parameters!$B$11*Parameters!$B$9</f>
        <v>2750</v>
      </c>
      <c r="L71">
        <f>'Cheapest driver first'!B71*Parameters!$B$3</f>
        <v>90</v>
      </c>
      <c r="M71">
        <f>'Cheapest driver first'!C71*Parameters!$B$4</f>
        <v>238.75</v>
      </c>
      <c r="N71">
        <f>Parameters!$B$5*'Cheapest driver first'!D71</f>
        <v>0</v>
      </c>
      <c r="O71">
        <f>'Cheapest driver first'!E71*Parameters!$B$6</f>
        <v>792</v>
      </c>
      <c r="P71">
        <f>Parameters!$B$7*'Cheapest driver first'!G71</f>
        <v>165</v>
      </c>
      <c r="Q71">
        <f t="shared" si="7"/>
        <v>1285.75</v>
      </c>
      <c r="R71">
        <f t="shared" si="8"/>
        <v>1464.25</v>
      </c>
      <c r="S71" s="6" t="b">
        <f t="shared" si="9"/>
        <v>1</v>
      </c>
    </row>
    <row r="72" spans="1:19">
      <c r="A72">
        <v>68</v>
      </c>
      <c r="B72">
        <f>'Number of parcels delivered'!B71</f>
        <v>40</v>
      </c>
      <c r="C72">
        <f>'Number of parcels delivered'!C71</f>
        <v>432</v>
      </c>
      <c r="D72" s="15">
        <f>IF(MIN('Number of parcels delivered'!D71,MAX(0,Parameters!$B$11-'Cheapest driver first'!B72-'Cheapest driver first'!C72-'Cheapest driver first'!E72))&lt;Parameters!$C$5,0,MIN('Number of parcels delivered'!D71,MAX(0,Parameters!$B$11-'Cheapest driver first'!B72-'Cheapest driver first'!C72-'Cheapest driver first'!E72)))</f>
        <v>78</v>
      </c>
      <c r="E72" s="17">
        <f>IF(MIN('Number of parcels delivered'!E71,MAX(0,Parameters!$B$11-'Cheapest driver first'!B72-'Cheapest driver first'!C72))&lt;Parameters!$C$6,0,MIN('Number of parcels delivered'!E71,MAX(0,Parameters!$B$11-'Cheapest driver first'!B72-'Cheapest driver first'!C72)))</f>
        <v>0</v>
      </c>
      <c r="F72">
        <f t="shared" si="10"/>
        <v>550</v>
      </c>
      <c r="G72">
        <f>Parameters!$B$11-'Cheapest driver first'!F72</f>
        <v>0</v>
      </c>
      <c r="J72">
        <v>68</v>
      </c>
      <c r="K72">
        <f>Parameters!$B$11*Parameters!$B$9</f>
        <v>2750</v>
      </c>
      <c r="L72">
        <f>'Cheapest driver first'!B72*Parameters!$B$3</f>
        <v>90</v>
      </c>
      <c r="M72">
        <f>'Cheapest driver first'!C72*Parameters!$B$4</f>
        <v>540</v>
      </c>
      <c r="N72">
        <f>Parameters!$B$5*'Cheapest driver first'!D72</f>
        <v>273</v>
      </c>
      <c r="O72">
        <f>'Cheapest driver first'!E72*Parameters!$B$6</f>
        <v>0</v>
      </c>
      <c r="P72">
        <f>Parameters!$B$7*'Cheapest driver first'!G72</f>
        <v>0</v>
      </c>
      <c r="Q72">
        <f t="shared" si="7"/>
        <v>903</v>
      </c>
      <c r="R72">
        <f t="shared" si="8"/>
        <v>1847</v>
      </c>
      <c r="S72" s="6" t="b">
        <f t="shared" si="9"/>
        <v>1</v>
      </c>
    </row>
    <row r="73" spans="1:19">
      <c r="A73">
        <v>69</v>
      </c>
      <c r="B73">
        <f>'Number of parcels delivered'!B72</f>
        <v>40</v>
      </c>
      <c r="C73">
        <f>'Number of parcels delivered'!C72</f>
        <v>170</v>
      </c>
      <c r="D73" s="15">
        <f>IF(MIN('Number of parcels delivered'!D72,MAX(0,Parameters!$B$11-'Cheapest driver first'!B73-'Cheapest driver first'!C73-'Cheapest driver first'!E73))&lt;Parameters!$C$5,0,MIN('Number of parcels delivered'!D72,MAX(0,Parameters!$B$11-'Cheapest driver first'!B73-'Cheapest driver first'!C73-'Cheapest driver first'!E73)))</f>
        <v>0</v>
      </c>
      <c r="E73" s="17">
        <f>IF(MIN('Number of parcels delivered'!E72,MAX(0,Parameters!$B$11-'Cheapest driver first'!B73-'Cheapest driver first'!C73))&lt;Parameters!$C$6,0,MIN('Number of parcels delivered'!E72,MAX(0,Parameters!$B$11-'Cheapest driver first'!B73-'Cheapest driver first'!C73)))</f>
        <v>340</v>
      </c>
      <c r="F73">
        <f t="shared" si="10"/>
        <v>550</v>
      </c>
      <c r="G73">
        <f>Parameters!$B$11-'Cheapest driver first'!F73</f>
        <v>0</v>
      </c>
      <c r="J73">
        <v>69</v>
      </c>
      <c r="K73">
        <f>Parameters!$B$11*Parameters!$B$9</f>
        <v>2750</v>
      </c>
      <c r="L73">
        <f>'Cheapest driver first'!B73*Parameters!$B$3</f>
        <v>90</v>
      </c>
      <c r="M73">
        <f>'Cheapest driver first'!C73*Parameters!$B$4</f>
        <v>212.5</v>
      </c>
      <c r="N73">
        <f>Parameters!$B$5*'Cheapest driver first'!D73</f>
        <v>0</v>
      </c>
      <c r="O73">
        <f>'Cheapest driver first'!E73*Parameters!$B$6</f>
        <v>1020</v>
      </c>
      <c r="P73">
        <f>Parameters!$B$7*'Cheapest driver first'!G73</f>
        <v>0</v>
      </c>
      <c r="Q73">
        <f t="shared" si="7"/>
        <v>1322.5</v>
      </c>
      <c r="R73">
        <f t="shared" si="8"/>
        <v>1427.5</v>
      </c>
      <c r="S73" s="6" t="b">
        <f t="shared" si="9"/>
        <v>0</v>
      </c>
    </row>
    <row r="74" spans="1:19">
      <c r="A74">
        <v>70</v>
      </c>
      <c r="B74">
        <f>'Number of parcels delivered'!B73</f>
        <v>46</v>
      </c>
      <c r="C74">
        <f>'Number of parcels delivered'!C73</f>
        <v>372</v>
      </c>
      <c r="D74" s="15">
        <f>IF(MIN('Number of parcels delivered'!D73,MAX(0,Parameters!$B$11-'Cheapest driver first'!B74-'Cheapest driver first'!C74-'Cheapest driver first'!E74))&lt;Parameters!$C$5,0,MIN('Number of parcels delivered'!D73,MAX(0,Parameters!$B$11-'Cheapest driver first'!B74-'Cheapest driver first'!C74-'Cheapest driver first'!E74)))</f>
        <v>0</v>
      </c>
      <c r="E74" s="17">
        <f>IF(MIN('Number of parcels delivered'!E73,MAX(0,Parameters!$B$11-'Cheapest driver first'!B74-'Cheapest driver first'!C74))&lt;Parameters!$C$6,0,MIN('Number of parcels delivered'!E73,MAX(0,Parameters!$B$11-'Cheapest driver first'!B74-'Cheapest driver first'!C74)))</f>
        <v>132</v>
      </c>
      <c r="F74">
        <f t="shared" si="10"/>
        <v>550</v>
      </c>
      <c r="G74">
        <f>Parameters!$B$11-'Cheapest driver first'!F74</f>
        <v>0</v>
      </c>
      <c r="J74">
        <v>70</v>
      </c>
      <c r="K74">
        <f>Parameters!$B$11*Parameters!$B$9</f>
        <v>2750</v>
      </c>
      <c r="L74">
        <f>'Cheapest driver first'!B74*Parameters!$B$3</f>
        <v>103.5</v>
      </c>
      <c r="M74">
        <f>'Cheapest driver first'!C74*Parameters!$B$4</f>
        <v>465</v>
      </c>
      <c r="N74">
        <f>Parameters!$B$5*'Cheapest driver first'!D74</f>
        <v>0</v>
      </c>
      <c r="O74">
        <f>'Cheapest driver first'!E74*Parameters!$B$6</f>
        <v>396</v>
      </c>
      <c r="P74">
        <f>Parameters!$B$7*'Cheapest driver first'!G74</f>
        <v>0</v>
      </c>
      <c r="Q74">
        <f t="shared" si="7"/>
        <v>964.5</v>
      </c>
      <c r="R74">
        <f t="shared" si="8"/>
        <v>1785.5</v>
      </c>
      <c r="S74" s="6" t="b">
        <f t="shared" si="9"/>
        <v>1</v>
      </c>
    </row>
    <row r="75" spans="1:19">
      <c r="A75">
        <v>71</v>
      </c>
      <c r="B75">
        <f>'Number of parcels delivered'!B74</f>
        <v>44</v>
      </c>
      <c r="C75">
        <f>'Number of parcels delivered'!C74</f>
        <v>100</v>
      </c>
      <c r="D75" s="15">
        <f>IF(MIN('Number of parcels delivered'!D74,MAX(0,Parameters!$B$11-'Cheapest driver first'!B75-'Cheapest driver first'!C75-'Cheapest driver first'!E75))&lt;Parameters!$C$5,0,MIN('Number of parcels delivered'!D74,MAX(0,Parameters!$B$11-'Cheapest driver first'!B75-'Cheapest driver first'!C75-'Cheapest driver first'!E75)))</f>
        <v>172</v>
      </c>
      <c r="E75" s="17">
        <f>IF(MIN('Number of parcels delivered'!E74,MAX(0,Parameters!$B$11-'Cheapest driver first'!B75-'Cheapest driver first'!C75))&lt;Parameters!$C$6,0,MIN('Number of parcels delivered'!E74,MAX(0,Parameters!$B$11-'Cheapest driver first'!B75-'Cheapest driver first'!C75)))</f>
        <v>174</v>
      </c>
      <c r="F75">
        <f t="shared" si="10"/>
        <v>490</v>
      </c>
      <c r="G75">
        <f>Parameters!$B$11-'Cheapest driver first'!F75</f>
        <v>60</v>
      </c>
      <c r="J75">
        <v>71</v>
      </c>
      <c r="K75">
        <f>Parameters!$B$11*Parameters!$B$9</f>
        <v>2750</v>
      </c>
      <c r="L75">
        <f>'Cheapest driver first'!B75*Parameters!$B$3</f>
        <v>99</v>
      </c>
      <c r="M75">
        <f>'Cheapest driver first'!C75*Parameters!$B$4</f>
        <v>125</v>
      </c>
      <c r="N75">
        <f>Parameters!$B$5*'Cheapest driver first'!D75</f>
        <v>602</v>
      </c>
      <c r="O75">
        <f>'Cheapest driver first'!E75*Parameters!$B$6</f>
        <v>522</v>
      </c>
      <c r="P75">
        <f>Parameters!$B$7*'Cheapest driver first'!G75</f>
        <v>180</v>
      </c>
      <c r="Q75">
        <f t="shared" si="7"/>
        <v>1528</v>
      </c>
      <c r="R75">
        <f t="shared" si="8"/>
        <v>1222</v>
      </c>
      <c r="S75" s="6" t="b">
        <f t="shared" si="9"/>
        <v>0</v>
      </c>
    </row>
    <row r="76" spans="1:19">
      <c r="A76">
        <v>72</v>
      </c>
      <c r="B76">
        <f>'Number of parcels delivered'!B75</f>
        <v>49</v>
      </c>
      <c r="C76">
        <f>'Number of parcels delivered'!C75</f>
        <v>366</v>
      </c>
      <c r="D76" s="15">
        <f>IF(MIN('Number of parcels delivered'!D75,MAX(0,Parameters!$B$11-'Cheapest driver first'!B76-'Cheapest driver first'!C76-'Cheapest driver first'!E76))&lt;Parameters!$C$5,0,MIN('Number of parcels delivered'!D75,MAX(0,Parameters!$B$11-'Cheapest driver first'!B76-'Cheapest driver first'!C76-'Cheapest driver first'!E76)))</f>
        <v>0</v>
      </c>
      <c r="E76" s="17">
        <f>IF(MIN('Number of parcels delivered'!E75,MAX(0,Parameters!$B$11-'Cheapest driver first'!B76-'Cheapest driver first'!C76))&lt;Parameters!$C$6,0,MIN('Number of parcels delivered'!E75,MAX(0,Parameters!$B$11-'Cheapest driver first'!B76-'Cheapest driver first'!C76)))</f>
        <v>135</v>
      </c>
      <c r="F76">
        <f t="shared" si="10"/>
        <v>550</v>
      </c>
      <c r="G76">
        <f>Parameters!$B$11-'Cheapest driver first'!F76</f>
        <v>0</v>
      </c>
      <c r="J76">
        <v>72</v>
      </c>
      <c r="K76">
        <f>Parameters!$B$11*Parameters!$B$9</f>
        <v>2750</v>
      </c>
      <c r="L76">
        <f>'Cheapest driver first'!B76*Parameters!$B$3</f>
        <v>110.25</v>
      </c>
      <c r="M76">
        <f>'Cheapest driver first'!C76*Parameters!$B$4</f>
        <v>457.5</v>
      </c>
      <c r="N76">
        <f>Parameters!$B$5*'Cheapest driver first'!D76</f>
        <v>0</v>
      </c>
      <c r="O76">
        <f>'Cheapest driver first'!E76*Parameters!$B$6</f>
        <v>405</v>
      </c>
      <c r="P76">
        <f>Parameters!$B$7*'Cheapest driver first'!G76</f>
        <v>0</v>
      </c>
      <c r="Q76">
        <f t="shared" si="7"/>
        <v>972.75</v>
      </c>
      <c r="R76">
        <f t="shared" si="8"/>
        <v>1777.25</v>
      </c>
      <c r="S76" s="6" t="b">
        <f t="shared" si="9"/>
        <v>1</v>
      </c>
    </row>
    <row r="77" spans="1:19">
      <c r="A77">
        <v>73</v>
      </c>
      <c r="B77">
        <f>'Number of parcels delivered'!B76</f>
        <v>46</v>
      </c>
      <c r="C77">
        <f>'Number of parcels delivered'!C76</f>
        <v>100</v>
      </c>
      <c r="D77" s="15">
        <f>IF(MIN('Number of parcels delivered'!D76,MAX(0,Parameters!$B$11-'Cheapest driver first'!B77-'Cheapest driver first'!C77-'Cheapest driver first'!E77))&lt;Parameters!$C$5,0,MIN('Number of parcels delivered'!D76,MAX(0,Parameters!$B$11-'Cheapest driver first'!B77-'Cheapest driver first'!C77-'Cheapest driver first'!E77)))</f>
        <v>0</v>
      </c>
      <c r="E77" s="17">
        <f>IF(MIN('Number of parcels delivered'!E76,MAX(0,Parameters!$B$11-'Cheapest driver first'!B77-'Cheapest driver first'!C77))&lt;Parameters!$C$6,0,MIN('Number of parcels delivered'!E76,MAX(0,Parameters!$B$11-'Cheapest driver first'!B77-'Cheapest driver first'!C77)))</f>
        <v>404</v>
      </c>
      <c r="F77">
        <f t="shared" si="10"/>
        <v>550</v>
      </c>
      <c r="G77">
        <f>Parameters!$B$11-'Cheapest driver first'!F77</f>
        <v>0</v>
      </c>
      <c r="J77">
        <v>73</v>
      </c>
      <c r="K77">
        <f>Parameters!$B$11*Parameters!$B$9</f>
        <v>2750</v>
      </c>
      <c r="L77">
        <f>'Cheapest driver first'!B77*Parameters!$B$3</f>
        <v>103.5</v>
      </c>
      <c r="M77">
        <f>'Cheapest driver first'!C77*Parameters!$B$4</f>
        <v>125</v>
      </c>
      <c r="N77">
        <f>Parameters!$B$5*'Cheapest driver first'!D77</f>
        <v>0</v>
      </c>
      <c r="O77">
        <f>'Cheapest driver first'!E77*Parameters!$B$6</f>
        <v>1212</v>
      </c>
      <c r="P77">
        <f>Parameters!$B$7*'Cheapest driver first'!G77</f>
        <v>0</v>
      </c>
      <c r="Q77">
        <f t="shared" si="7"/>
        <v>1440.5</v>
      </c>
      <c r="R77">
        <f t="shared" si="8"/>
        <v>1309.5</v>
      </c>
      <c r="S77" s="6" t="b">
        <f t="shared" si="9"/>
        <v>0</v>
      </c>
    </row>
    <row r="78" spans="1:19">
      <c r="A78">
        <v>74</v>
      </c>
      <c r="B78">
        <f>'Number of parcels delivered'!B77</f>
        <v>40</v>
      </c>
      <c r="C78">
        <f>'Number of parcels delivered'!C77</f>
        <v>312</v>
      </c>
      <c r="D78" s="15">
        <f>IF(MIN('Number of parcels delivered'!D77,MAX(0,Parameters!$B$11-'Cheapest driver first'!B78-'Cheapest driver first'!C78-'Cheapest driver first'!E78))&lt;Parameters!$C$5,0,MIN('Number of parcels delivered'!D77,MAX(0,Parameters!$B$11-'Cheapest driver first'!B78-'Cheapest driver first'!C78-'Cheapest driver first'!E78)))</f>
        <v>0</v>
      </c>
      <c r="E78" s="17">
        <f>IF(MIN('Number of parcels delivered'!E77,MAX(0,Parameters!$B$11-'Cheapest driver first'!B78-'Cheapest driver first'!C78))&lt;Parameters!$C$6,0,MIN('Number of parcels delivered'!E77,MAX(0,Parameters!$B$11-'Cheapest driver first'!B78-'Cheapest driver first'!C78)))</f>
        <v>198</v>
      </c>
      <c r="F78">
        <f t="shared" si="10"/>
        <v>550</v>
      </c>
      <c r="G78">
        <f>Parameters!$B$11-'Cheapest driver first'!F78</f>
        <v>0</v>
      </c>
      <c r="J78">
        <v>74</v>
      </c>
      <c r="K78">
        <f>Parameters!$B$11*Parameters!$B$9</f>
        <v>2750</v>
      </c>
      <c r="L78">
        <f>'Cheapest driver first'!B78*Parameters!$B$3</f>
        <v>90</v>
      </c>
      <c r="M78">
        <f>'Cheapest driver first'!C78*Parameters!$B$4</f>
        <v>390</v>
      </c>
      <c r="N78">
        <f>Parameters!$B$5*'Cheapest driver first'!D78</f>
        <v>0</v>
      </c>
      <c r="O78">
        <f>'Cheapest driver first'!E78*Parameters!$B$6</f>
        <v>594</v>
      </c>
      <c r="P78">
        <f>Parameters!$B$7*'Cheapest driver first'!G78</f>
        <v>0</v>
      </c>
      <c r="Q78">
        <f t="shared" si="7"/>
        <v>1074</v>
      </c>
      <c r="R78">
        <f t="shared" si="8"/>
        <v>1676</v>
      </c>
      <c r="S78" s="6" t="b">
        <f t="shared" si="9"/>
        <v>1</v>
      </c>
    </row>
    <row r="79" spans="1:19">
      <c r="A79">
        <v>75</v>
      </c>
      <c r="B79">
        <f>'Number of parcels delivered'!B78</f>
        <v>40</v>
      </c>
      <c r="C79">
        <f>'Number of parcels delivered'!C78</f>
        <v>239</v>
      </c>
      <c r="D79" s="15">
        <f>IF(MIN('Number of parcels delivered'!D78,MAX(0,Parameters!$B$11-'Cheapest driver first'!B79-'Cheapest driver first'!C79-'Cheapest driver first'!E79))&lt;Parameters!$C$5,0,MIN('Number of parcels delivered'!D78,MAX(0,Parameters!$B$11-'Cheapest driver first'!B79-'Cheapest driver first'!C79-'Cheapest driver first'!E79)))</f>
        <v>148</v>
      </c>
      <c r="E79" s="17">
        <f>IF(MIN('Number of parcels delivered'!E78,MAX(0,Parameters!$B$11-'Cheapest driver first'!B79-'Cheapest driver first'!C79))&lt;Parameters!$C$6,0,MIN('Number of parcels delivered'!E78,MAX(0,Parameters!$B$11-'Cheapest driver first'!B79-'Cheapest driver first'!C79)))</f>
        <v>123</v>
      </c>
      <c r="F79">
        <f t="shared" si="10"/>
        <v>550</v>
      </c>
      <c r="G79">
        <f>Parameters!$B$11-'Cheapest driver first'!F79</f>
        <v>0</v>
      </c>
      <c r="J79">
        <v>75</v>
      </c>
      <c r="K79">
        <f>Parameters!$B$11*Parameters!$B$9</f>
        <v>2750</v>
      </c>
      <c r="L79">
        <f>'Cheapest driver first'!B79*Parameters!$B$3</f>
        <v>90</v>
      </c>
      <c r="M79">
        <f>'Cheapest driver first'!C79*Parameters!$B$4</f>
        <v>298.75</v>
      </c>
      <c r="N79">
        <f>Parameters!$B$5*'Cheapest driver first'!D79</f>
        <v>518</v>
      </c>
      <c r="O79">
        <f>'Cheapest driver first'!E79*Parameters!$B$6</f>
        <v>369</v>
      </c>
      <c r="P79">
        <f>Parameters!$B$7*'Cheapest driver first'!G79</f>
        <v>0</v>
      </c>
      <c r="Q79">
        <f t="shared" si="7"/>
        <v>1275.75</v>
      </c>
      <c r="R79">
        <f t="shared" si="8"/>
        <v>1474.25</v>
      </c>
      <c r="S79" s="6" t="b">
        <f t="shared" si="9"/>
        <v>1</v>
      </c>
    </row>
    <row r="80" spans="1:19">
      <c r="A80">
        <v>76</v>
      </c>
      <c r="B80">
        <f>'Number of parcels delivered'!B79</f>
        <v>40</v>
      </c>
      <c r="C80">
        <f>'Number of parcels delivered'!C79</f>
        <v>100</v>
      </c>
      <c r="D80" s="15">
        <f>IF(MIN('Number of parcels delivered'!D79,MAX(0,Parameters!$B$11-'Cheapest driver first'!B80-'Cheapest driver first'!C80-'Cheapest driver first'!E80))&lt;Parameters!$C$5,0,MIN('Number of parcels delivered'!D79,MAX(0,Parameters!$B$11-'Cheapest driver first'!B80-'Cheapest driver first'!C80-'Cheapest driver first'!E80)))</f>
        <v>0</v>
      </c>
      <c r="E80" s="17">
        <f>IF(MIN('Number of parcels delivered'!E79,MAX(0,Parameters!$B$11-'Cheapest driver first'!B80-'Cheapest driver first'!C80))&lt;Parameters!$C$6,0,MIN('Number of parcels delivered'!E79,MAX(0,Parameters!$B$11-'Cheapest driver first'!B80-'Cheapest driver first'!C80)))</f>
        <v>410</v>
      </c>
      <c r="F80">
        <f t="shared" si="10"/>
        <v>550</v>
      </c>
      <c r="G80">
        <f>Parameters!$B$11-'Cheapest driver first'!F80</f>
        <v>0</v>
      </c>
      <c r="J80">
        <v>76</v>
      </c>
      <c r="K80">
        <f>Parameters!$B$11*Parameters!$B$9</f>
        <v>2750</v>
      </c>
      <c r="L80">
        <f>'Cheapest driver first'!B80*Parameters!$B$3</f>
        <v>90</v>
      </c>
      <c r="M80">
        <f>'Cheapest driver first'!C80*Parameters!$B$4</f>
        <v>125</v>
      </c>
      <c r="N80">
        <f>Parameters!$B$5*'Cheapest driver first'!D80</f>
        <v>0</v>
      </c>
      <c r="O80">
        <f>'Cheapest driver first'!E80*Parameters!$B$6</f>
        <v>1230</v>
      </c>
      <c r="P80">
        <f>Parameters!$B$7*'Cheapest driver first'!G80</f>
        <v>0</v>
      </c>
      <c r="Q80">
        <f t="shared" si="7"/>
        <v>1445</v>
      </c>
      <c r="R80">
        <f t="shared" si="8"/>
        <v>1305</v>
      </c>
      <c r="S80" s="6" t="b">
        <f t="shared" si="9"/>
        <v>0</v>
      </c>
    </row>
    <row r="81" spans="1:19">
      <c r="A81">
        <v>77</v>
      </c>
      <c r="B81">
        <f>'Number of parcels delivered'!B80</f>
        <v>40</v>
      </c>
      <c r="C81">
        <f>'Number of parcels delivered'!C80</f>
        <v>416</v>
      </c>
      <c r="D81" s="15">
        <f>IF(MIN('Number of parcels delivered'!D80,MAX(0,Parameters!$B$11-'Cheapest driver first'!B81-'Cheapest driver first'!C81-'Cheapest driver first'!E81))&lt;Parameters!$C$5,0,MIN('Number of parcels delivered'!D80,MAX(0,Parameters!$B$11-'Cheapest driver first'!B81-'Cheapest driver first'!C81-'Cheapest driver first'!E81)))</f>
        <v>94</v>
      </c>
      <c r="E81" s="17">
        <f>IF(MIN('Number of parcels delivered'!E80,MAX(0,Parameters!$B$11-'Cheapest driver first'!B81-'Cheapest driver first'!C81))&lt;Parameters!$C$6,0,MIN('Number of parcels delivered'!E80,MAX(0,Parameters!$B$11-'Cheapest driver first'!B81-'Cheapest driver first'!C81)))</f>
        <v>0</v>
      </c>
      <c r="F81">
        <f t="shared" si="10"/>
        <v>550</v>
      </c>
      <c r="G81">
        <f>Parameters!$B$11-'Cheapest driver first'!F81</f>
        <v>0</v>
      </c>
      <c r="J81">
        <v>77</v>
      </c>
      <c r="K81">
        <f>Parameters!$B$11*Parameters!$B$9</f>
        <v>2750</v>
      </c>
      <c r="L81">
        <f>'Cheapest driver first'!B81*Parameters!$B$3</f>
        <v>90</v>
      </c>
      <c r="M81">
        <f>'Cheapest driver first'!C81*Parameters!$B$4</f>
        <v>520</v>
      </c>
      <c r="N81">
        <f>Parameters!$B$5*'Cheapest driver first'!D81</f>
        <v>329</v>
      </c>
      <c r="O81">
        <f>'Cheapest driver first'!E81*Parameters!$B$6</f>
        <v>0</v>
      </c>
      <c r="P81">
        <f>Parameters!$B$7*'Cheapest driver first'!G81</f>
        <v>0</v>
      </c>
      <c r="Q81">
        <f t="shared" si="7"/>
        <v>939</v>
      </c>
      <c r="R81">
        <f t="shared" si="8"/>
        <v>1811</v>
      </c>
      <c r="S81" s="6" t="b">
        <f t="shared" si="9"/>
        <v>1</v>
      </c>
    </row>
    <row r="82" spans="1:19">
      <c r="A82">
        <v>78</v>
      </c>
      <c r="B82">
        <f>'Number of parcels delivered'!B81</f>
        <v>47</v>
      </c>
      <c r="C82">
        <f>'Number of parcels delivered'!C81</f>
        <v>100</v>
      </c>
      <c r="D82" s="15">
        <f>IF(MIN('Number of parcels delivered'!D81,MAX(0,Parameters!$B$11-'Cheapest driver first'!B82-'Cheapest driver first'!C82-'Cheapest driver first'!E82))&lt;Parameters!$C$5,0,MIN('Number of parcels delivered'!D81,MAX(0,Parameters!$B$11-'Cheapest driver first'!B82-'Cheapest driver first'!C82-'Cheapest driver first'!E82)))</f>
        <v>0</v>
      </c>
      <c r="E82" s="17">
        <f>IF(MIN('Number of parcels delivered'!E81,MAX(0,Parameters!$B$11-'Cheapest driver first'!B82-'Cheapest driver first'!C82))&lt;Parameters!$C$6,0,MIN('Number of parcels delivered'!E81,MAX(0,Parameters!$B$11-'Cheapest driver first'!B82-'Cheapest driver first'!C82)))</f>
        <v>403</v>
      </c>
      <c r="F82">
        <f t="shared" si="10"/>
        <v>550</v>
      </c>
      <c r="G82">
        <f>Parameters!$B$11-'Cheapest driver first'!F82</f>
        <v>0</v>
      </c>
      <c r="J82">
        <v>78</v>
      </c>
      <c r="K82">
        <f>Parameters!$B$11*Parameters!$B$9</f>
        <v>2750</v>
      </c>
      <c r="L82">
        <f>'Cheapest driver first'!B82*Parameters!$B$3</f>
        <v>105.75</v>
      </c>
      <c r="M82">
        <f>'Cheapest driver first'!C82*Parameters!$B$4</f>
        <v>125</v>
      </c>
      <c r="N82">
        <f>Parameters!$B$5*'Cheapest driver first'!D82</f>
        <v>0</v>
      </c>
      <c r="O82">
        <f>'Cheapest driver first'!E82*Parameters!$B$6</f>
        <v>1209</v>
      </c>
      <c r="P82">
        <f>Parameters!$B$7*'Cheapest driver first'!G82</f>
        <v>0</v>
      </c>
      <c r="Q82">
        <f t="shared" si="7"/>
        <v>1439.75</v>
      </c>
      <c r="R82">
        <f t="shared" si="8"/>
        <v>1310.25</v>
      </c>
      <c r="S82" s="6" t="b">
        <f t="shared" si="9"/>
        <v>0</v>
      </c>
    </row>
    <row r="83" spans="1:19">
      <c r="A83">
        <v>79</v>
      </c>
      <c r="B83">
        <f>'Number of parcels delivered'!B82</f>
        <v>43</v>
      </c>
      <c r="C83">
        <f>'Number of parcels delivered'!C82</f>
        <v>299</v>
      </c>
      <c r="D83" s="15">
        <f>IF(MIN('Number of parcels delivered'!D82,MAX(0,Parameters!$B$11-'Cheapest driver first'!B83-'Cheapest driver first'!C83-'Cheapest driver first'!E83))&lt;Parameters!$C$5,0,MIN('Number of parcels delivered'!D82,MAX(0,Parameters!$B$11-'Cheapest driver first'!B83-'Cheapest driver first'!C83-'Cheapest driver first'!E83)))</f>
        <v>0</v>
      </c>
      <c r="E83" s="17">
        <f>IF(MIN('Number of parcels delivered'!E82,MAX(0,Parameters!$B$11-'Cheapest driver first'!B83-'Cheapest driver first'!C83))&lt;Parameters!$C$6,0,MIN('Number of parcels delivered'!E82,MAX(0,Parameters!$B$11-'Cheapest driver first'!B83-'Cheapest driver first'!C83)))</f>
        <v>208</v>
      </c>
      <c r="F83">
        <f t="shared" si="10"/>
        <v>550</v>
      </c>
      <c r="G83">
        <f>Parameters!$B$11-'Cheapest driver first'!F83</f>
        <v>0</v>
      </c>
      <c r="J83">
        <v>79</v>
      </c>
      <c r="K83">
        <f>Parameters!$B$11*Parameters!$B$9</f>
        <v>2750</v>
      </c>
      <c r="L83">
        <f>'Cheapest driver first'!B83*Parameters!$B$3</f>
        <v>96.75</v>
      </c>
      <c r="M83">
        <f>'Cheapest driver first'!C83*Parameters!$B$4</f>
        <v>373.75</v>
      </c>
      <c r="N83">
        <f>Parameters!$B$5*'Cheapest driver first'!D83</f>
        <v>0</v>
      </c>
      <c r="O83">
        <f>'Cheapest driver first'!E83*Parameters!$B$6</f>
        <v>624</v>
      </c>
      <c r="P83">
        <f>Parameters!$B$7*'Cheapest driver first'!G83</f>
        <v>0</v>
      </c>
      <c r="Q83">
        <f t="shared" si="7"/>
        <v>1094.5</v>
      </c>
      <c r="R83">
        <f t="shared" si="8"/>
        <v>1655.5</v>
      </c>
      <c r="S83" s="6" t="b">
        <f t="shared" si="9"/>
        <v>1</v>
      </c>
    </row>
    <row r="84" spans="1:19">
      <c r="A84">
        <v>80</v>
      </c>
      <c r="B84">
        <f>'Number of parcels delivered'!B83</f>
        <v>47</v>
      </c>
      <c r="C84">
        <f>'Number of parcels delivered'!C83</f>
        <v>156</v>
      </c>
      <c r="D84" s="15">
        <f>IF(MIN('Number of parcels delivered'!D83,MAX(0,Parameters!$B$11-'Cheapest driver first'!B84-'Cheapest driver first'!C84-'Cheapest driver first'!E84))&lt;Parameters!$C$5,0,MIN('Number of parcels delivered'!D83,MAX(0,Parameters!$B$11-'Cheapest driver first'!B84-'Cheapest driver first'!C84-'Cheapest driver first'!E84)))</f>
        <v>0</v>
      </c>
      <c r="E84" s="17">
        <f>IF(MIN('Number of parcels delivered'!E83,MAX(0,Parameters!$B$11-'Cheapest driver first'!B84-'Cheapest driver first'!C84))&lt;Parameters!$C$6,0,MIN('Number of parcels delivered'!E83,MAX(0,Parameters!$B$11-'Cheapest driver first'!B84-'Cheapest driver first'!C84)))</f>
        <v>347</v>
      </c>
      <c r="F84">
        <f t="shared" si="10"/>
        <v>550</v>
      </c>
      <c r="G84">
        <f>Parameters!$B$11-'Cheapest driver first'!F84</f>
        <v>0</v>
      </c>
      <c r="J84">
        <v>80</v>
      </c>
      <c r="K84">
        <f>Parameters!$B$11*Parameters!$B$9</f>
        <v>2750</v>
      </c>
      <c r="L84">
        <f>'Cheapest driver first'!B84*Parameters!$B$3</f>
        <v>105.75</v>
      </c>
      <c r="M84">
        <f>'Cheapest driver first'!C84*Parameters!$B$4</f>
        <v>195</v>
      </c>
      <c r="N84">
        <f>Parameters!$B$5*'Cheapest driver first'!D84</f>
        <v>0</v>
      </c>
      <c r="O84">
        <f>'Cheapest driver first'!E84*Parameters!$B$6</f>
        <v>1041</v>
      </c>
      <c r="P84">
        <f>Parameters!$B$7*'Cheapest driver first'!G84</f>
        <v>0</v>
      </c>
      <c r="Q84">
        <f t="shared" si="7"/>
        <v>1341.75</v>
      </c>
      <c r="R84">
        <f t="shared" si="8"/>
        <v>1408.25</v>
      </c>
      <c r="S84" s="6" t="b">
        <f t="shared" si="9"/>
        <v>0</v>
      </c>
    </row>
    <row r="85" spans="1:19">
      <c r="A85">
        <v>81</v>
      </c>
      <c r="B85">
        <f>'Number of parcels delivered'!B84</f>
        <v>40</v>
      </c>
      <c r="C85">
        <f>'Number of parcels delivered'!C84</f>
        <v>444</v>
      </c>
      <c r="D85" s="15">
        <f>IF(MIN('Number of parcels delivered'!D84,MAX(0,Parameters!$B$11-'Cheapest driver first'!B85-'Cheapest driver first'!C85-'Cheapest driver first'!E85))&lt;Parameters!$C$5,0,MIN('Number of parcels delivered'!D84,MAX(0,Parameters!$B$11-'Cheapest driver first'!B85-'Cheapest driver first'!C85-'Cheapest driver first'!E85)))</f>
        <v>0</v>
      </c>
      <c r="E85" s="17">
        <f>IF(MIN('Number of parcels delivered'!E84,MAX(0,Parameters!$B$11-'Cheapest driver first'!B85-'Cheapest driver first'!C85))&lt;Parameters!$C$6,0,MIN('Number of parcels delivered'!E84,MAX(0,Parameters!$B$11-'Cheapest driver first'!B85-'Cheapest driver first'!C85)))</f>
        <v>0</v>
      </c>
      <c r="F85">
        <f t="shared" si="10"/>
        <v>484</v>
      </c>
      <c r="G85">
        <f>Parameters!$B$11-'Cheapest driver first'!F85</f>
        <v>66</v>
      </c>
      <c r="J85">
        <v>81</v>
      </c>
      <c r="K85">
        <f>Parameters!$B$11*Parameters!$B$9</f>
        <v>2750</v>
      </c>
      <c r="L85">
        <f>'Cheapest driver first'!B85*Parameters!$B$3</f>
        <v>90</v>
      </c>
      <c r="M85">
        <f>'Cheapest driver first'!C85*Parameters!$B$4</f>
        <v>555</v>
      </c>
      <c r="N85">
        <f>Parameters!$B$5*'Cheapest driver first'!D85</f>
        <v>0</v>
      </c>
      <c r="O85">
        <f>'Cheapest driver first'!E85*Parameters!$B$6</f>
        <v>0</v>
      </c>
      <c r="P85">
        <f>Parameters!$B$7*'Cheapest driver first'!G85</f>
        <v>198</v>
      </c>
      <c r="Q85">
        <f t="shared" si="7"/>
        <v>843</v>
      </c>
      <c r="R85">
        <f t="shared" si="8"/>
        <v>1907</v>
      </c>
      <c r="S85" s="6" t="b">
        <f t="shared" si="9"/>
        <v>1</v>
      </c>
    </row>
    <row r="86" spans="1:19">
      <c r="A86">
        <v>82</v>
      </c>
      <c r="B86">
        <f>'Number of parcels delivered'!B85</f>
        <v>45</v>
      </c>
      <c r="C86">
        <f>'Number of parcels delivered'!C85</f>
        <v>100</v>
      </c>
      <c r="D86" s="15">
        <f>IF(MIN('Number of parcels delivered'!D85,MAX(0,Parameters!$B$11-'Cheapest driver first'!B86-'Cheapest driver first'!C86-'Cheapest driver first'!E86))&lt;Parameters!$C$5,0,MIN('Number of parcels delivered'!D85,MAX(0,Parameters!$B$11-'Cheapest driver first'!B86-'Cheapest driver first'!C86-'Cheapest driver first'!E86)))</f>
        <v>0</v>
      </c>
      <c r="E86" s="17">
        <f>IF(MIN('Number of parcels delivered'!E85,MAX(0,Parameters!$B$11-'Cheapest driver first'!B86-'Cheapest driver first'!C86))&lt;Parameters!$C$6,0,MIN('Number of parcels delivered'!E85,MAX(0,Parameters!$B$11-'Cheapest driver first'!B86-'Cheapest driver first'!C86)))</f>
        <v>405</v>
      </c>
      <c r="F86">
        <f t="shared" si="10"/>
        <v>550</v>
      </c>
      <c r="G86">
        <f>Parameters!$B$11-'Cheapest driver first'!F86</f>
        <v>0</v>
      </c>
      <c r="J86">
        <v>82</v>
      </c>
      <c r="K86">
        <f>Parameters!$B$11*Parameters!$B$9</f>
        <v>2750</v>
      </c>
      <c r="L86">
        <f>'Cheapest driver first'!B86*Parameters!$B$3</f>
        <v>101.25</v>
      </c>
      <c r="M86">
        <f>'Cheapest driver first'!C86*Parameters!$B$4</f>
        <v>125</v>
      </c>
      <c r="N86">
        <f>Parameters!$B$5*'Cheapest driver first'!D86</f>
        <v>0</v>
      </c>
      <c r="O86">
        <f>'Cheapest driver first'!E86*Parameters!$B$6</f>
        <v>1215</v>
      </c>
      <c r="P86">
        <f>Parameters!$B$7*'Cheapest driver first'!G86</f>
        <v>0</v>
      </c>
      <c r="Q86">
        <f t="shared" si="7"/>
        <v>1441.25</v>
      </c>
      <c r="R86">
        <f t="shared" si="8"/>
        <v>1308.75</v>
      </c>
      <c r="S86" s="6" t="b">
        <f t="shared" si="9"/>
        <v>0</v>
      </c>
    </row>
    <row r="87" spans="1:19">
      <c r="A87">
        <v>83</v>
      </c>
      <c r="B87">
        <f>'Number of parcels delivered'!B86</f>
        <v>40</v>
      </c>
      <c r="C87">
        <f>'Number of parcels delivered'!C86</f>
        <v>334</v>
      </c>
      <c r="D87" s="15">
        <f>IF(MIN('Number of parcels delivered'!D86,MAX(0,Parameters!$B$11-'Cheapest driver first'!B87-'Cheapest driver first'!C87-'Cheapest driver first'!E87))&lt;Parameters!$C$5,0,MIN('Number of parcels delivered'!D86,MAX(0,Parameters!$B$11-'Cheapest driver first'!B87-'Cheapest driver first'!C87-'Cheapest driver first'!E87)))</f>
        <v>0</v>
      </c>
      <c r="E87" s="17">
        <f>IF(MIN('Number of parcels delivered'!E86,MAX(0,Parameters!$B$11-'Cheapest driver first'!B87-'Cheapest driver first'!C87))&lt;Parameters!$C$6,0,MIN('Number of parcels delivered'!E86,MAX(0,Parameters!$B$11-'Cheapest driver first'!B87-'Cheapest driver first'!C87)))</f>
        <v>176</v>
      </c>
      <c r="F87">
        <f t="shared" si="10"/>
        <v>550</v>
      </c>
      <c r="G87">
        <f>Parameters!$B$11-'Cheapest driver first'!F87</f>
        <v>0</v>
      </c>
      <c r="J87">
        <v>83</v>
      </c>
      <c r="K87">
        <f>Parameters!$B$11*Parameters!$B$9</f>
        <v>2750</v>
      </c>
      <c r="L87">
        <f>'Cheapest driver first'!B87*Parameters!$B$3</f>
        <v>90</v>
      </c>
      <c r="M87">
        <f>'Cheapest driver first'!C87*Parameters!$B$4</f>
        <v>417.5</v>
      </c>
      <c r="N87">
        <f>Parameters!$B$5*'Cheapest driver first'!D87</f>
        <v>0</v>
      </c>
      <c r="O87">
        <f>'Cheapest driver first'!E87*Parameters!$B$6</f>
        <v>528</v>
      </c>
      <c r="P87">
        <f>Parameters!$B$7*'Cheapest driver first'!G87</f>
        <v>0</v>
      </c>
      <c r="Q87">
        <f t="shared" si="7"/>
        <v>1035.5</v>
      </c>
      <c r="R87">
        <f t="shared" si="8"/>
        <v>1714.5</v>
      </c>
      <c r="S87" s="6" t="b">
        <f t="shared" si="9"/>
        <v>1</v>
      </c>
    </row>
    <row r="88" spans="1:19">
      <c r="A88">
        <v>84</v>
      </c>
      <c r="B88">
        <f>'Number of parcels delivered'!B87</f>
        <v>40</v>
      </c>
      <c r="C88">
        <f>'Number of parcels delivered'!C87</f>
        <v>433</v>
      </c>
      <c r="D88" s="15">
        <f>IF(MIN('Number of parcels delivered'!D87,MAX(0,Parameters!$B$11-'Cheapest driver first'!B88-'Cheapest driver first'!C88-'Cheapest driver first'!E88))&lt;Parameters!$C$5,0,MIN('Number of parcels delivered'!D87,MAX(0,Parameters!$B$11-'Cheapest driver first'!B88-'Cheapest driver first'!C88-'Cheapest driver first'!E88)))</f>
        <v>77</v>
      </c>
      <c r="E88" s="17">
        <f>IF(MIN('Number of parcels delivered'!E87,MAX(0,Parameters!$B$11-'Cheapest driver first'!B88-'Cheapest driver first'!C88))&lt;Parameters!$C$6,0,MIN('Number of parcels delivered'!E87,MAX(0,Parameters!$B$11-'Cheapest driver first'!B88-'Cheapest driver first'!C88)))</f>
        <v>0</v>
      </c>
      <c r="F88">
        <f t="shared" si="10"/>
        <v>550</v>
      </c>
      <c r="G88">
        <f>Parameters!$B$11-'Cheapest driver first'!F88</f>
        <v>0</v>
      </c>
      <c r="J88">
        <v>84</v>
      </c>
      <c r="K88">
        <f>Parameters!$B$11*Parameters!$B$9</f>
        <v>2750</v>
      </c>
      <c r="L88">
        <f>'Cheapest driver first'!B88*Parameters!$B$3</f>
        <v>90</v>
      </c>
      <c r="M88">
        <f>'Cheapest driver first'!C88*Parameters!$B$4</f>
        <v>541.25</v>
      </c>
      <c r="N88">
        <f>Parameters!$B$5*'Cheapest driver first'!D88</f>
        <v>269.5</v>
      </c>
      <c r="O88">
        <f>'Cheapest driver first'!E88*Parameters!$B$6</f>
        <v>0</v>
      </c>
      <c r="P88">
        <f>Parameters!$B$7*'Cheapest driver first'!G88</f>
        <v>0</v>
      </c>
      <c r="Q88">
        <f t="shared" si="7"/>
        <v>900.75</v>
      </c>
      <c r="R88">
        <f t="shared" si="8"/>
        <v>1849.25</v>
      </c>
      <c r="S88" s="6" t="b">
        <f t="shared" si="9"/>
        <v>1</v>
      </c>
    </row>
    <row r="89" spans="1:19">
      <c r="A89">
        <v>85</v>
      </c>
      <c r="B89">
        <f>'Number of parcels delivered'!B88</f>
        <v>40</v>
      </c>
      <c r="C89">
        <f>'Number of parcels delivered'!C88</f>
        <v>198</v>
      </c>
      <c r="D89" s="15">
        <f>IF(MIN('Number of parcels delivered'!D88,MAX(0,Parameters!$B$11-'Cheapest driver first'!B89-'Cheapest driver first'!C89-'Cheapest driver first'!E89))&lt;Parameters!$C$5,0,MIN('Number of parcels delivered'!D88,MAX(0,Parameters!$B$11-'Cheapest driver first'!B89-'Cheapest driver first'!C89-'Cheapest driver first'!E89)))</f>
        <v>0</v>
      </c>
      <c r="E89" s="17">
        <f>IF(MIN('Number of parcels delivered'!E88,MAX(0,Parameters!$B$11-'Cheapest driver first'!B89-'Cheapest driver first'!C89))&lt;Parameters!$C$6,0,MIN('Number of parcels delivered'!E88,MAX(0,Parameters!$B$11-'Cheapest driver first'!B89-'Cheapest driver first'!C89)))</f>
        <v>312</v>
      </c>
      <c r="F89">
        <f t="shared" si="10"/>
        <v>550</v>
      </c>
      <c r="G89">
        <f>Parameters!$B$11-'Cheapest driver first'!F89</f>
        <v>0</v>
      </c>
      <c r="J89">
        <v>85</v>
      </c>
      <c r="K89">
        <f>Parameters!$B$11*Parameters!$B$9</f>
        <v>2750</v>
      </c>
      <c r="L89">
        <f>'Cheapest driver first'!B89*Parameters!$B$3</f>
        <v>90</v>
      </c>
      <c r="M89">
        <f>'Cheapest driver first'!C89*Parameters!$B$4</f>
        <v>247.5</v>
      </c>
      <c r="N89">
        <f>Parameters!$B$5*'Cheapest driver first'!D89</f>
        <v>0</v>
      </c>
      <c r="O89">
        <f>'Cheapest driver first'!E89*Parameters!$B$6</f>
        <v>936</v>
      </c>
      <c r="P89">
        <f>Parameters!$B$7*'Cheapest driver first'!G89</f>
        <v>0</v>
      </c>
      <c r="Q89">
        <f t="shared" si="7"/>
        <v>1273.5</v>
      </c>
      <c r="R89">
        <f t="shared" si="8"/>
        <v>1476.5</v>
      </c>
      <c r="S89" s="6" t="b">
        <f t="shared" si="9"/>
        <v>1</v>
      </c>
    </row>
    <row r="90" spans="1:19">
      <c r="A90">
        <v>86</v>
      </c>
      <c r="B90">
        <f>'Number of parcels delivered'!B89</f>
        <v>40</v>
      </c>
      <c r="C90">
        <f>'Number of parcels delivered'!C89</f>
        <v>325</v>
      </c>
      <c r="D90" s="15">
        <f>IF(MIN('Number of parcels delivered'!D89,MAX(0,Parameters!$B$11-'Cheapest driver first'!B90-'Cheapest driver first'!C90-'Cheapest driver first'!E90))&lt;Parameters!$C$5,0,MIN('Number of parcels delivered'!D89,MAX(0,Parameters!$B$11-'Cheapest driver first'!B90-'Cheapest driver first'!C90-'Cheapest driver first'!E90)))</f>
        <v>85</v>
      </c>
      <c r="E90" s="17">
        <f>IF(MIN('Number of parcels delivered'!E89,MAX(0,Parameters!$B$11-'Cheapest driver first'!B90-'Cheapest driver first'!C90))&lt;Parameters!$C$6,0,MIN('Number of parcels delivered'!E89,MAX(0,Parameters!$B$11-'Cheapest driver first'!B90-'Cheapest driver first'!C90)))</f>
        <v>100</v>
      </c>
      <c r="F90">
        <f t="shared" si="10"/>
        <v>550</v>
      </c>
      <c r="G90">
        <f>Parameters!$B$11-'Cheapest driver first'!F90</f>
        <v>0</v>
      </c>
      <c r="J90">
        <v>86</v>
      </c>
      <c r="K90">
        <f>Parameters!$B$11*Parameters!$B$9</f>
        <v>2750</v>
      </c>
      <c r="L90">
        <f>'Cheapest driver first'!B90*Parameters!$B$3</f>
        <v>90</v>
      </c>
      <c r="M90">
        <f>'Cheapest driver first'!C90*Parameters!$B$4</f>
        <v>406.25</v>
      </c>
      <c r="N90">
        <f>Parameters!$B$5*'Cheapest driver first'!D90</f>
        <v>297.5</v>
      </c>
      <c r="O90">
        <f>'Cheapest driver first'!E90*Parameters!$B$6</f>
        <v>300</v>
      </c>
      <c r="P90">
        <f>Parameters!$B$7*'Cheapest driver first'!G90</f>
        <v>0</v>
      </c>
      <c r="Q90">
        <f t="shared" si="7"/>
        <v>1093.75</v>
      </c>
      <c r="R90">
        <f t="shared" si="8"/>
        <v>1656.25</v>
      </c>
      <c r="S90" s="6" t="b">
        <f t="shared" si="9"/>
        <v>1</v>
      </c>
    </row>
    <row r="91" spans="1:19">
      <c r="A91">
        <v>87</v>
      </c>
      <c r="B91">
        <f>'Number of parcels delivered'!B90</f>
        <v>40</v>
      </c>
      <c r="C91">
        <f>'Number of parcels delivered'!C90</f>
        <v>450</v>
      </c>
      <c r="D91" s="15">
        <f>IF(MIN('Number of parcels delivered'!D90,MAX(0,Parameters!$B$11-'Cheapest driver first'!B91-'Cheapest driver first'!C91-'Cheapest driver first'!E91))&lt;Parameters!$C$5,0,MIN('Number of parcels delivered'!D90,MAX(0,Parameters!$B$11-'Cheapest driver first'!B91-'Cheapest driver first'!C91-'Cheapest driver first'!E91)))</f>
        <v>0</v>
      </c>
      <c r="E91" s="17">
        <f>IF(MIN('Number of parcels delivered'!E90,MAX(0,Parameters!$B$11-'Cheapest driver first'!B91-'Cheapest driver first'!C91))&lt;Parameters!$C$6,0,MIN('Number of parcels delivered'!E90,MAX(0,Parameters!$B$11-'Cheapest driver first'!B91-'Cheapest driver first'!C91)))</f>
        <v>0</v>
      </c>
      <c r="F91">
        <f t="shared" si="10"/>
        <v>490</v>
      </c>
      <c r="G91">
        <f>Parameters!$B$11-'Cheapest driver first'!F91</f>
        <v>60</v>
      </c>
      <c r="J91">
        <v>87</v>
      </c>
      <c r="K91">
        <f>Parameters!$B$11*Parameters!$B$9</f>
        <v>2750</v>
      </c>
      <c r="L91">
        <f>'Cheapest driver first'!B91*Parameters!$B$3</f>
        <v>90</v>
      </c>
      <c r="M91">
        <f>'Cheapest driver first'!C91*Parameters!$B$4</f>
        <v>562.5</v>
      </c>
      <c r="N91">
        <f>Parameters!$B$5*'Cheapest driver first'!D91</f>
        <v>0</v>
      </c>
      <c r="O91">
        <f>'Cheapest driver first'!E91*Parameters!$B$6</f>
        <v>0</v>
      </c>
      <c r="P91">
        <f>Parameters!$B$7*'Cheapest driver first'!G91</f>
        <v>180</v>
      </c>
      <c r="Q91">
        <f t="shared" si="7"/>
        <v>832.5</v>
      </c>
      <c r="R91">
        <f t="shared" si="8"/>
        <v>1917.5</v>
      </c>
      <c r="S91" s="6" t="b">
        <f t="shared" si="9"/>
        <v>1</v>
      </c>
    </row>
    <row r="92" spans="1:19">
      <c r="A92">
        <v>88</v>
      </c>
      <c r="B92">
        <f>'Number of parcels delivered'!B91</f>
        <v>45</v>
      </c>
      <c r="C92">
        <f>'Number of parcels delivered'!C91</f>
        <v>100</v>
      </c>
      <c r="D92" s="15">
        <f>IF(MIN('Number of parcels delivered'!D91,MAX(0,Parameters!$B$11-'Cheapest driver first'!B92-'Cheapest driver first'!C92-'Cheapest driver first'!E92))&lt;Parameters!$C$5,0,MIN('Number of parcels delivered'!D91,MAX(0,Parameters!$B$11-'Cheapest driver first'!B92-'Cheapest driver first'!C92-'Cheapest driver first'!E92)))</f>
        <v>0</v>
      </c>
      <c r="E92" s="17">
        <f>IF(MIN('Number of parcels delivered'!E91,MAX(0,Parameters!$B$11-'Cheapest driver first'!B92-'Cheapest driver first'!C92))&lt;Parameters!$C$6,0,MIN('Number of parcels delivered'!E91,MAX(0,Parameters!$B$11-'Cheapest driver first'!B92-'Cheapest driver first'!C92)))</f>
        <v>405</v>
      </c>
      <c r="F92">
        <f t="shared" si="10"/>
        <v>550</v>
      </c>
      <c r="G92">
        <f>Parameters!$B$11-'Cheapest driver first'!F92</f>
        <v>0</v>
      </c>
      <c r="J92">
        <v>88</v>
      </c>
      <c r="K92">
        <f>Parameters!$B$11*Parameters!$B$9</f>
        <v>2750</v>
      </c>
      <c r="L92">
        <f>'Cheapest driver first'!B92*Parameters!$B$3</f>
        <v>101.25</v>
      </c>
      <c r="M92">
        <f>'Cheapest driver first'!C92*Parameters!$B$4</f>
        <v>125</v>
      </c>
      <c r="N92">
        <f>Parameters!$B$5*'Cheapest driver first'!D92</f>
        <v>0</v>
      </c>
      <c r="O92">
        <f>'Cheapest driver first'!E92*Parameters!$B$6</f>
        <v>1215</v>
      </c>
      <c r="P92">
        <f>Parameters!$B$7*'Cheapest driver first'!G92</f>
        <v>0</v>
      </c>
      <c r="Q92">
        <f t="shared" si="7"/>
        <v>1441.25</v>
      </c>
      <c r="R92">
        <f t="shared" si="8"/>
        <v>1308.75</v>
      </c>
      <c r="S92" s="6" t="b">
        <f t="shared" si="9"/>
        <v>0</v>
      </c>
    </row>
    <row r="93" spans="1:19">
      <c r="A93">
        <v>89</v>
      </c>
      <c r="B93">
        <f>'Number of parcels delivered'!B92</f>
        <v>40</v>
      </c>
      <c r="C93">
        <f>'Number of parcels delivered'!C92</f>
        <v>199</v>
      </c>
      <c r="D93" s="15">
        <f>IF(MIN('Number of parcels delivered'!D92,MAX(0,Parameters!$B$11-'Cheapest driver first'!B93-'Cheapest driver first'!C93-'Cheapest driver first'!E93))&lt;Parameters!$C$5,0,MIN('Number of parcels delivered'!D92,MAX(0,Parameters!$B$11-'Cheapest driver first'!B93-'Cheapest driver first'!C93-'Cheapest driver first'!E93)))</f>
        <v>0</v>
      </c>
      <c r="E93" s="17">
        <f>IF(MIN('Number of parcels delivered'!E92,MAX(0,Parameters!$B$11-'Cheapest driver first'!B93-'Cheapest driver first'!C93))&lt;Parameters!$C$6,0,MIN('Number of parcels delivered'!E92,MAX(0,Parameters!$B$11-'Cheapest driver first'!B93-'Cheapest driver first'!C93)))</f>
        <v>311</v>
      </c>
      <c r="F93">
        <f t="shared" si="10"/>
        <v>550</v>
      </c>
      <c r="G93">
        <f>Parameters!$B$11-'Cheapest driver first'!F93</f>
        <v>0</v>
      </c>
      <c r="J93">
        <v>89</v>
      </c>
      <c r="K93">
        <f>Parameters!$B$11*Parameters!$B$9</f>
        <v>2750</v>
      </c>
      <c r="L93">
        <f>'Cheapest driver first'!B93*Parameters!$B$3</f>
        <v>90</v>
      </c>
      <c r="M93">
        <f>'Cheapest driver first'!C93*Parameters!$B$4</f>
        <v>248.75</v>
      </c>
      <c r="N93">
        <f>Parameters!$B$5*'Cheapest driver first'!D93</f>
        <v>0</v>
      </c>
      <c r="O93">
        <f>'Cheapest driver first'!E93*Parameters!$B$6</f>
        <v>933</v>
      </c>
      <c r="P93">
        <f>Parameters!$B$7*'Cheapest driver first'!G93</f>
        <v>0</v>
      </c>
      <c r="Q93">
        <f t="shared" si="7"/>
        <v>1271.75</v>
      </c>
      <c r="R93">
        <f t="shared" si="8"/>
        <v>1478.25</v>
      </c>
      <c r="S93" s="6" t="b">
        <f t="shared" si="9"/>
        <v>1</v>
      </c>
    </row>
    <row r="94" spans="1:19">
      <c r="A94">
        <v>90</v>
      </c>
      <c r="B94">
        <f>'Number of parcels delivered'!B93</f>
        <v>40</v>
      </c>
      <c r="C94">
        <f>'Number of parcels delivered'!C93</f>
        <v>151</v>
      </c>
      <c r="D94" s="15">
        <f>IF(MIN('Number of parcels delivered'!D93,MAX(0,Parameters!$B$11-'Cheapest driver first'!B94-'Cheapest driver first'!C94-'Cheapest driver first'!E94))&lt;Parameters!$C$5,0,MIN('Number of parcels delivered'!D93,MAX(0,Parameters!$B$11-'Cheapest driver first'!B94-'Cheapest driver first'!C94-'Cheapest driver first'!E94)))</f>
        <v>0</v>
      </c>
      <c r="E94" s="17">
        <f>IF(MIN('Number of parcels delivered'!E93,MAX(0,Parameters!$B$11-'Cheapest driver first'!B94-'Cheapest driver first'!C94))&lt;Parameters!$C$6,0,MIN('Number of parcels delivered'!E93,MAX(0,Parameters!$B$11-'Cheapest driver first'!B94-'Cheapest driver first'!C94)))</f>
        <v>359</v>
      </c>
      <c r="F94">
        <f t="shared" si="10"/>
        <v>550</v>
      </c>
      <c r="G94">
        <f>Parameters!$B$11-'Cheapest driver first'!F94</f>
        <v>0</v>
      </c>
      <c r="J94">
        <v>90</v>
      </c>
      <c r="K94">
        <f>Parameters!$B$11*Parameters!$B$9</f>
        <v>2750</v>
      </c>
      <c r="L94">
        <f>'Cheapest driver first'!B94*Parameters!$B$3</f>
        <v>90</v>
      </c>
      <c r="M94">
        <f>'Cheapest driver first'!C94*Parameters!$B$4</f>
        <v>188.75</v>
      </c>
      <c r="N94">
        <f>Parameters!$B$5*'Cheapest driver first'!D94</f>
        <v>0</v>
      </c>
      <c r="O94">
        <f>'Cheapest driver first'!E94*Parameters!$B$6</f>
        <v>1077</v>
      </c>
      <c r="P94">
        <f>Parameters!$B$7*'Cheapest driver first'!G94</f>
        <v>0</v>
      </c>
      <c r="Q94">
        <f t="shared" si="7"/>
        <v>1355.75</v>
      </c>
      <c r="R94">
        <f t="shared" si="8"/>
        <v>1394.25</v>
      </c>
      <c r="S94" s="6" t="b">
        <f t="shared" si="9"/>
        <v>0</v>
      </c>
    </row>
    <row r="95" spans="1:19">
      <c r="A95">
        <v>91</v>
      </c>
      <c r="B95">
        <f>'Number of parcels delivered'!B94</f>
        <v>40</v>
      </c>
      <c r="C95">
        <f>'Number of parcels delivered'!C94</f>
        <v>110</v>
      </c>
      <c r="D95" s="15">
        <f>IF(MIN('Number of parcels delivered'!D94,MAX(0,Parameters!$B$11-'Cheapest driver first'!B95-'Cheapest driver first'!C95-'Cheapest driver first'!E95))&lt;Parameters!$C$5,0,MIN('Number of parcels delivered'!D94,MAX(0,Parameters!$B$11-'Cheapest driver first'!B95-'Cheapest driver first'!C95-'Cheapest driver first'!E95)))</f>
        <v>132</v>
      </c>
      <c r="E95" s="17">
        <f>IF(MIN('Number of parcels delivered'!E94,MAX(0,Parameters!$B$11-'Cheapest driver first'!B95-'Cheapest driver first'!C95))&lt;Parameters!$C$6,0,MIN('Number of parcels delivered'!E94,MAX(0,Parameters!$B$11-'Cheapest driver first'!B95-'Cheapest driver first'!C95)))</f>
        <v>100</v>
      </c>
      <c r="F95">
        <f t="shared" si="10"/>
        <v>382</v>
      </c>
      <c r="G95">
        <f>Parameters!$B$11-'Cheapest driver first'!F95</f>
        <v>168</v>
      </c>
      <c r="J95">
        <v>91</v>
      </c>
      <c r="K95">
        <f>Parameters!$B$11*Parameters!$B$9</f>
        <v>2750</v>
      </c>
      <c r="L95">
        <f>'Cheapest driver first'!B95*Parameters!$B$3</f>
        <v>90</v>
      </c>
      <c r="M95">
        <f>'Cheapest driver first'!C95*Parameters!$B$4</f>
        <v>137.5</v>
      </c>
      <c r="N95">
        <f>Parameters!$B$5*'Cheapest driver first'!D95</f>
        <v>462</v>
      </c>
      <c r="O95">
        <f>'Cheapest driver first'!E95*Parameters!$B$6</f>
        <v>300</v>
      </c>
      <c r="P95">
        <f>Parameters!$B$7*'Cheapest driver first'!G95</f>
        <v>504</v>
      </c>
      <c r="Q95">
        <f t="shared" si="7"/>
        <v>1493.5</v>
      </c>
      <c r="R95">
        <f t="shared" si="8"/>
        <v>1256.5</v>
      </c>
      <c r="S95" s="6" t="b">
        <f t="shared" si="9"/>
        <v>0</v>
      </c>
    </row>
    <row r="96" spans="1:19">
      <c r="A96">
        <v>92</v>
      </c>
      <c r="B96">
        <f>'Number of parcels delivered'!B95</f>
        <v>40</v>
      </c>
      <c r="C96">
        <f>'Number of parcels delivered'!C95</f>
        <v>147</v>
      </c>
      <c r="D96" s="15">
        <f>IF(MIN('Number of parcels delivered'!D95,MAX(0,Parameters!$B$11-'Cheapest driver first'!B96-'Cheapest driver first'!C96-'Cheapest driver first'!E96))&lt;Parameters!$C$5,0,MIN('Number of parcels delivered'!D95,MAX(0,Parameters!$B$11-'Cheapest driver first'!B96-'Cheapest driver first'!C96-'Cheapest driver first'!E96)))</f>
        <v>181</v>
      </c>
      <c r="E96" s="17">
        <f>IF(MIN('Number of parcels delivered'!E95,MAX(0,Parameters!$B$11-'Cheapest driver first'!B96-'Cheapest driver first'!C96))&lt;Parameters!$C$6,0,MIN('Number of parcels delivered'!E95,MAX(0,Parameters!$B$11-'Cheapest driver first'!B96-'Cheapest driver first'!C96)))</f>
        <v>124</v>
      </c>
      <c r="F96">
        <f t="shared" si="10"/>
        <v>492</v>
      </c>
      <c r="G96">
        <f>Parameters!$B$11-'Cheapest driver first'!F96</f>
        <v>58</v>
      </c>
      <c r="J96">
        <v>92</v>
      </c>
      <c r="K96">
        <f>Parameters!$B$11*Parameters!$B$9</f>
        <v>2750</v>
      </c>
      <c r="L96">
        <f>'Cheapest driver first'!B96*Parameters!$B$3</f>
        <v>90</v>
      </c>
      <c r="M96">
        <f>'Cheapest driver first'!C96*Parameters!$B$4</f>
        <v>183.75</v>
      </c>
      <c r="N96">
        <f>Parameters!$B$5*'Cheapest driver first'!D96</f>
        <v>633.5</v>
      </c>
      <c r="O96">
        <f>'Cheapest driver first'!E96*Parameters!$B$6</f>
        <v>372</v>
      </c>
      <c r="P96">
        <f>Parameters!$B$7*'Cheapest driver first'!G96</f>
        <v>174</v>
      </c>
      <c r="Q96">
        <f t="shared" si="7"/>
        <v>1453.25</v>
      </c>
      <c r="R96">
        <f t="shared" si="8"/>
        <v>1296.75</v>
      </c>
      <c r="S96" s="6" t="b">
        <f t="shared" si="9"/>
        <v>0</v>
      </c>
    </row>
    <row r="97" spans="1:19">
      <c r="A97">
        <v>93</v>
      </c>
      <c r="B97">
        <f>'Number of parcels delivered'!B96</f>
        <v>47</v>
      </c>
      <c r="C97">
        <f>'Number of parcels delivered'!C96</f>
        <v>100</v>
      </c>
      <c r="D97" s="15">
        <f>IF(MIN('Number of parcels delivered'!D96,MAX(0,Parameters!$B$11-'Cheapest driver first'!B97-'Cheapest driver first'!C97-'Cheapest driver first'!E97))&lt;Parameters!$C$5,0,MIN('Number of parcels delivered'!D96,MAX(0,Parameters!$B$11-'Cheapest driver first'!B97-'Cheapest driver first'!C97-'Cheapest driver first'!E97)))</f>
        <v>75</v>
      </c>
      <c r="E97" s="17">
        <f>IF(MIN('Number of parcels delivered'!E96,MAX(0,Parameters!$B$11-'Cheapest driver first'!B97-'Cheapest driver first'!C97))&lt;Parameters!$C$6,0,MIN('Number of parcels delivered'!E96,MAX(0,Parameters!$B$11-'Cheapest driver first'!B97-'Cheapest driver first'!C97)))</f>
        <v>100</v>
      </c>
      <c r="F97">
        <f t="shared" si="10"/>
        <v>322</v>
      </c>
      <c r="G97">
        <f>Parameters!$B$11-'Cheapest driver first'!F97</f>
        <v>228</v>
      </c>
      <c r="J97">
        <v>93</v>
      </c>
      <c r="K97">
        <f>Parameters!$B$11*Parameters!$B$9</f>
        <v>2750</v>
      </c>
      <c r="L97">
        <f>'Cheapest driver first'!B97*Parameters!$B$3</f>
        <v>105.75</v>
      </c>
      <c r="M97">
        <f>'Cheapest driver first'!C97*Parameters!$B$4</f>
        <v>125</v>
      </c>
      <c r="N97">
        <f>Parameters!$B$5*'Cheapest driver first'!D97</f>
        <v>262.5</v>
      </c>
      <c r="O97">
        <f>'Cheapest driver first'!E97*Parameters!$B$6</f>
        <v>300</v>
      </c>
      <c r="P97">
        <f>Parameters!$B$7*'Cheapest driver first'!G97</f>
        <v>684</v>
      </c>
      <c r="Q97">
        <f t="shared" si="7"/>
        <v>1477.25</v>
      </c>
      <c r="R97">
        <f t="shared" si="8"/>
        <v>1272.75</v>
      </c>
      <c r="S97" s="6" t="b">
        <f t="shared" si="9"/>
        <v>0</v>
      </c>
    </row>
    <row r="98" spans="1:19">
      <c r="A98">
        <v>94</v>
      </c>
      <c r="B98">
        <f>'Number of parcels delivered'!B97</f>
        <v>40</v>
      </c>
      <c r="C98">
        <f>'Number of parcels delivered'!C97</f>
        <v>100</v>
      </c>
      <c r="D98" s="15">
        <f>IF(MIN('Number of parcels delivered'!D97,MAX(0,Parameters!$B$11-'Cheapest driver first'!B98-'Cheapest driver first'!C98-'Cheapest driver first'!E98))&lt;Parameters!$C$5,0,MIN('Number of parcels delivered'!D97,MAX(0,Parameters!$B$11-'Cheapest driver first'!B98-'Cheapest driver first'!C98-'Cheapest driver first'!E98)))</f>
        <v>75</v>
      </c>
      <c r="E98" s="17">
        <f>IF(MIN('Number of parcels delivered'!E97,MAX(0,Parameters!$B$11-'Cheapest driver first'!B98-'Cheapest driver first'!C98))&lt;Parameters!$C$6,0,MIN('Number of parcels delivered'!E97,MAX(0,Parameters!$B$11-'Cheapest driver first'!B98-'Cheapest driver first'!C98)))</f>
        <v>100</v>
      </c>
      <c r="F98">
        <f t="shared" si="10"/>
        <v>315</v>
      </c>
      <c r="G98">
        <f>Parameters!$B$11-'Cheapest driver first'!F98</f>
        <v>235</v>
      </c>
      <c r="J98">
        <v>94</v>
      </c>
      <c r="K98">
        <f>Parameters!$B$11*Parameters!$B$9</f>
        <v>2750</v>
      </c>
      <c r="L98">
        <f>'Cheapest driver first'!B98*Parameters!$B$3</f>
        <v>90</v>
      </c>
      <c r="M98">
        <f>'Cheapest driver first'!C98*Parameters!$B$4</f>
        <v>125</v>
      </c>
      <c r="N98">
        <f>Parameters!$B$5*'Cheapest driver first'!D98</f>
        <v>262.5</v>
      </c>
      <c r="O98">
        <f>'Cheapest driver first'!E98*Parameters!$B$6</f>
        <v>300</v>
      </c>
      <c r="P98">
        <f>Parameters!$B$7*'Cheapest driver first'!G98</f>
        <v>705</v>
      </c>
      <c r="Q98">
        <f t="shared" si="7"/>
        <v>1482.5</v>
      </c>
      <c r="R98">
        <f t="shared" si="8"/>
        <v>1267.5</v>
      </c>
      <c r="S98" s="6" t="b">
        <f t="shared" si="9"/>
        <v>0</v>
      </c>
    </row>
    <row r="99" spans="1:19">
      <c r="A99">
        <v>95</v>
      </c>
      <c r="B99">
        <f>'Number of parcels delivered'!B98</f>
        <v>40</v>
      </c>
      <c r="C99">
        <f>'Number of parcels delivered'!C98</f>
        <v>473</v>
      </c>
      <c r="D99" s="15">
        <f>IF(MIN('Number of parcels delivered'!D98,MAX(0,Parameters!$B$11-'Cheapest driver first'!B99-'Cheapest driver first'!C99-'Cheapest driver first'!E99))&lt;Parameters!$C$5,0,MIN('Number of parcels delivered'!D98,MAX(0,Parameters!$B$11-'Cheapest driver first'!B99-'Cheapest driver first'!C99-'Cheapest driver first'!E99)))</f>
        <v>0</v>
      </c>
      <c r="E99" s="17">
        <f>IF(MIN('Number of parcels delivered'!E98,MAX(0,Parameters!$B$11-'Cheapest driver first'!B99-'Cheapest driver first'!C99))&lt;Parameters!$C$6,0,MIN('Number of parcels delivered'!E98,MAX(0,Parameters!$B$11-'Cheapest driver first'!B99-'Cheapest driver first'!C99)))</f>
        <v>0</v>
      </c>
      <c r="F99">
        <f t="shared" si="10"/>
        <v>513</v>
      </c>
      <c r="G99">
        <f>Parameters!$B$11-'Cheapest driver first'!F99</f>
        <v>37</v>
      </c>
      <c r="J99">
        <v>95</v>
      </c>
      <c r="K99">
        <f>Parameters!$B$11*Parameters!$B$9</f>
        <v>2750</v>
      </c>
      <c r="L99">
        <f>'Cheapest driver first'!B99*Parameters!$B$3</f>
        <v>90</v>
      </c>
      <c r="M99">
        <f>'Cheapest driver first'!C99*Parameters!$B$4</f>
        <v>591.25</v>
      </c>
      <c r="N99">
        <f>Parameters!$B$5*'Cheapest driver first'!D99</f>
        <v>0</v>
      </c>
      <c r="O99">
        <f>'Cheapest driver first'!E99*Parameters!$B$6</f>
        <v>0</v>
      </c>
      <c r="P99">
        <f>Parameters!$B$7*'Cheapest driver first'!G99</f>
        <v>111</v>
      </c>
      <c r="Q99">
        <f t="shared" si="7"/>
        <v>792.25</v>
      </c>
      <c r="R99">
        <f t="shared" si="8"/>
        <v>1957.75</v>
      </c>
      <c r="S99" s="6" t="b">
        <f t="shared" si="9"/>
        <v>1</v>
      </c>
    </row>
    <row r="100" spans="1:19">
      <c r="A100">
        <v>96</v>
      </c>
      <c r="B100">
        <f>'Number of parcels delivered'!B99</f>
        <v>40</v>
      </c>
      <c r="C100">
        <f>'Number of parcels delivered'!C99</f>
        <v>418</v>
      </c>
      <c r="D100" s="15">
        <f>IF(MIN('Number of parcels delivered'!D99,MAX(0,Parameters!$B$11-'Cheapest driver first'!B100-'Cheapest driver first'!C100-'Cheapest driver first'!E100))&lt;Parameters!$C$5,0,MIN('Number of parcels delivered'!D99,MAX(0,Parameters!$B$11-'Cheapest driver first'!B100-'Cheapest driver first'!C100-'Cheapest driver first'!E100)))</f>
        <v>92</v>
      </c>
      <c r="E100" s="17">
        <f>IF(MIN('Number of parcels delivered'!E99,MAX(0,Parameters!$B$11-'Cheapest driver first'!B100-'Cheapest driver first'!C100))&lt;Parameters!$C$6,0,MIN('Number of parcels delivered'!E99,MAX(0,Parameters!$B$11-'Cheapest driver first'!B100-'Cheapest driver first'!C100)))</f>
        <v>0</v>
      </c>
      <c r="F100">
        <f t="shared" si="10"/>
        <v>550</v>
      </c>
      <c r="G100">
        <f>Parameters!$B$11-'Cheapest driver first'!F100</f>
        <v>0</v>
      </c>
      <c r="J100">
        <v>96</v>
      </c>
      <c r="K100">
        <f>Parameters!$B$11*Parameters!$B$9</f>
        <v>2750</v>
      </c>
      <c r="L100">
        <f>'Cheapest driver first'!B100*Parameters!$B$3</f>
        <v>90</v>
      </c>
      <c r="M100">
        <f>'Cheapest driver first'!C100*Parameters!$B$4</f>
        <v>522.5</v>
      </c>
      <c r="N100">
        <f>Parameters!$B$5*'Cheapest driver first'!D100</f>
        <v>322</v>
      </c>
      <c r="O100">
        <f>'Cheapest driver first'!E100*Parameters!$B$6</f>
        <v>0</v>
      </c>
      <c r="P100">
        <f>Parameters!$B$7*'Cheapest driver first'!G100</f>
        <v>0</v>
      </c>
      <c r="Q100">
        <f t="shared" si="7"/>
        <v>934.5</v>
      </c>
      <c r="R100">
        <f t="shared" si="8"/>
        <v>1815.5</v>
      </c>
      <c r="S100" s="6" t="b">
        <f t="shared" si="9"/>
        <v>1</v>
      </c>
    </row>
    <row r="101" spans="1:19">
      <c r="A101">
        <v>97</v>
      </c>
      <c r="B101">
        <f>'Number of parcels delivered'!B100</f>
        <v>40</v>
      </c>
      <c r="C101">
        <f>'Number of parcels delivered'!C100</f>
        <v>458</v>
      </c>
      <c r="D101" s="15">
        <f>IF(MIN('Number of parcels delivered'!D100,MAX(0,Parameters!$B$11-'Cheapest driver first'!B101-'Cheapest driver first'!C101-'Cheapest driver first'!E101))&lt;Parameters!$C$5,0,MIN('Number of parcels delivered'!D100,MAX(0,Parameters!$B$11-'Cheapest driver first'!B101-'Cheapest driver first'!C101-'Cheapest driver first'!E101)))</f>
        <v>0</v>
      </c>
      <c r="E101" s="17">
        <f>IF(MIN('Number of parcels delivered'!E100,MAX(0,Parameters!$B$11-'Cheapest driver first'!B101-'Cheapest driver first'!C101))&lt;Parameters!$C$6,0,MIN('Number of parcels delivered'!E100,MAX(0,Parameters!$B$11-'Cheapest driver first'!B101-'Cheapest driver first'!C101)))</f>
        <v>0</v>
      </c>
      <c r="F101">
        <f t="shared" si="10"/>
        <v>498</v>
      </c>
      <c r="G101">
        <f>Parameters!$B$11-'Cheapest driver first'!F101</f>
        <v>52</v>
      </c>
      <c r="J101">
        <v>97</v>
      </c>
      <c r="K101">
        <f>Parameters!$B$11*Parameters!$B$9</f>
        <v>2750</v>
      </c>
      <c r="L101">
        <f>'Cheapest driver first'!B101*Parameters!$B$3</f>
        <v>90</v>
      </c>
      <c r="M101">
        <f>'Cheapest driver first'!C101*Parameters!$B$4</f>
        <v>572.5</v>
      </c>
      <c r="N101">
        <f>Parameters!$B$5*'Cheapest driver first'!D101</f>
        <v>0</v>
      </c>
      <c r="O101">
        <f>'Cheapest driver first'!E101*Parameters!$B$6</f>
        <v>0</v>
      </c>
      <c r="P101">
        <f>Parameters!$B$7*'Cheapest driver first'!G101</f>
        <v>156</v>
      </c>
      <c r="Q101">
        <f t="shared" ref="Q101:Q104" si="11">SUM(L101:P101)</f>
        <v>818.5</v>
      </c>
      <c r="R101">
        <f t="shared" ref="R101:R104" si="12">K101-Q101</f>
        <v>1931.5</v>
      </c>
      <c r="S101" s="6" t="b">
        <f t="shared" ref="S101:S104" si="13">R101&gt;$W$10</f>
        <v>1</v>
      </c>
    </row>
    <row r="102" spans="1:19">
      <c r="A102">
        <v>98</v>
      </c>
      <c r="B102">
        <f>'Number of parcels delivered'!B101</f>
        <v>40</v>
      </c>
      <c r="C102">
        <f>'Number of parcels delivered'!C101</f>
        <v>411</v>
      </c>
      <c r="D102" s="15">
        <f>IF(MIN('Number of parcels delivered'!D101,MAX(0,Parameters!$B$11-'Cheapest driver first'!B102-'Cheapest driver first'!C102-'Cheapest driver first'!E102))&lt;Parameters!$C$5,0,MIN('Number of parcels delivered'!D101,MAX(0,Parameters!$B$11-'Cheapest driver first'!B102-'Cheapest driver first'!C102-'Cheapest driver first'!E102)))</f>
        <v>99</v>
      </c>
      <c r="E102" s="17">
        <f>IF(MIN('Number of parcels delivered'!E101,MAX(0,Parameters!$B$11-'Cheapest driver first'!B102-'Cheapest driver first'!C102))&lt;Parameters!$C$6,0,MIN('Number of parcels delivered'!E101,MAX(0,Parameters!$B$11-'Cheapest driver first'!B102-'Cheapest driver first'!C102)))</f>
        <v>0</v>
      </c>
      <c r="F102">
        <f t="shared" si="10"/>
        <v>550</v>
      </c>
      <c r="G102">
        <f>Parameters!$B$11-'Cheapest driver first'!F102</f>
        <v>0</v>
      </c>
      <c r="J102">
        <v>98</v>
      </c>
      <c r="K102">
        <f>Parameters!$B$11*Parameters!$B$9</f>
        <v>2750</v>
      </c>
      <c r="L102">
        <f>'Cheapest driver first'!B102*Parameters!$B$3</f>
        <v>90</v>
      </c>
      <c r="M102">
        <f>'Cheapest driver first'!C102*Parameters!$B$4</f>
        <v>513.75</v>
      </c>
      <c r="N102">
        <f>Parameters!$B$5*'Cheapest driver first'!D102</f>
        <v>346.5</v>
      </c>
      <c r="O102">
        <f>'Cheapest driver first'!E102*Parameters!$B$6</f>
        <v>0</v>
      </c>
      <c r="P102">
        <f>Parameters!$B$7*'Cheapest driver first'!G102</f>
        <v>0</v>
      </c>
      <c r="Q102">
        <f t="shared" si="11"/>
        <v>950.25</v>
      </c>
      <c r="R102">
        <f t="shared" si="12"/>
        <v>1799.75</v>
      </c>
      <c r="S102" s="6" t="b">
        <f t="shared" si="13"/>
        <v>1</v>
      </c>
    </row>
    <row r="103" spans="1:19">
      <c r="A103">
        <v>99</v>
      </c>
      <c r="B103">
        <f>'Number of parcels delivered'!B102</f>
        <v>40</v>
      </c>
      <c r="C103">
        <f>'Number of parcels delivered'!C102</f>
        <v>231</v>
      </c>
      <c r="D103" s="15">
        <f>IF(MIN('Number of parcels delivered'!D102,MAX(0,Parameters!$B$11-'Cheapest driver first'!B103-'Cheapest driver first'!C103-'Cheapest driver first'!E103))&lt;Parameters!$C$5,0,MIN('Number of parcels delivered'!D102,MAX(0,Parameters!$B$11-'Cheapest driver first'!B103-'Cheapest driver first'!C103-'Cheapest driver first'!E103)))</f>
        <v>75</v>
      </c>
      <c r="E103" s="17">
        <f>IF(MIN('Number of parcels delivered'!E102,MAX(0,Parameters!$B$11-'Cheapest driver first'!B103-'Cheapest driver first'!C103))&lt;Parameters!$C$6,0,MIN('Number of parcels delivered'!E102,MAX(0,Parameters!$B$11-'Cheapest driver first'!B103-'Cheapest driver first'!C103)))</f>
        <v>100</v>
      </c>
      <c r="F103">
        <f t="shared" si="10"/>
        <v>446</v>
      </c>
      <c r="G103">
        <f>Parameters!$B$11-'Cheapest driver first'!F103</f>
        <v>104</v>
      </c>
      <c r="J103">
        <v>99</v>
      </c>
      <c r="K103">
        <f>Parameters!$B$11*Parameters!$B$9</f>
        <v>2750</v>
      </c>
      <c r="L103">
        <f>'Cheapest driver first'!B103*Parameters!$B$3</f>
        <v>90</v>
      </c>
      <c r="M103">
        <f>'Cheapest driver first'!C103*Parameters!$B$4</f>
        <v>288.75</v>
      </c>
      <c r="N103">
        <f>Parameters!$B$5*'Cheapest driver first'!D103</f>
        <v>262.5</v>
      </c>
      <c r="O103">
        <f>'Cheapest driver first'!E103*Parameters!$B$6</f>
        <v>300</v>
      </c>
      <c r="P103">
        <f>Parameters!$B$7*'Cheapest driver first'!G103</f>
        <v>312</v>
      </c>
      <c r="Q103">
        <f t="shared" si="11"/>
        <v>1253.25</v>
      </c>
      <c r="R103">
        <f t="shared" si="12"/>
        <v>1496.75</v>
      </c>
      <c r="S103" s="6" t="b">
        <f t="shared" si="13"/>
        <v>1</v>
      </c>
    </row>
    <row r="104" spans="1:19">
      <c r="A104">
        <v>100</v>
      </c>
      <c r="B104">
        <f>'Number of parcels delivered'!B103</f>
        <v>40</v>
      </c>
      <c r="C104">
        <f>'Number of parcels delivered'!C103</f>
        <v>282</v>
      </c>
      <c r="D104" s="15">
        <f>IF(MIN('Number of parcels delivered'!D103,MAX(0,Parameters!$B$11-'Cheapest driver first'!B104-'Cheapest driver first'!C104-'Cheapest driver first'!E104))&lt;Parameters!$C$5,0,MIN('Number of parcels delivered'!D103,MAX(0,Parameters!$B$11-'Cheapest driver first'!B104-'Cheapest driver first'!C104-'Cheapest driver first'!E104)))</f>
        <v>0</v>
      </c>
      <c r="E104" s="17">
        <f>IF(MIN('Number of parcels delivered'!E103,MAX(0,Parameters!$B$11-'Cheapest driver first'!B104-'Cheapest driver first'!C104))&lt;Parameters!$C$6,0,MIN('Number of parcels delivered'!E103,MAX(0,Parameters!$B$11-'Cheapest driver first'!B104-'Cheapest driver first'!C104)))</f>
        <v>228</v>
      </c>
      <c r="F104">
        <f t="shared" si="10"/>
        <v>550</v>
      </c>
      <c r="G104">
        <f>Parameters!$B$11-'Cheapest driver first'!F104</f>
        <v>0</v>
      </c>
      <c r="J104">
        <v>100</v>
      </c>
      <c r="K104">
        <f>Parameters!$B$11*Parameters!$B$9</f>
        <v>2750</v>
      </c>
      <c r="L104">
        <f>'Cheapest driver first'!B104*Parameters!$B$3</f>
        <v>90</v>
      </c>
      <c r="M104">
        <f>'Cheapest driver first'!C104*Parameters!$B$4</f>
        <v>352.5</v>
      </c>
      <c r="N104">
        <f>Parameters!$B$5*'Cheapest driver first'!D104</f>
        <v>0</v>
      </c>
      <c r="O104">
        <f>'Cheapest driver first'!E104*Parameters!$B$6</f>
        <v>684</v>
      </c>
      <c r="P104">
        <f>Parameters!$B$7*'Cheapest driver first'!G104</f>
        <v>0</v>
      </c>
      <c r="Q104">
        <f t="shared" si="11"/>
        <v>1126.5</v>
      </c>
      <c r="R104">
        <f t="shared" si="12"/>
        <v>1623.5</v>
      </c>
      <c r="S104" s="6" t="b">
        <f t="shared" si="13"/>
        <v>1</v>
      </c>
    </row>
    <row r="105" spans="1:19">
      <c r="A105" t="s">
        <v>39</v>
      </c>
      <c r="B105">
        <f>AVERAGE(B5:B104)</f>
        <v>41.16</v>
      </c>
      <c r="C105">
        <f t="shared" ref="C105:G105" si="14">AVERAGE(C5:C104)</f>
        <v>246.99</v>
      </c>
      <c r="D105">
        <f t="shared" si="14"/>
        <v>37.479999999999997</v>
      </c>
      <c r="E105">
        <f t="shared" si="14"/>
        <v>189.33</v>
      </c>
      <c r="G105">
        <f t="shared" si="14"/>
        <v>35.04</v>
      </c>
    </row>
  </sheetData>
  <mergeCells count="2">
    <mergeCell ref="B3:E3"/>
    <mergeCell ref="L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2" max="22" width="17" customWidth="1"/>
  </cols>
  <sheetData>
    <row r="1" spans="1:24" ht="15.6">
      <c r="A1" s="18" t="s">
        <v>22</v>
      </c>
    </row>
    <row r="3" spans="1:24">
      <c r="B3" s="21" t="s">
        <v>0</v>
      </c>
      <c r="C3" s="21"/>
      <c r="D3" s="21"/>
      <c r="E3" s="21"/>
      <c r="F3" s="21"/>
      <c r="L3" s="21" t="s">
        <v>10</v>
      </c>
      <c r="M3" s="21"/>
      <c r="N3" s="21"/>
      <c r="O3" s="21"/>
      <c r="P3" s="21"/>
      <c r="V3" t="s">
        <v>28</v>
      </c>
      <c r="X3" t="s">
        <v>24</v>
      </c>
    </row>
    <row r="4" spans="1:24" s="1" customFormat="1" ht="82.8">
      <c r="A4" s="4" t="s">
        <v>24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21</v>
      </c>
      <c r="G4" s="4" t="s">
        <v>33</v>
      </c>
      <c r="H4" s="19"/>
      <c r="I4" s="4"/>
      <c r="J4" s="4" t="s">
        <v>24</v>
      </c>
      <c r="K4" s="4" t="s">
        <v>9</v>
      </c>
      <c r="L4" s="4" t="s">
        <v>29</v>
      </c>
      <c r="M4" s="4" t="s">
        <v>30</v>
      </c>
      <c r="N4" s="4" t="s">
        <v>31</v>
      </c>
      <c r="O4" s="4" t="s">
        <v>32</v>
      </c>
      <c r="P4" s="4" t="s">
        <v>34</v>
      </c>
      <c r="Q4" s="19" t="s">
        <v>11</v>
      </c>
      <c r="R4" s="19" t="s">
        <v>12</v>
      </c>
      <c r="S4" s="20" t="s">
        <v>17</v>
      </c>
      <c r="V4" s="1" t="s">
        <v>13</v>
      </c>
      <c r="W4" s="1">
        <f>MAX(R5:R104)</f>
        <v>1852.5</v>
      </c>
      <c r="X4" s="1">
        <f>MATCH(W4,R5:R104,0)</f>
        <v>87</v>
      </c>
    </row>
    <row r="5" spans="1:24">
      <c r="A5">
        <v>1</v>
      </c>
      <c r="B5" s="17">
        <f>MIN('Number of parcels delivered'!B4,MAX(0,Parameters!$B$11-'Most deliveries'!E5-'Most deliveries'!C5-'Most deliveries'!D5))</f>
        <v>0</v>
      </c>
      <c r="C5">
        <f>MIN('Number of parcels delivered'!C4,MAX(0,Parameters!$B$11-E5))</f>
        <v>0</v>
      </c>
      <c r="D5" s="15">
        <f>MIN('Number of parcels delivered'!D4,MAX(0,Parameters!$B$11-'Most deliveries'!C5-'Most deliveries'!E5))</f>
        <v>0</v>
      </c>
      <c r="E5" s="16">
        <f>MIN(Parameters!$B$11,'Number of parcels delivered'!E4)</f>
        <v>550</v>
      </c>
      <c r="F5">
        <f>SUM(B5:E5)</f>
        <v>550</v>
      </c>
      <c r="G5">
        <f>Parameters!$B$11-'Most deliveries'!F5</f>
        <v>0</v>
      </c>
      <c r="J5">
        <v>1</v>
      </c>
      <c r="K5">
        <f>Parameters!$B$11*Parameters!$B$9</f>
        <v>2750</v>
      </c>
      <c r="L5">
        <f>'Most deliveries'!B5*Parameters!$B$3</f>
        <v>0</v>
      </c>
      <c r="M5">
        <f>'Most deliveries'!C5*Parameters!$B$4</f>
        <v>0</v>
      </c>
      <c r="N5">
        <f>Parameters!$B$5*'Most deliveries'!D5</f>
        <v>0</v>
      </c>
      <c r="O5">
        <f>'Most deliveries'!E5*Parameters!$B$6</f>
        <v>1650</v>
      </c>
      <c r="P5">
        <f>Parameters!$B$7*'Most deliveries'!G5</f>
        <v>0</v>
      </c>
      <c r="Q5">
        <f t="shared" ref="Q5:Q36" si="0">SUM(L5:P5)</f>
        <v>1650</v>
      </c>
      <c r="R5">
        <f t="shared" ref="R5:R36" si="1">K5-Q5</f>
        <v>1100</v>
      </c>
      <c r="S5" s="6" t="b">
        <f t="shared" ref="S5:S36" si="2">R5&gt;$W$10</f>
        <v>0</v>
      </c>
      <c r="V5" t="s">
        <v>14</v>
      </c>
      <c r="W5">
        <f>MIN(R5:R104)</f>
        <v>1100</v>
      </c>
      <c r="X5">
        <f>MATCH(W5,R5:R104,0)</f>
        <v>1</v>
      </c>
    </row>
    <row r="6" spans="1:24">
      <c r="A6">
        <v>2</v>
      </c>
      <c r="B6" s="17">
        <f>MIN('Number of parcels delivered'!B5,MAX(0,Parameters!$B$11-'Most deliveries'!E6-'Most deliveries'!C6-'Most deliveries'!D6))</f>
        <v>0</v>
      </c>
      <c r="C6">
        <f>MIN('Number of parcels delivered'!C5,MAX(0,Parameters!$B$11-E6))</f>
        <v>91</v>
      </c>
      <c r="D6" s="15">
        <f>MIN('Number of parcels delivered'!D5,MAX(0,Parameters!$B$11-'Most deliveries'!C6-'Most deliveries'!E6))</f>
        <v>0</v>
      </c>
      <c r="E6" s="16">
        <f>MIN(Parameters!$B$11,'Number of parcels delivered'!E5)</f>
        <v>459</v>
      </c>
      <c r="F6">
        <f t="shared" ref="F6:F69" si="3">SUM(B6:E6)</f>
        <v>550</v>
      </c>
      <c r="G6">
        <f>Parameters!$B$11-'Most deliveries'!F6</f>
        <v>0</v>
      </c>
      <c r="J6">
        <v>2</v>
      </c>
      <c r="K6">
        <f>Parameters!$B$11*Parameters!$B$9</f>
        <v>2750</v>
      </c>
      <c r="L6">
        <f>'Most deliveries'!B6*Parameters!$B$3</f>
        <v>0</v>
      </c>
      <c r="M6">
        <f>'Most deliveries'!C6*Parameters!$B$4</f>
        <v>113.75</v>
      </c>
      <c r="N6">
        <f>Parameters!$B$5*'Most deliveries'!D6</f>
        <v>0</v>
      </c>
      <c r="O6">
        <f>'Most deliveries'!E6*Parameters!$B$6</f>
        <v>1377</v>
      </c>
      <c r="P6">
        <f>Parameters!$B$7*'Most deliveries'!G6</f>
        <v>0</v>
      </c>
      <c r="Q6">
        <f t="shared" si="0"/>
        <v>1490.75</v>
      </c>
      <c r="R6">
        <f t="shared" si="1"/>
        <v>1259.25</v>
      </c>
      <c r="S6" s="6" t="b">
        <f t="shared" si="2"/>
        <v>0</v>
      </c>
      <c r="V6" t="s">
        <v>15</v>
      </c>
      <c r="W6">
        <f>AVERAGE(R5:R104)</f>
        <v>1315.12</v>
      </c>
    </row>
    <row r="7" spans="1:24">
      <c r="A7">
        <v>3</v>
      </c>
      <c r="B7" s="17">
        <f>MIN('Number of parcels delivered'!B6,MAX(0,Parameters!$B$11-'Most deliveries'!E7-'Most deliveries'!C7-'Most deliveries'!D7))</f>
        <v>0</v>
      </c>
      <c r="C7">
        <f>MIN('Number of parcels delivered'!C6,MAX(0,Parameters!$B$11-E7))</f>
        <v>345</v>
      </c>
      <c r="D7" s="15">
        <f>MIN('Number of parcels delivered'!D6,MAX(0,Parameters!$B$11-'Most deliveries'!C7-'Most deliveries'!E7))</f>
        <v>0</v>
      </c>
      <c r="E7" s="16">
        <f>MIN(Parameters!$B$11,'Number of parcels delivered'!E6)</f>
        <v>205</v>
      </c>
      <c r="F7">
        <f t="shared" si="3"/>
        <v>550</v>
      </c>
      <c r="G7">
        <f>Parameters!$B$11-'Most deliveries'!F7</f>
        <v>0</v>
      </c>
      <c r="J7">
        <v>3</v>
      </c>
      <c r="K7">
        <f>Parameters!$B$11*Parameters!$B$9</f>
        <v>2750</v>
      </c>
      <c r="L7">
        <f>'Most deliveries'!B7*Parameters!$B$3</f>
        <v>0</v>
      </c>
      <c r="M7">
        <f>'Most deliveries'!C7*Parameters!$B$4</f>
        <v>431.25</v>
      </c>
      <c r="N7">
        <f>Parameters!$B$5*'Most deliveries'!D7</f>
        <v>0</v>
      </c>
      <c r="O7">
        <f>'Most deliveries'!E7*Parameters!$B$6</f>
        <v>615</v>
      </c>
      <c r="P7">
        <f>Parameters!$B$7*'Most deliveries'!G7</f>
        <v>0</v>
      </c>
      <c r="Q7">
        <f t="shared" si="0"/>
        <v>1046.25</v>
      </c>
      <c r="R7">
        <f t="shared" si="1"/>
        <v>1703.75</v>
      </c>
      <c r="S7" s="6" t="b">
        <f t="shared" si="2"/>
        <v>1</v>
      </c>
    </row>
    <row r="8" spans="1:24">
      <c r="A8">
        <v>4</v>
      </c>
      <c r="B8" s="17">
        <f>MIN('Number of parcels delivered'!B7,MAX(0,Parameters!$B$11-'Most deliveries'!E8-'Most deliveries'!C8-'Most deliveries'!D8))</f>
        <v>0</v>
      </c>
      <c r="C8">
        <f>MIN('Number of parcels delivered'!C7,MAX(0,Parameters!$B$11-E8))</f>
        <v>169</v>
      </c>
      <c r="D8" s="15">
        <f>MIN('Number of parcels delivered'!D7,MAX(0,Parameters!$B$11-'Most deliveries'!C8-'Most deliveries'!E8))</f>
        <v>7</v>
      </c>
      <c r="E8" s="16">
        <f>MIN(Parameters!$B$11,'Number of parcels delivered'!E7)</f>
        <v>374</v>
      </c>
      <c r="F8">
        <f t="shared" si="3"/>
        <v>550</v>
      </c>
      <c r="G8">
        <f>Parameters!$B$11-'Most deliveries'!F8</f>
        <v>0</v>
      </c>
      <c r="J8">
        <v>4</v>
      </c>
      <c r="K8">
        <f>Parameters!$B$11*Parameters!$B$9</f>
        <v>2750</v>
      </c>
      <c r="L8">
        <f>'Most deliveries'!B8*Parameters!$B$3</f>
        <v>0</v>
      </c>
      <c r="M8">
        <f>'Most deliveries'!C8*Parameters!$B$4</f>
        <v>211.25</v>
      </c>
      <c r="N8">
        <f>Parameters!$B$5*'Most deliveries'!D8</f>
        <v>24.5</v>
      </c>
      <c r="O8">
        <f>'Most deliveries'!E8*Parameters!$B$6</f>
        <v>1122</v>
      </c>
      <c r="P8">
        <f>Parameters!$B$7*'Most deliveries'!G8</f>
        <v>0</v>
      </c>
      <c r="Q8">
        <f t="shared" si="0"/>
        <v>1357.75</v>
      </c>
      <c r="R8">
        <f t="shared" si="1"/>
        <v>1392.25</v>
      </c>
      <c r="S8" s="6" t="b">
        <f t="shared" si="2"/>
        <v>0</v>
      </c>
    </row>
    <row r="9" spans="1:24" ht="14.4" thickBot="1">
      <c r="A9">
        <v>5</v>
      </c>
      <c r="B9" s="17">
        <f>MIN('Number of parcels delivered'!B8,MAX(0,Parameters!$B$11-'Most deliveries'!E9-'Most deliveries'!C9-'Most deliveries'!D9))</f>
        <v>0</v>
      </c>
      <c r="C9">
        <f>MIN('Number of parcels delivered'!C8,MAX(0,Parameters!$B$11-E9))</f>
        <v>46</v>
      </c>
      <c r="D9" s="15">
        <f>MIN('Number of parcels delivered'!D8,MAX(0,Parameters!$B$11-'Most deliveries'!C9-'Most deliveries'!E9))</f>
        <v>0</v>
      </c>
      <c r="E9" s="16">
        <f>MIN(Parameters!$B$11,'Number of parcels delivered'!E8)</f>
        <v>504</v>
      </c>
      <c r="F9">
        <f t="shared" si="3"/>
        <v>550</v>
      </c>
      <c r="G9">
        <f>Parameters!$B$11-'Most deliveries'!F9</f>
        <v>0</v>
      </c>
      <c r="J9">
        <v>5</v>
      </c>
      <c r="K9">
        <f>Parameters!$B$11*Parameters!$B$9</f>
        <v>2750</v>
      </c>
      <c r="L9">
        <f>'Most deliveries'!B9*Parameters!$B$3</f>
        <v>0</v>
      </c>
      <c r="M9">
        <f>'Most deliveries'!C9*Parameters!$B$4</f>
        <v>57.5</v>
      </c>
      <c r="N9">
        <f>Parameters!$B$5*'Most deliveries'!D9</f>
        <v>0</v>
      </c>
      <c r="O9">
        <f>'Most deliveries'!E9*Parameters!$B$6</f>
        <v>1512</v>
      </c>
      <c r="P9">
        <f>Parameters!$B$7*'Most deliveries'!G9</f>
        <v>0</v>
      </c>
      <c r="Q9">
        <f t="shared" si="0"/>
        <v>1569.5</v>
      </c>
      <c r="R9">
        <f t="shared" si="1"/>
        <v>1180.5</v>
      </c>
      <c r="S9" s="6" t="b">
        <f t="shared" si="2"/>
        <v>0</v>
      </c>
    </row>
    <row r="10" spans="1:24">
      <c r="A10">
        <v>6</v>
      </c>
      <c r="B10" s="17">
        <f>MIN('Number of parcels delivered'!B9,MAX(0,Parameters!$B$11-'Most deliveries'!E10-'Most deliveries'!C10-'Most deliveries'!D10))</f>
        <v>40</v>
      </c>
      <c r="C10">
        <f>MIN('Number of parcels delivered'!C9,MAX(0,Parameters!$B$11-E10))</f>
        <v>176</v>
      </c>
      <c r="D10" s="15">
        <f>MIN('Number of parcels delivered'!D9,MAX(0,Parameters!$B$11-'Most deliveries'!C10-'Most deliveries'!E10))</f>
        <v>153</v>
      </c>
      <c r="E10" s="16">
        <f>MIN(Parameters!$B$11,'Number of parcels delivered'!E9)</f>
        <v>100</v>
      </c>
      <c r="F10">
        <f t="shared" si="3"/>
        <v>469</v>
      </c>
      <c r="G10">
        <f>Parameters!$B$11-'Most deliveries'!F10</f>
        <v>81</v>
      </c>
      <c r="J10">
        <v>6</v>
      </c>
      <c r="K10">
        <f>Parameters!$B$11*Parameters!$B$9</f>
        <v>2750</v>
      </c>
      <c r="L10">
        <f>'Most deliveries'!B10*Parameters!$B$3</f>
        <v>90</v>
      </c>
      <c r="M10">
        <f>'Most deliveries'!C10*Parameters!$B$4</f>
        <v>220</v>
      </c>
      <c r="N10">
        <f>Parameters!$B$5*'Most deliveries'!D10</f>
        <v>535.5</v>
      </c>
      <c r="O10">
        <f>'Most deliveries'!E10*Parameters!$B$6</f>
        <v>300</v>
      </c>
      <c r="P10">
        <f>Parameters!$B$7*'Most deliveries'!G10</f>
        <v>243</v>
      </c>
      <c r="Q10">
        <f t="shared" si="0"/>
        <v>1388.5</v>
      </c>
      <c r="R10">
        <f t="shared" si="1"/>
        <v>1361.5</v>
      </c>
      <c r="S10" s="6" t="b">
        <f t="shared" si="2"/>
        <v>0</v>
      </c>
      <c r="V10" s="7" t="s">
        <v>16</v>
      </c>
      <c r="W10" s="8">
        <v>1450</v>
      </c>
    </row>
    <row r="11" spans="1:24">
      <c r="A11">
        <v>7</v>
      </c>
      <c r="B11" s="17">
        <f>MIN('Number of parcels delivered'!B10,MAX(0,Parameters!$B$11-'Most deliveries'!E11-'Most deliveries'!C11-'Most deliveries'!D11))</f>
        <v>0</v>
      </c>
      <c r="C11">
        <f>MIN('Number of parcels delivered'!C10,MAX(0,Parameters!$B$11-E11))</f>
        <v>0</v>
      </c>
      <c r="D11" s="15">
        <f>MIN('Number of parcels delivered'!D10,MAX(0,Parameters!$B$11-'Most deliveries'!C11-'Most deliveries'!E11))</f>
        <v>0</v>
      </c>
      <c r="E11" s="16">
        <f>MIN(Parameters!$B$11,'Number of parcels delivered'!E10)</f>
        <v>550</v>
      </c>
      <c r="F11">
        <f t="shared" si="3"/>
        <v>550</v>
      </c>
      <c r="G11">
        <f>Parameters!$B$11-'Most deliveries'!F11</f>
        <v>0</v>
      </c>
      <c r="J11">
        <v>7</v>
      </c>
      <c r="K11">
        <f>Parameters!$B$11*Parameters!$B$9</f>
        <v>2750</v>
      </c>
      <c r="L11">
        <f>'Most deliveries'!B11*Parameters!$B$3</f>
        <v>0</v>
      </c>
      <c r="M11">
        <f>'Most deliveries'!C11*Parameters!$B$4</f>
        <v>0</v>
      </c>
      <c r="N11">
        <f>Parameters!$B$5*'Most deliveries'!D11</f>
        <v>0</v>
      </c>
      <c r="O11">
        <f>'Most deliveries'!E11*Parameters!$B$6</f>
        <v>1650</v>
      </c>
      <c r="P11">
        <f>Parameters!$B$7*'Most deliveries'!G11</f>
        <v>0</v>
      </c>
      <c r="Q11">
        <f t="shared" si="0"/>
        <v>1650</v>
      </c>
      <c r="R11">
        <f t="shared" si="1"/>
        <v>1100</v>
      </c>
      <c r="S11" s="6" t="b">
        <f t="shared" si="2"/>
        <v>0</v>
      </c>
      <c r="V11" s="9"/>
      <c r="W11" s="10"/>
    </row>
    <row r="12" spans="1:24" ht="41.4">
      <c r="A12">
        <v>8</v>
      </c>
      <c r="B12" s="17">
        <f>MIN('Number of parcels delivered'!B11,MAX(0,Parameters!$B$11-'Most deliveries'!E12-'Most deliveries'!C12-'Most deliveries'!D12))</f>
        <v>0</v>
      </c>
      <c r="C12">
        <f>MIN('Number of parcels delivered'!C11,MAX(0,Parameters!$B$11-E12))</f>
        <v>167</v>
      </c>
      <c r="D12" s="15">
        <f>MIN('Number of parcels delivered'!D11,MAX(0,Parameters!$B$11-'Most deliveries'!C12-'Most deliveries'!E12))</f>
        <v>0</v>
      </c>
      <c r="E12" s="16">
        <f>MIN(Parameters!$B$11,'Number of parcels delivered'!E11)</f>
        <v>383</v>
      </c>
      <c r="F12">
        <f t="shared" si="3"/>
        <v>550</v>
      </c>
      <c r="G12">
        <f>Parameters!$B$11-'Most deliveries'!F12</f>
        <v>0</v>
      </c>
      <c r="J12">
        <v>8</v>
      </c>
      <c r="K12">
        <f>Parameters!$B$11*Parameters!$B$9</f>
        <v>2750</v>
      </c>
      <c r="L12">
        <f>'Most deliveries'!B12*Parameters!$B$3</f>
        <v>0</v>
      </c>
      <c r="M12">
        <f>'Most deliveries'!C12*Parameters!$B$4</f>
        <v>208.75</v>
      </c>
      <c r="N12">
        <f>Parameters!$B$5*'Most deliveries'!D12</f>
        <v>0</v>
      </c>
      <c r="O12">
        <f>'Most deliveries'!E12*Parameters!$B$6</f>
        <v>1149</v>
      </c>
      <c r="P12">
        <f>Parameters!$B$7*'Most deliveries'!G12</f>
        <v>0</v>
      </c>
      <c r="Q12">
        <f t="shared" si="0"/>
        <v>1357.75</v>
      </c>
      <c r="R12">
        <f t="shared" si="1"/>
        <v>1392.25</v>
      </c>
      <c r="S12" s="6" t="b">
        <f t="shared" si="2"/>
        <v>0</v>
      </c>
      <c r="V12" s="11" t="s">
        <v>26</v>
      </c>
      <c r="W12" s="10">
        <f>COUNTIF(S5:S104,"TRUE")</f>
        <v>22</v>
      </c>
    </row>
    <row r="13" spans="1:24" ht="42" thickBot="1">
      <c r="A13">
        <v>9</v>
      </c>
      <c r="B13" s="17">
        <f>MIN('Number of parcels delivered'!B12,MAX(0,Parameters!$B$11-'Most deliveries'!E13-'Most deliveries'!C13-'Most deliveries'!D13))</f>
        <v>46</v>
      </c>
      <c r="C13">
        <f>MIN('Number of parcels delivered'!C12,MAX(0,Parameters!$B$11-E13))</f>
        <v>100</v>
      </c>
      <c r="D13" s="15">
        <f>MIN('Number of parcels delivered'!D12,MAX(0,Parameters!$B$11-'Most deliveries'!C13-'Most deliveries'!E13))</f>
        <v>75</v>
      </c>
      <c r="E13" s="16">
        <f>MIN(Parameters!$B$11,'Number of parcels delivered'!E12)</f>
        <v>102</v>
      </c>
      <c r="F13">
        <f t="shared" si="3"/>
        <v>323</v>
      </c>
      <c r="G13">
        <f>Parameters!$B$11-'Most deliveries'!F13</f>
        <v>227</v>
      </c>
      <c r="J13">
        <v>9</v>
      </c>
      <c r="K13">
        <f>Parameters!$B$11*Parameters!$B$9</f>
        <v>2750</v>
      </c>
      <c r="L13">
        <f>'Most deliveries'!B13*Parameters!$B$3</f>
        <v>103.5</v>
      </c>
      <c r="M13">
        <f>'Most deliveries'!C13*Parameters!$B$4</f>
        <v>125</v>
      </c>
      <c r="N13">
        <f>Parameters!$B$5*'Most deliveries'!D13</f>
        <v>262.5</v>
      </c>
      <c r="O13">
        <f>'Most deliveries'!E13*Parameters!$B$6</f>
        <v>306</v>
      </c>
      <c r="P13">
        <f>Parameters!$B$7*'Most deliveries'!G13</f>
        <v>681</v>
      </c>
      <c r="Q13">
        <f t="shared" si="0"/>
        <v>1478</v>
      </c>
      <c r="R13">
        <f t="shared" si="1"/>
        <v>1272</v>
      </c>
      <c r="S13" s="6" t="b">
        <f t="shared" si="2"/>
        <v>0</v>
      </c>
      <c r="V13" s="12" t="s">
        <v>27</v>
      </c>
      <c r="W13" s="13">
        <f>W12/J104</f>
        <v>0.22</v>
      </c>
    </row>
    <row r="14" spans="1:24">
      <c r="A14">
        <v>10</v>
      </c>
      <c r="B14" s="17">
        <f>MIN('Number of parcels delivered'!B13,MAX(0,Parameters!$B$11-'Most deliveries'!E14-'Most deliveries'!C14-'Most deliveries'!D14))</f>
        <v>40</v>
      </c>
      <c r="C14">
        <f>MIN('Number of parcels delivered'!C13,MAX(0,Parameters!$B$11-E14))</f>
        <v>100</v>
      </c>
      <c r="D14" s="15">
        <f>MIN('Number of parcels delivered'!D13,MAX(0,Parameters!$B$11-'Most deliveries'!C14-'Most deliveries'!E14))</f>
        <v>120</v>
      </c>
      <c r="E14" s="16">
        <f>MIN(Parameters!$B$11,'Number of parcels delivered'!E13)</f>
        <v>272</v>
      </c>
      <c r="F14">
        <f t="shared" si="3"/>
        <v>532</v>
      </c>
      <c r="G14">
        <f>Parameters!$B$11-'Most deliveries'!F14</f>
        <v>18</v>
      </c>
      <c r="J14">
        <v>10</v>
      </c>
      <c r="K14">
        <f>Parameters!$B$11*Parameters!$B$9</f>
        <v>2750</v>
      </c>
      <c r="L14">
        <f>'Most deliveries'!B14*Parameters!$B$3</f>
        <v>90</v>
      </c>
      <c r="M14">
        <f>'Most deliveries'!C14*Parameters!$B$4</f>
        <v>125</v>
      </c>
      <c r="N14">
        <f>Parameters!$B$5*'Most deliveries'!D14</f>
        <v>420</v>
      </c>
      <c r="O14">
        <f>'Most deliveries'!E14*Parameters!$B$6</f>
        <v>816</v>
      </c>
      <c r="P14">
        <f>Parameters!$B$7*'Most deliveries'!G14</f>
        <v>54</v>
      </c>
      <c r="Q14">
        <f t="shared" si="0"/>
        <v>1505</v>
      </c>
      <c r="R14">
        <f t="shared" si="1"/>
        <v>1245</v>
      </c>
      <c r="S14" s="6" t="b">
        <f t="shared" si="2"/>
        <v>0</v>
      </c>
    </row>
    <row r="15" spans="1:24">
      <c r="A15">
        <v>11</v>
      </c>
      <c r="B15" s="17">
        <f>MIN('Number of parcels delivered'!B14,MAX(0,Parameters!$B$11-'Most deliveries'!E15-'Most deliveries'!C15-'Most deliveries'!D15))</f>
        <v>37</v>
      </c>
      <c r="C15">
        <f>MIN('Number of parcels delivered'!C14,MAX(0,Parameters!$B$11-E15))</f>
        <v>109</v>
      </c>
      <c r="D15" s="15">
        <f>MIN('Number of parcels delivered'!D14,MAX(0,Parameters!$B$11-'Most deliveries'!C15-'Most deliveries'!E15))</f>
        <v>160</v>
      </c>
      <c r="E15" s="16">
        <f>MIN(Parameters!$B$11,'Number of parcels delivered'!E14)</f>
        <v>244</v>
      </c>
      <c r="F15">
        <f t="shared" si="3"/>
        <v>550</v>
      </c>
      <c r="G15">
        <f>Parameters!$B$11-'Most deliveries'!F15</f>
        <v>0</v>
      </c>
      <c r="J15">
        <v>11</v>
      </c>
      <c r="K15">
        <f>Parameters!$B$11*Parameters!$B$9</f>
        <v>2750</v>
      </c>
      <c r="L15">
        <f>'Most deliveries'!B15*Parameters!$B$3</f>
        <v>83.25</v>
      </c>
      <c r="M15">
        <f>'Most deliveries'!C15*Parameters!$B$4</f>
        <v>136.25</v>
      </c>
      <c r="N15">
        <f>Parameters!$B$5*'Most deliveries'!D15</f>
        <v>560</v>
      </c>
      <c r="O15">
        <f>'Most deliveries'!E15*Parameters!$B$6</f>
        <v>732</v>
      </c>
      <c r="P15">
        <f>Parameters!$B$7*'Most deliveries'!G15</f>
        <v>0</v>
      </c>
      <c r="Q15">
        <f t="shared" si="0"/>
        <v>1511.5</v>
      </c>
      <c r="R15">
        <f t="shared" si="1"/>
        <v>1238.5</v>
      </c>
      <c r="S15" s="6" t="b">
        <f t="shared" si="2"/>
        <v>0</v>
      </c>
    </row>
    <row r="16" spans="1:24">
      <c r="A16">
        <v>12</v>
      </c>
      <c r="B16" s="17">
        <f>MIN('Number of parcels delivered'!B15,MAX(0,Parameters!$B$11-'Most deliveries'!E16-'Most deliveries'!C16-'Most deliveries'!D16))</f>
        <v>40</v>
      </c>
      <c r="C16">
        <f>MIN('Number of parcels delivered'!C15,MAX(0,Parameters!$B$11-E16))</f>
        <v>169</v>
      </c>
      <c r="D16" s="15">
        <f>MIN('Number of parcels delivered'!D15,MAX(0,Parameters!$B$11-'Most deliveries'!C16-'Most deliveries'!E16))</f>
        <v>75</v>
      </c>
      <c r="E16" s="16">
        <f>MIN(Parameters!$B$11,'Number of parcels delivered'!E15)</f>
        <v>100</v>
      </c>
      <c r="F16">
        <f t="shared" si="3"/>
        <v>384</v>
      </c>
      <c r="G16">
        <f>Parameters!$B$11-'Most deliveries'!F16</f>
        <v>166</v>
      </c>
      <c r="J16">
        <v>12</v>
      </c>
      <c r="K16">
        <f>Parameters!$B$11*Parameters!$B$9</f>
        <v>2750</v>
      </c>
      <c r="L16">
        <f>'Most deliveries'!B16*Parameters!$B$3</f>
        <v>90</v>
      </c>
      <c r="M16">
        <f>'Most deliveries'!C16*Parameters!$B$4</f>
        <v>211.25</v>
      </c>
      <c r="N16">
        <f>Parameters!$B$5*'Most deliveries'!D16</f>
        <v>262.5</v>
      </c>
      <c r="O16">
        <f>'Most deliveries'!E16*Parameters!$B$6</f>
        <v>300</v>
      </c>
      <c r="P16">
        <f>Parameters!$B$7*'Most deliveries'!G16</f>
        <v>498</v>
      </c>
      <c r="Q16">
        <f t="shared" si="0"/>
        <v>1361.75</v>
      </c>
      <c r="R16">
        <f t="shared" si="1"/>
        <v>1388.25</v>
      </c>
      <c r="S16" s="6" t="b">
        <f t="shared" si="2"/>
        <v>0</v>
      </c>
    </row>
    <row r="17" spans="1:19">
      <c r="A17">
        <v>13</v>
      </c>
      <c r="B17" s="17">
        <f>MIN('Number of parcels delivered'!B16,MAX(0,Parameters!$B$11-'Most deliveries'!E17-'Most deliveries'!C17-'Most deliveries'!D17))</f>
        <v>0</v>
      </c>
      <c r="C17">
        <f>MIN('Number of parcels delivered'!C16,MAX(0,Parameters!$B$11-E17))</f>
        <v>259</v>
      </c>
      <c r="D17" s="15">
        <f>MIN('Number of parcels delivered'!D16,MAX(0,Parameters!$B$11-'Most deliveries'!C17-'Most deliveries'!E17))</f>
        <v>0</v>
      </c>
      <c r="E17" s="16">
        <f>MIN(Parameters!$B$11,'Number of parcels delivered'!E16)</f>
        <v>291</v>
      </c>
      <c r="F17">
        <f t="shared" si="3"/>
        <v>550</v>
      </c>
      <c r="G17">
        <f>Parameters!$B$11-'Most deliveries'!F17</f>
        <v>0</v>
      </c>
      <c r="J17">
        <v>13</v>
      </c>
      <c r="K17">
        <f>Parameters!$B$11*Parameters!$B$9</f>
        <v>2750</v>
      </c>
      <c r="L17">
        <f>'Most deliveries'!B17*Parameters!$B$3</f>
        <v>0</v>
      </c>
      <c r="M17">
        <f>'Most deliveries'!C17*Parameters!$B$4</f>
        <v>323.75</v>
      </c>
      <c r="N17">
        <f>Parameters!$B$5*'Most deliveries'!D17</f>
        <v>0</v>
      </c>
      <c r="O17">
        <f>'Most deliveries'!E17*Parameters!$B$6</f>
        <v>873</v>
      </c>
      <c r="P17">
        <f>Parameters!$B$7*'Most deliveries'!G17</f>
        <v>0</v>
      </c>
      <c r="Q17">
        <f t="shared" si="0"/>
        <v>1196.75</v>
      </c>
      <c r="R17">
        <f t="shared" si="1"/>
        <v>1553.25</v>
      </c>
      <c r="S17" s="6" t="b">
        <f t="shared" si="2"/>
        <v>1</v>
      </c>
    </row>
    <row r="18" spans="1:19">
      <c r="A18">
        <v>14</v>
      </c>
      <c r="B18" s="17">
        <f>MIN('Number of parcels delivered'!B17,MAX(0,Parameters!$B$11-'Most deliveries'!E18-'Most deliveries'!C18-'Most deliveries'!D18))</f>
        <v>0</v>
      </c>
      <c r="C18">
        <f>MIN('Number of parcels delivered'!C17,MAX(0,Parameters!$B$11-E18))</f>
        <v>64</v>
      </c>
      <c r="D18" s="15">
        <f>MIN('Number of parcels delivered'!D17,MAX(0,Parameters!$B$11-'Most deliveries'!C18-'Most deliveries'!E18))</f>
        <v>0</v>
      </c>
      <c r="E18" s="16">
        <f>MIN(Parameters!$B$11,'Number of parcels delivered'!E17)</f>
        <v>486</v>
      </c>
      <c r="F18">
        <f t="shared" si="3"/>
        <v>550</v>
      </c>
      <c r="G18">
        <f>Parameters!$B$11-'Most deliveries'!F18</f>
        <v>0</v>
      </c>
      <c r="J18">
        <v>14</v>
      </c>
      <c r="K18">
        <f>Parameters!$B$11*Parameters!$B$9</f>
        <v>2750</v>
      </c>
      <c r="L18">
        <f>'Most deliveries'!B18*Parameters!$B$3</f>
        <v>0</v>
      </c>
      <c r="M18">
        <f>'Most deliveries'!C18*Parameters!$B$4</f>
        <v>80</v>
      </c>
      <c r="N18">
        <f>Parameters!$B$5*'Most deliveries'!D18</f>
        <v>0</v>
      </c>
      <c r="O18">
        <f>'Most deliveries'!E18*Parameters!$B$6</f>
        <v>1458</v>
      </c>
      <c r="P18">
        <f>Parameters!$B$7*'Most deliveries'!G18</f>
        <v>0</v>
      </c>
      <c r="Q18">
        <f t="shared" si="0"/>
        <v>1538</v>
      </c>
      <c r="R18">
        <f t="shared" si="1"/>
        <v>1212</v>
      </c>
      <c r="S18" s="6" t="b">
        <f t="shared" si="2"/>
        <v>0</v>
      </c>
    </row>
    <row r="19" spans="1:19">
      <c r="A19">
        <v>15</v>
      </c>
      <c r="B19" s="17">
        <f>MIN('Number of parcels delivered'!B18,MAX(0,Parameters!$B$11-'Most deliveries'!E19-'Most deliveries'!C19-'Most deliveries'!D19))</f>
        <v>0</v>
      </c>
      <c r="C19">
        <f>MIN('Number of parcels delivered'!C18,MAX(0,Parameters!$B$11-E19))</f>
        <v>225</v>
      </c>
      <c r="D19" s="15">
        <f>MIN('Number of parcels delivered'!D18,MAX(0,Parameters!$B$11-'Most deliveries'!C19-'Most deliveries'!E19))</f>
        <v>0</v>
      </c>
      <c r="E19" s="16">
        <f>MIN(Parameters!$B$11,'Number of parcels delivered'!E18)</f>
        <v>325</v>
      </c>
      <c r="F19">
        <f t="shared" si="3"/>
        <v>550</v>
      </c>
      <c r="G19">
        <f>Parameters!$B$11-'Most deliveries'!F19</f>
        <v>0</v>
      </c>
      <c r="J19">
        <v>15</v>
      </c>
      <c r="K19">
        <f>Parameters!$B$11*Parameters!$B$9</f>
        <v>2750</v>
      </c>
      <c r="L19">
        <f>'Most deliveries'!B19*Parameters!$B$3</f>
        <v>0</v>
      </c>
      <c r="M19">
        <f>'Most deliveries'!C19*Parameters!$B$4</f>
        <v>281.25</v>
      </c>
      <c r="N19">
        <f>Parameters!$B$5*'Most deliveries'!D19</f>
        <v>0</v>
      </c>
      <c r="O19">
        <f>'Most deliveries'!E19*Parameters!$B$6</f>
        <v>975</v>
      </c>
      <c r="P19">
        <f>Parameters!$B$7*'Most deliveries'!G19</f>
        <v>0</v>
      </c>
      <c r="Q19">
        <f t="shared" si="0"/>
        <v>1256.25</v>
      </c>
      <c r="R19">
        <f t="shared" si="1"/>
        <v>1493.75</v>
      </c>
      <c r="S19" s="6" t="b">
        <f t="shared" si="2"/>
        <v>1</v>
      </c>
    </row>
    <row r="20" spans="1:19">
      <c r="A20">
        <v>16</v>
      </c>
      <c r="B20" s="17">
        <f>MIN('Number of parcels delivered'!B19,MAX(0,Parameters!$B$11-'Most deliveries'!E20-'Most deliveries'!C20-'Most deliveries'!D20))</f>
        <v>40</v>
      </c>
      <c r="C20">
        <f>MIN('Number of parcels delivered'!C19,MAX(0,Parameters!$B$11-E20))</f>
        <v>304</v>
      </c>
      <c r="D20" s="15">
        <f>MIN('Number of parcels delivered'!D19,MAX(0,Parameters!$B$11-'Most deliveries'!C20-'Most deliveries'!E20))</f>
        <v>76</v>
      </c>
      <c r="E20" s="16">
        <f>MIN(Parameters!$B$11,'Number of parcels delivered'!E19)</f>
        <v>100</v>
      </c>
      <c r="F20">
        <f t="shared" si="3"/>
        <v>520</v>
      </c>
      <c r="G20">
        <f>Parameters!$B$11-'Most deliveries'!F20</f>
        <v>30</v>
      </c>
      <c r="J20">
        <v>16</v>
      </c>
      <c r="K20">
        <f>Parameters!$B$11*Parameters!$B$9</f>
        <v>2750</v>
      </c>
      <c r="L20">
        <f>'Most deliveries'!B20*Parameters!$B$3</f>
        <v>90</v>
      </c>
      <c r="M20">
        <f>'Most deliveries'!C20*Parameters!$B$4</f>
        <v>380</v>
      </c>
      <c r="N20">
        <f>Parameters!$B$5*'Most deliveries'!D20</f>
        <v>266</v>
      </c>
      <c r="O20">
        <f>'Most deliveries'!E20*Parameters!$B$6</f>
        <v>300</v>
      </c>
      <c r="P20">
        <f>Parameters!$B$7*'Most deliveries'!G20</f>
        <v>90</v>
      </c>
      <c r="Q20">
        <f t="shared" si="0"/>
        <v>1126</v>
      </c>
      <c r="R20">
        <f t="shared" si="1"/>
        <v>1624</v>
      </c>
      <c r="S20" s="6" t="b">
        <f t="shared" si="2"/>
        <v>1</v>
      </c>
    </row>
    <row r="21" spans="1:19">
      <c r="A21">
        <v>17</v>
      </c>
      <c r="B21" s="17">
        <f>MIN('Number of parcels delivered'!B20,MAX(0,Parameters!$B$11-'Most deliveries'!E21-'Most deliveries'!C21-'Most deliveries'!D21))</f>
        <v>0</v>
      </c>
      <c r="C21">
        <f>MIN('Number of parcels delivered'!C20,MAX(0,Parameters!$B$11-E21))</f>
        <v>100</v>
      </c>
      <c r="D21" s="15">
        <f>MIN('Number of parcels delivered'!D20,MAX(0,Parameters!$B$11-'Most deliveries'!C21-'Most deliveries'!E21))</f>
        <v>19</v>
      </c>
      <c r="E21" s="16">
        <f>MIN(Parameters!$B$11,'Number of parcels delivered'!E20)</f>
        <v>431</v>
      </c>
      <c r="F21">
        <f t="shared" si="3"/>
        <v>550</v>
      </c>
      <c r="G21">
        <f>Parameters!$B$11-'Most deliveries'!F21</f>
        <v>0</v>
      </c>
      <c r="J21">
        <v>17</v>
      </c>
      <c r="K21">
        <f>Parameters!$B$11*Parameters!$B$9</f>
        <v>2750</v>
      </c>
      <c r="L21">
        <f>'Most deliveries'!B21*Parameters!$B$3</f>
        <v>0</v>
      </c>
      <c r="M21">
        <f>'Most deliveries'!C21*Parameters!$B$4</f>
        <v>125</v>
      </c>
      <c r="N21">
        <f>Parameters!$B$5*'Most deliveries'!D21</f>
        <v>66.5</v>
      </c>
      <c r="O21">
        <f>'Most deliveries'!E21*Parameters!$B$6</f>
        <v>1293</v>
      </c>
      <c r="P21">
        <f>Parameters!$B$7*'Most deliveries'!G21</f>
        <v>0</v>
      </c>
      <c r="Q21">
        <f t="shared" si="0"/>
        <v>1484.5</v>
      </c>
      <c r="R21">
        <f t="shared" si="1"/>
        <v>1265.5</v>
      </c>
      <c r="S21" s="6" t="b">
        <f t="shared" si="2"/>
        <v>0</v>
      </c>
    </row>
    <row r="22" spans="1:19">
      <c r="A22">
        <v>18</v>
      </c>
      <c r="B22" s="17">
        <f>MIN('Number of parcels delivered'!B21,MAX(0,Parameters!$B$11-'Most deliveries'!E22-'Most deliveries'!C22-'Most deliveries'!D22))</f>
        <v>0</v>
      </c>
      <c r="C22">
        <f>MIN('Number of parcels delivered'!C21,MAX(0,Parameters!$B$11-E22))</f>
        <v>394</v>
      </c>
      <c r="D22" s="15">
        <f>MIN('Number of parcels delivered'!D21,MAX(0,Parameters!$B$11-'Most deliveries'!C22-'Most deliveries'!E22))</f>
        <v>27</v>
      </c>
      <c r="E22" s="16">
        <f>MIN(Parameters!$B$11,'Number of parcels delivered'!E21)</f>
        <v>129</v>
      </c>
      <c r="F22">
        <f t="shared" si="3"/>
        <v>550</v>
      </c>
      <c r="G22">
        <f>Parameters!$B$11-'Most deliveries'!F22</f>
        <v>0</v>
      </c>
      <c r="J22">
        <v>18</v>
      </c>
      <c r="K22">
        <f>Parameters!$B$11*Parameters!$B$9</f>
        <v>2750</v>
      </c>
      <c r="L22">
        <f>'Most deliveries'!B22*Parameters!$B$3</f>
        <v>0</v>
      </c>
      <c r="M22">
        <f>'Most deliveries'!C22*Parameters!$B$4</f>
        <v>492.5</v>
      </c>
      <c r="N22">
        <f>Parameters!$B$5*'Most deliveries'!D22</f>
        <v>94.5</v>
      </c>
      <c r="O22">
        <f>'Most deliveries'!E22*Parameters!$B$6</f>
        <v>387</v>
      </c>
      <c r="P22">
        <f>Parameters!$B$7*'Most deliveries'!G22</f>
        <v>0</v>
      </c>
      <c r="Q22">
        <f t="shared" si="0"/>
        <v>974</v>
      </c>
      <c r="R22">
        <f t="shared" si="1"/>
        <v>1776</v>
      </c>
      <c r="S22" s="6" t="b">
        <f t="shared" si="2"/>
        <v>1</v>
      </c>
    </row>
    <row r="23" spans="1:19">
      <c r="A23">
        <v>19</v>
      </c>
      <c r="B23" s="17">
        <f>MIN('Number of parcels delivered'!B22,MAX(0,Parameters!$B$11-'Most deliveries'!E23-'Most deliveries'!C23-'Most deliveries'!D23))</f>
        <v>0</v>
      </c>
      <c r="C23">
        <f>MIN('Number of parcels delivered'!C22,MAX(0,Parameters!$B$11-E23))</f>
        <v>0</v>
      </c>
      <c r="D23" s="15">
        <f>MIN('Number of parcels delivered'!D22,MAX(0,Parameters!$B$11-'Most deliveries'!C23-'Most deliveries'!E23))</f>
        <v>0</v>
      </c>
      <c r="E23" s="16">
        <f>MIN(Parameters!$B$11,'Number of parcels delivered'!E22)</f>
        <v>550</v>
      </c>
      <c r="F23">
        <f t="shared" si="3"/>
        <v>550</v>
      </c>
      <c r="G23">
        <f>Parameters!$B$11-'Most deliveries'!F23</f>
        <v>0</v>
      </c>
      <c r="J23">
        <v>19</v>
      </c>
      <c r="K23">
        <f>Parameters!$B$11*Parameters!$B$9</f>
        <v>2750</v>
      </c>
      <c r="L23">
        <f>'Most deliveries'!B23*Parameters!$B$3</f>
        <v>0</v>
      </c>
      <c r="M23">
        <f>'Most deliveries'!C23*Parameters!$B$4</f>
        <v>0</v>
      </c>
      <c r="N23">
        <f>Parameters!$B$5*'Most deliveries'!D23</f>
        <v>0</v>
      </c>
      <c r="O23">
        <f>'Most deliveries'!E23*Parameters!$B$6</f>
        <v>1650</v>
      </c>
      <c r="P23">
        <f>Parameters!$B$7*'Most deliveries'!G23</f>
        <v>0</v>
      </c>
      <c r="Q23">
        <f t="shared" si="0"/>
        <v>1650</v>
      </c>
      <c r="R23">
        <f t="shared" si="1"/>
        <v>1100</v>
      </c>
      <c r="S23" s="6" t="b">
        <f t="shared" si="2"/>
        <v>0</v>
      </c>
    </row>
    <row r="24" spans="1:19">
      <c r="A24">
        <v>20</v>
      </c>
      <c r="B24" s="17">
        <f>MIN('Number of parcels delivered'!B23,MAX(0,Parameters!$B$11-'Most deliveries'!E24-'Most deliveries'!C24-'Most deliveries'!D24))</f>
        <v>0</v>
      </c>
      <c r="C24">
        <f>MIN('Number of parcels delivered'!C23,MAX(0,Parameters!$B$11-E24))</f>
        <v>0</v>
      </c>
      <c r="D24" s="15">
        <f>MIN('Number of parcels delivered'!D23,MAX(0,Parameters!$B$11-'Most deliveries'!C24-'Most deliveries'!E24))</f>
        <v>0</v>
      </c>
      <c r="E24" s="16">
        <f>MIN(Parameters!$B$11,'Number of parcels delivered'!E23)</f>
        <v>550</v>
      </c>
      <c r="F24">
        <f t="shared" si="3"/>
        <v>550</v>
      </c>
      <c r="G24">
        <f>Parameters!$B$11-'Most deliveries'!F24</f>
        <v>0</v>
      </c>
      <c r="J24">
        <v>20</v>
      </c>
      <c r="K24">
        <f>Parameters!$B$11*Parameters!$B$9</f>
        <v>2750</v>
      </c>
      <c r="L24">
        <f>'Most deliveries'!B24*Parameters!$B$3</f>
        <v>0</v>
      </c>
      <c r="M24">
        <f>'Most deliveries'!C24*Parameters!$B$4</f>
        <v>0</v>
      </c>
      <c r="N24">
        <f>Parameters!$B$5*'Most deliveries'!D24</f>
        <v>0</v>
      </c>
      <c r="O24">
        <f>'Most deliveries'!E24*Parameters!$B$6</f>
        <v>1650</v>
      </c>
      <c r="P24">
        <f>Parameters!$B$7*'Most deliveries'!G24</f>
        <v>0</v>
      </c>
      <c r="Q24">
        <f t="shared" si="0"/>
        <v>1650</v>
      </c>
      <c r="R24">
        <f t="shared" si="1"/>
        <v>1100</v>
      </c>
      <c r="S24" s="6" t="b">
        <f t="shared" si="2"/>
        <v>0</v>
      </c>
    </row>
    <row r="25" spans="1:19">
      <c r="A25">
        <v>21</v>
      </c>
      <c r="B25" s="17">
        <f>MIN('Number of parcels delivered'!B24,MAX(0,Parameters!$B$11-'Most deliveries'!E25-'Most deliveries'!C25-'Most deliveries'!D25))</f>
        <v>0</v>
      </c>
      <c r="C25">
        <f>MIN('Number of parcels delivered'!C24,MAX(0,Parameters!$B$11-E25))</f>
        <v>223</v>
      </c>
      <c r="D25" s="15">
        <f>MIN('Number of parcels delivered'!D24,MAX(0,Parameters!$B$11-'Most deliveries'!C25-'Most deliveries'!E25))</f>
        <v>29</v>
      </c>
      <c r="E25" s="16">
        <f>MIN(Parameters!$B$11,'Number of parcels delivered'!E24)</f>
        <v>298</v>
      </c>
      <c r="F25">
        <f t="shared" si="3"/>
        <v>550</v>
      </c>
      <c r="G25">
        <f>Parameters!$B$11-'Most deliveries'!F25</f>
        <v>0</v>
      </c>
      <c r="J25">
        <v>21</v>
      </c>
      <c r="K25">
        <f>Parameters!$B$11*Parameters!$B$9</f>
        <v>2750</v>
      </c>
      <c r="L25">
        <f>'Most deliveries'!B25*Parameters!$B$3</f>
        <v>0</v>
      </c>
      <c r="M25">
        <f>'Most deliveries'!C25*Parameters!$B$4</f>
        <v>278.75</v>
      </c>
      <c r="N25">
        <f>Parameters!$B$5*'Most deliveries'!D25</f>
        <v>101.5</v>
      </c>
      <c r="O25">
        <f>'Most deliveries'!E25*Parameters!$B$6</f>
        <v>894</v>
      </c>
      <c r="P25">
        <f>Parameters!$B$7*'Most deliveries'!G25</f>
        <v>0</v>
      </c>
      <c r="Q25">
        <f t="shared" si="0"/>
        <v>1274.25</v>
      </c>
      <c r="R25">
        <f t="shared" si="1"/>
        <v>1475.75</v>
      </c>
      <c r="S25" s="6" t="b">
        <f t="shared" si="2"/>
        <v>1</v>
      </c>
    </row>
    <row r="26" spans="1:19">
      <c r="A26">
        <v>22</v>
      </c>
      <c r="B26" s="17">
        <f>MIN('Number of parcels delivered'!B25,MAX(0,Parameters!$B$11-'Most deliveries'!E26-'Most deliveries'!C26-'Most deliveries'!D26))</f>
        <v>0</v>
      </c>
      <c r="C26">
        <f>MIN('Number of parcels delivered'!C25,MAX(0,Parameters!$B$11-E26))</f>
        <v>0</v>
      </c>
      <c r="D26" s="15">
        <f>MIN('Number of parcels delivered'!D25,MAX(0,Parameters!$B$11-'Most deliveries'!C26-'Most deliveries'!E26))</f>
        <v>0</v>
      </c>
      <c r="E26" s="16">
        <f>MIN(Parameters!$B$11,'Number of parcels delivered'!E25)</f>
        <v>550</v>
      </c>
      <c r="F26">
        <f t="shared" si="3"/>
        <v>550</v>
      </c>
      <c r="G26">
        <f>Parameters!$B$11-'Most deliveries'!F26</f>
        <v>0</v>
      </c>
      <c r="J26">
        <v>22</v>
      </c>
      <c r="K26">
        <f>Parameters!$B$11*Parameters!$B$9</f>
        <v>2750</v>
      </c>
      <c r="L26">
        <f>'Most deliveries'!B26*Parameters!$B$3</f>
        <v>0</v>
      </c>
      <c r="M26">
        <f>'Most deliveries'!C26*Parameters!$B$4</f>
        <v>0</v>
      </c>
      <c r="N26">
        <f>Parameters!$B$5*'Most deliveries'!D26</f>
        <v>0</v>
      </c>
      <c r="O26">
        <f>'Most deliveries'!E26*Parameters!$B$6</f>
        <v>1650</v>
      </c>
      <c r="P26">
        <f>Parameters!$B$7*'Most deliveries'!G26</f>
        <v>0</v>
      </c>
      <c r="Q26">
        <f t="shared" si="0"/>
        <v>1650</v>
      </c>
      <c r="R26">
        <f t="shared" si="1"/>
        <v>1100</v>
      </c>
      <c r="S26" s="6" t="b">
        <f t="shared" si="2"/>
        <v>0</v>
      </c>
    </row>
    <row r="27" spans="1:19">
      <c r="A27">
        <v>23</v>
      </c>
      <c r="B27" s="17">
        <f>MIN('Number of parcels delivered'!B26,MAX(0,Parameters!$B$11-'Most deliveries'!E27-'Most deliveries'!C27-'Most deliveries'!D27))</f>
        <v>40</v>
      </c>
      <c r="C27">
        <f>MIN('Number of parcels delivered'!C26,MAX(0,Parameters!$B$11-E27))</f>
        <v>102</v>
      </c>
      <c r="D27" s="15">
        <f>MIN('Number of parcels delivered'!D26,MAX(0,Parameters!$B$11-'Most deliveries'!C27-'Most deliveries'!E27))</f>
        <v>167</v>
      </c>
      <c r="E27" s="16">
        <f>MIN(Parameters!$B$11,'Number of parcels delivered'!E26)</f>
        <v>100</v>
      </c>
      <c r="F27">
        <f t="shared" si="3"/>
        <v>409</v>
      </c>
      <c r="G27">
        <f>Parameters!$B$11-'Most deliveries'!F27</f>
        <v>141</v>
      </c>
      <c r="J27">
        <v>23</v>
      </c>
      <c r="K27">
        <f>Parameters!$B$11*Parameters!$B$9</f>
        <v>2750</v>
      </c>
      <c r="L27">
        <f>'Most deliveries'!B27*Parameters!$B$3</f>
        <v>90</v>
      </c>
      <c r="M27">
        <f>'Most deliveries'!C27*Parameters!$B$4</f>
        <v>127.5</v>
      </c>
      <c r="N27">
        <f>Parameters!$B$5*'Most deliveries'!D27</f>
        <v>584.5</v>
      </c>
      <c r="O27">
        <f>'Most deliveries'!E27*Parameters!$B$6</f>
        <v>300</v>
      </c>
      <c r="P27">
        <f>Parameters!$B$7*'Most deliveries'!G27</f>
        <v>423</v>
      </c>
      <c r="Q27">
        <f t="shared" si="0"/>
        <v>1525</v>
      </c>
      <c r="R27">
        <f t="shared" si="1"/>
        <v>1225</v>
      </c>
      <c r="S27" s="6" t="b">
        <f t="shared" si="2"/>
        <v>0</v>
      </c>
    </row>
    <row r="28" spans="1:19">
      <c r="A28">
        <v>24</v>
      </c>
      <c r="B28" s="17">
        <f>MIN('Number of parcels delivered'!B27,MAX(0,Parameters!$B$11-'Most deliveries'!E28-'Most deliveries'!C28-'Most deliveries'!D28))</f>
        <v>0</v>
      </c>
      <c r="C28">
        <f>MIN('Number of parcels delivered'!C27,MAX(0,Parameters!$B$11-E28))</f>
        <v>148</v>
      </c>
      <c r="D28" s="15">
        <f>MIN('Number of parcels delivered'!D27,MAX(0,Parameters!$B$11-'Most deliveries'!C28-'Most deliveries'!E28))</f>
        <v>0</v>
      </c>
      <c r="E28" s="16">
        <f>MIN(Parameters!$B$11,'Number of parcels delivered'!E27)</f>
        <v>402</v>
      </c>
      <c r="F28">
        <f t="shared" si="3"/>
        <v>550</v>
      </c>
      <c r="G28">
        <f>Parameters!$B$11-'Most deliveries'!F28</f>
        <v>0</v>
      </c>
      <c r="J28">
        <v>24</v>
      </c>
      <c r="K28">
        <f>Parameters!$B$11*Parameters!$B$9</f>
        <v>2750</v>
      </c>
      <c r="L28">
        <f>'Most deliveries'!B28*Parameters!$B$3</f>
        <v>0</v>
      </c>
      <c r="M28">
        <f>'Most deliveries'!C28*Parameters!$B$4</f>
        <v>185</v>
      </c>
      <c r="N28">
        <f>Parameters!$B$5*'Most deliveries'!D28</f>
        <v>0</v>
      </c>
      <c r="O28">
        <f>'Most deliveries'!E28*Parameters!$B$6</f>
        <v>1206</v>
      </c>
      <c r="P28">
        <f>Parameters!$B$7*'Most deliveries'!G28</f>
        <v>0</v>
      </c>
      <c r="Q28">
        <f t="shared" si="0"/>
        <v>1391</v>
      </c>
      <c r="R28">
        <f t="shared" si="1"/>
        <v>1359</v>
      </c>
      <c r="S28" s="6" t="b">
        <f t="shared" si="2"/>
        <v>0</v>
      </c>
    </row>
    <row r="29" spans="1:19">
      <c r="A29">
        <v>25</v>
      </c>
      <c r="B29" s="17">
        <f>MIN('Number of parcels delivered'!B28,MAX(0,Parameters!$B$11-'Most deliveries'!E29-'Most deliveries'!C29-'Most deliveries'!D29))</f>
        <v>0</v>
      </c>
      <c r="C29">
        <f>MIN('Number of parcels delivered'!C28,MAX(0,Parameters!$B$11-E29))</f>
        <v>5</v>
      </c>
      <c r="D29" s="15">
        <f>MIN('Number of parcels delivered'!D28,MAX(0,Parameters!$B$11-'Most deliveries'!C29-'Most deliveries'!E29))</f>
        <v>0</v>
      </c>
      <c r="E29" s="16">
        <f>MIN(Parameters!$B$11,'Number of parcels delivered'!E28)</f>
        <v>545</v>
      </c>
      <c r="F29">
        <f t="shared" si="3"/>
        <v>550</v>
      </c>
      <c r="G29">
        <f>Parameters!$B$11-'Most deliveries'!F29</f>
        <v>0</v>
      </c>
      <c r="J29">
        <v>25</v>
      </c>
      <c r="K29">
        <f>Parameters!$B$11*Parameters!$B$9</f>
        <v>2750</v>
      </c>
      <c r="L29">
        <f>'Most deliveries'!B29*Parameters!$B$3</f>
        <v>0</v>
      </c>
      <c r="M29">
        <f>'Most deliveries'!C29*Parameters!$B$4</f>
        <v>6.25</v>
      </c>
      <c r="N29">
        <f>Parameters!$B$5*'Most deliveries'!D29</f>
        <v>0</v>
      </c>
      <c r="O29">
        <f>'Most deliveries'!E29*Parameters!$B$6</f>
        <v>1635</v>
      </c>
      <c r="P29">
        <f>Parameters!$B$7*'Most deliveries'!G29</f>
        <v>0</v>
      </c>
      <c r="Q29">
        <f t="shared" si="0"/>
        <v>1641.25</v>
      </c>
      <c r="R29">
        <f t="shared" si="1"/>
        <v>1108.75</v>
      </c>
      <c r="S29" s="6" t="b">
        <f t="shared" si="2"/>
        <v>0</v>
      </c>
    </row>
    <row r="30" spans="1:19">
      <c r="A30">
        <v>26</v>
      </c>
      <c r="B30" s="17">
        <f>MIN('Number of parcels delivered'!B29,MAX(0,Parameters!$B$11-'Most deliveries'!E30-'Most deliveries'!C30-'Most deliveries'!D30))</f>
        <v>0</v>
      </c>
      <c r="C30">
        <f>MIN('Number of parcels delivered'!C29,MAX(0,Parameters!$B$11-E30))</f>
        <v>178</v>
      </c>
      <c r="D30" s="15">
        <f>MIN('Number of parcels delivered'!D29,MAX(0,Parameters!$B$11-'Most deliveries'!C30-'Most deliveries'!E30))</f>
        <v>0</v>
      </c>
      <c r="E30" s="16">
        <f>MIN(Parameters!$B$11,'Number of parcels delivered'!E29)</f>
        <v>372</v>
      </c>
      <c r="F30">
        <f t="shared" si="3"/>
        <v>550</v>
      </c>
      <c r="G30">
        <f>Parameters!$B$11-'Most deliveries'!F30</f>
        <v>0</v>
      </c>
      <c r="J30">
        <v>26</v>
      </c>
      <c r="K30">
        <f>Parameters!$B$11*Parameters!$B$9</f>
        <v>2750</v>
      </c>
      <c r="L30">
        <f>'Most deliveries'!B30*Parameters!$B$3</f>
        <v>0</v>
      </c>
      <c r="M30">
        <f>'Most deliveries'!C30*Parameters!$B$4</f>
        <v>222.5</v>
      </c>
      <c r="N30">
        <f>Parameters!$B$5*'Most deliveries'!D30</f>
        <v>0</v>
      </c>
      <c r="O30">
        <f>'Most deliveries'!E30*Parameters!$B$6</f>
        <v>1116</v>
      </c>
      <c r="P30">
        <f>Parameters!$B$7*'Most deliveries'!G30</f>
        <v>0</v>
      </c>
      <c r="Q30">
        <f t="shared" si="0"/>
        <v>1338.5</v>
      </c>
      <c r="R30">
        <f t="shared" si="1"/>
        <v>1411.5</v>
      </c>
      <c r="S30" s="6" t="b">
        <f t="shared" si="2"/>
        <v>0</v>
      </c>
    </row>
    <row r="31" spans="1:19">
      <c r="A31">
        <v>27</v>
      </c>
      <c r="B31" s="17">
        <f>MIN('Number of parcels delivered'!B30,MAX(0,Parameters!$B$11-'Most deliveries'!E31-'Most deliveries'!C31-'Most deliveries'!D31))</f>
        <v>40</v>
      </c>
      <c r="C31">
        <f>MIN('Number of parcels delivered'!C30,MAX(0,Parameters!$B$11-E31))</f>
        <v>129</v>
      </c>
      <c r="D31" s="15">
        <f>MIN('Number of parcels delivered'!D30,MAX(0,Parameters!$B$11-'Most deliveries'!C31-'Most deliveries'!E31))</f>
        <v>193</v>
      </c>
      <c r="E31" s="16">
        <f>MIN(Parameters!$B$11,'Number of parcels delivered'!E30)</f>
        <v>100</v>
      </c>
      <c r="F31">
        <f t="shared" si="3"/>
        <v>462</v>
      </c>
      <c r="G31">
        <f>Parameters!$B$11-'Most deliveries'!F31</f>
        <v>88</v>
      </c>
      <c r="J31">
        <v>27</v>
      </c>
      <c r="K31">
        <f>Parameters!$B$11*Parameters!$B$9</f>
        <v>2750</v>
      </c>
      <c r="L31">
        <f>'Most deliveries'!B31*Parameters!$B$3</f>
        <v>90</v>
      </c>
      <c r="M31">
        <f>'Most deliveries'!C31*Parameters!$B$4</f>
        <v>161.25</v>
      </c>
      <c r="N31">
        <f>Parameters!$B$5*'Most deliveries'!D31</f>
        <v>675.5</v>
      </c>
      <c r="O31">
        <f>'Most deliveries'!E31*Parameters!$B$6</f>
        <v>300</v>
      </c>
      <c r="P31">
        <f>Parameters!$B$7*'Most deliveries'!G31</f>
        <v>264</v>
      </c>
      <c r="Q31">
        <f t="shared" si="0"/>
        <v>1490.75</v>
      </c>
      <c r="R31">
        <f t="shared" si="1"/>
        <v>1259.25</v>
      </c>
      <c r="S31" s="6" t="b">
        <f t="shared" si="2"/>
        <v>0</v>
      </c>
    </row>
    <row r="32" spans="1:19">
      <c r="A32">
        <v>28</v>
      </c>
      <c r="B32" s="17">
        <f>MIN('Number of parcels delivered'!B31,MAX(0,Parameters!$B$11-'Most deliveries'!E32-'Most deliveries'!C32-'Most deliveries'!D32))</f>
        <v>0</v>
      </c>
      <c r="C32">
        <f>MIN('Number of parcels delivered'!C31,MAX(0,Parameters!$B$11-E32))</f>
        <v>353</v>
      </c>
      <c r="D32" s="15">
        <f>MIN('Number of parcels delivered'!D31,MAX(0,Parameters!$B$11-'Most deliveries'!C32-'Most deliveries'!E32))</f>
        <v>0</v>
      </c>
      <c r="E32" s="16">
        <f>MIN(Parameters!$B$11,'Number of parcels delivered'!E31)</f>
        <v>197</v>
      </c>
      <c r="F32">
        <f t="shared" si="3"/>
        <v>550</v>
      </c>
      <c r="G32">
        <f>Parameters!$B$11-'Most deliveries'!F32</f>
        <v>0</v>
      </c>
      <c r="J32">
        <v>28</v>
      </c>
      <c r="K32">
        <f>Parameters!$B$11*Parameters!$B$9</f>
        <v>2750</v>
      </c>
      <c r="L32">
        <f>'Most deliveries'!B32*Parameters!$B$3</f>
        <v>0</v>
      </c>
      <c r="M32">
        <f>'Most deliveries'!C32*Parameters!$B$4</f>
        <v>441.25</v>
      </c>
      <c r="N32">
        <f>Parameters!$B$5*'Most deliveries'!D32</f>
        <v>0</v>
      </c>
      <c r="O32">
        <f>'Most deliveries'!E32*Parameters!$B$6</f>
        <v>591</v>
      </c>
      <c r="P32">
        <f>Parameters!$B$7*'Most deliveries'!G32</f>
        <v>0</v>
      </c>
      <c r="Q32">
        <f t="shared" si="0"/>
        <v>1032.25</v>
      </c>
      <c r="R32">
        <f t="shared" si="1"/>
        <v>1717.75</v>
      </c>
      <c r="S32" s="6" t="b">
        <f t="shared" si="2"/>
        <v>1</v>
      </c>
    </row>
    <row r="33" spans="1:19">
      <c r="A33">
        <v>29</v>
      </c>
      <c r="B33" s="17">
        <f>MIN('Number of parcels delivered'!B32,MAX(0,Parameters!$B$11-'Most deliveries'!E33-'Most deliveries'!C33-'Most deliveries'!D33))</f>
        <v>0</v>
      </c>
      <c r="C33">
        <f>MIN('Number of parcels delivered'!C32,MAX(0,Parameters!$B$11-E33))</f>
        <v>252</v>
      </c>
      <c r="D33" s="15">
        <f>MIN('Number of parcels delivered'!D32,MAX(0,Parameters!$B$11-'Most deliveries'!C33-'Most deliveries'!E33))</f>
        <v>0</v>
      </c>
      <c r="E33" s="16">
        <f>MIN(Parameters!$B$11,'Number of parcels delivered'!E32)</f>
        <v>298</v>
      </c>
      <c r="F33">
        <f t="shared" si="3"/>
        <v>550</v>
      </c>
      <c r="G33">
        <f>Parameters!$B$11-'Most deliveries'!F33</f>
        <v>0</v>
      </c>
      <c r="J33">
        <v>29</v>
      </c>
      <c r="K33">
        <f>Parameters!$B$11*Parameters!$B$9</f>
        <v>2750</v>
      </c>
      <c r="L33">
        <f>'Most deliveries'!B33*Parameters!$B$3</f>
        <v>0</v>
      </c>
      <c r="M33">
        <f>'Most deliveries'!C33*Parameters!$B$4</f>
        <v>315</v>
      </c>
      <c r="N33">
        <f>Parameters!$B$5*'Most deliveries'!D33</f>
        <v>0</v>
      </c>
      <c r="O33">
        <f>'Most deliveries'!E33*Parameters!$B$6</f>
        <v>894</v>
      </c>
      <c r="P33">
        <f>Parameters!$B$7*'Most deliveries'!G33</f>
        <v>0</v>
      </c>
      <c r="Q33">
        <f t="shared" si="0"/>
        <v>1209</v>
      </c>
      <c r="R33">
        <f t="shared" si="1"/>
        <v>1541</v>
      </c>
      <c r="S33" s="6" t="b">
        <f t="shared" si="2"/>
        <v>1</v>
      </c>
    </row>
    <row r="34" spans="1:19">
      <c r="A34">
        <v>30</v>
      </c>
      <c r="B34" s="17">
        <f>MIN('Number of parcels delivered'!B33,MAX(0,Parameters!$B$11-'Most deliveries'!E34-'Most deliveries'!C34-'Most deliveries'!D34))</f>
        <v>40</v>
      </c>
      <c r="C34">
        <f>MIN('Number of parcels delivered'!C33,MAX(0,Parameters!$B$11-E34))</f>
        <v>209</v>
      </c>
      <c r="D34" s="15">
        <f>MIN('Number of parcels delivered'!D33,MAX(0,Parameters!$B$11-'Most deliveries'!C34-'Most deliveries'!E34))</f>
        <v>75</v>
      </c>
      <c r="E34" s="16">
        <f>MIN(Parameters!$B$11,'Number of parcels delivered'!E33)</f>
        <v>104</v>
      </c>
      <c r="F34">
        <f t="shared" si="3"/>
        <v>428</v>
      </c>
      <c r="G34">
        <f>Parameters!$B$11-'Most deliveries'!F34</f>
        <v>122</v>
      </c>
      <c r="J34">
        <v>30</v>
      </c>
      <c r="K34">
        <f>Parameters!$B$11*Parameters!$B$9</f>
        <v>2750</v>
      </c>
      <c r="L34">
        <f>'Most deliveries'!B34*Parameters!$B$3</f>
        <v>90</v>
      </c>
      <c r="M34">
        <f>'Most deliveries'!C34*Parameters!$B$4</f>
        <v>261.25</v>
      </c>
      <c r="N34">
        <f>Parameters!$B$5*'Most deliveries'!D34</f>
        <v>262.5</v>
      </c>
      <c r="O34">
        <f>'Most deliveries'!E34*Parameters!$B$6</f>
        <v>312</v>
      </c>
      <c r="P34">
        <f>Parameters!$B$7*'Most deliveries'!G34</f>
        <v>366</v>
      </c>
      <c r="Q34">
        <f t="shared" si="0"/>
        <v>1291.75</v>
      </c>
      <c r="R34">
        <f t="shared" si="1"/>
        <v>1458.25</v>
      </c>
      <c r="S34" s="6" t="b">
        <f t="shared" si="2"/>
        <v>1</v>
      </c>
    </row>
    <row r="35" spans="1:19">
      <c r="A35">
        <v>31</v>
      </c>
      <c r="B35" s="17">
        <f>MIN('Number of parcels delivered'!B34,MAX(0,Parameters!$B$11-'Most deliveries'!E35-'Most deliveries'!C35-'Most deliveries'!D35))</f>
        <v>11</v>
      </c>
      <c r="C35">
        <f>MIN('Number of parcels delivered'!C34,MAX(0,Parameters!$B$11-E35))</f>
        <v>233</v>
      </c>
      <c r="D35" s="15">
        <f>MIN('Number of parcels delivered'!D34,MAX(0,Parameters!$B$11-'Most deliveries'!C35-'Most deliveries'!E35))</f>
        <v>189</v>
      </c>
      <c r="E35" s="16">
        <f>MIN(Parameters!$B$11,'Number of parcels delivered'!E34)</f>
        <v>117</v>
      </c>
      <c r="F35">
        <f t="shared" si="3"/>
        <v>550</v>
      </c>
      <c r="G35">
        <f>Parameters!$B$11-'Most deliveries'!F35</f>
        <v>0</v>
      </c>
      <c r="J35">
        <v>31</v>
      </c>
      <c r="K35">
        <f>Parameters!$B$11*Parameters!$B$9</f>
        <v>2750</v>
      </c>
      <c r="L35">
        <f>'Most deliveries'!B35*Parameters!$B$3</f>
        <v>24.75</v>
      </c>
      <c r="M35">
        <f>'Most deliveries'!C35*Parameters!$B$4</f>
        <v>291.25</v>
      </c>
      <c r="N35">
        <f>Parameters!$B$5*'Most deliveries'!D35</f>
        <v>661.5</v>
      </c>
      <c r="O35">
        <f>'Most deliveries'!E35*Parameters!$B$6</f>
        <v>351</v>
      </c>
      <c r="P35">
        <f>Parameters!$B$7*'Most deliveries'!G35</f>
        <v>0</v>
      </c>
      <c r="Q35">
        <f t="shared" si="0"/>
        <v>1328.5</v>
      </c>
      <c r="R35">
        <f t="shared" si="1"/>
        <v>1421.5</v>
      </c>
      <c r="S35" s="6" t="b">
        <f t="shared" si="2"/>
        <v>0</v>
      </c>
    </row>
    <row r="36" spans="1:19">
      <c r="A36">
        <v>32</v>
      </c>
      <c r="B36" s="17">
        <f>MIN('Number of parcels delivered'!B35,MAX(0,Parameters!$B$11-'Most deliveries'!E36-'Most deliveries'!C36-'Most deliveries'!D36))</f>
        <v>43</v>
      </c>
      <c r="C36">
        <f>MIN('Number of parcels delivered'!C35,MAX(0,Parameters!$B$11-E36))</f>
        <v>100</v>
      </c>
      <c r="D36" s="15">
        <f>MIN('Number of parcels delivered'!D35,MAX(0,Parameters!$B$11-'Most deliveries'!C36-'Most deliveries'!E36))</f>
        <v>75</v>
      </c>
      <c r="E36" s="16">
        <f>MIN(Parameters!$B$11,'Number of parcels delivered'!E35)</f>
        <v>179</v>
      </c>
      <c r="F36">
        <f t="shared" si="3"/>
        <v>397</v>
      </c>
      <c r="G36">
        <f>Parameters!$B$11-'Most deliveries'!F36</f>
        <v>153</v>
      </c>
      <c r="J36">
        <v>32</v>
      </c>
      <c r="K36">
        <f>Parameters!$B$11*Parameters!$B$9</f>
        <v>2750</v>
      </c>
      <c r="L36">
        <f>'Most deliveries'!B36*Parameters!$B$3</f>
        <v>96.75</v>
      </c>
      <c r="M36">
        <f>'Most deliveries'!C36*Parameters!$B$4</f>
        <v>125</v>
      </c>
      <c r="N36">
        <f>Parameters!$B$5*'Most deliveries'!D36</f>
        <v>262.5</v>
      </c>
      <c r="O36">
        <f>'Most deliveries'!E36*Parameters!$B$6</f>
        <v>537</v>
      </c>
      <c r="P36">
        <f>Parameters!$B$7*'Most deliveries'!G36</f>
        <v>459</v>
      </c>
      <c r="Q36">
        <f t="shared" si="0"/>
        <v>1480.25</v>
      </c>
      <c r="R36">
        <f t="shared" si="1"/>
        <v>1269.75</v>
      </c>
      <c r="S36" s="6" t="b">
        <f t="shared" si="2"/>
        <v>0</v>
      </c>
    </row>
    <row r="37" spans="1:19">
      <c r="A37">
        <v>33</v>
      </c>
      <c r="B37" s="17">
        <f>MIN('Number of parcels delivered'!B36,MAX(0,Parameters!$B$11-'Most deliveries'!E37-'Most deliveries'!C37-'Most deliveries'!D37))</f>
        <v>42</v>
      </c>
      <c r="C37">
        <f>MIN('Number of parcels delivered'!C36,MAX(0,Parameters!$B$11-E37))</f>
        <v>100</v>
      </c>
      <c r="D37" s="15">
        <f>MIN('Number of parcels delivered'!D36,MAX(0,Parameters!$B$11-'Most deliveries'!C37-'Most deliveries'!E37))</f>
        <v>75</v>
      </c>
      <c r="E37" s="16">
        <f>MIN(Parameters!$B$11,'Number of parcels delivered'!E36)</f>
        <v>126</v>
      </c>
      <c r="F37">
        <f t="shared" si="3"/>
        <v>343</v>
      </c>
      <c r="G37">
        <f>Parameters!$B$11-'Most deliveries'!F37</f>
        <v>207</v>
      </c>
      <c r="J37">
        <v>33</v>
      </c>
      <c r="K37">
        <f>Parameters!$B$11*Parameters!$B$9</f>
        <v>2750</v>
      </c>
      <c r="L37">
        <f>'Most deliveries'!B37*Parameters!$B$3</f>
        <v>94.5</v>
      </c>
      <c r="M37">
        <f>'Most deliveries'!C37*Parameters!$B$4</f>
        <v>125</v>
      </c>
      <c r="N37">
        <f>Parameters!$B$5*'Most deliveries'!D37</f>
        <v>262.5</v>
      </c>
      <c r="O37">
        <f>'Most deliveries'!E37*Parameters!$B$6</f>
        <v>378</v>
      </c>
      <c r="P37">
        <f>Parameters!$B$7*'Most deliveries'!G37</f>
        <v>621</v>
      </c>
      <c r="Q37">
        <f t="shared" ref="Q37:Q68" si="4">SUM(L37:P37)</f>
        <v>1481</v>
      </c>
      <c r="R37">
        <f t="shared" ref="R37:R68" si="5">K37-Q37</f>
        <v>1269</v>
      </c>
      <c r="S37" s="6" t="b">
        <f t="shared" ref="S37:S68" si="6">R37&gt;$W$10</f>
        <v>0</v>
      </c>
    </row>
    <row r="38" spans="1:19">
      <c r="A38">
        <v>34</v>
      </c>
      <c r="B38" s="17">
        <f>MIN('Number of parcels delivered'!B37,MAX(0,Parameters!$B$11-'Most deliveries'!E38-'Most deliveries'!C38-'Most deliveries'!D38))</f>
        <v>0</v>
      </c>
      <c r="C38">
        <f>MIN('Number of parcels delivered'!C37,MAX(0,Parameters!$B$11-E38))</f>
        <v>0</v>
      </c>
      <c r="D38" s="15">
        <f>MIN('Number of parcels delivered'!D37,MAX(0,Parameters!$B$11-'Most deliveries'!C38-'Most deliveries'!E38))</f>
        <v>0</v>
      </c>
      <c r="E38" s="16">
        <f>MIN(Parameters!$B$11,'Number of parcels delivered'!E37)</f>
        <v>550</v>
      </c>
      <c r="F38">
        <f t="shared" si="3"/>
        <v>550</v>
      </c>
      <c r="G38">
        <f>Parameters!$B$11-'Most deliveries'!F38</f>
        <v>0</v>
      </c>
      <c r="J38">
        <v>34</v>
      </c>
      <c r="K38">
        <f>Parameters!$B$11*Parameters!$B$9</f>
        <v>2750</v>
      </c>
      <c r="L38">
        <f>'Most deliveries'!B38*Parameters!$B$3</f>
        <v>0</v>
      </c>
      <c r="M38">
        <f>'Most deliveries'!C38*Parameters!$B$4</f>
        <v>0</v>
      </c>
      <c r="N38">
        <f>Parameters!$B$5*'Most deliveries'!D38</f>
        <v>0</v>
      </c>
      <c r="O38">
        <f>'Most deliveries'!E38*Parameters!$B$6</f>
        <v>1650</v>
      </c>
      <c r="P38">
        <f>Parameters!$B$7*'Most deliveries'!G38</f>
        <v>0</v>
      </c>
      <c r="Q38">
        <f t="shared" si="4"/>
        <v>1650</v>
      </c>
      <c r="R38">
        <f t="shared" si="5"/>
        <v>1100</v>
      </c>
      <c r="S38" s="6" t="b">
        <f t="shared" si="6"/>
        <v>0</v>
      </c>
    </row>
    <row r="39" spans="1:19">
      <c r="A39">
        <v>35</v>
      </c>
      <c r="B39" s="17">
        <f>MIN('Number of parcels delivered'!B38,MAX(0,Parameters!$B$11-'Most deliveries'!E39-'Most deliveries'!C39-'Most deliveries'!D39))</f>
        <v>0</v>
      </c>
      <c r="C39">
        <f>MIN('Number of parcels delivered'!C38,MAX(0,Parameters!$B$11-E39))</f>
        <v>134</v>
      </c>
      <c r="D39" s="15">
        <f>MIN('Number of parcels delivered'!D38,MAX(0,Parameters!$B$11-'Most deliveries'!C39-'Most deliveries'!E39))</f>
        <v>0</v>
      </c>
      <c r="E39" s="16">
        <f>MIN(Parameters!$B$11,'Number of parcels delivered'!E38)</f>
        <v>416</v>
      </c>
      <c r="F39">
        <f t="shared" si="3"/>
        <v>550</v>
      </c>
      <c r="G39">
        <f>Parameters!$B$11-'Most deliveries'!F39</f>
        <v>0</v>
      </c>
      <c r="J39">
        <v>35</v>
      </c>
      <c r="K39">
        <f>Parameters!$B$11*Parameters!$B$9</f>
        <v>2750</v>
      </c>
      <c r="L39">
        <f>'Most deliveries'!B39*Parameters!$B$3</f>
        <v>0</v>
      </c>
      <c r="M39">
        <f>'Most deliveries'!C39*Parameters!$B$4</f>
        <v>167.5</v>
      </c>
      <c r="N39">
        <f>Parameters!$B$5*'Most deliveries'!D39</f>
        <v>0</v>
      </c>
      <c r="O39">
        <f>'Most deliveries'!E39*Parameters!$B$6</f>
        <v>1248</v>
      </c>
      <c r="P39">
        <f>Parameters!$B$7*'Most deliveries'!G39</f>
        <v>0</v>
      </c>
      <c r="Q39">
        <f t="shared" si="4"/>
        <v>1415.5</v>
      </c>
      <c r="R39">
        <f t="shared" si="5"/>
        <v>1334.5</v>
      </c>
      <c r="S39" s="6" t="b">
        <f t="shared" si="6"/>
        <v>0</v>
      </c>
    </row>
    <row r="40" spans="1:19">
      <c r="A40">
        <v>36</v>
      </c>
      <c r="B40" s="17">
        <f>MIN('Number of parcels delivered'!B39,MAX(0,Parameters!$B$11-'Most deliveries'!E40-'Most deliveries'!C40-'Most deliveries'!D40))</f>
        <v>0</v>
      </c>
      <c r="C40">
        <f>MIN('Number of parcels delivered'!C39,MAX(0,Parameters!$B$11-E40))</f>
        <v>100</v>
      </c>
      <c r="D40" s="15">
        <f>MIN('Number of parcels delivered'!D39,MAX(0,Parameters!$B$11-'Most deliveries'!C40-'Most deliveries'!E40))</f>
        <v>17</v>
      </c>
      <c r="E40" s="16">
        <f>MIN(Parameters!$B$11,'Number of parcels delivered'!E39)</f>
        <v>433</v>
      </c>
      <c r="F40">
        <f t="shared" si="3"/>
        <v>550</v>
      </c>
      <c r="G40">
        <f>Parameters!$B$11-'Most deliveries'!F40</f>
        <v>0</v>
      </c>
      <c r="J40">
        <v>36</v>
      </c>
      <c r="K40">
        <f>Parameters!$B$11*Parameters!$B$9</f>
        <v>2750</v>
      </c>
      <c r="L40">
        <f>'Most deliveries'!B40*Parameters!$B$3</f>
        <v>0</v>
      </c>
      <c r="M40">
        <f>'Most deliveries'!C40*Parameters!$B$4</f>
        <v>125</v>
      </c>
      <c r="N40">
        <f>Parameters!$B$5*'Most deliveries'!D40</f>
        <v>59.5</v>
      </c>
      <c r="O40">
        <f>'Most deliveries'!E40*Parameters!$B$6</f>
        <v>1299</v>
      </c>
      <c r="P40">
        <f>Parameters!$B$7*'Most deliveries'!G40</f>
        <v>0</v>
      </c>
      <c r="Q40">
        <f t="shared" si="4"/>
        <v>1483.5</v>
      </c>
      <c r="R40">
        <f t="shared" si="5"/>
        <v>1266.5</v>
      </c>
      <c r="S40" s="6" t="b">
        <f t="shared" si="6"/>
        <v>0</v>
      </c>
    </row>
    <row r="41" spans="1:19">
      <c r="A41">
        <v>37</v>
      </c>
      <c r="B41" s="17">
        <f>MIN('Number of parcels delivered'!B40,MAX(0,Parameters!$B$11-'Most deliveries'!E41-'Most deliveries'!C41-'Most deliveries'!D41))</f>
        <v>0</v>
      </c>
      <c r="C41">
        <f>MIN('Number of parcels delivered'!C40,MAX(0,Parameters!$B$11-E41))</f>
        <v>0</v>
      </c>
      <c r="D41" s="15">
        <f>MIN('Number of parcels delivered'!D40,MAX(0,Parameters!$B$11-'Most deliveries'!C41-'Most deliveries'!E41))</f>
        <v>0</v>
      </c>
      <c r="E41" s="16">
        <f>MIN(Parameters!$B$11,'Number of parcels delivered'!E40)</f>
        <v>550</v>
      </c>
      <c r="F41">
        <f t="shared" si="3"/>
        <v>550</v>
      </c>
      <c r="G41">
        <f>Parameters!$B$11-'Most deliveries'!F41</f>
        <v>0</v>
      </c>
      <c r="J41">
        <v>37</v>
      </c>
      <c r="K41">
        <f>Parameters!$B$11*Parameters!$B$9</f>
        <v>2750</v>
      </c>
      <c r="L41">
        <f>'Most deliveries'!B41*Parameters!$B$3</f>
        <v>0</v>
      </c>
      <c r="M41">
        <f>'Most deliveries'!C41*Parameters!$B$4</f>
        <v>0</v>
      </c>
      <c r="N41">
        <f>Parameters!$B$5*'Most deliveries'!D41</f>
        <v>0</v>
      </c>
      <c r="O41">
        <f>'Most deliveries'!E41*Parameters!$B$6</f>
        <v>1650</v>
      </c>
      <c r="P41">
        <f>Parameters!$B$7*'Most deliveries'!G41</f>
        <v>0</v>
      </c>
      <c r="Q41">
        <f t="shared" si="4"/>
        <v>1650</v>
      </c>
      <c r="R41">
        <f t="shared" si="5"/>
        <v>1100</v>
      </c>
      <c r="S41" s="6" t="b">
        <f t="shared" si="6"/>
        <v>0</v>
      </c>
    </row>
    <row r="42" spans="1:19">
      <c r="A42">
        <v>38</v>
      </c>
      <c r="B42" s="17">
        <f>MIN('Number of parcels delivered'!B41,MAX(0,Parameters!$B$11-'Most deliveries'!E42-'Most deliveries'!C42-'Most deliveries'!D42))</f>
        <v>0</v>
      </c>
      <c r="C42">
        <f>MIN('Number of parcels delivered'!C41,MAX(0,Parameters!$B$11-E42))</f>
        <v>0</v>
      </c>
      <c r="D42" s="15">
        <f>MIN('Number of parcels delivered'!D41,MAX(0,Parameters!$B$11-'Most deliveries'!C42-'Most deliveries'!E42))</f>
        <v>0</v>
      </c>
      <c r="E42" s="16">
        <f>MIN(Parameters!$B$11,'Number of parcels delivered'!E41)</f>
        <v>550</v>
      </c>
      <c r="F42">
        <f t="shared" si="3"/>
        <v>550</v>
      </c>
      <c r="G42">
        <f>Parameters!$B$11-'Most deliveries'!F42</f>
        <v>0</v>
      </c>
      <c r="J42">
        <v>38</v>
      </c>
      <c r="K42">
        <f>Parameters!$B$11*Parameters!$B$9</f>
        <v>2750</v>
      </c>
      <c r="L42">
        <f>'Most deliveries'!B42*Parameters!$B$3</f>
        <v>0</v>
      </c>
      <c r="M42">
        <f>'Most deliveries'!C42*Parameters!$B$4</f>
        <v>0</v>
      </c>
      <c r="N42">
        <f>Parameters!$B$5*'Most deliveries'!D42</f>
        <v>0</v>
      </c>
      <c r="O42">
        <f>'Most deliveries'!E42*Parameters!$B$6</f>
        <v>1650</v>
      </c>
      <c r="P42">
        <f>Parameters!$B$7*'Most deliveries'!G42</f>
        <v>0</v>
      </c>
      <c r="Q42">
        <f t="shared" si="4"/>
        <v>1650</v>
      </c>
      <c r="R42">
        <f t="shared" si="5"/>
        <v>1100</v>
      </c>
      <c r="S42" s="6" t="b">
        <f t="shared" si="6"/>
        <v>0</v>
      </c>
    </row>
    <row r="43" spans="1:19">
      <c r="A43">
        <v>39</v>
      </c>
      <c r="B43" s="17">
        <f>MIN('Number of parcels delivered'!B42,MAX(0,Parameters!$B$11-'Most deliveries'!E43-'Most deliveries'!C43-'Most deliveries'!D43))</f>
        <v>33</v>
      </c>
      <c r="C43">
        <f>MIN('Number of parcels delivered'!C42,MAX(0,Parameters!$B$11-E43))</f>
        <v>209</v>
      </c>
      <c r="D43" s="15">
        <f>MIN('Number of parcels delivered'!D42,MAX(0,Parameters!$B$11-'Most deliveries'!C43-'Most deliveries'!E43))</f>
        <v>113</v>
      </c>
      <c r="E43" s="16">
        <f>MIN(Parameters!$B$11,'Number of parcels delivered'!E42)</f>
        <v>195</v>
      </c>
      <c r="F43">
        <f t="shared" si="3"/>
        <v>550</v>
      </c>
      <c r="G43">
        <f>Parameters!$B$11-'Most deliveries'!F43</f>
        <v>0</v>
      </c>
      <c r="J43">
        <v>39</v>
      </c>
      <c r="K43">
        <f>Parameters!$B$11*Parameters!$B$9</f>
        <v>2750</v>
      </c>
      <c r="L43">
        <f>'Most deliveries'!B43*Parameters!$B$3</f>
        <v>74.25</v>
      </c>
      <c r="M43">
        <f>'Most deliveries'!C43*Parameters!$B$4</f>
        <v>261.25</v>
      </c>
      <c r="N43">
        <f>Parameters!$B$5*'Most deliveries'!D43</f>
        <v>395.5</v>
      </c>
      <c r="O43">
        <f>'Most deliveries'!E43*Parameters!$B$6</f>
        <v>585</v>
      </c>
      <c r="P43">
        <f>Parameters!$B$7*'Most deliveries'!G43</f>
        <v>0</v>
      </c>
      <c r="Q43">
        <f t="shared" si="4"/>
        <v>1316</v>
      </c>
      <c r="R43">
        <f t="shared" si="5"/>
        <v>1434</v>
      </c>
      <c r="S43" s="6" t="b">
        <f t="shared" si="6"/>
        <v>0</v>
      </c>
    </row>
    <row r="44" spans="1:19">
      <c r="A44">
        <v>40</v>
      </c>
      <c r="B44" s="17">
        <f>MIN('Number of parcels delivered'!B43,MAX(0,Parameters!$B$11-'Most deliveries'!E44-'Most deliveries'!C44-'Most deliveries'!D44))</f>
        <v>0</v>
      </c>
      <c r="C44">
        <f>MIN('Number of parcels delivered'!C43,MAX(0,Parameters!$B$11-E44))</f>
        <v>100</v>
      </c>
      <c r="D44" s="15">
        <f>MIN('Number of parcels delivered'!D43,MAX(0,Parameters!$B$11-'Most deliveries'!C44-'Most deliveries'!E44))</f>
        <v>74</v>
      </c>
      <c r="E44" s="16">
        <f>MIN(Parameters!$B$11,'Number of parcels delivered'!E43)</f>
        <v>376</v>
      </c>
      <c r="F44">
        <f t="shared" si="3"/>
        <v>550</v>
      </c>
      <c r="G44">
        <f>Parameters!$B$11-'Most deliveries'!F44</f>
        <v>0</v>
      </c>
      <c r="J44">
        <v>40</v>
      </c>
      <c r="K44">
        <f>Parameters!$B$11*Parameters!$B$9</f>
        <v>2750</v>
      </c>
      <c r="L44">
        <f>'Most deliveries'!B44*Parameters!$B$3</f>
        <v>0</v>
      </c>
      <c r="M44">
        <f>'Most deliveries'!C44*Parameters!$B$4</f>
        <v>125</v>
      </c>
      <c r="N44">
        <f>Parameters!$B$5*'Most deliveries'!D44</f>
        <v>259</v>
      </c>
      <c r="O44">
        <f>'Most deliveries'!E44*Parameters!$B$6</f>
        <v>1128</v>
      </c>
      <c r="P44">
        <f>Parameters!$B$7*'Most deliveries'!G44</f>
        <v>0</v>
      </c>
      <c r="Q44">
        <f t="shared" si="4"/>
        <v>1512</v>
      </c>
      <c r="R44">
        <f t="shared" si="5"/>
        <v>1238</v>
      </c>
      <c r="S44" s="6" t="b">
        <f t="shared" si="6"/>
        <v>0</v>
      </c>
    </row>
    <row r="45" spans="1:19">
      <c r="A45">
        <v>41</v>
      </c>
      <c r="B45" s="17">
        <f>MIN('Number of parcels delivered'!B44,MAX(0,Parameters!$B$11-'Most deliveries'!E45-'Most deliveries'!C45-'Most deliveries'!D45))</f>
        <v>0</v>
      </c>
      <c r="C45">
        <f>MIN('Number of parcels delivered'!C44,MAX(0,Parameters!$B$11-E45))</f>
        <v>100</v>
      </c>
      <c r="D45" s="15">
        <f>MIN('Number of parcels delivered'!D44,MAX(0,Parameters!$B$11-'Most deliveries'!C45-'Most deliveries'!E45))</f>
        <v>30</v>
      </c>
      <c r="E45" s="16">
        <f>MIN(Parameters!$B$11,'Number of parcels delivered'!E44)</f>
        <v>420</v>
      </c>
      <c r="F45">
        <f t="shared" si="3"/>
        <v>550</v>
      </c>
      <c r="G45">
        <f>Parameters!$B$11-'Most deliveries'!F45</f>
        <v>0</v>
      </c>
      <c r="J45">
        <v>41</v>
      </c>
      <c r="K45">
        <f>Parameters!$B$11*Parameters!$B$9</f>
        <v>2750</v>
      </c>
      <c r="L45">
        <f>'Most deliveries'!B45*Parameters!$B$3</f>
        <v>0</v>
      </c>
      <c r="M45">
        <f>'Most deliveries'!C45*Parameters!$B$4</f>
        <v>125</v>
      </c>
      <c r="N45">
        <f>Parameters!$B$5*'Most deliveries'!D45</f>
        <v>105</v>
      </c>
      <c r="O45">
        <f>'Most deliveries'!E45*Parameters!$B$6</f>
        <v>1260</v>
      </c>
      <c r="P45">
        <f>Parameters!$B$7*'Most deliveries'!G45</f>
        <v>0</v>
      </c>
      <c r="Q45">
        <f t="shared" si="4"/>
        <v>1490</v>
      </c>
      <c r="R45">
        <f t="shared" si="5"/>
        <v>1260</v>
      </c>
      <c r="S45" s="6" t="b">
        <f t="shared" si="6"/>
        <v>0</v>
      </c>
    </row>
    <row r="46" spans="1:19">
      <c r="A46">
        <v>42</v>
      </c>
      <c r="B46" s="17">
        <f>MIN('Number of parcels delivered'!B45,MAX(0,Parameters!$B$11-'Most deliveries'!E46-'Most deliveries'!C46-'Most deliveries'!D46))</f>
        <v>46</v>
      </c>
      <c r="C46">
        <f>MIN('Number of parcels delivered'!C45,MAX(0,Parameters!$B$11-E46))</f>
        <v>135</v>
      </c>
      <c r="D46" s="15">
        <f>MIN('Number of parcels delivered'!D45,MAX(0,Parameters!$B$11-'Most deliveries'!C46-'Most deliveries'!E46))</f>
        <v>130</v>
      </c>
      <c r="E46" s="16">
        <f>MIN(Parameters!$B$11,'Number of parcels delivered'!E45)</f>
        <v>100</v>
      </c>
      <c r="F46">
        <f t="shared" si="3"/>
        <v>411</v>
      </c>
      <c r="G46">
        <f>Parameters!$B$11-'Most deliveries'!F46</f>
        <v>139</v>
      </c>
      <c r="J46">
        <v>42</v>
      </c>
      <c r="K46">
        <f>Parameters!$B$11*Parameters!$B$9</f>
        <v>2750</v>
      </c>
      <c r="L46">
        <f>'Most deliveries'!B46*Parameters!$B$3</f>
        <v>103.5</v>
      </c>
      <c r="M46">
        <f>'Most deliveries'!C46*Parameters!$B$4</f>
        <v>168.75</v>
      </c>
      <c r="N46">
        <f>Parameters!$B$5*'Most deliveries'!D46</f>
        <v>455</v>
      </c>
      <c r="O46">
        <f>'Most deliveries'!E46*Parameters!$B$6</f>
        <v>300</v>
      </c>
      <c r="P46">
        <f>Parameters!$B$7*'Most deliveries'!G46</f>
        <v>417</v>
      </c>
      <c r="Q46">
        <f t="shared" si="4"/>
        <v>1444.25</v>
      </c>
      <c r="R46">
        <f t="shared" si="5"/>
        <v>1305.75</v>
      </c>
      <c r="S46" s="6" t="b">
        <f t="shared" si="6"/>
        <v>0</v>
      </c>
    </row>
    <row r="47" spans="1:19">
      <c r="A47">
        <v>43</v>
      </c>
      <c r="B47" s="17">
        <f>MIN('Number of parcels delivered'!B46,MAX(0,Parameters!$B$11-'Most deliveries'!E47-'Most deliveries'!C47-'Most deliveries'!D47))</f>
        <v>0</v>
      </c>
      <c r="C47">
        <f>MIN('Number of parcels delivered'!C46,MAX(0,Parameters!$B$11-E47))</f>
        <v>277</v>
      </c>
      <c r="D47" s="15">
        <f>MIN('Number of parcels delivered'!D46,MAX(0,Parameters!$B$11-'Most deliveries'!C47-'Most deliveries'!E47))</f>
        <v>22</v>
      </c>
      <c r="E47" s="16">
        <f>MIN(Parameters!$B$11,'Number of parcels delivered'!E46)</f>
        <v>251</v>
      </c>
      <c r="F47">
        <f t="shared" si="3"/>
        <v>550</v>
      </c>
      <c r="G47">
        <f>Parameters!$B$11-'Most deliveries'!F47</f>
        <v>0</v>
      </c>
      <c r="J47">
        <v>43</v>
      </c>
      <c r="K47">
        <f>Parameters!$B$11*Parameters!$B$9</f>
        <v>2750</v>
      </c>
      <c r="L47">
        <f>'Most deliveries'!B47*Parameters!$B$3</f>
        <v>0</v>
      </c>
      <c r="M47">
        <f>'Most deliveries'!C47*Parameters!$B$4</f>
        <v>346.25</v>
      </c>
      <c r="N47">
        <f>Parameters!$B$5*'Most deliveries'!D47</f>
        <v>77</v>
      </c>
      <c r="O47">
        <f>'Most deliveries'!E47*Parameters!$B$6</f>
        <v>753</v>
      </c>
      <c r="P47">
        <f>Parameters!$B$7*'Most deliveries'!G47</f>
        <v>0</v>
      </c>
      <c r="Q47">
        <f t="shared" si="4"/>
        <v>1176.25</v>
      </c>
      <c r="R47">
        <f t="shared" si="5"/>
        <v>1573.75</v>
      </c>
      <c r="S47" s="6" t="b">
        <f t="shared" si="6"/>
        <v>1</v>
      </c>
    </row>
    <row r="48" spans="1:19">
      <c r="A48">
        <v>44</v>
      </c>
      <c r="B48" s="17">
        <f>MIN('Number of parcels delivered'!B47,MAX(0,Parameters!$B$11-'Most deliveries'!E48-'Most deliveries'!C48-'Most deliveries'!D48))</f>
        <v>0</v>
      </c>
      <c r="C48">
        <f>MIN('Number of parcels delivered'!C47,MAX(0,Parameters!$B$11-E48))</f>
        <v>100</v>
      </c>
      <c r="D48" s="15">
        <f>MIN('Number of parcels delivered'!D47,MAX(0,Parameters!$B$11-'Most deliveries'!C48-'Most deliveries'!E48))</f>
        <v>111</v>
      </c>
      <c r="E48" s="16">
        <f>MIN(Parameters!$B$11,'Number of parcels delivered'!E47)</f>
        <v>339</v>
      </c>
      <c r="F48">
        <f t="shared" si="3"/>
        <v>550</v>
      </c>
      <c r="G48">
        <f>Parameters!$B$11-'Most deliveries'!F48</f>
        <v>0</v>
      </c>
      <c r="J48">
        <v>44</v>
      </c>
      <c r="K48">
        <f>Parameters!$B$11*Parameters!$B$9</f>
        <v>2750</v>
      </c>
      <c r="L48">
        <f>'Most deliveries'!B48*Parameters!$B$3</f>
        <v>0</v>
      </c>
      <c r="M48">
        <f>'Most deliveries'!C48*Parameters!$B$4</f>
        <v>125</v>
      </c>
      <c r="N48">
        <f>Parameters!$B$5*'Most deliveries'!D48</f>
        <v>388.5</v>
      </c>
      <c r="O48">
        <f>'Most deliveries'!E48*Parameters!$B$6</f>
        <v>1017</v>
      </c>
      <c r="P48">
        <f>Parameters!$B$7*'Most deliveries'!G48</f>
        <v>0</v>
      </c>
      <c r="Q48">
        <f t="shared" si="4"/>
        <v>1530.5</v>
      </c>
      <c r="R48">
        <f t="shared" si="5"/>
        <v>1219.5</v>
      </c>
      <c r="S48" s="6" t="b">
        <f t="shared" si="6"/>
        <v>0</v>
      </c>
    </row>
    <row r="49" spans="1:19">
      <c r="A49">
        <v>45</v>
      </c>
      <c r="B49" s="17">
        <f>MIN('Number of parcels delivered'!B48,MAX(0,Parameters!$B$11-'Most deliveries'!E49-'Most deliveries'!C49-'Most deliveries'!D49))</f>
        <v>46</v>
      </c>
      <c r="C49">
        <f>MIN('Number of parcels delivered'!C48,MAX(0,Parameters!$B$11-E49))</f>
        <v>254</v>
      </c>
      <c r="D49" s="15">
        <f>MIN('Number of parcels delivered'!D48,MAX(0,Parameters!$B$11-'Most deliveries'!C49-'Most deliveries'!E49))</f>
        <v>101</v>
      </c>
      <c r="E49" s="16">
        <f>MIN(Parameters!$B$11,'Number of parcels delivered'!E48)</f>
        <v>100</v>
      </c>
      <c r="F49">
        <f t="shared" si="3"/>
        <v>501</v>
      </c>
      <c r="G49">
        <f>Parameters!$B$11-'Most deliveries'!F49</f>
        <v>49</v>
      </c>
      <c r="J49">
        <v>45</v>
      </c>
      <c r="K49">
        <f>Parameters!$B$11*Parameters!$B$9</f>
        <v>2750</v>
      </c>
      <c r="L49">
        <f>'Most deliveries'!B49*Parameters!$B$3</f>
        <v>103.5</v>
      </c>
      <c r="M49">
        <f>'Most deliveries'!C49*Parameters!$B$4</f>
        <v>317.5</v>
      </c>
      <c r="N49">
        <f>Parameters!$B$5*'Most deliveries'!D49</f>
        <v>353.5</v>
      </c>
      <c r="O49">
        <f>'Most deliveries'!E49*Parameters!$B$6</f>
        <v>300</v>
      </c>
      <c r="P49">
        <f>Parameters!$B$7*'Most deliveries'!G49</f>
        <v>147</v>
      </c>
      <c r="Q49">
        <f t="shared" si="4"/>
        <v>1221.5</v>
      </c>
      <c r="R49">
        <f t="shared" si="5"/>
        <v>1528.5</v>
      </c>
      <c r="S49" s="6" t="b">
        <f t="shared" si="6"/>
        <v>1</v>
      </c>
    </row>
    <row r="50" spans="1:19">
      <c r="A50">
        <v>46</v>
      </c>
      <c r="B50" s="17">
        <f>MIN('Number of parcels delivered'!B49,MAX(0,Parameters!$B$11-'Most deliveries'!E50-'Most deliveries'!C50-'Most deliveries'!D50))</f>
        <v>0</v>
      </c>
      <c r="C50">
        <f>MIN('Number of parcels delivered'!C49,MAX(0,Parameters!$B$11-E50))</f>
        <v>232</v>
      </c>
      <c r="D50" s="15">
        <f>MIN('Number of parcels delivered'!D49,MAX(0,Parameters!$B$11-'Most deliveries'!C50-'Most deliveries'!E50))</f>
        <v>119</v>
      </c>
      <c r="E50" s="16">
        <f>MIN(Parameters!$B$11,'Number of parcels delivered'!E49)</f>
        <v>199</v>
      </c>
      <c r="F50">
        <f t="shared" si="3"/>
        <v>550</v>
      </c>
      <c r="G50">
        <f>Parameters!$B$11-'Most deliveries'!F50</f>
        <v>0</v>
      </c>
      <c r="J50">
        <v>46</v>
      </c>
      <c r="K50">
        <f>Parameters!$B$11*Parameters!$B$9</f>
        <v>2750</v>
      </c>
      <c r="L50">
        <f>'Most deliveries'!B50*Parameters!$B$3</f>
        <v>0</v>
      </c>
      <c r="M50">
        <f>'Most deliveries'!C50*Parameters!$B$4</f>
        <v>290</v>
      </c>
      <c r="N50">
        <f>Parameters!$B$5*'Most deliveries'!D50</f>
        <v>416.5</v>
      </c>
      <c r="O50">
        <f>'Most deliveries'!E50*Parameters!$B$6</f>
        <v>597</v>
      </c>
      <c r="P50">
        <f>Parameters!$B$7*'Most deliveries'!G50</f>
        <v>0</v>
      </c>
      <c r="Q50">
        <f t="shared" si="4"/>
        <v>1303.5</v>
      </c>
      <c r="R50">
        <f t="shared" si="5"/>
        <v>1446.5</v>
      </c>
      <c r="S50" s="6" t="b">
        <f t="shared" si="6"/>
        <v>0</v>
      </c>
    </row>
    <row r="51" spans="1:19">
      <c r="A51">
        <v>47</v>
      </c>
      <c r="B51" s="17">
        <f>MIN('Number of parcels delivered'!B50,MAX(0,Parameters!$B$11-'Most deliveries'!E51-'Most deliveries'!C51-'Most deliveries'!D51))</f>
        <v>0</v>
      </c>
      <c r="C51">
        <f>MIN('Number of parcels delivered'!C50,MAX(0,Parameters!$B$11-E51))</f>
        <v>0</v>
      </c>
      <c r="D51" s="15">
        <f>MIN('Number of parcels delivered'!D50,MAX(0,Parameters!$B$11-'Most deliveries'!C51-'Most deliveries'!E51))</f>
        <v>0</v>
      </c>
      <c r="E51" s="16">
        <f>MIN(Parameters!$B$11,'Number of parcels delivered'!E50)</f>
        <v>550</v>
      </c>
      <c r="F51">
        <f t="shared" si="3"/>
        <v>550</v>
      </c>
      <c r="G51">
        <f>Parameters!$B$11-'Most deliveries'!F51</f>
        <v>0</v>
      </c>
      <c r="J51">
        <v>47</v>
      </c>
      <c r="K51">
        <f>Parameters!$B$11*Parameters!$B$9</f>
        <v>2750</v>
      </c>
      <c r="L51">
        <f>'Most deliveries'!B51*Parameters!$B$3</f>
        <v>0</v>
      </c>
      <c r="M51">
        <f>'Most deliveries'!C51*Parameters!$B$4</f>
        <v>0</v>
      </c>
      <c r="N51">
        <f>Parameters!$B$5*'Most deliveries'!D51</f>
        <v>0</v>
      </c>
      <c r="O51">
        <f>'Most deliveries'!E51*Parameters!$B$6</f>
        <v>1650</v>
      </c>
      <c r="P51">
        <f>Parameters!$B$7*'Most deliveries'!G51</f>
        <v>0</v>
      </c>
      <c r="Q51">
        <f t="shared" si="4"/>
        <v>1650</v>
      </c>
      <c r="R51">
        <f t="shared" si="5"/>
        <v>1100</v>
      </c>
      <c r="S51" s="6" t="b">
        <f t="shared" si="6"/>
        <v>0</v>
      </c>
    </row>
    <row r="52" spans="1:19">
      <c r="A52">
        <v>48</v>
      </c>
      <c r="B52" s="17">
        <f>MIN('Number of parcels delivered'!B51,MAX(0,Parameters!$B$11-'Most deliveries'!E52-'Most deliveries'!C52-'Most deliveries'!D52))</f>
        <v>0</v>
      </c>
      <c r="C52">
        <f>MIN('Number of parcels delivered'!C51,MAX(0,Parameters!$B$11-E52))</f>
        <v>36</v>
      </c>
      <c r="D52" s="15">
        <f>MIN('Number of parcels delivered'!D51,MAX(0,Parameters!$B$11-'Most deliveries'!C52-'Most deliveries'!E52))</f>
        <v>0</v>
      </c>
      <c r="E52" s="16">
        <f>MIN(Parameters!$B$11,'Number of parcels delivered'!E51)</f>
        <v>514</v>
      </c>
      <c r="F52">
        <f t="shared" si="3"/>
        <v>550</v>
      </c>
      <c r="G52">
        <f>Parameters!$B$11-'Most deliveries'!F52</f>
        <v>0</v>
      </c>
      <c r="J52">
        <v>48</v>
      </c>
      <c r="K52">
        <f>Parameters!$B$11*Parameters!$B$9</f>
        <v>2750</v>
      </c>
      <c r="L52">
        <f>'Most deliveries'!B52*Parameters!$B$3</f>
        <v>0</v>
      </c>
      <c r="M52">
        <f>'Most deliveries'!C52*Parameters!$B$4</f>
        <v>45</v>
      </c>
      <c r="N52">
        <f>Parameters!$B$5*'Most deliveries'!D52</f>
        <v>0</v>
      </c>
      <c r="O52">
        <f>'Most deliveries'!E52*Parameters!$B$6</f>
        <v>1542</v>
      </c>
      <c r="P52">
        <f>Parameters!$B$7*'Most deliveries'!G52</f>
        <v>0</v>
      </c>
      <c r="Q52">
        <f t="shared" si="4"/>
        <v>1587</v>
      </c>
      <c r="R52">
        <f t="shared" si="5"/>
        <v>1163</v>
      </c>
      <c r="S52" s="6" t="b">
        <f t="shared" si="6"/>
        <v>0</v>
      </c>
    </row>
    <row r="53" spans="1:19">
      <c r="A53">
        <v>49</v>
      </c>
      <c r="B53" s="17">
        <f>MIN('Number of parcels delivered'!B52,MAX(0,Parameters!$B$11-'Most deliveries'!E53-'Most deliveries'!C53-'Most deliveries'!D53))</f>
        <v>40</v>
      </c>
      <c r="C53">
        <f>MIN('Number of parcels delivered'!C52,MAX(0,Parameters!$B$11-E53))</f>
        <v>100</v>
      </c>
      <c r="D53" s="15">
        <f>MIN('Number of parcels delivered'!D52,MAX(0,Parameters!$B$11-'Most deliveries'!C53-'Most deliveries'!E53))</f>
        <v>75</v>
      </c>
      <c r="E53" s="16">
        <f>MIN(Parameters!$B$11,'Number of parcels delivered'!E52)</f>
        <v>326</v>
      </c>
      <c r="F53">
        <f t="shared" si="3"/>
        <v>541</v>
      </c>
      <c r="G53">
        <f>Parameters!$B$11-'Most deliveries'!F53</f>
        <v>9</v>
      </c>
      <c r="J53">
        <v>49</v>
      </c>
      <c r="K53">
        <f>Parameters!$B$11*Parameters!$B$9</f>
        <v>2750</v>
      </c>
      <c r="L53">
        <f>'Most deliveries'!B53*Parameters!$B$3</f>
        <v>90</v>
      </c>
      <c r="M53">
        <f>'Most deliveries'!C53*Parameters!$B$4</f>
        <v>125</v>
      </c>
      <c r="N53">
        <f>Parameters!$B$5*'Most deliveries'!D53</f>
        <v>262.5</v>
      </c>
      <c r="O53">
        <f>'Most deliveries'!E53*Parameters!$B$6</f>
        <v>978</v>
      </c>
      <c r="P53">
        <f>Parameters!$B$7*'Most deliveries'!G53</f>
        <v>27</v>
      </c>
      <c r="Q53">
        <f t="shared" si="4"/>
        <v>1482.5</v>
      </c>
      <c r="R53">
        <f t="shared" si="5"/>
        <v>1267.5</v>
      </c>
      <c r="S53" s="6" t="b">
        <f t="shared" si="6"/>
        <v>0</v>
      </c>
    </row>
    <row r="54" spans="1:19">
      <c r="A54">
        <v>50</v>
      </c>
      <c r="B54" s="17">
        <f>MIN('Number of parcels delivered'!B53,MAX(0,Parameters!$B$11-'Most deliveries'!E54-'Most deliveries'!C54-'Most deliveries'!D54))</f>
        <v>46</v>
      </c>
      <c r="C54">
        <f>MIN('Number of parcels delivered'!C53,MAX(0,Parameters!$B$11-E54))</f>
        <v>270</v>
      </c>
      <c r="D54" s="15">
        <f>MIN('Number of parcels delivered'!D53,MAX(0,Parameters!$B$11-'Most deliveries'!C54-'Most deliveries'!E54))</f>
        <v>75</v>
      </c>
      <c r="E54" s="16">
        <f>MIN(Parameters!$B$11,'Number of parcels delivered'!E53)</f>
        <v>122</v>
      </c>
      <c r="F54">
        <f t="shared" si="3"/>
        <v>513</v>
      </c>
      <c r="G54">
        <f>Parameters!$B$11-'Most deliveries'!F54</f>
        <v>37</v>
      </c>
      <c r="J54">
        <v>50</v>
      </c>
      <c r="K54">
        <f>Parameters!$B$11*Parameters!$B$9</f>
        <v>2750</v>
      </c>
      <c r="L54">
        <f>'Most deliveries'!B54*Parameters!$B$3</f>
        <v>103.5</v>
      </c>
      <c r="M54">
        <f>'Most deliveries'!C54*Parameters!$B$4</f>
        <v>337.5</v>
      </c>
      <c r="N54">
        <f>Parameters!$B$5*'Most deliveries'!D54</f>
        <v>262.5</v>
      </c>
      <c r="O54">
        <f>'Most deliveries'!E54*Parameters!$B$6</f>
        <v>366</v>
      </c>
      <c r="P54">
        <f>Parameters!$B$7*'Most deliveries'!G54</f>
        <v>111</v>
      </c>
      <c r="Q54">
        <f t="shared" si="4"/>
        <v>1180.5</v>
      </c>
      <c r="R54">
        <f t="shared" si="5"/>
        <v>1569.5</v>
      </c>
      <c r="S54" s="6" t="b">
        <f t="shared" si="6"/>
        <v>1</v>
      </c>
    </row>
    <row r="55" spans="1:19">
      <c r="A55">
        <v>51</v>
      </c>
      <c r="B55" s="17">
        <f>MIN('Number of parcels delivered'!B54,MAX(0,Parameters!$B$11-'Most deliveries'!E55-'Most deliveries'!C55-'Most deliveries'!D55))</f>
        <v>0</v>
      </c>
      <c r="C55">
        <f>MIN('Number of parcels delivered'!C54,MAX(0,Parameters!$B$11-E55))</f>
        <v>208</v>
      </c>
      <c r="D55" s="15">
        <f>MIN('Number of parcels delivered'!D54,MAX(0,Parameters!$B$11-'Most deliveries'!C55-'Most deliveries'!E55))</f>
        <v>0</v>
      </c>
      <c r="E55" s="16">
        <f>MIN(Parameters!$B$11,'Number of parcels delivered'!E54)</f>
        <v>342</v>
      </c>
      <c r="F55">
        <f t="shared" si="3"/>
        <v>550</v>
      </c>
      <c r="G55">
        <f>Parameters!$B$11-'Most deliveries'!F55</f>
        <v>0</v>
      </c>
      <c r="J55">
        <v>51</v>
      </c>
      <c r="K55">
        <f>Parameters!$B$11*Parameters!$B$9</f>
        <v>2750</v>
      </c>
      <c r="L55">
        <f>'Most deliveries'!B55*Parameters!$B$3</f>
        <v>0</v>
      </c>
      <c r="M55">
        <f>'Most deliveries'!C55*Parameters!$B$4</f>
        <v>260</v>
      </c>
      <c r="N55">
        <f>Parameters!$B$5*'Most deliveries'!D55</f>
        <v>0</v>
      </c>
      <c r="O55">
        <f>'Most deliveries'!E55*Parameters!$B$6</f>
        <v>1026</v>
      </c>
      <c r="P55">
        <f>Parameters!$B$7*'Most deliveries'!G55</f>
        <v>0</v>
      </c>
      <c r="Q55">
        <f t="shared" si="4"/>
        <v>1286</v>
      </c>
      <c r="R55">
        <f t="shared" si="5"/>
        <v>1464</v>
      </c>
      <c r="S55" s="6" t="b">
        <f t="shared" si="6"/>
        <v>1</v>
      </c>
    </row>
    <row r="56" spans="1:19">
      <c r="A56">
        <v>52</v>
      </c>
      <c r="B56" s="17">
        <f>MIN('Number of parcels delivered'!B55,MAX(0,Parameters!$B$11-'Most deliveries'!E56-'Most deliveries'!C56-'Most deliveries'!D56))</f>
        <v>0</v>
      </c>
      <c r="C56">
        <f>MIN('Number of parcels delivered'!C55,MAX(0,Parameters!$B$11-E56))</f>
        <v>202</v>
      </c>
      <c r="D56" s="15">
        <f>MIN('Number of parcels delivered'!D55,MAX(0,Parameters!$B$11-'Most deliveries'!C56-'Most deliveries'!E56))</f>
        <v>0</v>
      </c>
      <c r="E56" s="16">
        <f>MIN(Parameters!$B$11,'Number of parcels delivered'!E55)</f>
        <v>348</v>
      </c>
      <c r="F56">
        <f t="shared" si="3"/>
        <v>550</v>
      </c>
      <c r="G56">
        <f>Parameters!$B$11-'Most deliveries'!F56</f>
        <v>0</v>
      </c>
      <c r="J56">
        <v>52</v>
      </c>
      <c r="K56">
        <f>Parameters!$B$11*Parameters!$B$9</f>
        <v>2750</v>
      </c>
      <c r="L56">
        <f>'Most deliveries'!B56*Parameters!$B$3</f>
        <v>0</v>
      </c>
      <c r="M56">
        <f>'Most deliveries'!C56*Parameters!$B$4</f>
        <v>252.5</v>
      </c>
      <c r="N56">
        <f>Parameters!$B$5*'Most deliveries'!D56</f>
        <v>0</v>
      </c>
      <c r="O56">
        <f>'Most deliveries'!E56*Parameters!$B$6</f>
        <v>1044</v>
      </c>
      <c r="P56">
        <f>Parameters!$B$7*'Most deliveries'!G56</f>
        <v>0</v>
      </c>
      <c r="Q56">
        <f t="shared" si="4"/>
        <v>1296.5</v>
      </c>
      <c r="R56">
        <f t="shared" si="5"/>
        <v>1453.5</v>
      </c>
      <c r="S56" s="6" t="b">
        <f t="shared" si="6"/>
        <v>1</v>
      </c>
    </row>
    <row r="57" spans="1:19">
      <c r="A57">
        <v>53</v>
      </c>
      <c r="B57" s="17">
        <f>MIN('Number of parcels delivered'!B56,MAX(0,Parameters!$B$11-'Most deliveries'!E57-'Most deliveries'!C57-'Most deliveries'!D57))</f>
        <v>0</v>
      </c>
      <c r="C57">
        <f>MIN('Number of parcels delivered'!C56,MAX(0,Parameters!$B$11-E57))</f>
        <v>59</v>
      </c>
      <c r="D57" s="15">
        <f>MIN('Number of parcels delivered'!D56,MAX(0,Parameters!$B$11-'Most deliveries'!C57-'Most deliveries'!E57))</f>
        <v>0</v>
      </c>
      <c r="E57" s="16">
        <f>MIN(Parameters!$B$11,'Number of parcels delivered'!E56)</f>
        <v>491</v>
      </c>
      <c r="F57">
        <f t="shared" si="3"/>
        <v>550</v>
      </c>
      <c r="G57">
        <f>Parameters!$B$11-'Most deliveries'!F57</f>
        <v>0</v>
      </c>
      <c r="J57">
        <v>53</v>
      </c>
      <c r="K57">
        <f>Parameters!$B$11*Parameters!$B$9</f>
        <v>2750</v>
      </c>
      <c r="L57">
        <f>'Most deliveries'!B57*Parameters!$B$3</f>
        <v>0</v>
      </c>
      <c r="M57">
        <f>'Most deliveries'!C57*Parameters!$B$4</f>
        <v>73.75</v>
      </c>
      <c r="N57">
        <f>Parameters!$B$5*'Most deliveries'!D57</f>
        <v>0</v>
      </c>
      <c r="O57">
        <f>'Most deliveries'!E57*Parameters!$B$6</f>
        <v>1473</v>
      </c>
      <c r="P57">
        <f>Parameters!$B$7*'Most deliveries'!G57</f>
        <v>0</v>
      </c>
      <c r="Q57">
        <f t="shared" si="4"/>
        <v>1546.75</v>
      </c>
      <c r="R57">
        <f t="shared" si="5"/>
        <v>1203.25</v>
      </c>
      <c r="S57" s="6" t="b">
        <f t="shared" si="6"/>
        <v>0</v>
      </c>
    </row>
    <row r="58" spans="1:19">
      <c r="A58">
        <v>54</v>
      </c>
      <c r="B58" s="17">
        <f>MIN('Number of parcels delivered'!B57,MAX(0,Parameters!$B$11-'Most deliveries'!E58-'Most deliveries'!C58-'Most deliveries'!D58))</f>
        <v>0</v>
      </c>
      <c r="C58">
        <f>MIN('Number of parcels delivered'!C57,MAX(0,Parameters!$B$11-E58))</f>
        <v>0</v>
      </c>
      <c r="D58" s="15">
        <f>MIN('Number of parcels delivered'!D57,MAX(0,Parameters!$B$11-'Most deliveries'!C58-'Most deliveries'!E58))</f>
        <v>0</v>
      </c>
      <c r="E58" s="16">
        <f>MIN(Parameters!$B$11,'Number of parcels delivered'!E57)</f>
        <v>550</v>
      </c>
      <c r="F58">
        <f t="shared" si="3"/>
        <v>550</v>
      </c>
      <c r="G58">
        <f>Parameters!$B$11-'Most deliveries'!F58</f>
        <v>0</v>
      </c>
      <c r="J58">
        <v>54</v>
      </c>
      <c r="K58">
        <f>Parameters!$B$11*Parameters!$B$9</f>
        <v>2750</v>
      </c>
      <c r="L58">
        <f>'Most deliveries'!B58*Parameters!$B$3</f>
        <v>0</v>
      </c>
      <c r="M58">
        <f>'Most deliveries'!C58*Parameters!$B$4</f>
        <v>0</v>
      </c>
      <c r="N58">
        <f>Parameters!$B$5*'Most deliveries'!D58</f>
        <v>0</v>
      </c>
      <c r="O58">
        <f>'Most deliveries'!E58*Parameters!$B$6</f>
        <v>1650</v>
      </c>
      <c r="P58">
        <f>Parameters!$B$7*'Most deliveries'!G58</f>
        <v>0</v>
      </c>
      <c r="Q58">
        <f t="shared" si="4"/>
        <v>1650</v>
      </c>
      <c r="R58">
        <f t="shared" si="5"/>
        <v>1100</v>
      </c>
      <c r="S58" s="6" t="b">
        <f t="shared" si="6"/>
        <v>0</v>
      </c>
    </row>
    <row r="59" spans="1:19">
      <c r="A59">
        <v>55</v>
      </c>
      <c r="B59" s="17">
        <f>MIN('Number of parcels delivered'!B58,MAX(0,Parameters!$B$11-'Most deliveries'!E59-'Most deliveries'!C59-'Most deliveries'!D59))</f>
        <v>40</v>
      </c>
      <c r="C59">
        <f>MIN('Number of parcels delivered'!C58,MAX(0,Parameters!$B$11-E59))</f>
        <v>100</v>
      </c>
      <c r="D59" s="15">
        <f>MIN('Number of parcels delivered'!D58,MAX(0,Parameters!$B$11-'Most deliveries'!C59-'Most deliveries'!E59))</f>
        <v>75</v>
      </c>
      <c r="E59" s="16">
        <f>MIN(Parameters!$B$11,'Number of parcels delivered'!E58)</f>
        <v>100</v>
      </c>
      <c r="F59">
        <f t="shared" si="3"/>
        <v>315</v>
      </c>
      <c r="G59">
        <f>Parameters!$B$11-'Most deliveries'!F59</f>
        <v>235</v>
      </c>
      <c r="J59">
        <v>55</v>
      </c>
      <c r="K59">
        <f>Parameters!$B$11*Parameters!$B$9</f>
        <v>2750</v>
      </c>
      <c r="L59">
        <f>'Most deliveries'!B59*Parameters!$B$3</f>
        <v>90</v>
      </c>
      <c r="M59">
        <f>'Most deliveries'!C59*Parameters!$B$4</f>
        <v>125</v>
      </c>
      <c r="N59">
        <f>Parameters!$B$5*'Most deliveries'!D59</f>
        <v>262.5</v>
      </c>
      <c r="O59">
        <f>'Most deliveries'!E59*Parameters!$B$6</f>
        <v>300</v>
      </c>
      <c r="P59">
        <f>Parameters!$B$7*'Most deliveries'!G59</f>
        <v>705</v>
      </c>
      <c r="Q59">
        <f t="shared" si="4"/>
        <v>1482.5</v>
      </c>
      <c r="R59">
        <f t="shared" si="5"/>
        <v>1267.5</v>
      </c>
      <c r="S59" s="6" t="b">
        <f t="shared" si="6"/>
        <v>0</v>
      </c>
    </row>
    <row r="60" spans="1:19">
      <c r="A60">
        <v>56</v>
      </c>
      <c r="B60" s="17">
        <f>MIN('Number of parcels delivered'!B59,MAX(0,Parameters!$B$11-'Most deliveries'!E60-'Most deliveries'!C60-'Most deliveries'!D60))</f>
        <v>0</v>
      </c>
      <c r="C60">
        <f>MIN('Number of parcels delivered'!C59,MAX(0,Parameters!$B$11-E60))</f>
        <v>0</v>
      </c>
      <c r="D60" s="15">
        <f>MIN('Number of parcels delivered'!D59,MAX(0,Parameters!$B$11-'Most deliveries'!C60-'Most deliveries'!E60))</f>
        <v>0</v>
      </c>
      <c r="E60" s="16">
        <f>MIN(Parameters!$B$11,'Number of parcels delivered'!E59)</f>
        <v>550</v>
      </c>
      <c r="F60">
        <f t="shared" si="3"/>
        <v>550</v>
      </c>
      <c r="G60">
        <f>Parameters!$B$11-'Most deliveries'!F60</f>
        <v>0</v>
      </c>
      <c r="J60">
        <v>56</v>
      </c>
      <c r="K60">
        <f>Parameters!$B$11*Parameters!$B$9</f>
        <v>2750</v>
      </c>
      <c r="L60">
        <f>'Most deliveries'!B60*Parameters!$B$3</f>
        <v>0</v>
      </c>
      <c r="M60">
        <f>'Most deliveries'!C60*Parameters!$B$4</f>
        <v>0</v>
      </c>
      <c r="N60">
        <f>Parameters!$B$5*'Most deliveries'!D60</f>
        <v>0</v>
      </c>
      <c r="O60">
        <f>'Most deliveries'!E60*Parameters!$B$6</f>
        <v>1650</v>
      </c>
      <c r="P60">
        <f>Parameters!$B$7*'Most deliveries'!G60</f>
        <v>0</v>
      </c>
      <c r="Q60">
        <f t="shared" si="4"/>
        <v>1650</v>
      </c>
      <c r="R60">
        <f t="shared" si="5"/>
        <v>1100</v>
      </c>
      <c r="S60" s="6" t="b">
        <f t="shared" si="6"/>
        <v>0</v>
      </c>
    </row>
    <row r="61" spans="1:19">
      <c r="A61">
        <v>57</v>
      </c>
      <c r="B61" s="17">
        <f>MIN('Number of parcels delivered'!B60,MAX(0,Parameters!$B$11-'Most deliveries'!E61-'Most deliveries'!C61-'Most deliveries'!D61))</f>
        <v>0</v>
      </c>
      <c r="C61">
        <f>MIN('Number of parcels delivered'!C60,MAX(0,Parameters!$B$11-E61))</f>
        <v>103</v>
      </c>
      <c r="D61" s="15">
        <f>MIN('Number of parcels delivered'!D60,MAX(0,Parameters!$B$11-'Most deliveries'!C61-'Most deliveries'!E61))</f>
        <v>0</v>
      </c>
      <c r="E61" s="16">
        <f>MIN(Parameters!$B$11,'Number of parcels delivered'!E60)</f>
        <v>447</v>
      </c>
      <c r="F61">
        <f t="shared" si="3"/>
        <v>550</v>
      </c>
      <c r="G61">
        <f>Parameters!$B$11-'Most deliveries'!F61</f>
        <v>0</v>
      </c>
      <c r="J61">
        <v>57</v>
      </c>
      <c r="K61">
        <f>Parameters!$B$11*Parameters!$B$9</f>
        <v>2750</v>
      </c>
      <c r="L61">
        <f>'Most deliveries'!B61*Parameters!$B$3</f>
        <v>0</v>
      </c>
      <c r="M61">
        <f>'Most deliveries'!C61*Parameters!$B$4</f>
        <v>128.75</v>
      </c>
      <c r="N61">
        <f>Parameters!$B$5*'Most deliveries'!D61</f>
        <v>0</v>
      </c>
      <c r="O61">
        <f>'Most deliveries'!E61*Parameters!$B$6</f>
        <v>1341</v>
      </c>
      <c r="P61">
        <f>Parameters!$B$7*'Most deliveries'!G61</f>
        <v>0</v>
      </c>
      <c r="Q61">
        <f t="shared" si="4"/>
        <v>1469.75</v>
      </c>
      <c r="R61">
        <f t="shared" si="5"/>
        <v>1280.25</v>
      </c>
      <c r="S61" s="6" t="b">
        <f t="shared" si="6"/>
        <v>0</v>
      </c>
    </row>
    <row r="62" spans="1:19">
      <c r="A62">
        <v>58</v>
      </c>
      <c r="B62" s="17">
        <f>MIN('Number of parcels delivered'!B61,MAX(0,Parameters!$B$11-'Most deliveries'!E62-'Most deliveries'!C62-'Most deliveries'!D62))</f>
        <v>40</v>
      </c>
      <c r="C62">
        <f>MIN('Number of parcels delivered'!C61,MAX(0,Parameters!$B$11-E62))</f>
        <v>100</v>
      </c>
      <c r="D62" s="15">
        <f>MIN('Number of parcels delivered'!D61,MAX(0,Parameters!$B$11-'Most deliveries'!C62-'Most deliveries'!E62))</f>
        <v>75</v>
      </c>
      <c r="E62" s="16">
        <f>MIN(Parameters!$B$11,'Number of parcels delivered'!E61)</f>
        <v>219</v>
      </c>
      <c r="F62">
        <f t="shared" si="3"/>
        <v>434</v>
      </c>
      <c r="G62">
        <f>Parameters!$B$11-'Most deliveries'!F62</f>
        <v>116</v>
      </c>
      <c r="J62">
        <v>58</v>
      </c>
      <c r="K62">
        <f>Parameters!$B$11*Parameters!$B$9</f>
        <v>2750</v>
      </c>
      <c r="L62">
        <f>'Most deliveries'!B62*Parameters!$B$3</f>
        <v>90</v>
      </c>
      <c r="M62">
        <f>'Most deliveries'!C62*Parameters!$B$4</f>
        <v>125</v>
      </c>
      <c r="N62">
        <f>Parameters!$B$5*'Most deliveries'!D62</f>
        <v>262.5</v>
      </c>
      <c r="O62">
        <f>'Most deliveries'!E62*Parameters!$B$6</f>
        <v>657</v>
      </c>
      <c r="P62">
        <f>Parameters!$B$7*'Most deliveries'!G62</f>
        <v>348</v>
      </c>
      <c r="Q62">
        <f t="shared" si="4"/>
        <v>1482.5</v>
      </c>
      <c r="R62">
        <f t="shared" si="5"/>
        <v>1267.5</v>
      </c>
      <c r="S62" s="6" t="b">
        <f t="shared" si="6"/>
        <v>0</v>
      </c>
    </row>
    <row r="63" spans="1:19">
      <c r="A63">
        <v>59</v>
      </c>
      <c r="B63" s="17">
        <f>MIN('Number of parcels delivered'!B62,MAX(0,Parameters!$B$11-'Most deliveries'!E63-'Most deliveries'!C63-'Most deliveries'!D63))</f>
        <v>0</v>
      </c>
      <c r="C63">
        <f>MIN('Number of parcels delivered'!C62,MAX(0,Parameters!$B$11-E63))</f>
        <v>140</v>
      </c>
      <c r="D63" s="15">
        <f>MIN('Number of parcels delivered'!D62,MAX(0,Parameters!$B$11-'Most deliveries'!C63-'Most deliveries'!E63))</f>
        <v>0</v>
      </c>
      <c r="E63" s="16">
        <f>MIN(Parameters!$B$11,'Number of parcels delivered'!E62)</f>
        <v>410</v>
      </c>
      <c r="F63">
        <f t="shared" si="3"/>
        <v>550</v>
      </c>
      <c r="G63">
        <f>Parameters!$B$11-'Most deliveries'!F63</f>
        <v>0</v>
      </c>
      <c r="J63">
        <v>59</v>
      </c>
      <c r="K63">
        <f>Parameters!$B$11*Parameters!$B$9</f>
        <v>2750</v>
      </c>
      <c r="L63">
        <f>'Most deliveries'!B63*Parameters!$B$3</f>
        <v>0</v>
      </c>
      <c r="M63">
        <f>'Most deliveries'!C63*Parameters!$B$4</f>
        <v>175</v>
      </c>
      <c r="N63">
        <f>Parameters!$B$5*'Most deliveries'!D63</f>
        <v>0</v>
      </c>
      <c r="O63">
        <f>'Most deliveries'!E63*Parameters!$B$6</f>
        <v>1230</v>
      </c>
      <c r="P63">
        <f>Parameters!$B$7*'Most deliveries'!G63</f>
        <v>0</v>
      </c>
      <c r="Q63">
        <f t="shared" si="4"/>
        <v>1405</v>
      </c>
      <c r="R63">
        <f t="shared" si="5"/>
        <v>1345</v>
      </c>
      <c r="S63" s="6" t="b">
        <f t="shared" si="6"/>
        <v>0</v>
      </c>
    </row>
    <row r="64" spans="1:19">
      <c r="A64">
        <v>60</v>
      </c>
      <c r="B64" s="17">
        <f>MIN('Number of parcels delivered'!B63,MAX(0,Parameters!$B$11-'Most deliveries'!E64-'Most deliveries'!C64-'Most deliveries'!D64))</f>
        <v>0</v>
      </c>
      <c r="C64">
        <f>MIN('Number of parcels delivered'!C63,MAX(0,Parameters!$B$11-E64))</f>
        <v>0</v>
      </c>
      <c r="D64" s="15">
        <f>MIN('Number of parcels delivered'!D63,MAX(0,Parameters!$B$11-'Most deliveries'!C64-'Most deliveries'!E64))</f>
        <v>0</v>
      </c>
      <c r="E64" s="16">
        <f>MIN(Parameters!$B$11,'Number of parcels delivered'!E63)</f>
        <v>550</v>
      </c>
      <c r="F64">
        <f t="shared" si="3"/>
        <v>550</v>
      </c>
      <c r="G64">
        <f>Parameters!$B$11-'Most deliveries'!F64</f>
        <v>0</v>
      </c>
      <c r="J64">
        <v>60</v>
      </c>
      <c r="K64">
        <f>Parameters!$B$11*Parameters!$B$9</f>
        <v>2750</v>
      </c>
      <c r="L64">
        <f>'Most deliveries'!B64*Parameters!$B$3</f>
        <v>0</v>
      </c>
      <c r="M64">
        <f>'Most deliveries'!C64*Parameters!$B$4</f>
        <v>0</v>
      </c>
      <c r="N64">
        <f>Parameters!$B$5*'Most deliveries'!D64</f>
        <v>0</v>
      </c>
      <c r="O64">
        <f>'Most deliveries'!E64*Parameters!$B$6</f>
        <v>1650</v>
      </c>
      <c r="P64">
        <f>Parameters!$B$7*'Most deliveries'!G64</f>
        <v>0</v>
      </c>
      <c r="Q64">
        <f t="shared" si="4"/>
        <v>1650</v>
      </c>
      <c r="R64">
        <f t="shared" si="5"/>
        <v>1100</v>
      </c>
      <c r="S64" s="6" t="b">
        <f t="shared" si="6"/>
        <v>0</v>
      </c>
    </row>
    <row r="65" spans="1:19">
      <c r="A65">
        <v>61</v>
      </c>
      <c r="B65" s="17">
        <f>MIN('Number of parcels delivered'!B64,MAX(0,Parameters!$B$11-'Most deliveries'!E65-'Most deliveries'!C65-'Most deliveries'!D65))</f>
        <v>0</v>
      </c>
      <c r="C65">
        <f>MIN('Number of parcels delivered'!C64,MAX(0,Parameters!$B$11-E65))</f>
        <v>0</v>
      </c>
      <c r="D65" s="15">
        <f>MIN('Number of parcels delivered'!D64,MAX(0,Parameters!$B$11-'Most deliveries'!C65-'Most deliveries'!E65))</f>
        <v>0</v>
      </c>
      <c r="E65" s="16">
        <f>MIN(Parameters!$B$11,'Number of parcels delivered'!E64)</f>
        <v>550</v>
      </c>
      <c r="F65">
        <f t="shared" si="3"/>
        <v>550</v>
      </c>
      <c r="G65">
        <f>Parameters!$B$11-'Most deliveries'!F65</f>
        <v>0</v>
      </c>
      <c r="J65">
        <v>61</v>
      </c>
      <c r="K65">
        <f>Parameters!$B$11*Parameters!$B$9</f>
        <v>2750</v>
      </c>
      <c r="L65">
        <f>'Most deliveries'!B65*Parameters!$B$3</f>
        <v>0</v>
      </c>
      <c r="M65">
        <f>'Most deliveries'!C65*Parameters!$B$4</f>
        <v>0</v>
      </c>
      <c r="N65">
        <f>Parameters!$B$5*'Most deliveries'!D65</f>
        <v>0</v>
      </c>
      <c r="O65">
        <f>'Most deliveries'!E65*Parameters!$B$6</f>
        <v>1650</v>
      </c>
      <c r="P65">
        <f>Parameters!$B$7*'Most deliveries'!G65</f>
        <v>0</v>
      </c>
      <c r="Q65">
        <f t="shared" si="4"/>
        <v>1650</v>
      </c>
      <c r="R65">
        <f t="shared" si="5"/>
        <v>1100</v>
      </c>
      <c r="S65" s="6" t="b">
        <f t="shared" si="6"/>
        <v>0</v>
      </c>
    </row>
    <row r="66" spans="1:19">
      <c r="A66">
        <v>62</v>
      </c>
      <c r="B66" s="17">
        <f>MIN('Number of parcels delivered'!B65,MAX(0,Parameters!$B$11-'Most deliveries'!E66-'Most deliveries'!C66-'Most deliveries'!D66))</f>
        <v>0</v>
      </c>
      <c r="C66">
        <f>MIN('Number of parcels delivered'!C65,MAX(0,Parameters!$B$11-E66))</f>
        <v>18</v>
      </c>
      <c r="D66" s="15">
        <f>MIN('Number of parcels delivered'!D65,MAX(0,Parameters!$B$11-'Most deliveries'!C66-'Most deliveries'!E66))</f>
        <v>0</v>
      </c>
      <c r="E66" s="16">
        <f>MIN(Parameters!$B$11,'Number of parcels delivered'!E65)</f>
        <v>532</v>
      </c>
      <c r="F66">
        <f t="shared" si="3"/>
        <v>550</v>
      </c>
      <c r="G66">
        <f>Parameters!$B$11-'Most deliveries'!F66</f>
        <v>0</v>
      </c>
      <c r="J66">
        <v>62</v>
      </c>
      <c r="K66">
        <f>Parameters!$B$11*Parameters!$B$9</f>
        <v>2750</v>
      </c>
      <c r="L66">
        <f>'Most deliveries'!B66*Parameters!$B$3</f>
        <v>0</v>
      </c>
      <c r="M66">
        <f>'Most deliveries'!C66*Parameters!$B$4</f>
        <v>22.5</v>
      </c>
      <c r="N66">
        <f>Parameters!$B$5*'Most deliveries'!D66</f>
        <v>0</v>
      </c>
      <c r="O66">
        <f>'Most deliveries'!E66*Parameters!$B$6</f>
        <v>1596</v>
      </c>
      <c r="P66">
        <f>Parameters!$B$7*'Most deliveries'!G66</f>
        <v>0</v>
      </c>
      <c r="Q66">
        <f t="shared" si="4"/>
        <v>1618.5</v>
      </c>
      <c r="R66">
        <f t="shared" si="5"/>
        <v>1131.5</v>
      </c>
      <c r="S66" s="6" t="b">
        <f t="shared" si="6"/>
        <v>0</v>
      </c>
    </row>
    <row r="67" spans="1:19">
      <c r="A67">
        <v>63</v>
      </c>
      <c r="B67" s="17">
        <f>MIN('Number of parcels delivered'!B66,MAX(0,Parameters!$B$11-'Most deliveries'!E67-'Most deliveries'!C67-'Most deliveries'!D67))</f>
        <v>0</v>
      </c>
      <c r="C67">
        <f>MIN('Number of parcels delivered'!C66,MAX(0,Parameters!$B$11-E67))</f>
        <v>0</v>
      </c>
      <c r="D67" s="15">
        <f>MIN('Number of parcels delivered'!D66,MAX(0,Parameters!$B$11-'Most deliveries'!C67-'Most deliveries'!E67))</f>
        <v>0</v>
      </c>
      <c r="E67" s="16">
        <f>MIN(Parameters!$B$11,'Number of parcels delivered'!E66)</f>
        <v>550</v>
      </c>
      <c r="F67">
        <f t="shared" si="3"/>
        <v>550</v>
      </c>
      <c r="G67">
        <f>Parameters!$B$11-'Most deliveries'!F67</f>
        <v>0</v>
      </c>
      <c r="J67">
        <v>63</v>
      </c>
      <c r="K67">
        <f>Parameters!$B$11*Parameters!$B$9</f>
        <v>2750</v>
      </c>
      <c r="L67">
        <f>'Most deliveries'!B67*Parameters!$B$3</f>
        <v>0</v>
      </c>
      <c r="M67">
        <f>'Most deliveries'!C67*Parameters!$B$4</f>
        <v>0</v>
      </c>
      <c r="N67">
        <f>Parameters!$B$5*'Most deliveries'!D67</f>
        <v>0</v>
      </c>
      <c r="O67">
        <f>'Most deliveries'!E67*Parameters!$B$6</f>
        <v>1650</v>
      </c>
      <c r="P67">
        <f>Parameters!$B$7*'Most deliveries'!G67</f>
        <v>0</v>
      </c>
      <c r="Q67">
        <f t="shared" si="4"/>
        <v>1650</v>
      </c>
      <c r="R67">
        <f t="shared" si="5"/>
        <v>1100</v>
      </c>
      <c r="S67" s="6" t="b">
        <f t="shared" si="6"/>
        <v>0</v>
      </c>
    </row>
    <row r="68" spans="1:19">
      <c r="A68">
        <v>64</v>
      </c>
      <c r="B68" s="17">
        <f>MIN('Number of parcels delivered'!B67,MAX(0,Parameters!$B$11-'Most deliveries'!E68-'Most deliveries'!C68-'Most deliveries'!D68))</f>
        <v>0</v>
      </c>
      <c r="C68">
        <f>MIN('Number of parcels delivered'!C67,MAX(0,Parameters!$B$11-E68))</f>
        <v>332</v>
      </c>
      <c r="D68" s="15">
        <f>MIN('Number of parcels delivered'!D67,MAX(0,Parameters!$B$11-'Most deliveries'!C68-'Most deliveries'!E68))</f>
        <v>74</v>
      </c>
      <c r="E68" s="16">
        <f>MIN(Parameters!$B$11,'Number of parcels delivered'!E67)</f>
        <v>144</v>
      </c>
      <c r="F68">
        <f t="shared" si="3"/>
        <v>550</v>
      </c>
      <c r="G68">
        <f>Parameters!$B$11-'Most deliveries'!F68</f>
        <v>0</v>
      </c>
      <c r="J68">
        <v>64</v>
      </c>
      <c r="K68">
        <f>Parameters!$B$11*Parameters!$B$9</f>
        <v>2750</v>
      </c>
      <c r="L68">
        <f>'Most deliveries'!B68*Parameters!$B$3</f>
        <v>0</v>
      </c>
      <c r="M68">
        <f>'Most deliveries'!C68*Parameters!$B$4</f>
        <v>415</v>
      </c>
      <c r="N68">
        <f>Parameters!$B$5*'Most deliveries'!D68</f>
        <v>259</v>
      </c>
      <c r="O68">
        <f>'Most deliveries'!E68*Parameters!$B$6</f>
        <v>432</v>
      </c>
      <c r="P68">
        <f>Parameters!$B$7*'Most deliveries'!G68</f>
        <v>0</v>
      </c>
      <c r="Q68">
        <f t="shared" si="4"/>
        <v>1106</v>
      </c>
      <c r="R68">
        <f t="shared" si="5"/>
        <v>1644</v>
      </c>
      <c r="S68" s="6" t="b">
        <f t="shared" si="6"/>
        <v>1</v>
      </c>
    </row>
    <row r="69" spans="1:19">
      <c r="A69">
        <v>65</v>
      </c>
      <c r="B69" s="17">
        <f>MIN('Number of parcels delivered'!B68,MAX(0,Parameters!$B$11-'Most deliveries'!E69-'Most deliveries'!C69-'Most deliveries'!D69))</f>
        <v>41</v>
      </c>
      <c r="C69">
        <f>MIN('Number of parcels delivered'!C68,MAX(0,Parameters!$B$11-E69))</f>
        <v>102</v>
      </c>
      <c r="D69" s="15">
        <f>MIN('Number of parcels delivered'!D68,MAX(0,Parameters!$B$11-'Most deliveries'!C69-'Most deliveries'!E69))</f>
        <v>159</v>
      </c>
      <c r="E69" s="16">
        <f>MIN(Parameters!$B$11,'Number of parcels delivered'!E68)</f>
        <v>104</v>
      </c>
      <c r="F69">
        <f t="shared" si="3"/>
        <v>406</v>
      </c>
      <c r="G69">
        <f>Parameters!$B$11-'Most deliveries'!F69</f>
        <v>144</v>
      </c>
      <c r="J69">
        <v>65</v>
      </c>
      <c r="K69">
        <f>Parameters!$B$11*Parameters!$B$9</f>
        <v>2750</v>
      </c>
      <c r="L69">
        <f>'Most deliveries'!B69*Parameters!$B$3</f>
        <v>92.25</v>
      </c>
      <c r="M69">
        <f>'Most deliveries'!C69*Parameters!$B$4</f>
        <v>127.5</v>
      </c>
      <c r="N69">
        <f>Parameters!$B$5*'Most deliveries'!D69</f>
        <v>556.5</v>
      </c>
      <c r="O69">
        <f>'Most deliveries'!E69*Parameters!$B$6</f>
        <v>312</v>
      </c>
      <c r="P69">
        <f>Parameters!$B$7*'Most deliveries'!G69</f>
        <v>432</v>
      </c>
      <c r="Q69">
        <f t="shared" ref="Q69:Q100" si="7">SUM(L69:P69)</f>
        <v>1520.25</v>
      </c>
      <c r="R69">
        <f t="shared" ref="R69:R100" si="8">K69-Q69</f>
        <v>1229.75</v>
      </c>
      <c r="S69" s="6" t="b">
        <f t="shared" ref="S69:S100" si="9">R69&gt;$W$10</f>
        <v>0</v>
      </c>
    </row>
    <row r="70" spans="1:19">
      <c r="A70">
        <v>66</v>
      </c>
      <c r="B70" s="17">
        <f>MIN('Number of parcels delivered'!B69,MAX(0,Parameters!$B$11-'Most deliveries'!E70-'Most deliveries'!C70-'Most deliveries'!D70))</f>
        <v>0</v>
      </c>
      <c r="C70">
        <f>MIN('Number of parcels delivered'!C69,MAX(0,Parameters!$B$11-E70))</f>
        <v>369</v>
      </c>
      <c r="D70" s="15">
        <f>MIN('Number of parcels delivered'!D69,MAX(0,Parameters!$B$11-'Most deliveries'!C70-'Most deliveries'!E70))</f>
        <v>17</v>
      </c>
      <c r="E70" s="16">
        <f>MIN(Parameters!$B$11,'Number of parcels delivered'!E69)</f>
        <v>164</v>
      </c>
      <c r="F70">
        <f t="shared" ref="F70:F104" si="10">SUM(B70:E70)</f>
        <v>550</v>
      </c>
      <c r="G70">
        <f>Parameters!$B$11-'Most deliveries'!F70</f>
        <v>0</v>
      </c>
      <c r="J70">
        <v>66</v>
      </c>
      <c r="K70">
        <f>Parameters!$B$11*Parameters!$B$9</f>
        <v>2750</v>
      </c>
      <c r="L70">
        <f>'Most deliveries'!B70*Parameters!$B$3</f>
        <v>0</v>
      </c>
      <c r="M70">
        <f>'Most deliveries'!C70*Parameters!$B$4</f>
        <v>461.25</v>
      </c>
      <c r="N70">
        <f>Parameters!$B$5*'Most deliveries'!D70</f>
        <v>59.5</v>
      </c>
      <c r="O70">
        <f>'Most deliveries'!E70*Parameters!$B$6</f>
        <v>492</v>
      </c>
      <c r="P70">
        <f>Parameters!$B$7*'Most deliveries'!G70</f>
        <v>0</v>
      </c>
      <c r="Q70">
        <f t="shared" si="7"/>
        <v>1012.75</v>
      </c>
      <c r="R70">
        <f t="shared" si="8"/>
        <v>1737.25</v>
      </c>
      <c r="S70" s="6" t="b">
        <f t="shared" si="9"/>
        <v>1</v>
      </c>
    </row>
    <row r="71" spans="1:19">
      <c r="A71">
        <v>67</v>
      </c>
      <c r="B71" s="17">
        <f>MIN('Number of parcels delivered'!B70,MAX(0,Parameters!$B$11-'Most deliveries'!E71-'Most deliveries'!C71-'Most deliveries'!D71))</f>
        <v>0</v>
      </c>
      <c r="C71">
        <f>MIN('Number of parcels delivered'!C70,MAX(0,Parameters!$B$11-E71))</f>
        <v>191</v>
      </c>
      <c r="D71" s="15">
        <f>MIN('Number of parcels delivered'!D70,MAX(0,Parameters!$B$11-'Most deliveries'!C71-'Most deliveries'!E71))</f>
        <v>95</v>
      </c>
      <c r="E71" s="16">
        <f>MIN(Parameters!$B$11,'Number of parcels delivered'!E70)</f>
        <v>264</v>
      </c>
      <c r="F71">
        <f t="shared" si="10"/>
        <v>550</v>
      </c>
      <c r="G71">
        <f>Parameters!$B$11-'Most deliveries'!F71</f>
        <v>0</v>
      </c>
      <c r="J71">
        <v>67</v>
      </c>
      <c r="K71">
        <f>Parameters!$B$11*Parameters!$B$9</f>
        <v>2750</v>
      </c>
      <c r="L71">
        <f>'Most deliveries'!B71*Parameters!$B$3</f>
        <v>0</v>
      </c>
      <c r="M71">
        <f>'Most deliveries'!C71*Parameters!$B$4</f>
        <v>238.75</v>
      </c>
      <c r="N71">
        <f>Parameters!$B$5*'Most deliveries'!D71</f>
        <v>332.5</v>
      </c>
      <c r="O71">
        <f>'Most deliveries'!E71*Parameters!$B$6</f>
        <v>792</v>
      </c>
      <c r="P71">
        <f>Parameters!$B$7*'Most deliveries'!G71</f>
        <v>0</v>
      </c>
      <c r="Q71">
        <f t="shared" si="7"/>
        <v>1363.25</v>
      </c>
      <c r="R71">
        <f t="shared" si="8"/>
        <v>1386.75</v>
      </c>
      <c r="S71" s="6" t="b">
        <f t="shared" si="9"/>
        <v>0</v>
      </c>
    </row>
    <row r="72" spans="1:19">
      <c r="A72">
        <v>68</v>
      </c>
      <c r="B72" s="17">
        <f>MIN('Number of parcels delivered'!B71,MAX(0,Parameters!$B$11-'Most deliveries'!E72-'Most deliveries'!C72-'Most deliveries'!D72))</f>
        <v>0</v>
      </c>
      <c r="C72">
        <f>MIN('Number of parcels delivered'!C71,MAX(0,Parameters!$B$11-E72))</f>
        <v>0</v>
      </c>
      <c r="D72" s="15">
        <f>MIN('Number of parcels delivered'!D71,MAX(0,Parameters!$B$11-'Most deliveries'!C72-'Most deliveries'!E72))</f>
        <v>0</v>
      </c>
      <c r="E72" s="16">
        <f>MIN(Parameters!$B$11,'Number of parcels delivered'!E71)</f>
        <v>550</v>
      </c>
      <c r="F72">
        <f t="shared" si="10"/>
        <v>550</v>
      </c>
      <c r="G72">
        <f>Parameters!$B$11-'Most deliveries'!F72</f>
        <v>0</v>
      </c>
      <c r="J72">
        <v>68</v>
      </c>
      <c r="K72">
        <f>Parameters!$B$11*Parameters!$B$9</f>
        <v>2750</v>
      </c>
      <c r="L72">
        <f>'Most deliveries'!B72*Parameters!$B$3</f>
        <v>0</v>
      </c>
      <c r="M72">
        <f>'Most deliveries'!C72*Parameters!$B$4</f>
        <v>0</v>
      </c>
      <c r="N72">
        <f>Parameters!$B$5*'Most deliveries'!D72</f>
        <v>0</v>
      </c>
      <c r="O72">
        <f>'Most deliveries'!E72*Parameters!$B$6</f>
        <v>1650</v>
      </c>
      <c r="P72">
        <f>Parameters!$B$7*'Most deliveries'!G72</f>
        <v>0</v>
      </c>
      <c r="Q72">
        <f t="shared" si="7"/>
        <v>1650</v>
      </c>
      <c r="R72">
        <f t="shared" si="8"/>
        <v>1100</v>
      </c>
      <c r="S72" s="6" t="b">
        <f t="shared" si="9"/>
        <v>0</v>
      </c>
    </row>
    <row r="73" spans="1:19">
      <c r="A73">
        <v>69</v>
      </c>
      <c r="B73" s="17">
        <f>MIN('Number of parcels delivered'!B72,MAX(0,Parameters!$B$11-'Most deliveries'!E73-'Most deliveries'!C73-'Most deliveries'!D73))</f>
        <v>0</v>
      </c>
      <c r="C73">
        <f>MIN('Number of parcels delivered'!C72,MAX(0,Parameters!$B$11-E73))</f>
        <v>49</v>
      </c>
      <c r="D73" s="15">
        <f>MIN('Number of parcels delivered'!D72,MAX(0,Parameters!$B$11-'Most deliveries'!C73-'Most deliveries'!E73))</f>
        <v>0</v>
      </c>
      <c r="E73" s="16">
        <f>MIN(Parameters!$B$11,'Number of parcels delivered'!E72)</f>
        <v>501</v>
      </c>
      <c r="F73">
        <f t="shared" si="10"/>
        <v>550</v>
      </c>
      <c r="G73">
        <f>Parameters!$B$11-'Most deliveries'!F73</f>
        <v>0</v>
      </c>
      <c r="J73">
        <v>69</v>
      </c>
      <c r="K73">
        <f>Parameters!$B$11*Parameters!$B$9</f>
        <v>2750</v>
      </c>
      <c r="L73">
        <f>'Most deliveries'!B73*Parameters!$B$3</f>
        <v>0</v>
      </c>
      <c r="M73">
        <f>'Most deliveries'!C73*Parameters!$B$4</f>
        <v>61.25</v>
      </c>
      <c r="N73">
        <f>Parameters!$B$5*'Most deliveries'!D73</f>
        <v>0</v>
      </c>
      <c r="O73">
        <f>'Most deliveries'!E73*Parameters!$B$6</f>
        <v>1503</v>
      </c>
      <c r="P73">
        <f>Parameters!$B$7*'Most deliveries'!G73</f>
        <v>0</v>
      </c>
      <c r="Q73">
        <f t="shared" si="7"/>
        <v>1564.25</v>
      </c>
      <c r="R73">
        <f t="shared" si="8"/>
        <v>1185.75</v>
      </c>
      <c r="S73" s="6" t="b">
        <f t="shared" si="9"/>
        <v>0</v>
      </c>
    </row>
    <row r="74" spans="1:19">
      <c r="A74">
        <v>70</v>
      </c>
      <c r="B74" s="17">
        <f>MIN('Number of parcels delivered'!B73,MAX(0,Parameters!$B$11-'Most deliveries'!E74-'Most deliveries'!C74-'Most deliveries'!D74))</f>
        <v>0</v>
      </c>
      <c r="C74">
        <f>MIN('Number of parcels delivered'!C73,MAX(0,Parameters!$B$11-E74))</f>
        <v>0</v>
      </c>
      <c r="D74" s="15">
        <f>MIN('Number of parcels delivered'!D73,MAX(0,Parameters!$B$11-'Most deliveries'!C74-'Most deliveries'!E74))</f>
        <v>0</v>
      </c>
      <c r="E74" s="16">
        <f>MIN(Parameters!$B$11,'Number of parcels delivered'!E73)</f>
        <v>550</v>
      </c>
      <c r="F74">
        <f t="shared" si="10"/>
        <v>550</v>
      </c>
      <c r="G74">
        <f>Parameters!$B$11-'Most deliveries'!F74</f>
        <v>0</v>
      </c>
      <c r="J74">
        <v>70</v>
      </c>
      <c r="K74">
        <f>Parameters!$B$11*Parameters!$B$9</f>
        <v>2750</v>
      </c>
      <c r="L74">
        <f>'Most deliveries'!B74*Parameters!$B$3</f>
        <v>0</v>
      </c>
      <c r="M74">
        <f>'Most deliveries'!C74*Parameters!$B$4</f>
        <v>0</v>
      </c>
      <c r="N74">
        <f>Parameters!$B$5*'Most deliveries'!D74</f>
        <v>0</v>
      </c>
      <c r="O74">
        <f>'Most deliveries'!E74*Parameters!$B$6</f>
        <v>1650</v>
      </c>
      <c r="P74">
        <f>Parameters!$B$7*'Most deliveries'!G74</f>
        <v>0</v>
      </c>
      <c r="Q74">
        <f t="shared" si="7"/>
        <v>1650</v>
      </c>
      <c r="R74">
        <f t="shared" si="8"/>
        <v>1100</v>
      </c>
      <c r="S74" s="6" t="b">
        <f t="shared" si="9"/>
        <v>0</v>
      </c>
    </row>
    <row r="75" spans="1:19">
      <c r="A75">
        <v>71</v>
      </c>
      <c r="B75" s="17">
        <f>MIN('Number of parcels delivered'!B74,MAX(0,Parameters!$B$11-'Most deliveries'!E75-'Most deliveries'!C75-'Most deliveries'!D75))</f>
        <v>44</v>
      </c>
      <c r="C75">
        <f>MIN('Number of parcels delivered'!C74,MAX(0,Parameters!$B$11-E75))</f>
        <v>100</v>
      </c>
      <c r="D75" s="15">
        <f>MIN('Number of parcels delivered'!D74,MAX(0,Parameters!$B$11-'Most deliveries'!C75-'Most deliveries'!E75))</f>
        <v>172</v>
      </c>
      <c r="E75" s="16">
        <f>MIN(Parameters!$B$11,'Number of parcels delivered'!E74)</f>
        <v>174</v>
      </c>
      <c r="F75">
        <f t="shared" si="10"/>
        <v>490</v>
      </c>
      <c r="G75">
        <f>Parameters!$B$11-'Most deliveries'!F75</f>
        <v>60</v>
      </c>
      <c r="J75">
        <v>71</v>
      </c>
      <c r="K75">
        <f>Parameters!$B$11*Parameters!$B$9</f>
        <v>2750</v>
      </c>
      <c r="L75">
        <f>'Most deliveries'!B75*Parameters!$B$3</f>
        <v>99</v>
      </c>
      <c r="M75">
        <f>'Most deliveries'!C75*Parameters!$B$4</f>
        <v>125</v>
      </c>
      <c r="N75">
        <f>Parameters!$B$5*'Most deliveries'!D75</f>
        <v>602</v>
      </c>
      <c r="O75">
        <f>'Most deliveries'!E75*Parameters!$B$6</f>
        <v>522</v>
      </c>
      <c r="P75">
        <f>Parameters!$B$7*'Most deliveries'!G75</f>
        <v>180</v>
      </c>
      <c r="Q75">
        <f t="shared" si="7"/>
        <v>1528</v>
      </c>
      <c r="R75">
        <f t="shared" si="8"/>
        <v>1222</v>
      </c>
      <c r="S75" s="6" t="b">
        <f t="shared" si="9"/>
        <v>0</v>
      </c>
    </row>
    <row r="76" spans="1:19">
      <c r="A76">
        <v>72</v>
      </c>
      <c r="B76" s="17">
        <f>MIN('Number of parcels delivered'!B75,MAX(0,Parameters!$B$11-'Most deliveries'!E76-'Most deliveries'!C76-'Most deliveries'!D76))</f>
        <v>0</v>
      </c>
      <c r="C76">
        <f>MIN('Number of parcels delivered'!C75,MAX(0,Parameters!$B$11-E76))</f>
        <v>0</v>
      </c>
      <c r="D76" s="15">
        <f>MIN('Number of parcels delivered'!D75,MAX(0,Parameters!$B$11-'Most deliveries'!C76-'Most deliveries'!E76))</f>
        <v>0</v>
      </c>
      <c r="E76" s="16">
        <f>MIN(Parameters!$B$11,'Number of parcels delivered'!E75)</f>
        <v>550</v>
      </c>
      <c r="F76">
        <f t="shared" si="10"/>
        <v>550</v>
      </c>
      <c r="G76">
        <f>Parameters!$B$11-'Most deliveries'!F76</f>
        <v>0</v>
      </c>
      <c r="J76">
        <v>72</v>
      </c>
      <c r="K76">
        <f>Parameters!$B$11*Parameters!$B$9</f>
        <v>2750</v>
      </c>
      <c r="L76">
        <f>'Most deliveries'!B76*Parameters!$B$3</f>
        <v>0</v>
      </c>
      <c r="M76">
        <f>'Most deliveries'!C76*Parameters!$B$4</f>
        <v>0</v>
      </c>
      <c r="N76">
        <f>Parameters!$B$5*'Most deliveries'!D76</f>
        <v>0</v>
      </c>
      <c r="O76">
        <f>'Most deliveries'!E76*Parameters!$B$6</f>
        <v>1650</v>
      </c>
      <c r="P76">
        <f>Parameters!$B$7*'Most deliveries'!G76</f>
        <v>0</v>
      </c>
      <c r="Q76">
        <f t="shared" si="7"/>
        <v>1650</v>
      </c>
      <c r="R76">
        <f t="shared" si="8"/>
        <v>1100</v>
      </c>
      <c r="S76" s="6" t="b">
        <f t="shared" si="9"/>
        <v>0</v>
      </c>
    </row>
    <row r="77" spans="1:19">
      <c r="A77">
        <v>73</v>
      </c>
      <c r="B77" s="17">
        <f>MIN('Number of parcels delivered'!B76,MAX(0,Parameters!$B$11-'Most deliveries'!E77-'Most deliveries'!C77-'Most deliveries'!D77))</f>
        <v>0</v>
      </c>
      <c r="C77">
        <f>MIN('Number of parcels delivered'!C76,MAX(0,Parameters!$B$11-E77))</f>
        <v>0</v>
      </c>
      <c r="D77" s="15">
        <f>MIN('Number of parcels delivered'!D76,MAX(0,Parameters!$B$11-'Most deliveries'!C77-'Most deliveries'!E77))</f>
        <v>0</v>
      </c>
      <c r="E77" s="16">
        <f>MIN(Parameters!$B$11,'Number of parcels delivered'!E76)</f>
        <v>550</v>
      </c>
      <c r="F77">
        <f t="shared" si="10"/>
        <v>550</v>
      </c>
      <c r="G77">
        <f>Parameters!$B$11-'Most deliveries'!F77</f>
        <v>0</v>
      </c>
      <c r="J77">
        <v>73</v>
      </c>
      <c r="K77">
        <f>Parameters!$B$11*Parameters!$B$9</f>
        <v>2750</v>
      </c>
      <c r="L77">
        <f>'Most deliveries'!B77*Parameters!$B$3</f>
        <v>0</v>
      </c>
      <c r="M77">
        <f>'Most deliveries'!C77*Parameters!$B$4</f>
        <v>0</v>
      </c>
      <c r="N77">
        <f>Parameters!$B$5*'Most deliveries'!D77</f>
        <v>0</v>
      </c>
      <c r="O77">
        <f>'Most deliveries'!E77*Parameters!$B$6</f>
        <v>1650</v>
      </c>
      <c r="P77">
        <f>Parameters!$B$7*'Most deliveries'!G77</f>
        <v>0</v>
      </c>
      <c r="Q77">
        <f t="shared" si="7"/>
        <v>1650</v>
      </c>
      <c r="R77">
        <f t="shared" si="8"/>
        <v>1100</v>
      </c>
      <c r="S77" s="6" t="b">
        <f t="shared" si="9"/>
        <v>0</v>
      </c>
    </row>
    <row r="78" spans="1:19">
      <c r="A78">
        <v>74</v>
      </c>
      <c r="B78" s="17">
        <f>MIN('Number of parcels delivered'!B77,MAX(0,Parameters!$B$11-'Most deliveries'!E78-'Most deliveries'!C78-'Most deliveries'!D78))</f>
        <v>0</v>
      </c>
      <c r="C78">
        <f>MIN('Number of parcels delivered'!C77,MAX(0,Parameters!$B$11-E78))</f>
        <v>117</v>
      </c>
      <c r="D78" s="15">
        <f>MIN('Number of parcels delivered'!D77,MAX(0,Parameters!$B$11-'Most deliveries'!C78-'Most deliveries'!E78))</f>
        <v>0</v>
      </c>
      <c r="E78" s="16">
        <f>MIN(Parameters!$B$11,'Number of parcels delivered'!E77)</f>
        <v>433</v>
      </c>
      <c r="F78">
        <f t="shared" si="10"/>
        <v>550</v>
      </c>
      <c r="G78">
        <f>Parameters!$B$11-'Most deliveries'!F78</f>
        <v>0</v>
      </c>
      <c r="J78">
        <v>74</v>
      </c>
      <c r="K78">
        <f>Parameters!$B$11*Parameters!$B$9</f>
        <v>2750</v>
      </c>
      <c r="L78">
        <f>'Most deliveries'!B78*Parameters!$B$3</f>
        <v>0</v>
      </c>
      <c r="M78">
        <f>'Most deliveries'!C78*Parameters!$B$4</f>
        <v>146.25</v>
      </c>
      <c r="N78">
        <f>Parameters!$B$5*'Most deliveries'!D78</f>
        <v>0</v>
      </c>
      <c r="O78">
        <f>'Most deliveries'!E78*Parameters!$B$6</f>
        <v>1299</v>
      </c>
      <c r="P78">
        <f>Parameters!$B$7*'Most deliveries'!G78</f>
        <v>0</v>
      </c>
      <c r="Q78">
        <f t="shared" si="7"/>
        <v>1445.25</v>
      </c>
      <c r="R78">
        <f t="shared" si="8"/>
        <v>1304.75</v>
      </c>
      <c r="S78" s="6" t="b">
        <f t="shared" si="9"/>
        <v>0</v>
      </c>
    </row>
    <row r="79" spans="1:19">
      <c r="A79">
        <v>75</v>
      </c>
      <c r="B79" s="17">
        <f>MIN('Number of parcels delivered'!B78,MAX(0,Parameters!$B$11-'Most deliveries'!E79-'Most deliveries'!C79-'Most deliveries'!D79))</f>
        <v>0</v>
      </c>
      <c r="C79">
        <f>MIN('Number of parcels delivered'!C78,MAX(0,Parameters!$B$11-E79))</f>
        <v>239</v>
      </c>
      <c r="D79" s="15">
        <f>MIN('Number of parcels delivered'!D78,MAX(0,Parameters!$B$11-'Most deliveries'!C79-'Most deliveries'!E79))</f>
        <v>188</v>
      </c>
      <c r="E79" s="16">
        <f>MIN(Parameters!$B$11,'Number of parcels delivered'!E78)</f>
        <v>123</v>
      </c>
      <c r="F79">
        <f t="shared" si="10"/>
        <v>550</v>
      </c>
      <c r="G79">
        <f>Parameters!$B$11-'Most deliveries'!F79</f>
        <v>0</v>
      </c>
      <c r="J79">
        <v>75</v>
      </c>
      <c r="K79">
        <f>Parameters!$B$11*Parameters!$B$9</f>
        <v>2750</v>
      </c>
      <c r="L79">
        <f>'Most deliveries'!B79*Parameters!$B$3</f>
        <v>0</v>
      </c>
      <c r="M79">
        <f>'Most deliveries'!C79*Parameters!$B$4</f>
        <v>298.75</v>
      </c>
      <c r="N79">
        <f>Parameters!$B$5*'Most deliveries'!D79</f>
        <v>658</v>
      </c>
      <c r="O79">
        <f>'Most deliveries'!E79*Parameters!$B$6</f>
        <v>369</v>
      </c>
      <c r="P79">
        <f>Parameters!$B$7*'Most deliveries'!G79</f>
        <v>0</v>
      </c>
      <c r="Q79">
        <f t="shared" si="7"/>
        <v>1325.75</v>
      </c>
      <c r="R79">
        <f t="shared" si="8"/>
        <v>1424.25</v>
      </c>
      <c r="S79" s="6" t="b">
        <f t="shared" si="9"/>
        <v>0</v>
      </c>
    </row>
    <row r="80" spans="1:19">
      <c r="A80">
        <v>76</v>
      </c>
      <c r="B80" s="17">
        <f>MIN('Number of parcels delivered'!B79,MAX(0,Parameters!$B$11-'Most deliveries'!E80-'Most deliveries'!C80-'Most deliveries'!D80))</f>
        <v>0</v>
      </c>
      <c r="C80">
        <f>MIN('Number of parcels delivered'!C79,MAX(0,Parameters!$B$11-E80))</f>
        <v>0</v>
      </c>
      <c r="D80" s="15">
        <f>MIN('Number of parcels delivered'!D79,MAX(0,Parameters!$B$11-'Most deliveries'!C80-'Most deliveries'!E80))</f>
        <v>0</v>
      </c>
      <c r="E80" s="16">
        <f>MIN(Parameters!$B$11,'Number of parcels delivered'!E79)</f>
        <v>550</v>
      </c>
      <c r="F80">
        <f t="shared" si="10"/>
        <v>550</v>
      </c>
      <c r="G80">
        <f>Parameters!$B$11-'Most deliveries'!F80</f>
        <v>0</v>
      </c>
      <c r="J80">
        <v>76</v>
      </c>
      <c r="K80">
        <f>Parameters!$B$11*Parameters!$B$9</f>
        <v>2750</v>
      </c>
      <c r="L80">
        <f>'Most deliveries'!B80*Parameters!$B$3</f>
        <v>0</v>
      </c>
      <c r="M80">
        <f>'Most deliveries'!C80*Parameters!$B$4</f>
        <v>0</v>
      </c>
      <c r="N80">
        <f>Parameters!$B$5*'Most deliveries'!D80</f>
        <v>0</v>
      </c>
      <c r="O80">
        <f>'Most deliveries'!E80*Parameters!$B$6</f>
        <v>1650</v>
      </c>
      <c r="P80">
        <f>Parameters!$B$7*'Most deliveries'!G80</f>
        <v>0</v>
      </c>
      <c r="Q80">
        <f t="shared" si="7"/>
        <v>1650</v>
      </c>
      <c r="R80">
        <f t="shared" si="8"/>
        <v>1100</v>
      </c>
      <c r="S80" s="6" t="b">
        <f t="shared" si="9"/>
        <v>0</v>
      </c>
    </row>
    <row r="81" spans="1:19">
      <c r="A81">
        <v>77</v>
      </c>
      <c r="B81" s="17">
        <f>MIN('Number of parcels delivered'!B80,MAX(0,Parameters!$B$11-'Most deliveries'!E81-'Most deliveries'!C81-'Most deliveries'!D81))</f>
        <v>0</v>
      </c>
      <c r="C81">
        <f>MIN('Number of parcels delivered'!C80,MAX(0,Parameters!$B$11-E81))</f>
        <v>286</v>
      </c>
      <c r="D81" s="15">
        <f>MIN('Number of parcels delivered'!D80,MAX(0,Parameters!$B$11-'Most deliveries'!C81-'Most deliveries'!E81))</f>
        <v>0</v>
      </c>
      <c r="E81" s="16">
        <f>MIN(Parameters!$B$11,'Number of parcels delivered'!E80)</f>
        <v>264</v>
      </c>
      <c r="F81">
        <f t="shared" si="10"/>
        <v>550</v>
      </c>
      <c r="G81">
        <f>Parameters!$B$11-'Most deliveries'!F81</f>
        <v>0</v>
      </c>
      <c r="J81">
        <v>77</v>
      </c>
      <c r="K81">
        <f>Parameters!$B$11*Parameters!$B$9</f>
        <v>2750</v>
      </c>
      <c r="L81">
        <f>'Most deliveries'!B81*Parameters!$B$3</f>
        <v>0</v>
      </c>
      <c r="M81">
        <f>'Most deliveries'!C81*Parameters!$B$4</f>
        <v>357.5</v>
      </c>
      <c r="N81">
        <f>Parameters!$B$5*'Most deliveries'!D81</f>
        <v>0</v>
      </c>
      <c r="O81">
        <f>'Most deliveries'!E81*Parameters!$B$6</f>
        <v>792</v>
      </c>
      <c r="P81">
        <f>Parameters!$B$7*'Most deliveries'!G81</f>
        <v>0</v>
      </c>
      <c r="Q81">
        <f t="shared" si="7"/>
        <v>1149.5</v>
      </c>
      <c r="R81">
        <f t="shared" si="8"/>
        <v>1600.5</v>
      </c>
      <c r="S81" s="6" t="b">
        <f t="shared" si="9"/>
        <v>1</v>
      </c>
    </row>
    <row r="82" spans="1:19">
      <c r="A82">
        <v>78</v>
      </c>
      <c r="B82" s="17">
        <f>MIN('Number of parcels delivered'!B81,MAX(0,Parameters!$B$11-'Most deliveries'!E82-'Most deliveries'!C82-'Most deliveries'!D82))</f>
        <v>0</v>
      </c>
      <c r="C82">
        <f>MIN('Number of parcels delivered'!C81,MAX(0,Parameters!$B$11-E82))</f>
        <v>100</v>
      </c>
      <c r="D82" s="15">
        <f>MIN('Number of parcels delivered'!D81,MAX(0,Parameters!$B$11-'Most deliveries'!C82-'Most deliveries'!E82))</f>
        <v>13</v>
      </c>
      <c r="E82" s="16">
        <f>MIN(Parameters!$B$11,'Number of parcels delivered'!E81)</f>
        <v>437</v>
      </c>
      <c r="F82">
        <f t="shared" si="10"/>
        <v>550</v>
      </c>
      <c r="G82">
        <f>Parameters!$B$11-'Most deliveries'!F82</f>
        <v>0</v>
      </c>
      <c r="J82">
        <v>78</v>
      </c>
      <c r="K82">
        <f>Parameters!$B$11*Parameters!$B$9</f>
        <v>2750</v>
      </c>
      <c r="L82">
        <f>'Most deliveries'!B82*Parameters!$B$3</f>
        <v>0</v>
      </c>
      <c r="M82">
        <f>'Most deliveries'!C82*Parameters!$B$4</f>
        <v>125</v>
      </c>
      <c r="N82">
        <f>Parameters!$B$5*'Most deliveries'!D82</f>
        <v>45.5</v>
      </c>
      <c r="O82">
        <f>'Most deliveries'!E82*Parameters!$B$6</f>
        <v>1311</v>
      </c>
      <c r="P82">
        <f>Parameters!$B$7*'Most deliveries'!G82</f>
        <v>0</v>
      </c>
      <c r="Q82">
        <f t="shared" si="7"/>
        <v>1481.5</v>
      </c>
      <c r="R82">
        <f t="shared" si="8"/>
        <v>1268.5</v>
      </c>
      <c r="S82" s="6" t="b">
        <f t="shared" si="9"/>
        <v>0</v>
      </c>
    </row>
    <row r="83" spans="1:19">
      <c r="A83">
        <v>79</v>
      </c>
      <c r="B83" s="17">
        <f>MIN('Number of parcels delivered'!B82,MAX(0,Parameters!$B$11-'Most deliveries'!E83-'Most deliveries'!C83-'Most deliveries'!D83))</f>
        <v>0</v>
      </c>
      <c r="C83">
        <f>MIN('Number of parcels delivered'!C82,MAX(0,Parameters!$B$11-E83))</f>
        <v>294</v>
      </c>
      <c r="D83" s="15">
        <f>MIN('Number of parcels delivered'!D82,MAX(0,Parameters!$B$11-'Most deliveries'!C83-'Most deliveries'!E83))</f>
        <v>0</v>
      </c>
      <c r="E83" s="16">
        <f>MIN(Parameters!$B$11,'Number of parcels delivered'!E82)</f>
        <v>256</v>
      </c>
      <c r="F83">
        <f t="shared" si="10"/>
        <v>550</v>
      </c>
      <c r="G83">
        <f>Parameters!$B$11-'Most deliveries'!F83</f>
        <v>0</v>
      </c>
      <c r="J83">
        <v>79</v>
      </c>
      <c r="K83">
        <f>Parameters!$B$11*Parameters!$B$9</f>
        <v>2750</v>
      </c>
      <c r="L83">
        <f>'Most deliveries'!B83*Parameters!$B$3</f>
        <v>0</v>
      </c>
      <c r="M83">
        <f>'Most deliveries'!C83*Parameters!$B$4</f>
        <v>367.5</v>
      </c>
      <c r="N83">
        <f>Parameters!$B$5*'Most deliveries'!D83</f>
        <v>0</v>
      </c>
      <c r="O83">
        <f>'Most deliveries'!E83*Parameters!$B$6</f>
        <v>768</v>
      </c>
      <c r="P83">
        <f>Parameters!$B$7*'Most deliveries'!G83</f>
        <v>0</v>
      </c>
      <c r="Q83">
        <f t="shared" si="7"/>
        <v>1135.5</v>
      </c>
      <c r="R83">
        <f t="shared" si="8"/>
        <v>1614.5</v>
      </c>
      <c r="S83" s="6" t="b">
        <f t="shared" si="9"/>
        <v>1</v>
      </c>
    </row>
    <row r="84" spans="1:19">
      <c r="A84">
        <v>80</v>
      </c>
      <c r="B84" s="17">
        <f>MIN('Number of parcels delivered'!B83,MAX(0,Parameters!$B$11-'Most deliveries'!E84-'Most deliveries'!C84-'Most deliveries'!D84))</f>
        <v>0</v>
      </c>
      <c r="C84">
        <f>MIN('Number of parcels delivered'!C83,MAX(0,Parameters!$B$11-E84))</f>
        <v>0</v>
      </c>
      <c r="D84" s="15">
        <f>MIN('Number of parcels delivered'!D83,MAX(0,Parameters!$B$11-'Most deliveries'!C84-'Most deliveries'!E84))</f>
        <v>0</v>
      </c>
      <c r="E84" s="16">
        <f>MIN(Parameters!$B$11,'Number of parcels delivered'!E83)</f>
        <v>550</v>
      </c>
      <c r="F84">
        <f t="shared" si="10"/>
        <v>550</v>
      </c>
      <c r="G84">
        <f>Parameters!$B$11-'Most deliveries'!F84</f>
        <v>0</v>
      </c>
      <c r="J84">
        <v>80</v>
      </c>
      <c r="K84">
        <f>Parameters!$B$11*Parameters!$B$9</f>
        <v>2750</v>
      </c>
      <c r="L84">
        <f>'Most deliveries'!B84*Parameters!$B$3</f>
        <v>0</v>
      </c>
      <c r="M84">
        <f>'Most deliveries'!C84*Parameters!$B$4</f>
        <v>0</v>
      </c>
      <c r="N84">
        <f>Parameters!$B$5*'Most deliveries'!D84</f>
        <v>0</v>
      </c>
      <c r="O84">
        <f>'Most deliveries'!E84*Parameters!$B$6</f>
        <v>1650</v>
      </c>
      <c r="P84">
        <f>Parameters!$B$7*'Most deliveries'!G84</f>
        <v>0</v>
      </c>
      <c r="Q84">
        <f t="shared" si="7"/>
        <v>1650</v>
      </c>
      <c r="R84">
        <f t="shared" si="8"/>
        <v>1100</v>
      </c>
      <c r="S84" s="6" t="b">
        <f t="shared" si="9"/>
        <v>0</v>
      </c>
    </row>
    <row r="85" spans="1:19">
      <c r="A85">
        <v>81</v>
      </c>
      <c r="B85" s="17">
        <f>MIN('Number of parcels delivered'!B84,MAX(0,Parameters!$B$11-'Most deliveries'!E85-'Most deliveries'!C85-'Most deliveries'!D85))</f>
        <v>0</v>
      </c>
      <c r="C85">
        <f>MIN('Number of parcels delivered'!C84,MAX(0,Parameters!$B$11-E85))</f>
        <v>121</v>
      </c>
      <c r="D85" s="15">
        <f>MIN('Number of parcels delivered'!D84,MAX(0,Parameters!$B$11-'Most deliveries'!C85-'Most deliveries'!E85))</f>
        <v>0</v>
      </c>
      <c r="E85" s="16">
        <f>MIN(Parameters!$B$11,'Number of parcels delivered'!E84)</f>
        <v>429</v>
      </c>
      <c r="F85">
        <f t="shared" si="10"/>
        <v>550</v>
      </c>
      <c r="G85">
        <f>Parameters!$B$11-'Most deliveries'!F85</f>
        <v>0</v>
      </c>
      <c r="J85">
        <v>81</v>
      </c>
      <c r="K85">
        <f>Parameters!$B$11*Parameters!$B$9</f>
        <v>2750</v>
      </c>
      <c r="L85">
        <f>'Most deliveries'!B85*Parameters!$B$3</f>
        <v>0</v>
      </c>
      <c r="M85">
        <f>'Most deliveries'!C85*Parameters!$B$4</f>
        <v>151.25</v>
      </c>
      <c r="N85">
        <f>Parameters!$B$5*'Most deliveries'!D85</f>
        <v>0</v>
      </c>
      <c r="O85">
        <f>'Most deliveries'!E85*Parameters!$B$6</f>
        <v>1287</v>
      </c>
      <c r="P85">
        <f>Parameters!$B$7*'Most deliveries'!G85</f>
        <v>0</v>
      </c>
      <c r="Q85">
        <f t="shared" si="7"/>
        <v>1438.25</v>
      </c>
      <c r="R85">
        <f t="shared" si="8"/>
        <v>1311.75</v>
      </c>
      <c r="S85" s="6" t="b">
        <f t="shared" si="9"/>
        <v>0</v>
      </c>
    </row>
    <row r="86" spans="1:19">
      <c r="A86">
        <v>82</v>
      </c>
      <c r="B86" s="17">
        <f>MIN('Number of parcels delivered'!B85,MAX(0,Parameters!$B$11-'Most deliveries'!E86-'Most deliveries'!C86-'Most deliveries'!D86))</f>
        <v>0</v>
      </c>
      <c r="C86">
        <f>MIN('Number of parcels delivered'!C85,MAX(0,Parameters!$B$11-E86))</f>
        <v>0</v>
      </c>
      <c r="D86" s="15">
        <f>MIN('Number of parcels delivered'!D85,MAX(0,Parameters!$B$11-'Most deliveries'!C86-'Most deliveries'!E86))</f>
        <v>0</v>
      </c>
      <c r="E86" s="16">
        <f>MIN(Parameters!$B$11,'Number of parcels delivered'!E85)</f>
        <v>550</v>
      </c>
      <c r="F86">
        <f t="shared" si="10"/>
        <v>550</v>
      </c>
      <c r="G86">
        <f>Parameters!$B$11-'Most deliveries'!F86</f>
        <v>0</v>
      </c>
      <c r="J86">
        <v>82</v>
      </c>
      <c r="K86">
        <f>Parameters!$B$11*Parameters!$B$9</f>
        <v>2750</v>
      </c>
      <c r="L86">
        <f>'Most deliveries'!B86*Parameters!$B$3</f>
        <v>0</v>
      </c>
      <c r="M86">
        <f>'Most deliveries'!C86*Parameters!$B$4</f>
        <v>0</v>
      </c>
      <c r="N86">
        <f>Parameters!$B$5*'Most deliveries'!D86</f>
        <v>0</v>
      </c>
      <c r="O86">
        <f>'Most deliveries'!E86*Parameters!$B$6</f>
        <v>1650</v>
      </c>
      <c r="P86">
        <f>Parameters!$B$7*'Most deliveries'!G86</f>
        <v>0</v>
      </c>
      <c r="Q86">
        <f t="shared" si="7"/>
        <v>1650</v>
      </c>
      <c r="R86">
        <f t="shared" si="8"/>
        <v>1100</v>
      </c>
      <c r="S86" s="6" t="b">
        <f t="shared" si="9"/>
        <v>0</v>
      </c>
    </row>
    <row r="87" spans="1:19">
      <c r="A87">
        <v>83</v>
      </c>
      <c r="B87" s="17">
        <f>MIN('Number of parcels delivered'!B86,MAX(0,Parameters!$B$11-'Most deliveries'!E87-'Most deliveries'!C87-'Most deliveries'!D87))</f>
        <v>0</v>
      </c>
      <c r="C87">
        <f>MIN('Number of parcels delivered'!C86,MAX(0,Parameters!$B$11-E87))</f>
        <v>54</v>
      </c>
      <c r="D87" s="15">
        <f>MIN('Number of parcels delivered'!D86,MAX(0,Parameters!$B$11-'Most deliveries'!C87-'Most deliveries'!E87))</f>
        <v>0</v>
      </c>
      <c r="E87" s="16">
        <f>MIN(Parameters!$B$11,'Number of parcels delivered'!E86)</f>
        <v>496</v>
      </c>
      <c r="F87">
        <f t="shared" si="10"/>
        <v>550</v>
      </c>
      <c r="G87">
        <f>Parameters!$B$11-'Most deliveries'!F87</f>
        <v>0</v>
      </c>
      <c r="J87">
        <v>83</v>
      </c>
      <c r="K87">
        <f>Parameters!$B$11*Parameters!$B$9</f>
        <v>2750</v>
      </c>
      <c r="L87">
        <f>'Most deliveries'!B87*Parameters!$B$3</f>
        <v>0</v>
      </c>
      <c r="M87">
        <f>'Most deliveries'!C87*Parameters!$B$4</f>
        <v>67.5</v>
      </c>
      <c r="N87">
        <f>Parameters!$B$5*'Most deliveries'!D87</f>
        <v>0</v>
      </c>
      <c r="O87">
        <f>'Most deliveries'!E87*Parameters!$B$6</f>
        <v>1488</v>
      </c>
      <c r="P87">
        <f>Parameters!$B$7*'Most deliveries'!G87</f>
        <v>0</v>
      </c>
      <c r="Q87">
        <f t="shared" si="7"/>
        <v>1555.5</v>
      </c>
      <c r="R87">
        <f t="shared" si="8"/>
        <v>1194.5</v>
      </c>
      <c r="S87" s="6" t="b">
        <f t="shared" si="9"/>
        <v>0</v>
      </c>
    </row>
    <row r="88" spans="1:19">
      <c r="A88">
        <v>84</v>
      </c>
      <c r="B88" s="17">
        <f>MIN('Number of parcels delivered'!B87,MAX(0,Parameters!$B$11-'Most deliveries'!E88-'Most deliveries'!C88-'Most deliveries'!D88))</f>
        <v>0</v>
      </c>
      <c r="C88">
        <f>MIN('Number of parcels delivered'!C87,MAX(0,Parameters!$B$11-E88))</f>
        <v>149</v>
      </c>
      <c r="D88" s="15">
        <f>MIN('Number of parcels delivered'!D87,MAX(0,Parameters!$B$11-'Most deliveries'!C88-'Most deliveries'!E88))</f>
        <v>0</v>
      </c>
      <c r="E88" s="16">
        <f>MIN(Parameters!$B$11,'Number of parcels delivered'!E87)</f>
        <v>401</v>
      </c>
      <c r="F88">
        <f t="shared" si="10"/>
        <v>550</v>
      </c>
      <c r="G88">
        <f>Parameters!$B$11-'Most deliveries'!F88</f>
        <v>0</v>
      </c>
      <c r="J88">
        <v>84</v>
      </c>
      <c r="K88">
        <f>Parameters!$B$11*Parameters!$B$9</f>
        <v>2750</v>
      </c>
      <c r="L88">
        <f>'Most deliveries'!B88*Parameters!$B$3</f>
        <v>0</v>
      </c>
      <c r="M88">
        <f>'Most deliveries'!C88*Parameters!$B$4</f>
        <v>186.25</v>
      </c>
      <c r="N88">
        <f>Parameters!$B$5*'Most deliveries'!D88</f>
        <v>0</v>
      </c>
      <c r="O88">
        <f>'Most deliveries'!E88*Parameters!$B$6</f>
        <v>1203</v>
      </c>
      <c r="P88">
        <f>Parameters!$B$7*'Most deliveries'!G88</f>
        <v>0</v>
      </c>
      <c r="Q88">
        <f t="shared" si="7"/>
        <v>1389.25</v>
      </c>
      <c r="R88">
        <f t="shared" si="8"/>
        <v>1360.75</v>
      </c>
      <c r="S88" s="6" t="b">
        <f t="shared" si="9"/>
        <v>0</v>
      </c>
    </row>
    <row r="89" spans="1:19">
      <c r="A89">
        <v>85</v>
      </c>
      <c r="B89" s="17">
        <f>MIN('Number of parcels delivered'!B88,MAX(0,Parameters!$B$11-'Most deliveries'!E89-'Most deliveries'!C89-'Most deliveries'!D89))</f>
        <v>0</v>
      </c>
      <c r="C89">
        <f>MIN('Number of parcels delivered'!C88,MAX(0,Parameters!$B$11-E89))</f>
        <v>198</v>
      </c>
      <c r="D89" s="15">
        <f>MIN('Number of parcels delivered'!D88,MAX(0,Parameters!$B$11-'Most deliveries'!C89-'Most deliveries'!E89))</f>
        <v>33</v>
      </c>
      <c r="E89" s="16">
        <f>MIN(Parameters!$B$11,'Number of parcels delivered'!E88)</f>
        <v>319</v>
      </c>
      <c r="F89">
        <f t="shared" si="10"/>
        <v>550</v>
      </c>
      <c r="G89">
        <f>Parameters!$B$11-'Most deliveries'!F89</f>
        <v>0</v>
      </c>
      <c r="J89">
        <v>85</v>
      </c>
      <c r="K89">
        <f>Parameters!$B$11*Parameters!$B$9</f>
        <v>2750</v>
      </c>
      <c r="L89">
        <f>'Most deliveries'!B89*Parameters!$B$3</f>
        <v>0</v>
      </c>
      <c r="M89">
        <f>'Most deliveries'!C89*Parameters!$B$4</f>
        <v>247.5</v>
      </c>
      <c r="N89">
        <f>Parameters!$B$5*'Most deliveries'!D89</f>
        <v>115.5</v>
      </c>
      <c r="O89">
        <f>'Most deliveries'!E89*Parameters!$B$6</f>
        <v>957</v>
      </c>
      <c r="P89">
        <f>Parameters!$B$7*'Most deliveries'!G89</f>
        <v>0</v>
      </c>
      <c r="Q89">
        <f t="shared" si="7"/>
        <v>1320</v>
      </c>
      <c r="R89">
        <f t="shared" si="8"/>
        <v>1430</v>
      </c>
      <c r="S89" s="6" t="b">
        <f t="shared" si="9"/>
        <v>0</v>
      </c>
    </row>
    <row r="90" spans="1:19">
      <c r="A90">
        <v>86</v>
      </c>
      <c r="B90" s="17">
        <f>MIN('Number of parcels delivered'!B89,MAX(0,Parameters!$B$11-'Most deliveries'!E90-'Most deliveries'!C90-'Most deliveries'!D90))</f>
        <v>28</v>
      </c>
      <c r="C90">
        <f>MIN('Number of parcels delivered'!C89,MAX(0,Parameters!$B$11-E90))</f>
        <v>325</v>
      </c>
      <c r="D90" s="15">
        <f>MIN('Number of parcels delivered'!D89,MAX(0,Parameters!$B$11-'Most deliveries'!C90-'Most deliveries'!E90))</f>
        <v>97</v>
      </c>
      <c r="E90" s="16">
        <f>MIN(Parameters!$B$11,'Number of parcels delivered'!E89)</f>
        <v>100</v>
      </c>
      <c r="F90">
        <f t="shared" si="10"/>
        <v>550</v>
      </c>
      <c r="G90">
        <f>Parameters!$B$11-'Most deliveries'!F90</f>
        <v>0</v>
      </c>
      <c r="J90">
        <v>86</v>
      </c>
      <c r="K90">
        <f>Parameters!$B$11*Parameters!$B$9</f>
        <v>2750</v>
      </c>
      <c r="L90">
        <f>'Most deliveries'!B90*Parameters!$B$3</f>
        <v>63</v>
      </c>
      <c r="M90">
        <f>'Most deliveries'!C90*Parameters!$B$4</f>
        <v>406.25</v>
      </c>
      <c r="N90">
        <f>Parameters!$B$5*'Most deliveries'!D90</f>
        <v>339.5</v>
      </c>
      <c r="O90">
        <f>'Most deliveries'!E90*Parameters!$B$6</f>
        <v>300</v>
      </c>
      <c r="P90">
        <f>Parameters!$B$7*'Most deliveries'!G90</f>
        <v>0</v>
      </c>
      <c r="Q90">
        <f t="shared" si="7"/>
        <v>1108.75</v>
      </c>
      <c r="R90">
        <f t="shared" si="8"/>
        <v>1641.25</v>
      </c>
      <c r="S90" s="6" t="b">
        <f t="shared" si="9"/>
        <v>1</v>
      </c>
    </row>
    <row r="91" spans="1:19">
      <c r="A91">
        <v>87</v>
      </c>
      <c r="B91" s="17">
        <f>MIN('Number of parcels delivered'!B90,MAX(0,Parameters!$B$11-'Most deliveries'!E91-'Most deliveries'!C91-'Most deliveries'!D91))</f>
        <v>0</v>
      </c>
      <c r="C91">
        <f>MIN('Number of parcels delivered'!C90,MAX(0,Parameters!$B$11-E91))</f>
        <v>430</v>
      </c>
      <c r="D91" s="15">
        <f>MIN('Number of parcels delivered'!D90,MAX(0,Parameters!$B$11-'Most deliveries'!C91-'Most deliveries'!E91))</f>
        <v>0</v>
      </c>
      <c r="E91" s="16">
        <f>MIN(Parameters!$B$11,'Number of parcels delivered'!E90)</f>
        <v>120</v>
      </c>
      <c r="F91">
        <f t="shared" si="10"/>
        <v>550</v>
      </c>
      <c r="G91">
        <f>Parameters!$B$11-'Most deliveries'!F91</f>
        <v>0</v>
      </c>
      <c r="J91">
        <v>87</v>
      </c>
      <c r="K91">
        <f>Parameters!$B$11*Parameters!$B$9</f>
        <v>2750</v>
      </c>
      <c r="L91">
        <f>'Most deliveries'!B91*Parameters!$B$3</f>
        <v>0</v>
      </c>
      <c r="M91">
        <f>'Most deliveries'!C91*Parameters!$B$4</f>
        <v>537.5</v>
      </c>
      <c r="N91">
        <f>Parameters!$B$5*'Most deliveries'!D91</f>
        <v>0</v>
      </c>
      <c r="O91">
        <f>'Most deliveries'!E91*Parameters!$B$6</f>
        <v>360</v>
      </c>
      <c r="P91">
        <f>Parameters!$B$7*'Most deliveries'!G91</f>
        <v>0</v>
      </c>
      <c r="Q91">
        <f t="shared" si="7"/>
        <v>897.5</v>
      </c>
      <c r="R91">
        <f t="shared" si="8"/>
        <v>1852.5</v>
      </c>
      <c r="S91" s="6" t="b">
        <f t="shared" si="9"/>
        <v>1</v>
      </c>
    </row>
    <row r="92" spans="1:19">
      <c r="A92">
        <v>88</v>
      </c>
      <c r="B92" s="17">
        <f>MIN('Number of parcels delivered'!B91,MAX(0,Parameters!$B$11-'Most deliveries'!E92-'Most deliveries'!C92-'Most deliveries'!D92))</f>
        <v>0</v>
      </c>
      <c r="C92">
        <f>MIN('Number of parcels delivered'!C91,MAX(0,Parameters!$B$11-E92))</f>
        <v>88</v>
      </c>
      <c r="D92" s="15">
        <f>MIN('Number of parcels delivered'!D91,MAX(0,Parameters!$B$11-'Most deliveries'!C92-'Most deliveries'!E92))</f>
        <v>0</v>
      </c>
      <c r="E92" s="16">
        <f>MIN(Parameters!$B$11,'Number of parcels delivered'!E91)</f>
        <v>462</v>
      </c>
      <c r="F92">
        <f t="shared" si="10"/>
        <v>550</v>
      </c>
      <c r="G92">
        <f>Parameters!$B$11-'Most deliveries'!F92</f>
        <v>0</v>
      </c>
      <c r="J92">
        <v>88</v>
      </c>
      <c r="K92">
        <f>Parameters!$B$11*Parameters!$B$9</f>
        <v>2750</v>
      </c>
      <c r="L92">
        <f>'Most deliveries'!B92*Parameters!$B$3</f>
        <v>0</v>
      </c>
      <c r="M92">
        <f>'Most deliveries'!C92*Parameters!$B$4</f>
        <v>110</v>
      </c>
      <c r="N92">
        <f>Parameters!$B$5*'Most deliveries'!D92</f>
        <v>0</v>
      </c>
      <c r="O92">
        <f>'Most deliveries'!E92*Parameters!$B$6</f>
        <v>1386</v>
      </c>
      <c r="P92">
        <f>Parameters!$B$7*'Most deliveries'!G92</f>
        <v>0</v>
      </c>
      <c r="Q92">
        <f t="shared" si="7"/>
        <v>1496</v>
      </c>
      <c r="R92">
        <f t="shared" si="8"/>
        <v>1254</v>
      </c>
      <c r="S92" s="6" t="b">
        <f t="shared" si="9"/>
        <v>0</v>
      </c>
    </row>
    <row r="93" spans="1:19">
      <c r="A93">
        <v>89</v>
      </c>
      <c r="B93" s="17">
        <f>MIN('Number of parcels delivered'!B92,MAX(0,Parameters!$B$11-'Most deliveries'!E93-'Most deliveries'!C93-'Most deliveries'!D93))</f>
        <v>0</v>
      </c>
      <c r="C93">
        <f>MIN('Number of parcels delivered'!C92,MAX(0,Parameters!$B$11-E93))</f>
        <v>0</v>
      </c>
      <c r="D93" s="15">
        <f>MIN('Number of parcels delivered'!D92,MAX(0,Parameters!$B$11-'Most deliveries'!C93-'Most deliveries'!E93))</f>
        <v>0</v>
      </c>
      <c r="E93" s="16">
        <f>MIN(Parameters!$B$11,'Number of parcels delivered'!E92)</f>
        <v>550</v>
      </c>
      <c r="F93">
        <f t="shared" si="10"/>
        <v>550</v>
      </c>
      <c r="G93">
        <f>Parameters!$B$11-'Most deliveries'!F93</f>
        <v>0</v>
      </c>
      <c r="J93">
        <v>89</v>
      </c>
      <c r="K93">
        <f>Parameters!$B$11*Parameters!$B$9</f>
        <v>2750</v>
      </c>
      <c r="L93">
        <f>'Most deliveries'!B93*Parameters!$B$3</f>
        <v>0</v>
      </c>
      <c r="M93">
        <f>'Most deliveries'!C93*Parameters!$B$4</f>
        <v>0</v>
      </c>
      <c r="N93">
        <f>Parameters!$B$5*'Most deliveries'!D93</f>
        <v>0</v>
      </c>
      <c r="O93">
        <f>'Most deliveries'!E93*Parameters!$B$6</f>
        <v>1650</v>
      </c>
      <c r="P93">
        <f>Parameters!$B$7*'Most deliveries'!G93</f>
        <v>0</v>
      </c>
      <c r="Q93">
        <f t="shared" si="7"/>
        <v>1650</v>
      </c>
      <c r="R93">
        <f t="shared" si="8"/>
        <v>1100</v>
      </c>
      <c r="S93" s="6" t="b">
        <f t="shared" si="9"/>
        <v>0</v>
      </c>
    </row>
    <row r="94" spans="1:19">
      <c r="A94">
        <v>90</v>
      </c>
      <c r="B94" s="17">
        <f>MIN('Number of parcels delivered'!B93,MAX(0,Parameters!$B$11-'Most deliveries'!E94-'Most deliveries'!C94-'Most deliveries'!D94))</f>
        <v>0</v>
      </c>
      <c r="C94">
        <f>MIN('Number of parcels delivered'!C93,MAX(0,Parameters!$B$11-E94))</f>
        <v>151</v>
      </c>
      <c r="D94" s="15">
        <f>MIN('Number of parcels delivered'!D93,MAX(0,Parameters!$B$11-'Most deliveries'!C94-'Most deliveries'!E94))</f>
        <v>16</v>
      </c>
      <c r="E94" s="16">
        <f>MIN(Parameters!$B$11,'Number of parcels delivered'!E93)</f>
        <v>383</v>
      </c>
      <c r="F94">
        <f t="shared" si="10"/>
        <v>550</v>
      </c>
      <c r="G94">
        <f>Parameters!$B$11-'Most deliveries'!F94</f>
        <v>0</v>
      </c>
      <c r="J94">
        <v>90</v>
      </c>
      <c r="K94">
        <f>Parameters!$B$11*Parameters!$B$9</f>
        <v>2750</v>
      </c>
      <c r="L94">
        <f>'Most deliveries'!B94*Parameters!$B$3</f>
        <v>0</v>
      </c>
      <c r="M94">
        <f>'Most deliveries'!C94*Parameters!$B$4</f>
        <v>188.75</v>
      </c>
      <c r="N94">
        <f>Parameters!$B$5*'Most deliveries'!D94</f>
        <v>56</v>
      </c>
      <c r="O94">
        <f>'Most deliveries'!E94*Parameters!$B$6</f>
        <v>1149</v>
      </c>
      <c r="P94">
        <f>Parameters!$B$7*'Most deliveries'!G94</f>
        <v>0</v>
      </c>
      <c r="Q94">
        <f t="shared" si="7"/>
        <v>1393.75</v>
      </c>
      <c r="R94">
        <f t="shared" si="8"/>
        <v>1356.25</v>
      </c>
      <c r="S94" s="6" t="b">
        <f t="shared" si="9"/>
        <v>0</v>
      </c>
    </row>
    <row r="95" spans="1:19">
      <c r="A95">
        <v>91</v>
      </c>
      <c r="B95" s="17">
        <f>MIN('Number of parcels delivered'!B94,MAX(0,Parameters!$B$11-'Most deliveries'!E95-'Most deliveries'!C95-'Most deliveries'!D95))</f>
        <v>40</v>
      </c>
      <c r="C95">
        <f>MIN('Number of parcels delivered'!C94,MAX(0,Parameters!$B$11-E95))</f>
        <v>110</v>
      </c>
      <c r="D95" s="15">
        <f>MIN('Number of parcels delivered'!D94,MAX(0,Parameters!$B$11-'Most deliveries'!C95-'Most deliveries'!E95))</f>
        <v>132</v>
      </c>
      <c r="E95" s="16">
        <f>MIN(Parameters!$B$11,'Number of parcels delivered'!E94)</f>
        <v>100</v>
      </c>
      <c r="F95">
        <f t="shared" si="10"/>
        <v>382</v>
      </c>
      <c r="G95">
        <f>Parameters!$B$11-'Most deliveries'!F95</f>
        <v>168</v>
      </c>
      <c r="J95">
        <v>91</v>
      </c>
      <c r="K95">
        <f>Parameters!$B$11*Parameters!$B$9</f>
        <v>2750</v>
      </c>
      <c r="L95">
        <f>'Most deliveries'!B95*Parameters!$B$3</f>
        <v>90</v>
      </c>
      <c r="M95">
        <f>'Most deliveries'!C95*Parameters!$B$4</f>
        <v>137.5</v>
      </c>
      <c r="N95">
        <f>Parameters!$B$5*'Most deliveries'!D95</f>
        <v>462</v>
      </c>
      <c r="O95">
        <f>'Most deliveries'!E95*Parameters!$B$6</f>
        <v>300</v>
      </c>
      <c r="P95">
        <f>Parameters!$B$7*'Most deliveries'!G95</f>
        <v>504</v>
      </c>
      <c r="Q95">
        <f t="shared" si="7"/>
        <v>1493.5</v>
      </c>
      <c r="R95">
        <f t="shared" si="8"/>
        <v>1256.5</v>
      </c>
      <c r="S95" s="6" t="b">
        <f t="shared" si="9"/>
        <v>0</v>
      </c>
    </row>
    <row r="96" spans="1:19">
      <c r="A96">
        <v>92</v>
      </c>
      <c r="B96" s="17">
        <f>MIN('Number of parcels delivered'!B95,MAX(0,Parameters!$B$11-'Most deliveries'!E96-'Most deliveries'!C96-'Most deliveries'!D96))</f>
        <v>40</v>
      </c>
      <c r="C96">
        <f>MIN('Number of parcels delivered'!C95,MAX(0,Parameters!$B$11-E96))</f>
        <v>147</v>
      </c>
      <c r="D96" s="15">
        <f>MIN('Number of parcels delivered'!D95,MAX(0,Parameters!$B$11-'Most deliveries'!C96-'Most deliveries'!E96))</f>
        <v>181</v>
      </c>
      <c r="E96" s="16">
        <f>MIN(Parameters!$B$11,'Number of parcels delivered'!E95)</f>
        <v>124</v>
      </c>
      <c r="F96">
        <f t="shared" si="10"/>
        <v>492</v>
      </c>
      <c r="G96">
        <f>Parameters!$B$11-'Most deliveries'!F96</f>
        <v>58</v>
      </c>
      <c r="J96">
        <v>92</v>
      </c>
      <c r="K96">
        <f>Parameters!$B$11*Parameters!$B$9</f>
        <v>2750</v>
      </c>
      <c r="L96">
        <f>'Most deliveries'!B96*Parameters!$B$3</f>
        <v>90</v>
      </c>
      <c r="M96">
        <f>'Most deliveries'!C96*Parameters!$B$4</f>
        <v>183.75</v>
      </c>
      <c r="N96">
        <f>Parameters!$B$5*'Most deliveries'!D96</f>
        <v>633.5</v>
      </c>
      <c r="O96">
        <f>'Most deliveries'!E96*Parameters!$B$6</f>
        <v>372</v>
      </c>
      <c r="P96">
        <f>Parameters!$B$7*'Most deliveries'!G96</f>
        <v>174</v>
      </c>
      <c r="Q96">
        <f t="shared" si="7"/>
        <v>1453.25</v>
      </c>
      <c r="R96">
        <f t="shared" si="8"/>
        <v>1296.75</v>
      </c>
      <c r="S96" s="6" t="b">
        <f t="shared" si="9"/>
        <v>0</v>
      </c>
    </row>
    <row r="97" spans="1:19">
      <c r="A97">
        <v>93</v>
      </c>
      <c r="B97" s="17">
        <f>MIN('Number of parcels delivered'!B96,MAX(0,Parameters!$B$11-'Most deliveries'!E97-'Most deliveries'!C97-'Most deliveries'!D97))</f>
        <v>47</v>
      </c>
      <c r="C97">
        <f>MIN('Number of parcels delivered'!C96,MAX(0,Parameters!$B$11-E97))</f>
        <v>100</v>
      </c>
      <c r="D97" s="15">
        <f>MIN('Number of parcels delivered'!D96,MAX(0,Parameters!$B$11-'Most deliveries'!C97-'Most deliveries'!E97))</f>
        <v>75</v>
      </c>
      <c r="E97" s="16">
        <f>MIN(Parameters!$B$11,'Number of parcels delivered'!E96)</f>
        <v>100</v>
      </c>
      <c r="F97">
        <f t="shared" si="10"/>
        <v>322</v>
      </c>
      <c r="G97">
        <f>Parameters!$B$11-'Most deliveries'!F97</f>
        <v>228</v>
      </c>
      <c r="J97">
        <v>93</v>
      </c>
      <c r="K97">
        <f>Parameters!$B$11*Parameters!$B$9</f>
        <v>2750</v>
      </c>
      <c r="L97">
        <f>'Most deliveries'!B97*Parameters!$B$3</f>
        <v>105.75</v>
      </c>
      <c r="M97">
        <f>'Most deliveries'!C97*Parameters!$B$4</f>
        <v>125</v>
      </c>
      <c r="N97">
        <f>Parameters!$B$5*'Most deliveries'!D97</f>
        <v>262.5</v>
      </c>
      <c r="O97">
        <f>'Most deliveries'!E97*Parameters!$B$6</f>
        <v>300</v>
      </c>
      <c r="P97">
        <f>Parameters!$B$7*'Most deliveries'!G97</f>
        <v>684</v>
      </c>
      <c r="Q97">
        <f t="shared" si="7"/>
        <v>1477.25</v>
      </c>
      <c r="R97">
        <f t="shared" si="8"/>
        <v>1272.75</v>
      </c>
      <c r="S97" s="6" t="b">
        <f t="shared" si="9"/>
        <v>0</v>
      </c>
    </row>
    <row r="98" spans="1:19">
      <c r="A98">
        <v>94</v>
      </c>
      <c r="B98" s="17">
        <f>MIN('Number of parcels delivered'!B97,MAX(0,Parameters!$B$11-'Most deliveries'!E98-'Most deliveries'!C98-'Most deliveries'!D98))</f>
        <v>40</v>
      </c>
      <c r="C98">
        <f>MIN('Number of parcels delivered'!C97,MAX(0,Parameters!$B$11-E98))</f>
        <v>100</v>
      </c>
      <c r="D98" s="15">
        <f>MIN('Number of parcels delivered'!D97,MAX(0,Parameters!$B$11-'Most deliveries'!C98-'Most deliveries'!E98))</f>
        <v>75</v>
      </c>
      <c r="E98" s="16">
        <f>MIN(Parameters!$B$11,'Number of parcels delivered'!E97)</f>
        <v>100</v>
      </c>
      <c r="F98">
        <f t="shared" si="10"/>
        <v>315</v>
      </c>
      <c r="G98">
        <f>Parameters!$B$11-'Most deliveries'!F98</f>
        <v>235</v>
      </c>
      <c r="J98">
        <v>94</v>
      </c>
      <c r="K98">
        <f>Parameters!$B$11*Parameters!$B$9</f>
        <v>2750</v>
      </c>
      <c r="L98">
        <f>'Most deliveries'!B98*Parameters!$B$3</f>
        <v>90</v>
      </c>
      <c r="M98">
        <f>'Most deliveries'!C98*Parameters!$B$4</f>
        <v>125</v>
      </c>
      <c r="N98">
        <f>Parameters!$B$5*'Most deliveries'!D98</f>
        <v>262.5</v>
      </c>
      <c r="O98">
        <f>'Most deliveries'!E98*Parameters!$B$6</f>
        <v>300</v>
      </c>
      <c r="P98">
        <f>Parameters!$B$7*'Most deliveries'!G98</f>
        <v>705</v>
      </c>
      <c r="Q98">
        <f t="shared" si="7"/>
        <v>1482.5</v>
      </c>
      <c r="R98">
        <f t="shared" si="8"/>
        <v>1267.5</v>
      </c>
      <c r="S98" s="6" t="b">
        <f t="shared" si="9"/>
        <v>0</v>
      </c>
    </row>
    <row r="99" spans="1:19">
      <c r="A99">
        <v>95</v>
      </c>
      <c r="B99" s="17">
        <f>MIN('Number of parcels delivered'!B98,MAX(0,Parameters!$B$11-'Most deliveries'!E99-'Most deliveries'!C99-'Most deliveries'!D99))</f>
        <v>0</v>
      </c>
      <c r="C99">
        <f>MIN('Number of parcels delivered'!C98,MAX(0,Parameters!$B$11-E99))</f>
        <v>427</v>
      </c>
      <c r="D99" s="15">
        <f>MIN('Number of parcels delivered'!D98,MAX(0,Parameters!$B$11-'Most deliveries'!C99-'Most deliveries'!E99))</f>
        <v>0</v>
      </c>
      <c r="E99" s="16">
        <f>MIN(Parameters!$B$11,'Number of parcels delivered'!E98)</f>
        <v>123</v>
      </c>
      <c r="F99">
        <f t="shared" si="10"/>
        <v>550</v>
      </c>
      <c r="G99">
        <f>Parameters!$B$11-'Most deliveries'!F99</f>
        <v>0</v>
      </c>
      <c r="J99">
        <v>95</v>
      </c>
      <c r="K99">
        <f>Parameters!$B$11*Parameters!$B$9</f>
        <v>2750</v>
      </c>
      <c r="L99">
        <f>'Most deliveries'!B99*Parameters!$B$3</f>
        <v>0</v>
      </c>
      <c r="M99">
        <f>'Most deliveries'!C99*Parameters!$B$4</f>
        <v>533.75</v>
      </c>
      <c r="N99">
        <f>Parameters!$B$5*'Most deliveries'!D99</f>
        <v>0</v>
      </c>
      <c r="O99">
        <f>'Most deliveries'!E99*Parameters!$B$6</f>
        <v>369</v>
      </c>
      <c r="P99">
        <f>Parameters!$B$7*'Most deliveries'!G99</f>
        <v>0</v>
      </c>
      <c r="Q99">
        <f t="shared" si="7"/>
        <v>902.75</v>
      </c>
      <c r="R99">
        <f t="shared" si="8"/>
        <v>1847.25</v>
      </c>
      <c r="S99" s="6" t="b">
        <f t="shared" si="9"/>
        <v>1</v>
      </c>
    </row>
    <row r="100" spans="1:19">
      <c r="A100">
        <v>96</v>
      </c>
      <c r="B100" s="17">
        <f>MIN('Number of parcels delivered'!B99,MAX(0,Parameters!$B$11-'Most deliveries'!E100-'Most deliveries'!C100-'Most deliveries'!D100))</f>
        <v>0</v>
      </c>
      <c r="C100">
        <f>MIN('Number of parcels delivered'!C99,MAX(0,Parameters!$B$11-E100))</f>
        <v>85</v>
      </c>
      <c r="D100" s="15">
        <f>MIN('Number of parcels delivered'!D99,MAX(0,Parameters!$B$11-'Most deliveries'!C100-'Most deliveries'!E100))</f>
        <v>0</v>
      </c>
      <c r="E100" s="16">
        <f>MIN(Parameters!$B$11,'Number of parcels delivered'!E99)</f>
        <v>465</v>
      </c>
      <c r="F100">
        <f t="shared" si="10"/>
        <v>550</v>
      </c>
      <c r="G100">
        <f>Parameters!$B$11-'Most deliveries'!F100</f>
        <v>0</v>
      </c>
      <c r="J100">
        <v>96</v>
      </c>
      <c r="K100">
        <f>Parameters!$B$11*Parameters!$B$9</f>
        <v>2750</v>
      </c>
      <c r="L100">
        <f>'Most deliveries'!B100*Parameters!$B$3</f>
        <v>0</v>
      </c>
      <c r="M100">
        <f>'Most deliveries'!C100*Parameters!$B$4</f>
        <v>106.25</v>
      </c>
      <c r="N100">
        <f>Parameters!$B$5*'Most deliveries'!D100</f>
        <v>0</v>
      </c>
      <c r="O100">
        <f>'Most deliveries'!E100*Parameters!$B$6</f>
        <v>1395</v>
      </c>
      <c r="P100">
        <f>Parameters!$B$7*'Most deliveries'!G100</f>
        <v>0</v>
      </c>
      <c r="Q100">
        <f t="shared" si="7"/>
        <v>1501.25</v>
      </c>
      <c r="R100">
        <f t="shared" si="8"/>
        <v>1248.75</v>
      </c>
      <c r="S100" s="6" t="b">
        <f t="shared" si="9"/>
        <v>0</v>
      </c>
    </row>
    <row r="101" spans="1:19">
      <c r="A101">
        <v>97</v>
      </c>
      <c r="B101" s="17">
        <f>MIN('Number of parcels delivered'!B100,MAX(0,Parameters!$B$11-'Most deliveries'!E101-'Most deliveries'!C101-'Most deliveries'!D101))</f>
        <v>0</v>
      </c>
      <c r="C101">
        <f>MIN('Number of parcels delivered'!C100,MAX(0,Parameters!$B$11-E101))</f>
        <v>19</v>
      </c>
      <c r="D101" s="15">
        <f>MIN('Number of parcels delivered'!D100,MAX(0,Parameters!$B$11-'Most deliveries'!C101-'Most deliveries'!E101))</f>
        <v>0</v>
      </c>
      <c r="E101" s="16">
        <f>MIN(Parameters!$B$11,'Number of parcels delivered'!E100)</f>
        <v>531</v>
      </c>
      <c r="F101">
        <f t="shared" si="10"/>
        <v>550</v>
      </c>
      <c r="G101">
        <f>Parameters!$B$11-'Most deliveries'!F101</f>
        <v>0</v>
      </c>
      <c r="J101">
        <v>97</v>
      </c>
      <c r="K101">
        <f>Parameters!$B$11*Parameters!$B$9</f>
        <v>2750</v>
      </c>
      <c r="L101">
        <f>'Most deliveries'!B101*Parameters!$B$3</f>
        <v>0</v>
      </c>
      <c r="M101">
        <f>'Most deliveries'!C101*Parameters!$B$4</f>
        <v>23.75</v>
      </c>
      <c r="N101">
        <f>Parameters!$B$5*'Most deliveries'!D101</f>
        <v>0</v>
      </c>
      <c r="O101">
        <f>'Most deliveries'!E101*Parameters!$B$6</f>
        <v>1593</v>
      </c>
      <c r="P101">
        <f>Parameters!$B$7*'Most deliveries'!G101</f>
        <v>0</v>
      </c>
      <c r="Q101">
        <f t="shared" ref="Q101:Q104" si="11">SUM(L101:P101)</f>
        <v>1616.75</v>
      </c>
      <c r="R101">
        <f t="shared" ref="R101:R104" si="12">K101-Q101</f>
        <v>1133.25</v>
      </c>
      <c r="S101" s="6" t="b">
        <f t="shared" ref="S101:S104" si="13">R101&gt;$W$10</f>
        <v>0</v>
      </c>
    </row>
    <row r="102" spans="1:19">
      <c r="A102">
        <v>98</v>
      </c>
      <c r="B102" s="17">
        <f>MIN('Number of parcels delivered'!B101,MAX(0,Parameters!$B$11-'Most deliveries'!E102-'Most deliveries'!C102-'Most deliveries'!D102))</f>
        <v>0</v>
      </c>
      <c r="C102">
        <f>MIN('Number of parcels delivered'!C101,MAX(0,Parameters!$B$11-E102))</f>
        <v>178</v>
      </c>
      <c r="D102" s="15">
        <f>MIN('Number of parcels delivered'!D101,MAX(0,Parameters!$B$11-'Most deliveries'!C102-'Most deliveries'!E102))</f>
        <v>0</v>
      </c>
      <c r="E102" s="16">
        <f>MIN(Parameters!$B$11,'Number of parcels delivered'!E101)</f>
        <v>372</v>
      </c>
      <c r="F102">
        <f t="shared" si="10"/>
        <v>550</v>
      </c>
      <c r="G102">
        <f>Parameters!$B$11-'Most deliveries'!F102</f>
        <v>0</v>
      </c>
      <c r="J102">
        <v>98</v>
      </c>
      <c r="K102">
        <f>Parameters!$B$11*Parameters!$B$9</f>
        <v>2750</v>
      </c>
      <c r="L102">
        <f>'Most deliveries'!B102*Parameters!$B$3</f>
        <v>0</v>
      </c>
      <c r="M102">
        <f>'Most deliveries'!C102*Parameters!$B$4</f>
        <v>222.5</v>
      </c>
      <c r="N102">
        <f>Parameters!$B$5*'Most deliveries'!D102</f>
        <v>0</v>
      </c>
      <c r="O102">
        <f>'Most deliveries'!E102*Parameters!$B$6</f>
        <v>1116</v>
      </c>
      <c r="P102">
        <f>Parameters!$B$7*'Most deliveries'!G102</f>
        <v>0</v>
      </c>
      <c r="Q102">
        <f t="shared" si="11"/>
        <v>1338.5</v>
      </c>
      <c r="R102">
        <f t="shared" si="12"/>
        <v>1411.5</v>
      </c>
      <c r="S102" s="6" t="b">
        <f t="shared" si="13"/>
        <v>0</v>
      </c>
    </row>
    <row r="103" spans="1:19">
      <c r="A103">
        <v>99</v>
      </c>
      <c r="B103" s="17">
        <f>MIN('Number of parcels delivered'!B102,MAX(0,Parameters!$B$11-'Most deliveries'!E103-'Most deliveries'!C103-'Most deliveries'!D103))</f>
        <v>40</v>
      </c>
      <c r="C103">
        <f>MIN('Number of parcels delivered'!C102,MAX(0,Parameters!$B$11-E103))</f>
        <v>231</v>
      </c>
      <c r="D103" s="15">
        <f>MIN('Number of parcels delivered'!D102,MAX(0,Parameters!$B$11-'Most deliveries'!C103-'Most deliveries'!E103))</f>
        <v>75</v>
      </c>
      <c r="E103" s="16">
        <f>MIN(Parameters!$B$11,'Number of parcels delivered'!E102)</f>
        <v>100</v>
      </c>
      <c r="F103">
        <f t="shared" si="10"/>
        <v>446</v>
      </c>
      <c r="G103">
        <f>Parameters!$B$11-'Most deliveries'!F103</f>
        <v>104</v>
      </c>
      <c r="J103">
        <v>99</v>
      </c>
      <c r="K103">
        <f>Parameters!$B$11*Parameters!$B$9</f>
        <v>2750</v>
      </c>
      <c r="L103">
        <f>'Most deliveries'!B103*Parameters!$B$3</f>
        <v>90</v>
      </c>
      <c r="M103">
        <f>'Most deliveries'!C103*Parameters!$B$4</f>
        <v>288.75</v>
      </c>
      <c r="N103">
        <f>Parameters!$B$5*'Most deliveries'!D103</f>
        <v>262.5</v>
      </c>
      <c r="O103">
        <f>'Most deliveries'!E103*Parameters!$B$6</f>
        <v>300</v>
      </c>
      <c r="P103">
        <f>Parameters!$B$7*'Most deliveries'!G103</f>
        <v>312</v>
      </c>
      <c r="Q103">
        <f t="shared" si="11"/>
        <v>1253.25</v>
      </c>
      <c r="R103">
        <f t="shared" si="12"/>
        <v>1496.75</v>
      </c>
      <c r="S103" s="6" t="b">
        <f t="shared" si="13"/>
        <v>1</v>
      </c>
    </row>
    <row r="104" spans="1:19">
      <c r="A104">
        <v>100</v>
      </c>
      <c r="B104" s="17">
        <f>MIN('Number of parcels delivered'!B103,MAX(0,Parameters!$B$11-'Most deliveries'!E104-'Most deliveries'!C104-'Most deliveries'!D104))</f>
        <v>0</v>
      </c>
      <c r="C104">
        <f>MIN('Number of parcels delivered'!C103,MAX(0,Parameters!$B$11-E104))</f>
        <v>39</v>
      </c>
      <c r="D104" s="15">
        <f>MIN('Number of parcels delivered'!D103,MAX(0,Parameters!$B$11-'Most deliveries'!C104-'Most deliveries'!E104))</f>
        <v>0</v>
      </c>
      <c r="E104" s="16">
        <f>MIN(Parameters!$B$11,'Number of parcels delivered'!E103)</f>
        <v>511</v>
      </c>
      <c r="F104">
        <f t="shared" si="10"/>
        <v>550</v>
      </c>
      <c r="G104">
        <f>Parameters!$B$11-'Most deliveries'!F104</f>
        <v>0</v>
      </c>
      <c r="J104">
        <v>100</v>
      </c>
      <c r="K104">
        <f>Parameters!$B$11*Parameters!$B$9</f>
        <v>2750</v>
      </c>
      <c r="L104">
        <f>'Most deliveries'!B104*Parameters!$B$3</f>
        <v>0</v>
      </c>
      <c r="M104">
        <f>'Most deliveries'!C104*Parameters!$B$4</f>
        <v>48.75</v>
      </c>
      <c r="N104">
        <f>Parameters!$B$5*'Most deliveries'!D104</f>
        <v>0</v>
      </c>
      <c r="O104">
        <f>'Most deliveries'!E104*Parameters!$B$6</f>
        <v>1533</v>
      </c>
      <c r="P104">
        <f>Parameters!$B$7*'Most deliveries'!G104</f>
        <v>0</v>
      </c>
      <c r="Q104">
        <f t="shared" si="11"/>
        <v>1581.75</v>
      </c>
      <c r="R104">
        <f t="shared" si="12"/>
        <v>1168.25</v>
      </c>
      <c r="S104" s="6" t="b">
        <f t="shared" si="13"/>
        <v>0</v>
      </c>
    </row>
    <row r="105" spans="1:19">
      <c r="A105" t="s">
        <v>39</v>
      </c>
      <c r="B105">
        <f>AVERAGE(B5:B104)</f>
        <v>10.7</v>
      </c>
      <c r="C105">
        <f t="shared" ref="C105:G105" si="14">AVERAGE(C5:C104)</f>
        <v>129.58000000000001</v>
      </c>
      <c r="D105">
        <f t="shared" si="14"/>
        <v>39.340000000000003</v>
      </c>
      <c r="E105">
        <f t="shared" si="14"/>
        <v>342.23</v>
      </c>
      <c r="G105">
        <f t="shared" si="14"/>
        <v>28.15</v>
      </c>
    </row>
  </sheetData>
  <mergeCells count="2">
    <mergeCell ref="B3:F3"/>
    <mergeCell ref="L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1" max="21" width="14.59765625" customWidth="1"/>
  </cols>
  <sheetData>
    <row r="1" spans="1:23" ht="15.6">
      <c r="A1" s="18" t="s">
        <v>41</v>
      </c>
    </row>
    <row r="3" spans="1:23">
      <c r="B3" s="21" t="s">
        <v>0</v>
      </c>
      <c r="C3" s="21"/>
      <c r="D3" s="21"/>
      <c r="E3" s="21"/>
      <c r="L3" s="21" t="s">
        <v>10</v>
      </c>
      <c r="M3" s="21"/>
      <c r="N3" s="21"/>
      <c r="O3" s="21"/>
      <c r="P3" s="21"/>
      <c r="U3" t="s">
        <v>28</v>
      </c>
      <c r="W3" t="s">
        <v>24</v>
      </c>
    </row>
    <row r="4" spans="1:23" s="1" customFormat="1" ht="82.8">
      <c r="A4" s="4" t="s">
        <v>24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21</v>
      </c>
      <c r="G4" s="4" t="s">
        <v>33</v>
      </c>
      <c r="H4" s="19"/>
      <c r="I4" s="4"/>
      <c r="J4" s="4" t="s">
        <v>24</v>
      </c>
      <c r="K4" s="4" t="s">
        <v>9</v>
      </c>
      <c r="L4" s="4" t="s">
        <v>29</v>
      </c>
      <c r="M4" s="4" t="s">
        <v>30</v>
      </c>
      <c r="N4" s="4" t="s">
        <v>31</v>
      </c>
      <c r="O4" s="4" t="s">
        <v>32</v>
      </c>
      <c r="P4" s="4" t="s">
        <v>34</v>
      </c>
      <c r="Q4" s="19" t="s">
        <v>11</v>
      </c>
      <c r="R4" s="19" t="s">
        <v>12</v>
      </c>
      <c r="S4" s="20" t="s">
        <v>17</v>
      </c>
      <c r="U4" s="1" t="s">
        <v>13</v>
      </c>
      <c r="V4" s="1">
        <f>MAX(R5:R104)</f>
        <v>1546.75</v>
      </c>
      <c r="W4" s="1">
        <f>MATCH(V4,R5:R104,0)</f>
        <v>61</v>
      </c>
    </row>
    <row r="5" spans="1:23">
      <c r="A5">
        <v>1</v>
      </c>
      <c r="B5">
        <f>'Number of parcels delivered'!K4</f>
        <v>20</v>
      </c>
      <c r="C5">
        <f>'Number of parcels delivered'!L4</f>
        <v>50</v>
      </c>
      <c r="D5" s="15">
        <f>MIN('Number of parcels delivered'!M4,MAX(0,Parameters!$B$11-'Cheapest driver (car issues)'!B5-'Cheapest driver (car issues)'!C5-'Cheapest driver (car issues)'!E5))</f>
        <v>0</v>
      </c>
      <c r="E5" s="17">
        <f>MIN('Number of parcels delivered'!N4,MAX(0,Parameters!$B$11-'Cheapest driver (car issues)'!B5-'Cheapest driver (car issues)'!C5))</f>
        <v>480</v>
      </c>
      <c r="F5">
        <f>SUM(B5:E5)</f>
        <v>550</v>
      </c>
      <c r="G5">
        <f>Parameters!$B$11-'Cheapest driver (car issues)'!F5</f>
        <v>0</v>
      </c>
      <c r="J5">
        <v>1</v>
      </c>
      <c r="K5">
        <f>Parameters!$B$11*Parameters!$B$9</f>
        <v>2750</v>
      </c>
      <c r="L5">
        <f>'Cheapest driver (car issues)'!B5*Parameters!$B$3</f>
        <v>45</v>
      </c>
      <c r="M5">
        <f>'Cheapest driver (car issues)'!C5*Parameters!$B$4</f>
        <v>62.5</v>
      </c>
      <c r="N5">
        <f>Parameters!$B$5*'Cheapest driver (car issues)'!D5</f>
        <v>0</v>
      </c>
      <c r="O5">
        <f>'Cheapest driver (car issues)'!E5*Parameters!$B$6</f>
        <v>1440</v>
      </c>
      <c r="P5">
        <f>Parameters!$B$7*'Cheapest driver (car issues)'!G5</f>
        <v>0</v>
      </c>
      <c r="Q5">
        <f t="shared" ref="Q5:Q36" si="0">SUM(L5:P5)</f>
        <v>1547.5</v>
      </c>
      <c r="R5">
        <f t="shared" ref="R5:R36" si="1">K5-Q5</f>
        <v>1202.5</v>
      </c>
      <c r="S5" s="6" t="b">
        <f t="shared" ref="S5:S36" si="2">R5&gt;$V$10</f>
        <v>0</v>
      </c>
      <c r="U5" t="s">
        <v>14</v>
      </c>
      <c r="V5">
        <f>MIN(R5:R104)</f>
        <v>1118</v>
      </c>
      <c r="W5">
        <f>MATCH(V5,R5:R104,0)</f>
        <v>71</v>
      </c>
    </row>
    <row r="6" spans="1:23">
      <c r="A6">
        <v>2</v>
      </c>
      <c r="B6">
        <f>'Number of parcels delivered'!K5</f>
        <v>20</v>
      </c>
      <c r="C6">
        <f>'Number of parcels delivered'!L5</f>
        <v>69</v>
      </c>
      <c r="D6" s="15">
        <f>MIN('Number of parcels delivered'!M5,MAX(0,Parameters!$B$11-'Cheapest driver (car issues)'!B6-'Cheapest driver (car issues)'!C6-'Cheapest driver (car issues)'!E6))</f>
        <v>2</v>
      </c>
      <c r="E6" s="17">
        <f>MIN('Number of parcels delivered'!N5,MAX(0,Parameters!$B$11-'Cheapest driver (car issues)'!B6-'Cheapest driver (car issues)'!C6))</f>
        <v>459</v>
      </c>
      <c r="F6">
        <f t="shared" ref="F6:F69" si="3">SUM(B6:E6)</f>
        <v>550</v>
      </c>
      <c r="G6">
        <f>Parameters!$B$11-'Cheapest driver (car issues)'!F6</f>
        <v>0</v>
      </c>
      <c r="J6">
        <v>2</v>
      </c>
      <c r="K6">
        <f>Parameters!$B$11*Parameters!$B$9</f>
        <v>2750</v>
      </c>
      <c r="L6">
        <f>'Cheapest driver (car issues)'!B6*Parameters!$B$3</f>
        <v>45</v>
      </c>
      <c r="M6">
        <f>'Cheapest driver (car issues)'!C6*Parameters!$B$4</f>
        <v>86.25</v>
      </c>
      <c r="N6">
        <f>Parameters!$B$5*'Cheapest driver (car issues)'!D6</f>
        <v>7</v>
      </c>
      <c r="O6">
        <f>'Cheapest driver (car issues)'!E6*Parameters!$B$6</f>
        <v>1377</v>
      </c>
      <c r="P6">
        <f>Parameters!$B$7*'Cheapest driver (car issues)'!G6</f>
        <v>0</v>
      </c>
      <c r="Q6">
        <f t="shared" si="0"/>
        <v>1515.25</v>
      </c>
      <c r="R6">
        <f t="shared" si="1"/>
        <v>1234.75</v>
      </c>
      <c r="S6" s="6" t="b">
        <f t="shared" si="2"/>
        <v>0</v>
      </c>
      <c r="U6" t="s">
        <v>15</v>
      </c>
      <c r="V6">
        <f>AVERAGE(R5:R104)</f>
        <v>1303.5350000000001</v>
      </c>
    </row>
    <row r="7" spans="1:23">
      <c r="A7">
        <v>3</v>
      </c>
      <c r="B7">
        <f>'Number of parcels delivered'!K6</f>
        <v>20</v>
      </c>
      <c r="C7">
        <f>'Number of parcels delivered'!L6</f>
        <v>186</v>
      </c>
      <c r="D7" s="15">
        <f>MIN('Number of parcels delivered'!M6,MAX(0,Parameters!$B$11-'Cheapest driver (car issues)'!B7-'Cheapest driver (car issues)'!C7-'Cheapest driver (car issues)'!E7))</f>
        <v>75</v>
      </c>
      <c r="E7" s="17">
        <f>MIN('Number of parcels delivered'!N6,MAX(0,Parameters!$B$11-'Cheapest driver (car issues)'!B7-'Cheapest driver (car issues)'!C7))</f>
        <v>205</v>
      </c>
      <c r="F7">
        <f t="shared" si="3"/>
        <v>486</v>
      </c>
      <c r="G7">
        <f>Parameters!$B$11-'Cheapest driver (car issues)'!F7</f>
        <v>64</v>
      </c>
      <c r="J7">
        <v>3</v>
      </c>
      <c r="K7">
        <f>Parameters!$B$11*Parameters!$B$9</f>
        <v>2750</v>
      </c>
      <c r="L7">
        <f>'Cheapest driver (car issues)'!B7*Parameters!$B$3</f>
        <v>45</v>
      </c>
      <c r="M7">
        <f>'Cheapest driver (car issues)'!C7*Parameters!$B$4</f>
        <v>232.5</v>
      </c>
      <c r="N7">
        <f>Parameters!$B$5*'Cheapest driver (car issues)'!D7</f>
        <v>262.5</v>
      </c>
      <c r="O7">
        <f>'Cheapest driver (car issues)'!E7*Parameters!$B$6</f>
        <v>615</v>
      </c>
      <c r="P7">
        <f>Parameters!$B$7*'Cheapest driver (car issues)'!G7</f>
        <v>192</v>
      </c>
      <c r="Q7">
        <f t="shared" si="0"/>
        <v>1347</v>
      </c>
      <c r="R7">
        <f t="shared" si="1"/>
        <v>1403</v>
      </c>
      <c r="S7" s="6" t="b">
        <f t="shared" si="2"/>
        <v>0</v>
      </c>
    </row>
    <row r="8" spans="1:23">
      <c r="A8">
        <v>4</v>
      </c>
      <c r="B8">
        <f>'Number of parcels delivered'!K7</f>
        <v>20</v>
      </c>
      <c r="C8">
        <f>'Number of parcels delivered'!L7</f>
        <v>84</v>
      </c>
      <c r="D8" s="15">
        <f>MIN('Number of parcels delivered'!M7,MAX(0,Parameters!$B$11-'Cheapest driver (car issues)'!B8-'Cheapest driver (car issues)'!C8-'Cheapest driver (car issues)'!E8))</f>
        <v>72</v>
      </c>
      <c r="E8" s="17">
        <f>MIN('Number of parcels delivered'!N7,MAX(0,Parameters!$B$11-'Cheapest driver (car issues)'!B8-'Cheapest driver (car issues)'!C8))</f>
        <v>374</v>
      </c>
      <c r="F8">
        <f t="shared" si="3"/>
        <v>550</v>
      </c>
      <c r="G8">
        <f>Parameters!$B$11-'Cheapest driver (car issues)'!F8</f>
        <v>0</v>
      </c>
      <c r="J8">
        <v>4</v>
      </c>
      <c r="K8">
        <f>Parameters!$B$11*Parameters!$B$9</f>
        <v>2750</v>
      </c>
      <c r="L8">
        <f>'Cheapest driver (car issues)'!B8*Parameters!$B$3</f>
        <v>45</v>
      </c>
      <c r="M8">
        <f>'Cheapest driver (car issues)'!C8*Parameters!$B$4</f>
        <v>105</v>
      </c>
      <c r="N8">
        <f>Parameters!$B$5*'Cheapest driver (car issues)'!D8</f>
        <v>252</v>
      </c>
      <c r="O8">
        <f>'Cheapest driver (car issues)'!E8*Parameters!$B$6</f>
        <v>1122</v>
      </c>
      <c r="P8">
        <f>Parameters!$B$7*'Cheapest driver (car issues)'!G8</f>
        <v>0</v>
      </c>
      <c r="Q8">
        <f t="shared" si="0"/>
        <v>1524</v>
      </c>
      <c r="R8">
        <f t="shared" si="1"/>
        <v>1226</v>
      </c>
      <c r="S8" s="6" t="b">
        <f t="shared" si="2"/>
        <v>0</v>
      </c>
    </row>
    <row r="9" spans="1:23" ht="14.4" thickBot="1">
      <c r="A9">
        <v>5</v>
      </c>
      <c r="B9">
        <f>'Number of parcels delivered'!K8</f>
        <v>20</v>
      </c>
      <c r="C9">
        <f>'Number of parcels delivered'!L8</f>
        <v>151</v>
      </c>
      <c r="D9" s="15">
        <f>MIN('Number of parcels delivered'!M8,MAX(0,Parameters!$B$11-'Cheapest driver (car issues)'!B9-'Cheapest driver (car issues)'!C9-'Cheapest driver (car issues)'!E9))</f>
        <v>0</v>
      </c>
      <c r="E9" s="17">
        <f>MIN('Number of parcels delivered'!N8,MAX(0,Parameters!$B$11-'Cheapest driver (car issues)'!B9-'Cheapest driver (car issues)'!C9))</f>
        <v>379</v>
      </c>
      <c r="F9">
        <f t="shared" si="3"/>
        <v>550</v>
      </c>
      <c r="G9">
        <f>Parameters!$B$11-'Cheapest driver (car issues)'!F9</f>
        <v>0</v>
      </c>
      <c r="J9">
        <v>5</v>
      </c>
      <c r="K9">
        <f>Parameters!$B$11*Parameters!$B$9</f>
        <v>2750</v>
      </c>
      <c r="L9">
        <f>'Cheapest driver (car issues)'!B9*Parameters!$B$3</f>
        <v>45</v>
      </c>
      <c r="M9">
        <f>'Cheapest driver (car issues)'!C9*Parameters!$B$4</f>
        <v>188.75</v>
      </c>
      <c r="N9">
        <f>Parameters!$B$5*'Cheapest driver (car issues)'!D9</f>
        <v>0</v>
      </c>
      <c r="O9">
        <f>'Cheapest driver (car issues)'!E9*Parameters!$B$6</f>
        <v>1137</v>
      </c>
      <c r="P9">
        <f>Parameters!$B$7*'Cheapest driver (car issues)'!G9</f>
        <v>0</v>
      </c>
      <c r="Q9">
        <f t="shared" si="0"/>
        <v>1370.75</v>
      </c>
      <c r="R9">
        <f t="shared" si="1"/>
        <v>1379.25</v>
      </c>
      <c r="S9" s="6" t="b">
        <f t="shared" si="2"/>
        <v>0</v>
      </c>
    </row>
    <row r="10" spans="1:23">
      <c r="A10">
        <v>6</v>
      </c>
      <c r="B10">
        <f>'Number of parcels delivered'!K9</f>
        <v>20</v>
      </c>
      <c r="C10">
        <f>'Number of parcels delivered'!L9</f>
        <v>88</v>
      </c>
      <c r="D10" s="15">
        <f>MIN('Number of parcels delivered'!M9,MAX(0,Parameters!$B$11-'Cheapest driver (car issues)'!B10-'Cheapest driver (car issues)'!C10-'Cheapest driver (car issues)'!E10))</f>
        <v>153</v>
      </c>
      <c r="E10" s="17">
        <f>MIN('Number of parcels delivered'!N9,MAX(0,Parameters!$B$11-'Cheapest driver (car issues)'!B10-'Cheapest driver (car issues)'!C10))</f>
        <v>100</v>
      </c>
      <c r="F10">
        <f t="shared" si="3"/>
        <v>361</v>
      </c>
      <c r="G10">
        <f>Parameters!$B$11-'Cheapest driver (car issues)'!F10</f>
        <v>189</v>
      </c>
      <c r="J10">
        <v>6</v>
      </c>
      <c r="K10">
        <f>Parameters!$B$11*Parameters!$B$9</f>
        <v>2750</v>
      </c>
      <c r="L10">
        <f>'Cheapest driver (car issues)'!B10*Parameters!$B$3</f>
        <v>45</v>
      </c>
      <c r="M10">
        <f>'Cheapest driver (car issues)'!C10*Parameters!$B$4</f>
        <v>110</v>
      </c>
      <c r="N10">
        <f>Parameters!$B$5*'Cheapest driver (car issues)'!D10</f>
        <v>535.5</v>
      </c>
      <c r="O10">
        <f>'Cheapest driver (car issues)'!E10*Parameters!$B$6</f>
        <v>300</v>
      </c>
      <c r="P10">
        <f>Parameters!$B$7*'Cheapest driver (car issues)'!G10</f>
        <v>567</v>
      </c>
      <c r="Q10">
        <f t="shared" si="0"/>
        <v>1557.5</v>
      </c>
      <c r="R10">
        <f t="shared" si="1"/>
        <v>1192.5</v>
      </c>
      <c r="S10" s="6" t="b">
        <f t="shared" si="2"/>
        <v>0</v>
      </c>
      <c r="U10" s="7" t="s">
        <v>16</v>
      </c>
      <c r="V10" s="8">
        <v>1450</v>
      </c>
    </row>
    <row r="11" spans="1:23">
      <c r="A11">
        <v>7</v>
      </c>
      <c r="B11">
        <f>'Number of parcels delivered'!K10</f>
        <v>20</v>
      </c>
      <c r="C11">
        <f>'Number of parcels delivered'!L10</f>
        <v>64</v>
      </c>
      <c r="D11" s="15">
        <f>MIN('Number of parcels delivered'!M10,MAX(0,Parameters!$B$11-'Cheapest driver (car issues)'!B11-'Cheapest driver (car issues)'!C11-'Cheapest driver (car issues)'!E11))</f>
        <v>0</v>
      </c>
      <c r="E11" s="17">
        <f>MIN('Number of parcels delivered'!N10,MAX(0,Parameters!$B$11-'Cheapest driver (car issues)'!B11-'Cheapest driver (car issues)'!C11))</f>
        <v>466</v>
      </c>
      <c r="F11">
        <f t="shared" si="3"/>
        <v>550</v>
      </c>
      <c r="G11">
        <f>Parameters!$B$11-'Cheapest driver (car issues)'!F11</f>
        <v>0</v>
      </c>
      <c r="J11">
        <v>7</v>
      </c>
      <c r="K11">
        <f>Parameters!$B$11*Parameters!$B$9</f>
        <v>2750</v>
      </c>
      <c r="L11">
        <f>'Cheapest driver (car issues)'!B11*Parameters!$B$3</f>
        <v>45</v>
      </c>
      <c r="M11">
        <f>'Cheapest driver (car issues)'!C11*Parameters!$B$4</f>
        <v>80</v>
      </c>
      <c r="N11">
        <f>Parameters!$B$5*'Cheapest driver (car issues)'!D11</f>
        <v>0</v>
      </c>
      <c r="O11">
        <f>'Cheapest driver (car issues)'!E11*Parameters!$B$6</f>
        <v>1398</v>
      </c>
      <c r="P11">
        <f>Parameters!$B$7*'Cheapest driver (car issues)'!G11</f>
        <v>0</v>
      </c>
      <c r="Q11">
        <f t="shared" si="0"/>
        <v>1523</v>
      </c>
      <c r="R11">
        <f t="shared" si="1"/>
        <v>1227</v>
      </c>
      <c r="S11" s="6" t="b">
        <f t="shared" si="2"/>
        <v>0</v>
      </c>
      <c r="U11" s="9"/>
      <c r="V11" s="10"/>
    </row>
    <row r="12" spans="1:23" ht="55.2">
      <c r="A12">
        <v>8</v>
      </c>
      <c r="B12">
        <f>'Number of parcels delivered'!K11</f>
        <v>20</v>
      </c>
      <c r="C12">
        <f>'Number of parcels delivered'!L11</f>
        <v>199</v>
      </c>
      <c r="D12" s="15">
        <f>MIN('Number of parcels delivered'!M11,MAX(0,Parameters!$B$11-'Cheapest driver (car issues)'!B12-'Cheapest driver (car issues)'!C12-'Cheapest driver (car issues)'!E12))</f>
        <v>0</v>
      </c>
      <c r="E12" s="17">
        <f>MIN('Number of parcels delivered'!N11,MAX(0,Parameters!$B$11-'Cheapest driver (car issues)'!B12-'Cheapest driver (car issues)'!C12))</f>
        <v>331</v>
      </c>
      <c r="F12">
        <f t="shared" si="3"/>
        <v>550</v>
      </c>
      <c r="G12">
        <f>Parameters!$B$11-'Cheapest driver (car issues)'!F12</f>
        <v>0</v>
      </c>
      <c r="J12">
        <v>8</v>
      </c>
      <c r="K12">
        <f>Parameters!$B$11*Parameters!$B$9</f>
        <v>2750</v>
      </c>
      <c r="L12">
        <f>'Cheapest driver (car issues)'!B12*Parameters!$B$3</f>
        <v>45</v>
      </c>
      <c r="M12">
        <f>'Cheapest driver (car issues)'!C12*Parameters!$B$4</f>
        <v>248.75</v>
      </c>
      <c r="N12">
        <f>Parameters!$B$5*'Cheapest driver (car issues)'!D12</f>
        <v>0</v>
      </c>
      <c r="O12">
        <f>'Cheapest driver (car issues)'!E12*Parameters!$B$6</f>
        <v>993</v>
      </c>
      <c r="P12">
        <f>Parameters!$B$7*'Cheapest driver (car issues)'!G12</f>
        <v>0</v>
      </c>
      <c r="Q12">
        <f t="shared" si="0"/>
        <v>1286.75</v>
      </c>
      <c r="R12">
        <f t="shared" si="1"/>
        <v>1463.25</v>
      </c>
      <c r="S12" s="6" t="b">
        <f t="shared" si="2"/>
        <v>1</v>
      </c>
      <c r="U12" s="11" t="s">
        <v>26</v>
      </c>
      <c r="V12" s="10">
        <f>COUNTIF(S5:S104,"TRUE")</f>
        <v>18</v>
      </c>
    </row>
    <row r="13" spans="1:23" ht="42" thickBot="1">
      <c r="A13">
        <v>9</v>
      </c>
      <c r="B13">
        <f>'Number of parcels delivered'!K12</f>
        <v>23</v>
      </c>
      <c r="C13">
        <f>'Number of parcels delivered'!L12</f>
        <v>50</v>
      </c>
      <c r="D13" s="15">
        <f>MIN('Number of parcels delivered'!M12,MAX(0,Parameters!$B$11-'Cheapest driver (car issues)'!B13-'Cheapest driver (car issues)'!C13-'Cheapest driver (car issues)'!E13))</f>
        <v>75</v>
      </c>
      <c r="E13" s="17">
        <f>MIN('Number of parcels delivered'!N12,MAX(0,Parameters!$B$11-'Cheapest driver (car issues)'!B13-'Cheapest driver (car issues)'!C13))</f>
        <v>102</v>
      </c>
      <c r="F13">
        <f t="shared" si="3"/>
        <v>250</v>
      </c>
      <c r="G13">
        <f>Parameters!$B$11-'Cheapest driver (car issues)'!F13</f>
        <v>300</v>
      </c>
      <c r="J13">
        <v>9</v>
      </c>
      <c r="K13">
        <f>Parameters!$B$11*Parameters!$B$9</f>
        <v>2750</v>
      </c>
      <c r="L13">
        <f>'Cheapest driver (car issues)'!B13*Parameters!$B$3</f>
        <v>51.75</v>
      </c>
      <c r="M13">
        <f>'Cheapest driver (car issues)'!C13*Parameters!$B$4</f>
        <v>62.5</v>
      </c>
      <c r="N13">
        <f>Parameters!$B$5*'Cheapest driver (car issues)'!D13</f>
        <v>262.5</v>
      </c>
      <c r="O13">
        <f>'Cheapest driver (car issues)'!E13*Parameters!$B$6</f>
        <v>306</v>
      </c>
      <c r="P13">
        <f>Parameters!$B$7*'Cheapest driver (car issues)'!G13</f>
        <v>900</v>
      </c>
      <c r="Q13">
        <f t="shared" si="0"/>
        <v>1582.75</v>
      </c>
      <c r="R13">
        <f t="shared" si="1"/>
        <v>1167.25</v>
      </c>
      <c r="S13" s="6" t="b">
        <f t="shared" si="2"/>
        <v>0</v>
      </c>
      <c r="U13" s="12" t="s">
        <v>27</v>
      </c>
      <c r="V13" s="13">
        <f>V12/J104</f>
        <v>0.18</v>
      </c>
    </row>
    <row r="14" spans="1:23">
      <c r="A14">
        <v>10</v>
      </c>
      <c r="B14">
        <f>'Number of parcels delivered'!K13</f>
        <v>20</v>
      </c>
      <c r="C14">
        <f>'Number of parcels delivered'!L13</f>
        <v>50</v>
      </c>
      <c r="D14" s="15">
        <f>MIN('Number of parcels delivered'!M13,MAX(0,Parameters!$B$11-'Cheapest driver (car issues)'!B14-'Cheapest driver (car issues)'!C14-'Cheapest driver (car issues)'!E14))</f>
        <v>120</v>
      </c>
      <c r="E14" s="17">
        <f>MIN('Number of parcels delivered'!N13,MAX(0,Parameters!$B$11-'Cheapest driver (car issues)'!B14-'Cheapest driver (car issues)'!C14))</f>
        <v>272</v>
      </c>
      <c r="F14">
        <f t="shared" si="3"/>
        <v>462</v>
      </c>
      <c r="G14">
        <f>Parameters!$B$11-'Cheapest driver (car issues)'!F14</f>
        <v>88</v>
      </c>
      <c r="J14">
        <v>10</v>
      </c>
      <c r="K14">
        <f>Parameters!$B$11*Parameters!$B$9</f>
        <v>2750</v>
      </c>
      <c r="L14">
        <f>'Cheapest driver (car issues)'!B14*Parameters!$B$3</f>
        <v>45</v>
      </c>
      <c r="M14">
        <f>'Cheapest driver (car issues)'!C14*Parameters!$B$4</f>
        <v>62.5</v>
      </c>
      <c r="N14">
        <f>Parameters!$B$5*'Cheapest driver (car issues)'!D14</f>
        <v>420</v>
      </c>
      <c r="O14">
        <f>'Cheapest driver (car issues)'!E14*Parameters!$B$6</f>
        <v>816</v>
      </c>
      <c r="P14">
        <f>Parameters!$B$7*'Cheapest driver (car issues)'!G14</f>
        <v>264</v>
      </c>
      <c r="Q14">
        <f t="shared" si="0"/>
        <v>1607.5</v>
      </c>
      <c r="R14">
        <f t="shared" si="1"/>
        <v>1142.5</v>
      </c>
      <c r="S14" s="6" t="b">
        <f t="shared" si="2"/>
        <v>0</v>
      </c>
    </row>
    <row r="15" spans="1:23">
      <c r="A15">
        <v>11</v>
      </c>
      <c r="B15">
        <f>'Number of parcels delivered'!K14</f>
        <v>20</v>
      </c>
      <c r="C15">
        <f>'Number of parcels delivered'!L14</f>
        <v>54</v>
      </c>
      <c r="D15" s="15">
        <f>MIN('Number of parcels delivered'!M14,MAX(0,Parameters!$B$11-'Cheapest driver (car issues)'!B15-'Cheapest driver (car issues)'!C15-'Cheapest driver (car issues)'!E15))</f>
        <v>160</v>
      </c>
      <c r="E15" s="17">
        <f>MIN('Number of parcels delivered'!N14,MAX(0,Parameters!$B$11-'Cheapest driver (car issues)'!B15-'Cheapest driver (car issues)'!C15))</f>
        <v>244</v>
      </c>
      <c r="F15">
        <f t="shared" si="3"/>
        <v>478</v>
      </c>
      <c r="G15">
        <f>Parameters!$B$11-'Cheapest driver (car issues)'!F15</f>
        <v>72</v>
      </c>
      <c r="J15">
        <v>11</v>
      </c>
      <c r="K15">
        <f>Parameters!$B$11*Parameters!$B$9</f>
        <v>2750</v>
      </c>
      <c r="L15">
        <f>'Cheapest driver (car issues)'!B15*Parameters!$B$3</f>
        <v>45</v>
      </c>
      <c r="M15">
        <f>'Cheapest driver (car issues)'!C15*Parameters!$B$4</f>
        <v>67.5</v>
      </c>
      <c r="N15">
        <f>Parameters!$B$5*'Cheapest driver (car issues)'!D15</f>
        <v>560</v>
      </c>
      <c r="O15">
        <f>'Cheapest driver (car issues)'!E15*Parameters!$B$6</f>
        <v>732</v>
      </c>
      <c r="P15">
        <f>Parameters!$B$7*'Cheapest driver (car issues)'!G15</f>
        <v>216</v>
      </c>
      <c r="Q15">
        <f t="shared" si="0"/>
        <v>1620.5</v>
      </c>
      <c r="R15">
        <f t="shared" si="1"/>
        <v>1129.5</v>
      </c>
      <c r="S15" s="6" t="b">
        <f t="shared" si="2"/>
        <v>0</v>
      </c>
    </row>
    <row r="16" spans="1:23">
      <c r="A16">
        <v>12</v>
      </c>
      <c r="B16">
        <f>'Number of parcels delivered'!K15</f>
        <v>20</v>
      </c>
      <c r="C16">
        <f>'Number of parcels delivered'!L15</f>
        <v>84</v>
      </c>
      <c r="D16" s="15">
        <f>MIN('Number of parcels delivered'!M15,MAX(0,Parameters!$B$11-'Cheapest driver (car issues)'!B16-'Cheapest driver (car issues)'!C16-'Cheapest driver (car issues)'!E16))</f>
        <v>75</v>
      </c>
      <c r="E16" s="17">
        <f>MIN('Number of parcels delivered'!N15,MAX(0,Parameters!$B$11-'Cheapest driver (car issues)'!B16-'Cheapest driver (car issues)'!C16))</f>
        <v>100</v>
      </c>
      <c r="F16">
        <f t="shared" si="3"/>
        <v>279</v>
      </c>
      <c r="G16">
        <f>Parameters!$B$11-'Cheapest driver (car issues)'!F16</f>
        <v>271</v>
      </c>
      <c r="J16">
        <v>12</v>
      </c>
      <c r="K16">
        <f>Parameters!$B$11*Parameters!$B$9</f>
        <v>2750</v>
      </c>
      <c r="L16">
        <f>'Cheapest driver (car issues)'!B16*Parameters!$B$3</f>
        <v>45</v>
      </c>
      <c r="M16">
        <f>'Cheapest driver (car issues)'!C16*Parameters!$B$4</f>
        <v>105</v>
      </c>
      <c r="N16">
        <f>Parameters!$B$5*'Cheapest driver (car issues)'!D16</f>
        <v>262.5</v>
      </c>
      <c r="O16">
        <f>'Cheapest driver (car issues)'!E16*Parameters!$B$6</f>
        <v>300</v>
      </c>
      <c r="P16">
        <f>Parameters!$B$7*'Cheapest driver (car issues)'!G16</f>
        <v>813</v>
      </c>
      <c r="Q16">
        <f t="shared" si="0"/>
        <v>1525.5</v>
      </c>
      <c r="R16">
        <f t="shared" si="1"/>
        <v>1224.5</v>
      </c>
      <c r="S16" s="6" t="b">
        <f t="shared" si="2"/>
        <v>0</v>
      </c>
    </row>
    <row r="17" spans="1:19">
      <c r="A17">
        <v>13</v>
      </c>
      <c r="B17">
        <f>'Number of parcels delivered'!K16</f>
        <v>20</v>
      </c>
      <c r="C17">
        <f>'Number of parcels delivered'!L16</f>
        <v>245</v>
      </c>
      <c r="D17" s="15">
        <f>MIN('Number of parcels delivered'!M16,MAX(0,Parameters!$B$11-'Cheapest driver (car issues)'!B17-'Cheapest driver (car issues)'!C17-'Cheapest driver (car issues)'!E17))</f>
        <v>0</v>
      </c>
      <c r="E17" s="17">
        <f>MIN('Number of parcels delivered'!N16,MAX(0,Parameters!$B$11-'Cheapest driver (car issues)'!B17-'Cheapest driver (car issues)'!C17))</f>
        <v>285</v>
      </c>
      <c r="F17">
        <f t="shared" si="3"/>
        <v>550</v>
      </c>
      <c r="G17">
        <f>Parameters!$B$11-'Cheapest driver (car issues)'!F17</f>
        <v>0</v>
      </c>
      <c r="J17">
        <v>13</v>
      </c>
      <c r="K17">
        <f>Parameters!$B$11*Parameters!$B$9</f>
        <v>2750</v>
      </c>
      <c r="L17">
        <f>'Cheapest driver (car issues)'!B17*Parameters!$B$3</f>
        <v>45</v>
      </c>
      <c r="M17">
        <f>'Cheapest driver (car issues)'!C17*Parameters!$B$4</f>
        <v>306.25</v>
      </c>
      <c r="N17">
        <f>Parameters!$B$5*'Cheapest driver (car issues)'!D17</f>
        <v>0</v>
      </c>
      <c r="O17">
        <f>'Cheapest driver (car issues)'!E17*Parameters!$B$6</f>
        <v>855</v>
      </c>
      <c r="P17">
        <f>Parameters!$B$7*'Cheapest driver (car issues)'!G17</f>
        <v>0</v>
      </c>
      <c r="Q17">
        <f t="shared" si="0"/>
        <v>1206.25</v>
      </c>
      <c r="R17">
        <f t="shared" si="1"/>
        <v>1543.75</v>
      </c>
      <c r="S17" s="6" t="b">
        <f t="shared" si="2"/>
        <v>1</v>
      </c>
    </row>
    <row r="18" spans="1:19">
      <c r="A18">
        <v>14</v>
      </c>
      <c r="B18">
        <f>'Number of parcels delivered'!K17</f>
        <v>20</v>
      </c>
      <c r="C18">
        <f>'Number of parcels delivered'!L17</f>
        <v>191</v>
      </c>
      <c r="D18" s="15">
        <f>MIN('Number of parcels delivered'!M17,MAX(0,Parameters!$B$11-'Cheapest driver (car issues)'!B18-'Cheapest driver (car issues)'!C18-'Cheapest driver (car issues)'!E18))</f>
        <v>0</v>
      </c>
      <c r="E18" s="17">
        <f>MIN('Number of parcels delivered'!N17,MAX(0,Parameters!$B$11-'Cheapest driver (car issues)'!B18-'Cheapest driver (car issues)'!C18))</f>
        <v>339</v>
      </c>
      <c r="F18">
        <f t="shared" si="3"/>
        <v>550</v>
      </c>
      <c r="G18">
        <f>Parameters!$B$11-'Cheapest driver (car issues)'!F18</f>
        <v>0</v>
      </c>
      <c r="J18">
        <v>14</v>
      </c>
      <c r="K18">
        <f>Parameters!$B$11*Parameters!$B$9</f>
        <v>2750</v>
      </c>
      <c r="L18">
        <f>'Cheapest driver (car issues)'!B18*Parameters!$B$3</f>
        <v>45</v>
      </c>
      <c r="M18">
        <f>'Cheapest driver (car issues)'!C18*Parameters!$B$4</f>
        <v>238.75</v>
      </c>
      <c r="N18">
        <f>Parameters!$B$5*'Cheapest driver (car issues)'!D18</f>
        <v>0</v>
      </c>
      <c r="O18">
        <f>'Cheapest driver (car issues)'!E18*Parameters!$B$6</f>
        <v>1017</v>
      </c>
      <c r="P18">
        <f>Parameters!$B$7*'Cheapest driver (car issues)'!G18</f>
        <v>0</v>
      </c>
      <c r="Q18">
        <f t="shared" si="0"/>
        <v>1300.75</v>
      </c>
      <c r="R18">
        <f t="shared" si="1"/>
        <v>1449.25</v>
      </c>
      <c r="S18" s="6" t="b">
        <f t="shared" si="2"/>
        <v>0</v>
      </c>
    </row>
    <row r="19" spans="1:19">
      <c r="A19">
        <v>15</v>
      </c>
      <c r="B19">
        <f>'Number of parcels delivered'!K18</f>
        <v>20</v>
      </c>
      <c r="C19">
        <f>'Number of parcels delivered'!L18</f>
        <v>153</v>
      </c>
      <c r="D19" s="15">
        <f>MIN('Number of parcels delivered'!M18,MAX(0,Parameters!$B$11-'Cheapest driver (car issues)'!B19-'Cheapest driver (car issues)'!C19-'Cheapest driver (car issues)'!E19))</f>
        <v>52</v>
      </c>
      <c r="E19" s="17">
        <f>MIN('Number of parcels delivered'!N18,MAX(0,Parameters!$B$11-'Cheapest driver (car issues)'!B19-'Cheapest driver (car issues)'!C19))</f>
        <v>325</v>
      </c>
      <c r="F19">
        <f t="shared" si="3"/>
        <v>550</v>
      </c>
      <c r="G19">
        <f>Parameters!$B$11-'Cheapest driver (car issues)'!F19</f>
        <v>0</v>
      </c>
      <c r="J19">
        <v>15</v>
      </c>
      <c r="K19">
        <f>Parameters!$B$11*Parameters!$B$9</f>
        <v>2750</v>
      </c>
      <c r="L19">
        <f>'Cheapest driver (car issues)'!B19*Parameters!$B$3</f>
        <v>45</v>
      </c>
      <c r="M19">
        <f>'Cheapest driver (car issues)'!C19*Parameters!$B$4</f>
        <v>191.25</v>
      </c>
      <c r="N19">
        <f>Parameters!$B$5*'Cheapest driver (car issues)'!D19</f>
        <v>182</v>
      </c>
      <c r="O19">
        <f>'Cheapest driver (car issues)'!E19*Parameters!$B$6</f>
        <v>975</v>
      </c>
      <c r="P19">
        <f>Parameters!$B$7*'Cheapest driver (car issues)'!G19</f>
        <v>0</v>
      </c>
      <c r="Q19">
        <f t="shared" si="0"/>
        <v>1393.25</v>
      </c>
      <c r="R19">
        <f t="shared" si="1"/>
        <v>1356.75</v>
      </c>
      <c r="S19" s="6" t="b">
        <f t="shared" si="2"/>
        <v>0</v>
      </c>
    </row>
    <row r="20" spans="1:19">
      <c r="A20">
        <v>16</v>
      </c>
      <c r="B20">
        <f>'Number of parcels delivered'!K19</f>
        <v>20</v>
      </c>
      <c r="C20">
        <f>'Number of parcels delivered'!L19</f>
        <v>152</v>
      </c>
      <c r="D20" s="15">
        <f>MIN('Number of parcels delivered'!M19,MAX(0,Parameters!$B$11-'Cheapest driver (car issues)'!B20-'Cheapest driver (car issues)'!C20-'Cheapest driver (car issues)'!E20))</f>
        <v>76</v>
      </c>
      <c r="E20" s="17">
        <f>MIN('Number of parcels delivered'!N19,MAX(0,Parameters!$B$11-'Cheapest driver (car issues)'!B20-'Cheapest driver (car issues)'!C20))</f>
        <v>100</v>
      </c>
      <c r="F20">
        <f t="shared" si="3"/>
        <v>348</v>
      </c>
      <c r="G20">
        <f>Parameters!$B$11-'Cheapest driver (car issues)'!F20</f>
        <v>202</v>
      </c>
      <c r="J20">
        <v>16</v>
      </c>
      <c r="K20">
        <f>Parameters!$B$11*Parameters!$B$9</f>
        <v>2750</v>
      </c>
      <c r="L20">
        <f>'Cheapest driver (car issues)'!B20*Parameters!$B$3</f>
        <v>45</v>
      </c>
      <c r="M20">
        <f>'Cheapest driver (car issues)'!C20*Parameters!$B$4</f>
        <v>190</v>
      </c>
      <c r="N20">
        <f>Parameters!$B$5*'Cheapest driver (car issues)'!D20</f>
        <v>266</v>
      </c>
      <c r="O20">
        <f>'Cheapest driver (car issues)'!E20*Parameters!$B$6</f>
        <v>300</v>
      </c>
      <c r="P20">
        <f>Parameters!$B$7*'Cheapest driver (car issues)'!G20</f>
        <v>606</v>
      </c>
      <c r="Q20">
        <f t="shared" si="0"/>
        <v>1407</v>
      </c>
      <c r="R20">
        <f t="shared" si="1"/>
        <v>1343</v>
      </c>
      <c r="S20" s="6" t="b">
        <f t="shared" si="2"/>
        <v>0</v>
      </c>
    </row>
    <row r="21" spans="1:19">
      <c r="A21">
        <v>17</v>
      </c>
      <c r="B21">
        <f>'Number of parcels delivered'!K20</f>
        <v>20</v>
      </c>
      <c r="C21">
        <f>'Number of parcels delivered'!L20</f>
        <v>50</v>
      </c>
      <c r="D21" s="15">
        <f>MIN('Number of parcels delivered'!M20,MAX(0,Parameters!$B$11-'Cheapest driver (car issues)'!B21-'Cheapest driver (car issues)'!C21-'Cheapest driver (car issues)'!E21))</f>
        <v>49</v>
      </c>
      <c r="E21" s="17">
        <f>MIN('Number of parcels delivered'!N20,MAX(0,Parameters!$B$11-'Cheapest driver (car issues)'!B21-'Cheapest driver (car issues)'!C21))</f>
        <v>431</v>
      </c>
      <c r="F21">
        <f t="shared" si="3"/>
        <v>550</v>
      </c>
      <c r="G21">
        <f>Parameters!$B$11-'Cheapest driver (car issues)'!F21</f>
        <v>0</v>
      </c>
      <c r="J21">
        <v>17</v>
      </c>
      <c r="K21">
        <f>Parameters!$B$11*Parameters!$B$9</f>
        <v>2750</v>
      </c>
      <c r="L21">
        <f>'Cheapest driver (car issues)'!B21*Parameters!$B$3</f>
        <v>45</v>
      </c>
      <c r="M21">
        <f>'Cheapest driver (car issues)'!C21*Parameters!$B$4</f>
        <v>62.5</v>
      </c>
      <c r="N21">
        <f>Parameters!$B$5*'Cheapest driver (car issues)'!D21</f>
        <v>171.5</v>
      </c>
      <c r="O21">
        <f>'Cheapest driver (car issues)'!E21*Parameters!$B$6</f>
        <v>1293</v>
      </c>
      <c r="P21">
        <f>Parameters!$B$7*'Cheapest driver (car issues)'!G21</f>
        <v>0</v>
      </c>
      <c r="Q21">
        <f t="shared" si="0"/>
        <v>1572</v>
      </c>
      <c r="R21">
        <f t="shared" si="1"/>
        <v>1178</v>
      </c>
      <c r="S21" s="6" t="b">
        <f t="shared" si="2"/>
        <v>0</v>
      </c>
    </row>
    <row r="22" spans="1:19">
      <c r="A22">
        <v>18</v>
      </c>
      <c r="B22">
        <f>'Number of parcels delivered'!K21</f>
        <v>20</v>
      </c>
      <c r="C22">
        <f>'Number of parcels delivered'!L21</f>
        <v>197</v>
      </c>
      <c r="D22" s="15">
        <f>MIN('Number of parcels delivered'!M21,MAX(0,Parameters!$B$11-'Cheapest driver (car issues)'!B22-'Cheapest driver (car issues)'!C22-'Cheapest driver (car issues)'!E22))</f>
        <v>75</v>
      </c>
      <c r="E22" s="17">
        <f>MIN('Number of parcels delivered'!N21,MAX(0,Parameters!$B$11-'Cheapest driver (car issues)'!B22-'Cheapest driver (car issues)'!C22))</f>
        <v>129</v>
      </c>
      <c r="F22">
        <f t="shared" si="3"/>
        <v>421</v>
      </c>
      <c r="G22">
        <f>Parameters!$B$11-'Cheapest driver (car issues)'!F22</f>
        <v>129</v>
      </c>
      <c r="J22">
        <v>18</v>
      </c>
      <c r="K22">
        <f>Parameters!$B$11*Parameters!$B$9</f>
        <v>2750</v>
      </c>
      <c r="L22">
        <f>'Cheapest driver (car issues)'!B22*Parameters!$B$3</f>
        <v>45</v>
      </c>
      <c r="M22">
        <f>'Cheapest driver (car issues)'!C22*Parameters!$B$4</f>
        <v>246.25</v>
      </c>
      <c r="N22">
        <f>Parameters!$B$5*'Cheapest driver (car issues)'!D22</f>
        <v>262.5</v>
      </c>
      <c r="O22">
        <f>'Cheapest driver (car issues)'!E22*Parameters!$B$6</f>
        <v>387</v>
      </c>
      <c r="P22">
        <f>Parameters!$B$7*'Cheapest driver (car issues)'!G22</f>
        <v>387</v>
      </c>
      <c r="Q22">
        <f t="shared" si="0"/>
        <v>1327.75</v>
      </c>
      <c r="R22">
        <f t="shared" si="1"/>
        <v>1422.25</v>
      </c>
      <c r="S22" s="6" t="b">
        <f t="shared" si="2"/>
        <v>0</v>
      </c>
    </row>
    <row r="23" spans="1:19">
      <c r="A23">
        <v>19</v>
      </c>
      <c r="B23">
        <f>'Number of parcels delivered'!K22</f>
        <v>20</v>
      </c>
      <c r="C23">
        <f>'Number of parcels delivered'!L22</f>
        <v>80</v>
      </c>
      <c r="D23" s="15">
        <f>MIN('Number of parcels delivered'!M22,MAX(0,Parameters!$B$11-'Cheapest driver (car issues)'!B23-'Cheapest driver (car issues)'!C23-'Cheapest driver (car issues)'!E23))</f>
        <v>0</v>
      </c>
      <c r="E23" s="17">
        <f>MIN('Number of parcels delivered'!N22,MAX(0,Parameters!$B$11-'Cheapest driver (car issues)'!B23-'Cheapest driver (car issues)'!C23))</f>
        <v>450</v>
      </c>
      <c r="F23">
        <f t="shared" si="3"/>
        <v>550</v>
      </c>
      <c r="G23">
        <f>Parameters!$B$11-'Cheapest driver (car issues)'!F23</f>
        <v>0</v>
      </c>
      <c r="J23">
        <v>19</v>
      </c>
      <c r="K23">
        <f>Parameters!$B$11*Parameters!$B$9</f>
        <v>2750</v>
      </c>
      <c r="L23">
        <f>'Cheapest driver (car issues)'!B23*Parameters!$B$3</f>
        <v>45</v>
      </c>
      <c r="M23">
        <f>'Cheapest driver (car issues)'!C23*Parameters!$B$4</f>
        <v>100</v>
      </c>
      <c r="N23">
        <f>Parameters!$B$5*'Cheapest driver (car issues)'!D23</f>
        <v>0</v>
      </c>
      <c r="O23">
        <f>'Cheapest driver (car issues)'!E23*Parameters!$B$6</f>
        <v>1350</v>
      </c>
      <c r="P23">
        <f>Parameters!$B$7*'Cheapest driver (car issues)'!G23</f>
        <v>0</v>
      </c>
      <c r="Q23">
        <f t="shared" si="0"/>
        <v>1495</v>
      </c>
      <c r="R23">
        <f t="shared" si="1"/>
        <v>1255</v>
      </c>
      <c r="S23" s="6" t="b">
        <f t="shared" si="2"/>
        <v>0</v>
      </c>
    </row>
    <row r="24" spans="1:19">
      <c r="A24">
        <v>20</v>
      </c>
      <c r="B24">
        <f>'Number of parcels delivered'!K23</f>
        <v>20</v>
      </c>
      <c r="C24">
        <f>'Number of parcels delivered'!L23</f>
        <v>186</v>
      </c>
      <c r="D24" s="15">
        <f>MIN('Number of parcels delivered'!M23,MAX(0,Parameters!$B$11-'Cheapest driver (car issues)'!B24-'Cheapest driver (car issues)'!C24-'Cheapest driver (car issues)'!E24))</f>
        <v>0</v>
      </c>
      <c r="E24" s="17">
        <f>MIN('Number of parcels delivered'!N23,MAX(0,Parameters!$B$11-'Cheapest driver (car issues)'!B24-'Cheapest driver (car issues)'!C24))</f>
        <v>344</v>
      </c>
      <c r="F24">
        <f t="shared" si="3"/>
        <v>550</v>
      </c>
      <c r="G24">
        <f>Parameters!$B$11-'Cheapest driver (car issues)'!F24</f>
        <v>0</v>
      </c>
      <c r="J24">
        <v>20</v>
      </c>
      <c r="K24">
        <f>Parameters!$B$11*Parameters!$B$9</f>
        <v>2750</v>
      </c>
      <c r="L24">
        <f>'Cheapest driver (car issues)'!B24*Parameters!$B$3</f>
        <v>45</v>
      </c>
      <c r="M24">
        <f>'Cheapest driver (car issues)'!C24*Parameters!$B$4</f>
        <v>232.5</v>
      </c>
      <c r="N24">
        <f>Parameters!$B$5*'Cheapest driver (car issues)'!D24</f>
        <v>0</v>
      </c>
      <c r="O24">
        <f>'Cheapest driver (car issues)'!E24*Parameters!$B$6</f>
        <v>1032</v>
      </c>
      <c r="P24">
        <f>Parameters!$B$7*'Cheapest driver (car issues)'!G24</f>
        <v>0</v>
      </c>
      <c r="Q24">
        <f t="shared" si="0"/>
        <v>1309.5</v>
      </c>
      <c r="R24">
        <f t="shared" si="1"/>
        <v>1440.5</v>
      </c>
      <c r="S24" s="6" t="b">
        <f t="shared" si="2"/>
        <v>0</v>
      </c>
    </row>
    <row r="25" spans="1:19">
      <c r="A25">
        <v>21</v>
      </c>
      <c r="B25">
        <f>'Number of parcels delivered'!K24</f>
        <v>20</v>
      </c>
      <c r="C25">
        <f>'Number of parcels delivered'!L24</f>
        <v>111</v>
      </c>
      <c r="D25" s="15">
        <f>MIN('Number of parcels delivered'!M24,MAX(0,Parameters!$B$11-'Cheapest driver (car issues)'!B25-'Cheapest driver (car issues)'!C25-'Cheapest driver (car issues)'!E25))</f>
        <v>75</v>
      </c>
      <c r="E25" s="17">
        <f>MIN('Number of parcels delivered'!N24,MAX(0,Parameters!$B$11-'Cheapest driver (car issues)'!B25-'Cheapest driver (car issues)'!C25))</f>
        <v>298</v>
      </c>
      <c r="F25">
        <f t="shared" si="3"/>
        <v>504</v>
      </c>
      <c r="G25">
        <f>Parameters!$B$11-'Cheapest driver (car issues)'!F25</f>
        <v>46</v>
      </c>
      <c r="J25">
        <v>21</v>
      </c>
      <c r="K25">
        <f>Parameters!$B$11*Parameters!$B$9</f>
        <v>2750</v>
      </c>
      <c r="L25">
        <f>'Cheapest driver (car issues)'!B25*Parameters!$B$3</f>
        <v>45</v>
      </c>
      <c r="M25">
        <f>'Cheapest driver (car issues)'!C25*Parameters!$B$4</f>
        <v>138.75</v>
      </c>
      <c r="N25">
        <f>Parameters!$B$5*'Cheapest driver (car issues)'!D25</f>
        <v>262.5</v>
      </c>
      <c r="O25">
        <f>'Cheapest driver (car issues)'!E25*Parameters!$B$6</f>
        <v>894</v>
      </c>
      <c r="P25">
        <f>Parameters!$B$7*'Cheapest driver (car issues)'!G25</f>
        <v>138</v>
      </c>
      <c r="Q25">
        <f t="shared" si="0"/>
        <v>1478.25</v>
      </c>
      <c r="R25">
        <f t="shared" si="1"/>
        <v>1271.75</v>
      </c>
      <c r="S25" s="6" t="b">
        <f t="shared" si="2"/>
        <v>0</v>
      </c>
    </row>
    <row r="26" spans="1:19">
      <c r="A26">
        <v>22</v>
      </c>
      <c r="B26">
        <f>'Number of parcels delivered'!K25</f>
        <v>20</v>
      </c>
      <c r="C26">
        <f>'Number of parcels delivered'!L25</f>
        <v>104</v>
      </c>
      <c r="D26" s="15">
        <f>MIN('Number of parcels delivered'!M25,MAX(0,Parameters!$B$11-'Cheapest driver (car issues)'!B26-'Cheapest driver (car issues)'!C26-'Cheapest driver (car issues)'!E26))</f>
        <v>0</v>
      </c>
      <c r="E26" s="17">
        <f>MIN('Number of parcels delivered'!N25,MAX(0,Parameters!$B$11-'Cheapest driver (car issues)'!B26-'Cheapest driver (car issues)'!C26))</f>
        <v>426</v>
      </c>
      <c r="F26">
        <f t="shared" si="3"/>
        <v>550</v>
      </c>
      <c r="G26">
        <f>Parameters!$B$11-'Cheapest driver (car issues)'!F26</f>
        <v>0</v>
      </c>
      <c r="J26">
        <v>22</v>
      </c>
      <c r="K26">
        <f>Parameters!$B$11*Parameters!$B$9</f>
        <v>2750</v>
      </c>
      <c r="L26">
        <f>'Cheapest driver (car issues)'!B26*Parameters!$B$3</f>
        <v>45</v>
      </c>
      <c r="M26">
        <f>'Cheapest driver (car issues)'!C26*Parameters!$B$4</f>
        <v>130</v>
      </c>
      <c r="N26">
        <f>Parameters!$B$5*'Cheapest driver (car issues)'!D26</f>
        <v>0</v>
      </c>
      <c r="O26">
        <f>'Cheapest driver (car issues)'!E26*Parameters!$B$6</f>
        <v>1278</v>
      </c>
      <c r="P26">
        <f>Parameters!$B$7*'Cheapest driver (car issues)'!G26</f>
        <v>0</v>
      </c>
      <c r="Q26">
        <f t="shared" si="0"/>
        <v>1453</v>
      </c>
      <c r="R26">
        <f t="shared" si="1"/>
        <v>1297</v>
      </c>
      <c r="S26" s="6" t="b">
        <f t="shared" si="2"/>
        <v>0</v>
      </c>
    </row>
    <row r="27" spans="1:19">
      <c r="A27">
        <v>23</v>
      </c>
      <c r="B27">
        <f>'Number of parcels delivered'!K26</f>
        <v>20</v>
      </c>
      <c r="C27">
        <f>'Number of parcels delivered'!L26</f>
        <v>51</v>
      </c>
      <c r="D27" s="15">
        <f>MIN('Number of parcels delivered'!M26,MAX(0,Parameters!$B$11-'Cheapest driver (car issues)'!B27-'Cheapest driver (car issues)'!C27-'Cheapest driver (car issues)'!E27))</f>
        <v>167</v>
      </c>
      <c r="E27" s="17">
        <f>MIN('Number of parcels delivered'!N26,MAX(0,Parameters!$B$11-'Cheapest driver (car issues)'!B27-'Cheapest driver (car issues)'!C27))</f>
        <v>100</v>
      </c>
      <c r="F27">
        <f t="shared" si="3"/>
        <v>338</v>
      </c>
      <c r="G27">
        <f>Parameters!$B$11-'Cheapest driver (car issues)'!F27</f>
        <v>212</v>
      </c>
      <c r="J27">
        <v>23</v>
      </c>
      <c r="K27">
        <f>Parameters!$B$11*Parameters!$B$9</f>
        <v>2750</v>
      </c>
      <c r="L27">
        <f>'Cheapest driver (car issues)'!B27*Parameters!$B$3</f>
        <v>45</v>
      </c>
      <c r="M27">
        <f>'Cheapest driver (car issues)'!C27*Parameters!$B$4</f>
        <v>63.75</v>
      </c>
      <c r="N27">
        <f>Parameters!$B$5*'Cheapest driver (car issues)'!D27</f>
        <v>584.5</v>
      </c>
      <c r="O27">
        <f>'Cheapest driver (car issues)'!E27*Parameters!$B$6</f>
        <v>300</v>
      </c>
      <c r="P27">
        <f>Parameters!$B$7*'Cheapest driver (car issues)'!G27</f>
        <v>636</v>
      </c>
      <c r="Q27">
        <f t="shared" si="0"/>
        <v>1629.25</v>
      </c>
      <c r="R27">
        <f t="shared" si="1"/>
        <v>1120.75</v>
      </c>
      <c r="S27" s="6" t="b">
        <f t="shared" si="2"/>
        <v>0</v>
      </c>
    </row>
    <row r="28" spans="1:19">
      <c r="A28">
        <v>24</v>
      </c>
      <c r="B28">
        <f>'Number of parcels delivered'!K27</f>
        <v>20</v>
      </c>
      <c r="C28">
        <f>'Number of parcels delivered'!L27</f>
        <v>245</v>
      </c>
      <c r="D28" s="15">
        <f>MIN('Number of parcels delivered'!M27,MAX(0,Parameters!$B$11-'Cheapest driver (car issues)'!B28-'Cheapest driver (car issues)'!C28-'Cheapest driver (car issues)'!E28))</f>
        <v>0</v>
      </c>
      <c r="E28" s="17">
        <f>MIN('Number of parcels delivered'!N27,MAX(0,Parameters!$B$11-'Cheapest driver (car issues)'!B28-'Cheapest driver (car issues)'!C28))</f>
        <v>285</v>
      </c>
      <c r="F28">
        <f t="shared" si="3"/>
        <v>550</v>
      </c>
      <c r="G28">
        <f>Parameters!$B$11-'Cheapest driver (car issues)'!F28</f>
        <v>0</v>
      </c>
      <c r="J28">
        <v>24</v>
      </c>
      <c r="K28">
        <f>Parameters!$B$11*Parameters!$B$9</f>
        <v>2750</v>
      </c>
      <c r="L28">
        <f>'Cheapest driver (car issues)'!B28*Parameters!$B$3</f>
        <v>45</v>
      </c>
      <c r="M28">
        <f>'Cheapest driver (car issues)'!C28*Parameters!$B$4</f>
        <v>306.25</v>
      </c>
      <c r="N28">
        <f>Parameters!$B$5*'Cheapest driver (car issues)'!D28</f>
        <v>0</v>
      </c>
      <c r="O28">
        <f>'Cheapest driver (car issues)'!E28*Parameters!$B$6</f>
        <v>855</v>
      </c>
      <c r="P28">
        <f>Parameters!$B$7*'Cheapest driver (car issues)'!G28</f>
        <v>0</v>
      </c>
      <c r="Q28">
        <f t="shared" si="0"/>
        <v>1206.25</v>
      </c>
      <c r="R28">
        <f t="shared" si="1"/>
        <v>1543.75</v>
      </c>
      <c r="S28" s="6" t="b">
        <f t="shared" si="2"/>
        <v>1</v>
      </c>
    </row>
    <row r="29" spans="1:19">
      <c r="A29">
        <v>25</v>
      </c>
      <c r="B29">
        <f>'Number of parcels delivered'!K28</f>
        <v>20</v>
      </c>
      <c r="C29">
        <f>'Number of parcels delivered'!L28</f>
        <v>80</v>
      </c>
      <c r="D29" s="15">
        <f>MIN('Number of parcels delivered'!M28,MAX(0,Parameters!$B$11-'Cheapest driver (car issues)'!B29-'Cheapest driver (car issues)'!C29-'Cheapest driver (car issues)'!E29))</f>
        <v>0</v>
      </c>
      <c r="E29" s="17">
        <f>MIN('Number of parcels delivered'!N28,MAX(0,Parameters!$B$11-'Cheapest driver (car issues)'!B29-'Cheapest driver (car issues)'!C29))</f>
        <v>450</v>
      </c>
      <c r="F29">
        <f t="shared" si="3"/>
        <v>550</v>
      </c>
      <c r="G29">
        <f>Parameters!$B$11-'Cheapest driver (car issues)'!F29</f>
        <v>0</v>
      </c>
      <c r="J29">
        <v>25</v>
      </c>
      <c r="K29">
        <f>Parameters!$B$11*Parameters!$B$9</f>
        <v>2750</v>
      </c>
      <c r="L29">
        <f>'Cheapest driver (car issues)'!B29*Parameters!$B$3</f>
        <v>45</v>
      </c>
      <c r="M29">
        <f>'Cheapest driver (car issues)'!C29*Parameters!$B$4</f>
        <v>100</v>
      </c>
      <c r="N29">
        <f>Parameters!$B$5*'Cheapest driver (car issues)'!D29</f>
        <v>0</v>
      </c>
      <c r="O29">
        <f>'Cheapest driver (car issues)'!E29*Parameters!$B$6</f>
        <v>1350</v>
      </c>
      <c r="P29">
        <f>Parameters!$B$7*'Cheapest driver (car issues)'!G29</f>
        <v>0</v>
      </c>
      <c r="Q29">
        <f t="shared" si="0"/>
        <v>1495</v>
      </c>
      <c r="R29">
        <f t="shared" si="1"/>
        <v>1255</v>
      </c>
      <c r="S29" s="6" t="b">
        <f t="shared" si="2"/>
        <v>0</v>
      </c>
    </row>
    <row r="30" spans="1:19">
      <c r="A30">
        <v>26</v>
      </c>
      <c r="B30">
        <f>'Number of parcels delivered'!K29</f>
        <v>20</v>
      </c>
      <c r="C30">
        <f>'Number of parcels delivered'!L29</f>
        <v>125</v>
      </c>
      <c r="D30" s="15">
        <f>MIN('Number of parcels delivered'!M29,MAX(0,Parameters!$B$11-'Cheapest driver (car issues)'!B30-'Cheapest driver (car issues)'!C30-'Cheapest driver (car issues)'!E30))</f>
        <v>33</v>
      </c>
      <c r="E30" s="17">
        <f>MIN('Number of parcels delivered'!N29,MAX(0,Parameters!$B$11-'Cheapest driver (car issues)'!B30-'Cheapest driver (car issues)'!C30))</f>
        <v>372</v>
      </c>
      <c r="F30">
        <f t="shared" si="3"/>
        <v>550</v>
      </c>
      <c r="G30">
        <f>Parameters!$B$11-'Cheapest driver (car issues)'!F30</f>
        <v>0</v>
      </c>
      <c r="J30">
        <v>26</v>
      </c>
      <c r="K30">
        <f>Parameters!$B$11*Parameters!$B$9</f>
        <v>2750</v>
      </c>
      <c r="L30">
        <f>'Cheapest driver (car issues)'!B30*Parameters!$B$3</f>
        <v>45</v>
      </c>
      <c r="M30">
        <f>'Cheapest driver (car issues)'!C30*Parameters!$B$4</f>
        <v>156.25</v>
      </c>
      <c r="N30">
        <f>Parameters!$B$5*'Cheapest driver (car issues)'!D30</f>
        <v>115.5</v>
      </c>
      <c r="O30">
        <f>'Cheapest driver (car issues)'!E30*Parameters!$B$6</f>
        <v>1116</v>
      </c>
      <c r="P30">
        <f>Parameters!$B$7*'Cheapest driver (car issues)'!G30</f>
        <v>0</v>
      </c>
      <c r="Q30">
        <f t="shared" si="0"/>
        <v>1432.75</v>
      </c>
      <c r="R30">
        <f t="shared" si="1"/>
        <v>1317.25</v>
      </c>
      <c r="S30" s="6" t="b">
        <f t="shared" si="2"/>
        <v>0</v>
      </c>
    </row>
    <row r="31" spans="1:19">
      <c r="A31">
        <v>27</v>
      </c>
      <c r="B31">
        <f>'Number of parcels delivered'!K30</f>
        <v>20</v>
      </c>
      <c r="C31">
        <f>'Number of parcels delivered'!L30</f>
        <v>64</v>
      </c>
      <c r="D31" s="15">
        <f>MIN('Number of parcels delivered'!M30,MAX(0,Parameters!$B$11-'Cheapest driver (car issues)'!B31-'Cheapest driver (car issues)'!C31-'Cheapest driver (car issues)'!E31))</f>
        <v>193</v>
      </c>
      <c r="E31" s="17">
        <f>MIN('Number of parcels delivered'!N30,MAX(0,Parameters!$B$11-'Cheapest driver (car issues)'!B31-'Cheapest driver (car issues)'!C31))</f>
        <v>100</v>
      </c>
      <c r="F31">
        <f t="shared" si="3"/>
        <v>377</v>
      </c>
      <c r="G31">
        <f>Parameters!$B$11-'Cheapest driver (car issues)'!F31</f>
        <v>173</v>
      </c>
      <c r="J31">
        <v>27</v>
      </c>
      <c r="K31">
        <f>Parameters!$B$11*Parameters!$B$9</f>
        <v>2750</v>
      </c>
      <c r="L31">
        <f>'Cheapest driver (car issues)'!B31*Parameters!$B$3</f>
        <v>45</v>
      </c>
      <c r="M31">
        <f>'Cheapest driver (car issues)'!C31*Parameters!$B$4</f>
        <v>80</v>
      </c>
      <c r="N31">
        <f>Parameters!$B$5*'Cheapest driver (car issues)'!D31</f>
        <v>675.5</v>
      </c>
      <c r="O31">
        <f>'Cheapest driver (car issues)'!E31*Parameters!$B$6</f>
        <v>300</v>
      </c>
      <c r="P31">
        <f>Parameters!$B$7*'Cheapest driver (car issues)'!G31</f>
        <v>519</v>
      </c>
      <c r="Q31">
        <f t="shared" si="0"/>
        <v>1619.5</v>
      </c>
      <c r="R31">
        <f t="shared" si="1"/>
        <v>1130.5</v>
      </c>
      <c r="S31" s="6" t="b">
        <f t="shared" si="2"/>
        <v>0</v>
      </c>
    </row>
    <row r="32" spans="1:19">
      <c r="A32">
        <v>28</v>
      </c>
      <c r="B32">
        <f>'Number of parcels delivered'!K31</f>
        <v>20</v>
      </c>
      <c r="C32">
        <f>'Number of parcels delivered'!L31</f>
        <v>230</v>
      </c>
      <c r="D32" s="15">
        <f>MIN('Number of parcels delivered'!M31,MAX(0,Parameters!$B$11-'Cheapest driver (car issues)'!B32-'Cheapest driver (car issues)'!C32-'Cheapest driver (car issues)'!E32))</f>
        <v>103</v>
      </c>
      <c r="E32" s="17">
        <f>MIN('Number of parcels delivered'!N31,MAX(0,Parameters!$B$11-'Cheapest driver (car issues)'!B32-'Cheapest driver (car issues)'!C32))</f>
        <v>197</v>
      </c>
      <c r="F32">
        <f t="shared" si="3"/>
        <v>550</v>
      </c>
      <c r="G32">
        <f>Parameters!$B$11-'Cheapest driver (car issues)'!F32</f>
        <v>0</v>
      </c>
      <c r="J32">
        <v>28</v>
      </c>
      <c r="K32">
        <f>Parameters!$B$11*Parameters!$B$9</f>
        <v>2750</v>
      </c>
      <c r="L32">
        <f>'Cheapest driver (car issues)'!B32*Parameters!$B$3</f>
        <v>45</v>
      </c>
      <c r="M32">
        <f>'Cheapest driver (car issues)'!C32*Parameters!$B$4</f>
        <v>287.5</v>
      </c>
      <c r="N32">
        <f>Parameters!$B$5*'Cheapest driver (car issues)'!D32</f>
        <v>360.5</v>
      </c>
      <c r="O32">
        <f>'Cheapest driver (car issues)'!E32*Parameters!$B$6</f>
        <v>591</v>
      </c>
      <c r="P32">
        <f>Parameters!$B$7*'Cheapest driver (car issues)'!G32</f>
        <v>0</v>
      </c>
      <c r="Q32">
        <f t="shared" si="0"/>
        <v>1284</v>
      </c>
      <c r="R32">
        <f t="shared" si="1"/>
        <v>1466</v>
      </c>
      <c r="S32" s="6" t="b">
        <f t="shared" si="2"/>
        <v>1</v>
      </c>
    </row>
    <row r="33" spans="1:19">
      <c r="A33">
        <v>29</v>
      </c>
      <c r="B33">
        <f>'Number of parcels delivered'!K32</f>
        <v>20</v>
      </c>
      <c r="C33">
        <f>'Number of parcels delivered'!L32</f>
        <v>187</v>
      </c>
      <c r="D33" s="15">
        <f>MIN('Number of parcels delivered'!M32,MAX(0,Parameters!$B$11-'Cheapest driver (car issues)'!B33-'Cheapest driver (car issues)'!C33-'Cheapest driver (car issues)'!E33))</f>
        <v>45</v>
      </c>
      <c r="E33" s="17">
        <f>MIN('Number of parcels delivered'!N32,MAX(0,Parameters!$B$11-'Cheapest driver (car issues)'!B33-'Cheapest driver (car issues)'!C33))</f>
        <v>298</v>
      </c>
      <c r="F33">
        <f t="shared" si="3"/>
        <v>550</v>
      </c>
      <c r="G33">
        <f>Parameters!$B$11-'Cheapest driver (car issues)'!F33</f>
        <v>0</v>
      </c>
      <c r="J33">
        <v>29</v>
      </c>
      <c r="K33">
        <f>Parameters!$B$11*Parameters!$B$9</f>
        <v>2750</v>
      </c>
      <c r="L33">
        <f>'Cheapest driver (car issues)'!B33*Parameters!$B$3</f>
        <v>45</v>
      </c>
      <c r="M33">
        <f>'Cheapest driver (car issues)'!C33*Parameters!$B$4</f>
        <v>233.75</v>
      </c>
      <c r="N33">
        <f>Parameters!$B$5*'Cheapest driver (car issues)'!D33</f>
        <v>157.5</v>
      </c>
      <c r="O33">
        <f>'Cheapest driver (car issues)'!E33*Parameters!$B$6</f>
        <v>894</v>
      </c>
      <c r="P33">
        <f>Parameters!$B$7*'Cheapest driver (car issues)'!G33</f>
        <v>0</v>
      </c>
      <c r="Q33">
        <f t="shared" si="0"/>
        <v>1330.25</v>
      </c>
      <c r="R33">
        <f t="shared" si="1"/>
        <v>1419.75</v>
      </c>
      <c r="S33" s="6" t="b">
        <f t="shared" si="2"/>
        <v>0</v>
      </c>
    </row>
    <row r="34" spans="1:19">
      <c r="A34">
        <v>30</v>
      </c>
      <c r="B34">
        <f>'Number of parcels delivered'!K33</f>
        <v>20</v>
      </c>
      <c r="C34">
        <f>'Number of parcels delivered'!L33</f>
        <v>104</v>
      </c>
      <c r="D34" s="15">
        <f>MIN('Number of parcels delivered'!M33,MAX(0,Parameters!$B$11-'Cheapest driver (car issues)'!B34-'Cheapest driver (car issues)'!C34-'Cheapest driver (car issues)'!E34))</f>
        <v>75</v>
      </c>
      <c r="E34" s="17">
        <f>MIN('Number of parcels delivered'!N33,MAX(0,Parameters!$B$11-'Cheapest driver (car issues)'!B34-'Cheapest driver (car issues)'!C34))</f>
        <v>104</v>
      </c>
      <c r="F34">
        <f t="shared" si="3"/>
        <v>303</v>
      </c>
      <c r="G34">
        <f>Parameters!$B$11-'Cheapest driver (car issues)'!F34</f>
        <v>247</v>
      </c>
      <c r="J34">
        <v>30</v>
      </c>
      <c r="K34">
        <f>Parameters!$B$11*Parameters!$B$9</f>
        <v>2750</v>
      </c>
      <c r="L34">
        <f>'Cheapest driver (car issues)'!B34*Parameters!$B$3</f>
        <v>45</v>
      </c>
      <c r="M34">
        <f>'Cheapest driver (car issues)'!C34*Parameters!$B$4</f>
        <v>130</v>
      </c>
      <c r="N34">
        <f>Parameters!$B$5*'Cheapest driver (car issues)'!D34</f>
        <v>262.5</v>
      </c>
      <c r="O34">
        <f>'Cheapest driver (car issues)'!E34*Parameters!$B$6</f>
        <v>312</v>
      </c>
      <c r="P34">
        <f>Parameters!$B$7*'Cheapest driver (car issues)'!G34</f>
        <v>741</v>
      </c>
      <c r="Q34">
        <f t="shared" si="0"/>
        <v>1490.5</v>
      </c>
      <c r="R34">
        <f t="shared" si="1"/>
        <v>1259.5</v>
      </c>
      <c r="S34" s="6" t="b">
        <f t="shared" si="2"/>
        <v>0</v>
      </c>
    </row>
    <row r="35" spans="1:19">
      <c r="A35">
        <v>31</v>
      </c>
      <c r="B35">
        <f>'Number of parcels delivered'!K34</f>
        <v>20</v>
      </c>
      <c r="C35">
        <f>'Number of parcels delivered'!L34</f>
        <v>116</v>
      </c>
      <c r="D35" s="15">
        <f>MIN('Number of parcels delivered'!M34,MAX(0,Parameters!$B$11-'Cheapest driver (car issues)'!B35-'Cheapest driver (car issues)'!C35-'Cheapest driver (car issues)'!E35))</f>
        <v>189</v>
      </c>
      <c r="E35" s="17">
        <f>MIN('Number of parcels delivered'!N34,MAX(0,Parameters!$B$11-'Cheapest driver (car issues)'!B35-'Cheapest driver (car issues)'!C35))</f>
        <v>117</v>
      </c>
      <c r="F35">
        <f t="shared" si="3"/>
        <v>442</v>
      </c>
      <c r="G35">
        <f>Parameters!$B$11-'Cheapest driver (car issues)'!F35</f>
        <v>108</v>
      </c>
      <c r="J35">
        <v>31</v>
      </c>
      <c r="K35">
        <f>Parameters!$B$11*Parameters!$B$9</f>
        <v>2750</v>
      </c>
      <c r="L35">
        <f>'Cheapest driver (car issues)'!B35*Parameters!$B$3</f>
        <v>45</v>
      </c>
      <c r="M35">
        <f>'Cheapest driver (car issues)'!C35*Parameters!$B$4</f>
        <v>145</v>
      </c>
      <c r="N35">
        <f>Parameters!$B$5*'Cheapest driver (car issues)'!D35</f>
        <v>661.5</v>
      </c>
      <c r="O35">
        <f>'Cheapest driver (car issues)'!E35*Parameters!$B$6</f>
        <v>351</v>
      </c>
      <c r="P35">
        <f>Parameters!$B$7*'Cheapest driver (car issues)'!G35</f>
        <v>324</v>
      </c>
      <c r="Q35">
        <f t="shared" si="0"/>
        <v>1526.5</v>
      </c>
      <c r="R35">
        <f t="shared" si="1"/>
        <v>1223.5</v>
      </c>
      <c r="S35" s="6" t="b">
        <f t="shared" si="2"/>
        <v>0</v>
      </c>
    </row>
    <row r="36" spans="1:19">
      <c r="A36">
        <v>32</v>
      </c>
      <c r="B36">
        <f>'Number of parcels delivered'!K35</f>
        <v>21</v>
      </c>
      <c r="C36">
        <f>'Number of parcels delivered'!L35</f>
        <v>50</v>
      </c>
      <c r="D36" s="15">
        <f>MIN('Number of parcels delivered'!M35,MAX(0,Parameters!$B$11-'Cheapest driver (car issues)'!B36-'Cheapest driver (car issues)'!C36-'Cheapest driver (car issues)'!E36))</f>
        <v>75</v>
      </c>
      <c r="E36" s="17">
        <f>MIN('Number of parcels delivered'!N35,MAX(0,Parameters!$B$11-'Cheapest driver (car issues)'!B36-'Cheapest driver (car issues)'!C36))</f>
        <v>179</v>
      </c>
      <c r="F36">
        <f t="shared" si="3"/>
        <v>325</v>
      </c>
      <c r="G36">
        <f>Parameters!$B$11-'Cheapest driver (car issues)'!F36</f>
        <v>225</v>
      </c>
      <c r="J36">
        <v>32</v>
      </c>
      <c r="K36">
        <f>Parameters!$B$11*Parameters!$B$9</f>
        <v>2750</v>
      </c>
      <c r="L36">
        <f>'Cheapest driver (car issues)'!B36*Parameters!$B$3</f>
        <v>47.25</v>
      </c>
      <c r="M36">
        <f>'Cheapest driver (car issues)'!C36*Parameters!$B$4</f>
        <v>62.5</v>
      </c>
      <c r="N36">
        <f>Parameters!$B$5*'Cheapest driver (car issues)'!D36</f>
        <v>262.5</v>
      </c>
      <c r="O36">
        <f>'Cheapest driver (car issues)'!E36*Parameters!$B$6</f>
        <v>537</v>
      </c>
      <c r="P36">
        <f>Parameters!$B$7*'Cheapest driver (car issues)'!G36</f>
        <v>675</v>
      </c>
      <c r="Q36">
        <f t="shared" si="0"/>
        <v>1584.25</v>
      </c>
      <c r="R36">
        <f t="shared" si="1"/>
        <v>1165.75</v>
      </c>
      <c r="S36" s="6" t="b">
        <f t="shared" si="2"/>
        <v>0</v>
      </c>
    </row>
    <row r="37" spans="1:19">
      <c r="A37">
        <v>33</v>
      </c>
      <c r="B37">
        <f>'Number of parcels delivered'!K36</f>
        <v>21</v>
      </c>
      <c r="C37">
        <f>'Number of parcels delivered'!L36</f>
        <v>50</v>
      </c>
      <c r="D37" s="15">
        <f>MIN('Number of parcels delivered'!M36,MAX(0,Parameters!$B$11-'Cheapest driver (car issues)'!B37-'Cheapest driver (car issues)'!C37-'Cheapest driver (car issues)'!E37))</f>
        <v>75</v>
      </c>
      <c r="E37" s="17">
        <f>MIN('Number of parcels delivered'!N36,MAX(0,Parameters!$B$11-'Cheapest driver (car issues)'!B37-'Cheapest driver (car issues)'!C37))</f>
        <v>126</v>
      </c>
      <c r="F37">
        <f t="shared" si="3"/>
        <v>272</v>
      </c>
      <c r="G37">
        <f>Parameters!$B$11-'Cheapest driver (car issues)'!F37</f>
        <v>278</v>
      </c>
      <c r="J37">
        <v>33</v>
      </c>
      <c r="K37">
        <f>Parameters!$B$11*Parameters!$B$9</f>
        <v>2750</v>
      </c>
      <c r="L37">
        <f>'Cheapest driver (car issues)'!B37*Parameters!$B$3</f>
        <v>47.25</v>
      </c>
      <c r="M37">
        <f>'Cheapest driver (car issues)'!C37*Parameters!$B$4</f>
        <v>62.5</v>
      </c>
      <c r="N37">
        <f>Parameters!$B$5*'Cheapest driver (car issues)'!D37</f>
        <v>262.5</v>
      </c>
      <c r="O37">
        <f>'Cheapest driver (car issues)'!E37*Parameters!$B$6</f>
        <v>378</v>
      </c>
      <c r="P37">
        <f>Parameters!$B$7*'Cheapest driver (car issues)'!G37</f>
        <v>834</v>
      </c>
      <c r="Q37">
        <f t="shared" ref="Q37:Q68" si="4">SUM(L37:P37)</f>
        <v>1584.25</v>
      </c>
      <c r="R37">
        <f t="shared" ref="R37:R68" si="5">K37-Q37</f>
        <v>1165.75</v>
      </c>
      <c r="S37" s="6" t="b">
        <f t="shared" ref="S37:S68" si="6">R37&gt;$V$10</f>
        <v>0</v>
      </c>
    </row>
    <row r="38" spans="1:19">
      <c r="A38">
        <v>34</v>
      </c>
      <c r="B38">
        <f>'Number of parcels delivered'!K37</f>
        <v>20</v>
      </c>
      <c r="C38">
        <f>'Number of parcels delivered'!L37</f>
        <v>184</v>
      </c>
      <c r="D38" s="15">
        <f>MIN('Number of parcels delivered'!M37,MAX(0,Parameters!$B$11-'Cheapest driver (car issues)'!B38-'Cheapest driver (car issues)'!C38-'Cheapest driver (car issues)'!E38))</f>
        <v>0</v>
      </c>
      <c r="E38" s="17">
        <f>MIN('Number of parcels delivered'!N37,MAX(0,Parameters!$B$11-'Cheapest driver (car issues)'!B38-'Cheapest driver (car issues)'!C38))</f>
        <v>346</v>
      </c>
      <c r="F38">
        <f t="shared" si="3"/>
        <v>550</v>
      </c>
      <c r="G38">
        <f>Parameters!$B$11-'Cheapest driver (car issues)'!F38</f>
        <v>0</v>
      </c>
      <c r="J38">
        <v>34</v>
      </c>
      <c r="K38">
        <f>Parameters!$B$11*Parameters!$B$9</f>
        <v>2750</v>
      </c>
      <c r="L38">
        <f>'Cheapest driver (car issues)'!B38*Parameters!$B$3</f>
        <v>45</v>
      </c>
      <c r="M38">
        <f>'Cheapest driver (car issues)'!C38*Parameters!$B$4</f>
        <v>230</v>
      </c>
      <c r="N38">
        <f>Parameters!$B$5*'Cheapest driver (car issues)'!D38</f>
        <v>0</v>
      </c>
      <c r="O38">
        <f>'Cheapest driver (car issues)'!E38*Parameters!$B$6</f>
        <v>1038</v>
      </c>
      <c r="P38">
        <f>Parameters!$B$7*'Cheapest driver (car issues)'!G38</f>
        <v>0</v>
      </c>
      <c r="Q38">
        <f t="shared" si="4"/>
        <v>1313</v>
      </c>
      <c r="R38">
        <f t="shared" si="5"/>
        <v>1437</v>
      </c>
      <c r="S38" s="6" t="b">
        <f t="shared" si="6"/>
        <v>0</v>
      </c>
    </row>
    <row r="39" spans="1:19">
      <c r="A39">
        <v>35</v>
      </c>
      <c r="B39">
        <f>'Number of parcels delivered'!K38</f>
        <v>23</v>
      </c>
      <c r="C39">
        <f>'Number of parcels delivered'!L38</f>
        <v>159</v>
      </c>
      <c r="D39" s="15">
        <f>MIN('Number of parcels delivered'!M38,MAX(0,Parameters!$B$11-'Cheapest driver (car issues)'!B39-'Cheapest driver (car issues)'!C39-'Cheapest driver (car issues)'!E39))</f>
        <v>0</v>
      </c>
      <c r="E39" s="17">
        <f>MIN('Number of parcels delivered'!N38,MAX(0,Parameters!$B$11-'Cheapest driver (car issues)'!B39-'Cheapest driver (car issues)'!C39))</f>
        <v>368</v>
      </c>
      <c r="F39">
        <f t="shared" si="3"/>
        <v>550</v>
      </c>
      <c r="G39">
        <f>Parameters!$B$11-'Cheapest driver (car issues)'!F39</f>
        <v>0</v>
      </c>
      <c r="J39">
        <v>35</v>
      </c>
      <c r="K39">
        <f>Parameters!$B$11*Parameters!$B$9</f>
        <v>2750</v>
      </c>
      <c r="L39">
        <f>'Cheapest driver (car issues)'!B39*Parameters!$B$3</f>
        <v>51.75</v>
      </c>
      <c r="M39">
        <f>'Cheapest driver (car issues)'!C39*Parameters!$B$4</f>
        <v>198.75</v>
      </c>
      <c r="N39">
        <f>Parameters!$B$5*'Cheapest driver (car issues)'!D39</f>
        <v>0</v>
      </c>
      <c r="O39">
        <f>'Cheapest driver (car issues)'!E39*Parameters!$B$6</f>
        <v>1104</v>
      </c>
      <c r="P39">
        <f>Parameters!$B$7*'Cheapest driver (car issues)'!G39</f>
        <v>0</v>
      </c>
      <c r="Q39">
        <f t="shared" si="4"/>
        <v>1354.5</v>
      </c>
      <c r="R39">
        <f t="shared" si="5"/>
        <v>1395.5</v>
      </c>
      <c r="S39" s="6" t="b">
        <f t="shared" si="6"/>
        <v>0</v>
      </c>
    </row>
    <row r="40" spans="1:19">
      <c r="A40">
        <v>36</v>
      </c>
      <c r="B40">
        <f>'Number of parcels delivered'!K39</f>
        <v>20</v>
      </c>
      <c r="C40">
        <f>'Number of parcels delivered'!L39</f>
        <v>50</v>
      </c>
      <c r="D40" s="15">
        <f>MIN('Number of parcels delivered'!M39,MAX(0,Parameters!$B$11-'Cheapest driver (car issues)'!B40-'Cheapest driver (car issues)'!C40-'Cheapest driver (car issues)'!E40))</f>
        <v>47</v>
      </c>
      <c r="E40" s="17">
        <f>MIN('Number of parcels delivered'!N39,MAX(0,Parameters!$B$11-'Cheapest driver (car issues)'!B40-'Cheapest driver (car issues)'!C40))</f>
        <v>433</v>
      </c>
      <c r="F40">
        <f t="shared" si="3"/>
        <v>550</v>
      </c>
      <c r="G40">
        <f>Parameters!$B$11-'Cheapest driver (car issues)'!F40</f>
        <v>0</v>
      </c>
      <c r="J40">
        <v>36</v>
      </c>
      <c r="K40">
        <f>Parameters!$B$11*Parameters!$B$9</f>
        <v>2750</v>
      </c>
      <c r="L40">
        <f>'Cheapest driver (car issues)'!B40*Parameters!$B$3</f>
        <v>45</v>
      </c>
      <c r="M40">
        <f>'Cheapest driver (car issues)'!C40*Parameters!$B$4</f>
        <v>62.5</v>
      </c>
      <c r="N40">
        <f>Parameters!$B$5*'Cheapest driver (car issues)'!D40</f>
        <v>164.5</v>
      </c>
      <c r="O40">
        <f>'Cheapest driver (car issues)'!E40*Parameters!$B$6</f>
        <v>1299</v>
      </c>
      <c r="P40">
        <f>Parameters!$B$7*'Cheapest driver (car issues)'!G40</f>
        <v>0</v>
      </c>
      <c r="Q40">
        <f t="shared" si="4"/>
        <v>1571</v>
      </c>
      <c r="R40">
        <f t="shared" si="5"/>
        <v>1179</v>
      </c>
      <c r="S40" s="6" t="b">
        <f t="shared" si="6"/>
        <v>0</v>
      </c>
    </row>
    <row r="41" spans="1:19">
      <c r="A41">
        <v>37</v>
      </c>
      <c r="B41">
        <f>'Number of parcels delivered'!K40</f>
        <v>20</v>
      </c>
      <c r="C41">
        <f>'Number of parcels delivered'!L40</f>
        <v>210</v>
      </c>
      <c r="D41" s="15">
        <f>MIN('Number of parcels delivered'!M40,MAX(0,Parameters!$B$11-'Cheapest driver (car issues)'!B41-'Cheapest driver (car issues)'!C41-'Cheapest driver (car issues)'!E41))</f>
        <v>0</v>
      </c>
      <c r="E41" s="17">
        <f>MIN('Number of parcels delivered'!N40,MAX(0,Parameters!$B$11-'Cheapest driver (car issues)'!B41-'Cheapest driver (car issues)'!C41))</f>
        <v>320</v>
      </c>
      <c r="F41">
        <f t="shared" si="3"/>
        <v>550</v>
      </c>
      <c r="G41">
        <f>Parameters!$B$11-'Cheapest driver (car issues)'!F41</f>
        <v>0</v>
      </c>
      <c r="J41">
        <v>37</v>
      </c>
      <c r="K41">
        <f>Parameters!$B$11*Parameters!$B$9</f>
        <v>2750</v>
      </c>
      <c r="L41">
        <f>'Cheapest driver (car issues)'!B41*Parameters!$B$3</f>
        <v>45</v>
      </c>
      <c r="M41">
        <f>'Cheapest driver (car issues)'!C41*Parameters!$B$4</f>
        <v>262.5</v>
      </c>
      <c r="N41">
        <f>Parameters!$B$5*'Cheapest driver (car issues)'!D41</f>
        <v>0</v>
      </c>
      <c r="O41">
        <f>'Cheapest driver (car issues)'!E41*Parameters!$B$6</f>
        <v>960</v>
      </c>
      <c r="P41">
        <f>Parameters!$B$7*'Cheapest driver (car issues)'!G41</f>
        <v>0</v>
      </c>
      <c r="Q41">
        <f t="shared" si="4"/>
        <v>1267.5</v>
      </c>
      <c r="R41">
        <f t="shared" si="5"/>
        <v>1482.5</v>
      </c>
      <c r="S41" s="6" t="b">
        <f t="shared" si="6"/>
        <v>1</v>
      </c>
    </row>
    <row r="42" spans="1:19">
      <c r="A42">
        <v>38</v>
      </c>
      <c r="B42">
        <f>'Number of parcels delivered'!K41</f>
        <v>20</v>
      </c>
      <c r="C42">
        <f>'Number of parcels delivered'!L41</f>
        <v>68</v>
      </c>
      <c r="D42" s="15">
        <f>MIN('Number of parcels delivered'!M41,MAX(0,Parameters!$B$11-'Cheapest driver (car issues)'!B42-'Cheapest driver (car issues)'!C42-'Cheapest driver (car issues)'!E42))</f>
        <v>0</v>
      </c>
      <c r="E42" s="17">
        <f>MIN('Number of parcels delivered'!N41,MAX(0,Parameters!$B$11-'Cheapest driver (car issues)'!B42-'Cheapest driver (car issues)'!C42))</f>
        <v>462</v>
      </c>
      <c r="F42">
        <f t="shared" si="3"/>
        <v>550</v>
      </c>
      <c r="G42">
        <f>Parameters!$B$11-'Cheapest driver (car issues)'!F42</f>
        <v>0</v>
      </c>
      <c r="J42">
        <v>38</v>
      </c>
      <c r="K42">
        <f>Parameters!$B$11*Parameters!$B$9</f>
        <v>2750</v>
      </c>
      <c r="L42">
        <f>'Cheapest driver (car issues)'!B42*Parameters!$B$3</f>
        <v>45</v>
      </c>
      <c r="M42">
        <f>'Cheapest driver (car issues)'!C42*Parameters!$B$4</f>
        <v>85</v>
      </c>
      <c r="N42">
        <f>Parameters!$B$5*'Cheapest driver (car issues)'!D42</f>
        <v>0</v>
      </c>
      <c r="O42">
        <f>'Cheapest driver (car issues)'!E42*Parameters!$B$6</f>
        <v>1386</v>
      </c>
      <c r="P42">
        <f>Parameters!$B$7*'Cheapest driver (car issues)'!G42</f>
        <v>0</v>
      </c>
      <c r="Q42">
        <f t="shared" si="4"/>
        <v>1516</v>
      </c>
      <c r="R42">
        <f t="shared" si="5"/>
        <v>1234</v>
      </c>
      <c r="S42" s="6" t="b">
        <f t="shared" si="6"/>
        <v>0</v>
      </c>
    </row>
    <row r="43" spans="1:19">
      <c r="A43">
        <v>39</v>
      </c>
      <c r="B43">
        <f>'Number of parcels delivered'!K42</f>
        <v>20</v>
      </c>
      <c r="C43">
        <f>'Number of parcels delivered'!L42</f>
        <v>104</v>
      </c>
      <c r="D43" s="15">
        <f>MIN('Number of parcels delivered'!M42,MAX(0,Parameters!$B$11-'Cheapest driver (car issues)'!B43-'Cheapest driver (car issues)'!C43-'Cheapest driver (car issues)'!E43))</f>
        <v>113</v>
      </c>
      <c r="E43" s="17">
        <f>MIN('Number of parcels delivered'!N42,MAX(0,Parameters!$B$11-'Cheapest driver (car issues)'!B43-'Cheapest driver (car issues)'!C43))</f>
        <v>195</v>
      </c>
      <c r="F43">
        <f t="shared" si="3"/>
        <v>432</v>
      </c>
      <c r="G43">
        <f>Parameters!$B$11-'Cheapest driver (car issues)'!F43</f>
        <v>118</v>
      </c>
      <c r="J43">
        <v>39</v>
      </c>
      <c r="K43">
        <f>Parameters!$B$11*Parameters!$B$9</f>
        <v>2750</v>
      </c>
      <c r="L43">
        <f>'Cheapest driver (car issues)'!B43*Parameters!$B$3</f>
        <v>45</v>
      </c>
      <c r="M43">
        <f>'Cheapest driver (car issues)'!C43*Parameters!$B$4</f>
        <v>130</v>
      </c>
      <c r="N43">
        <f>Parameters!$B$5*'Cheapest driver (car issues)'!D43</f>
        <v>395.5</v>
      </c>
      <c r="O43">
        <f>'Cheapest driver (car issues)'!E43*Parameters!$B$6</f>
        <v>585</v>
      </c>
      <c r="P43">
        <f>Parameters!$B$7*'Cheapest driver (car issues)'!G43</f>
        <v>354</v>
      </c>
      <c r="Q43">
        <f t="shared" si="4"/>
        <v>1509.5</v>
      </c>
      <c r="R43">
        <f t="shared" si="5"/>
        <v>1240.5</v>
      </c>
      <c r="S43" s="6" t="b">
        <f t="shared" si="6"/>
        <v>0</v>
      </c>
    </row>
    <row r="44" spans="1:19">
      <c r="A44">
        <v>40</v>
      </c>
      <c r="B44">
        <f>'Number of parcels delivered'!K43</f>
        <v>20</v>
      </c>
      <c r="C44">
        <f>'Number of parcels delivered'!L43</f>
        <v>50</v>
      </c>
      <c r="D44" s="15">
        <f>MIN('Number of parcels delivered'!M43,MAX(0,Parameters!$B$11-'Cheapest driver (car issues)'!B44-'Cheapest driver (car issues)'!C44-'Cheapest driver (car issues)'!E44))</f>
        <v>104</v>
      </c>
      <c r="E44" s="17">
        <f>MIN('Number of parcels delivered'!N43,MAX(0,Parameters!$B$11-'Cheapest driver (car issues)'!B44-'Cheapest driver (car issues)'!C44))</f>
        <v>376</v>
      </c>
      <c r="F44">
        <f t="shared" si="3"/>
        <v>550</v>
      </c>
      <c r="G44">
        <f>Parameters!$B$11-'Cheapest driver (car issues)'!F44</f>
        <v>0</v>
      </c>
      <c r="J44">
        <v>40</v>
      </c>
      <c r="K44">
        <f>Parameters!$B$11*Parameters!$B$9</f>
        <v>2750</v>
      </c>
      <c r="L44">
        <f>'Cheapest driver (car issues)'!B44*Parameters!$B$3</f>
        <v>45</v>
      </c>
      <c r="M44">
        <f>'Cheapest driver (car issues)'!C44*Parameters!$B$4</f>
        <v>62.5</v>
      </c>
      <c r="N44">
        <f>Parameters!$B$5*'Cheapest driver (car issues)'!D44</f>
        <v>364</v>
      </c>
      <c r="O44">
        <f>'Cheapest driver (car issues)'!E44*Parameters!$B$6</f>
        <v>1128</v>
      </c>
      <c r="P44">
        <f>Parameters!$B$7*'Cheapest driver (car issues)'!G44</f>
        <v>0</v>
      </c>
      <c r="Q44">
        <f t="shared" si="4"/>
        <v>1599.5</v>
      </c>
      <c r="R44">
        <f t="shared" si="5"/>
        <v>1150.5</v>
      </c>
      <c r="S44" s="6" t="b">
        <f t="shared" si="6"/>
        <v>0</v>
      </c>
    </row>
    <row r="45" spans="1:19">
      <c r="A45">
        <v>41</v>
      </c>
      <c r="B45">
        <f>'Number of parcels delivered'!K44</f>
        <v>20</v>
      </c>
      <c r="C45">
        <f>'Number of parcels delivered'!L44</f>
        <v>50</v>
      </c>
      <c r="D45" s="15">
        <f>MIN('Number of parcels delivered'!M44,MAX(0,Parameters!$B$11-'Cheapest driver (car issues)'!B45-'Cheapest driver (car issues)'!C45-'Cheapest driver (car issues)'!E45))</f>
        <v>60</v>
      </c>
      <c r="E45" s="17">
        <f>MIN('Number of parcels delivered'!N44,MAX(0,Parameters!$B$11-'Cheapest driver (car issues)'!B45-'Cheapest driver (car issues)'!C45))</f>
        <v>420</v>
      </c>
      <c r="F45">
        <f t="shared" si="3"/>
        <v>550</v>
      </c>
      <c r="G45">
        <f>Parameters!$B$11-'Cheapest driver (car issues)'!F45</f>
        <v>0</v>
      </c>
      <c r="J45">
        <v>41</v>
      </c>
      <c r="K45">
        <f>Parameters!$B$11*Parameters!$B$9</f>
        <v>2750</v>
      </c>
      <c r="L45">
        <f>'Cheapest driver (car issues)'!B45*Parameters!$B$3</f>
        <v>45</v>
      </c>
      <c r="M45">
        <f>'Cheapest driver (car issues)'!C45*Parameters!$B$4</f>
        <v>62.5</v>
      </c>
      <c r="N45">
        <f>Parameters!$B$5*'Cheapest driver (car issues)'!D45</f>
        <v>210</v>
      </c>
      <c r="O45">
        <f>'Cheapest driver (car issues)'!E45*Parameters!$B$6</f>
        <v>1260</v>
      </c>
      <c r="P45">
        <f>Parameters!$B$7*'Cheapest driver (car issues)'!G45</f>
        <v>0</v>
      </c>
      <c r="Q45">
        <f t="shared" si="4"/>
        <v>1577.5</v>
      </c>
      <c r="R45">
        <f t="shared" si="5"/>
        <v>1172.5</v>
      </c>
      <c r="S45" s="6" t="b">
        <f t="shared" si="6"/>
        <v>0</v>
      </c>
    </row>
    <row r="46" spans="1:19">
      <c r="A46">
        <v>42</v>
      </c>
      <c r="B46">
        <f>'Number of parcels delivered'!K45</f>
        <v>23</v>
      </c>
      <c r="C46">
        <f>'Number of parcels delivered'!L45</f>
        <v>67</v>
      </c>
      <c r="D46" s="15">
        <f>MIN('Number of parcels delivered'!M45,MAX(0,Parameters!$B$11-'Cheapest driver (car issues)'!B46-'Cheapest driver (car issues)'!C46-'Cheapest driver (car issues)'!E46))</f>
        <v>130</v>
      </c>
      <c r="E46" s="17">
        <f>MIN('Number of parcels delivered'!N45,MAX(0,Parameters!$B$11-'Cheapest driver (car issues)'!B46-'Cheapest driver (car issues)'!C46))</f>
        <v>100</v>
      </c>
      <c r="F46">
        <f t="shared" si="3"/>
        <v>320</v>
      </c>
      <c r="G46">
        <f>Parameters!$B$11-'Cheapest driver (car issues)'!F46</f>
        <v>230</v>
      </c>
      <c r="J46">
        <v>42</v>
      </c>
      <c r="K46">
        <f>Parameters!$B$11*Parameters!$B$9</f>
        <v>2750</v>
      </c>
      <c r="L46">
        <f>'Cheapest driver (car issues)'!B46*Parameters!$B$3</f>
        <v>51.75</v>
      </c>
      <c r="M46">
        <f>'Cheapest driver (car issues)'!C46*Parameters!$B$4</f>
        <v>83.75</v>
      </c>
      <c r="N46">
        <f>Parameters!$B$5*'Cheapest driver (car issues)'!D46</f>
        <v>455</v>
      </c>
      <c r="O46">
        <f>'Cheapest driver (car issues)'!E46*Parameters!$B$6</f>
        <v>300</v>
      </c>
      <c r="P46">
        <f>Parameters!$B$7*'Cheapest driver (car issues)'!G46</f>
        <v>690</v>
      </c>
      <c r="Q46">
        <f t="shared" si="4"/>
        <v>1580.5</v>
      </c>
      <c r="R46">
        <f t="shared" si="5"/>
        <v>1169.5</v>
      </c>
      <c r="S46" s="6" t="b">
        <f t="shared" si="6"/>
        <v>0</v>
      </c>
    </row>
    <row r="47" spans="1:19">
      <c r="A47">
        <v>43</v>
      </c>
      <c r="B47">
        <f>'Number of parcels delivered'!K46</f>
        <v>23</v>
      </c>
      <c r="C47">
        <f>'Number of parcels delivered'!L46</f>
        <v>138</v>
      </c>
      <c r="D47" s="15">
        <f>MIN('Number of parcels delivered'!M46,MAX(0,Parameters!$B$11-'Cheapest driver (car issues)'!B47-'Cheapest driver (car issues)'!C47-'Cheapest driver (car issues)'!E47))</f>
        <v>138</v>
      </c>
      <c r="E47" s="17">
        <f>MIN('Number of parcels delivered'!N46,MAX(0,Parameters!$B$11-'Cheapest driver (car issues)'!B47-'Cheapest driver (car issues)'!C47))</f>
        <v>251</v>
      </c>
      <c r="F47">
        <f t="shared" si="3"/>
        <v>550</v>
      </c>
      <c r="G47">
        <f>Parameters!$B$11-'Cheapest driver (car issues)'!F47</f>
        <v>0</v>
      </c>
      <c r="J47">
        <v>43</v>
      </c>
      <c r="K47">
        <f>Parameters!$B$11*Parameters!$B$9</f>
        <v>2750</v>
      </c>
      <c r="L47">
        <f>'Cheapest driver (car issues)'!B47*Parameters!$B$3</f>
        <v>51.75</v>
      </c>
      <c r="M47">
        <f>'Cheapest driver (car issues)'!C47*Parameters!$B$4</f>
        <v>172.5</v>
      </c>
      <c r="N47">
        <f>Parameters!$B$5*'Cheapest driver (car issues)'!D47</f>
        <v>483</v>
      </c>
      <c r="O47">
        <f>'Cheapest driver (car issues)'!E47*Parameters!$B$6</f>
        <v>753</v>
      </c>
      <c r="P47">
        <f>Parameters!$B$7*'Cheapest driver (car issues)'!G47</f>
        <v>0</v>
      </c>
      <c r="Q47">
        <f t="shared" si="4"/>
        <v>1460.25</v>
      </c>
      <c r="R47">
        <f t="shared" si="5"/>
        <v>1289.75</v>
      </c>
      <c r="S47" s="6" t="b">
        <f t="shared" si="6"/>
        <v>0</v>
      </c>
    </row>
    <row r="48" spans="1:19">
      <c r="A48">
        <v>44</v>
      </c>
      <c r="B48">
        <f>'Number of parcels delivered'!K47</f>
        <v>20</v>
      </c>
      <c r="C48">
        <f>'Number of parcels delivered'!L47</f>
        <v>50</v>
      </c>
      <c r="D48" s="15">
        <f>MIN('Number of parcels delivered'!M47,MAX(0,Parameters!$B$11-'Cheapest driver (car issues)'!B48-'Cheapest driver (car issues)'!C48-'Cheapest driver (car issues)'!E48))</f>
        <v>141</v>
      </c>
      <c r="E48" s="17">
        <f>MIN('Number of parcels delivered'!N47,MAX(0,Parameters!$B$11-'Cheapest driver (car issues)'!B48-'Cheapest driver (car issues)'!C48))</f>
        <v>339</v>
      </c>
      <c r="F48">
        <f t="shared" si="3"/>
        <v>550</v>
      </c>
      <c r="G48">
        <f>Parameters!$B$11-'Cheapest driver (car issues)'!F48</f>
        <v>0</v>
      </c>
      <c r="J48">
        <v>44</v>
      </c>
      <c r="K48">
        <f>Parameters!$B$11*Parameters!$B$9</f>
        <v>2750</v>
      </c>
      <c r="L48">
        <f>'Cheapest driver (car issues)'!B48*Parameters!$B$3</f>
        <v>45</v>
      </c>
      <c r="M48">
        <f>'Cheapest driver (car issues)'!C48*Parameters!$B$4</f>
        <v>62.5</v>
      </c>
      <c r="N48">
        <f>Parameters!$B$5*'Cheapest driver (car issues)'!D48</f>
        <v>493.5</v>
      </c>
      <c r="O48">
        <f>'Cheapest driver (car issues)'!E48*Parameters!$B$6</f>
        <v>1017</v>
      </c>
      <c r="P48">
        <f>Parameters!$B$7*'Cheapest driver (car issues)'!G48</f>
        <v>0</v>
      </c>
      <c r="Q48">
        <f t="shared" si="4"/>
        <v>1618</v>
      </c>
      <c r="R48">
        <f t="shared" si="5"/>
        <v>1132</v>
      </c>
      <c r="S48" s="6" t="b">
        <f t="shared" si="6"/>
        <v>0</v>
      </c>
    </row>
    <row r="49" spans="1:19">
      <c r="A49">
        <v>45</v>
      </c>
      <c r="B49">
        <f>'Number of parcels delivered'!K48</f>
        <v>23</v>
      </c>
      <c r="C49">
        <f>'Number of parcels delivered'!L48</f>
        <v>127</v>
      </c>
      <c r="D49" s="15">
        <f>MIN('Number of parcels delivered'!M48,MAX(0,Parameters!$B$11-'Cheapest driver (car issues)'!B49-'Cheapest driver (car issues)'!C49-'Cheapest driver (car issues)'!E49))</f>
        <v>101</v>
      </c>
      <c r="E49" s="17">
        <f>MIN('Number of parcels delivered'!N48,MAX(0,Parameters!$B$11-'Cheapest driver (car issues)'!B49-'Cheapest driver (car issues)'!C49))</f>
        <v>100</v>
      </c>
      <c r="F49">
        <f t="shared" si="3"/>
        <v>351</v>
      </c>
      <c r="G49">
        <f>Parameters!$B$11-'Cheapest driver (car issues)'!F49</f>
        <v>199</v>
      </c>
      <c r="J49">
        <v>45</v>
      </c>
      <c r="K49">
        <f>Parameters!$B$11*Parameters!$B$9</f>
        <v>2750</v>
      </c>
      <c r="L49">
        <f>'Cheapest driver (car issues)'!B49*Parameters!$B$3</f>
        <v>51.75</v>
      </c>
      <c r="M49">
        <f>'Cheapest driver (car issues)'!C49*Parameters!$B$4</f>
        <v>158.75</v>
      </c>
      <c r="N49">
        <f>Parameters!$B$5*'Cheapest driver (car issues)'!D49</f>
        <v>353.5</v>
      </c>
      <c r="O49">
        <f>'Cheapest driver (car issues)'!E49*Parameters!$B$6</f>
        <v>300</v>
      </c>
      <c r="P49">
        <f>Parameters!$B$7*'Cheapest driver (car issues)'!G49</f>
        <v>597</v>
      </c>
      <c r="Q49">
        <f t="shared" si="4"/>
        <v>1461</v>
      </c>
      <c r="R49">
        <f t="shared" si="5"/>
        <v>1289</v>
      </c>
      <c r="S49" s="6" t="b">
        <f t="shared" si="6"/>
        <v>0</v>
      </c>
    </row>
    <row r="50" spans="1:19">
      <c r="A50">
        <v>46</v>
      </c>
      <c r="B50">
        <f>'Number of parcels delivered'!K49</f>
        <v>20</v>
      </c>
      <c r="C50">
        <f>'Number of parcels delivered'!L49</f>
        <v>116</v>
      </c>
      <c r="D50" s="15">
        <f>MIN('Number of parcels delivered'!M49,MAX(0,Parameters!$B$11-'Cheapest driver (car issues)'!B50-'Cheapest driver (car issues)'!C50-'Cheapest driver (car issues)'!E50))</f>
        <v>139</v>
      </c>
      <c r="E50" s="17">
        <f>MIN('Number of parcels delivered'!N49,MAX(0,Parameters!$B$11-'Cheapest driver (car issues)'!B50-'Cheapest driver (car issues)'!C50))</f>
        <v>199</v>
      </c>
      <c r="F50">
        <f t="shared" si="3"/>
        <v>474</v>
      </c>
      <c r="G50">
        <f>Parameters!$B$11-'Cheapest driver (car issues)'!F50</f>
        <v>76</v>
      </c>
      <c r="J50">
        <v>46</v>
      </c>
      <c r="K50">
        <f>Parameters!$B$11*Parameters!$B$9</f>
        <v>2750</v>
      </c>
      <c r="L50">
        <f>'Cheapest driver (car issues)'!B50*Parameters!$B$3</f>
        <v>45</v>
      </c>
      <c r="M50">
        <f>'Cheapest driver (car issues)'!C50*Parameters!$B$4</f>
        <v>145</v>
      </c>
      <c r="N50">
        <f>Parameters!$B$5*'Cheapest driver (car issues)'!D50</f>
        <v>486.5</v>
      </c>
      <c r="O50">
        <f>'Cheapest driver (car issues)'!E50*Parameters!$B$6</f>
        <v>597</v>
      </c>
      <c r="P50">
        <f>Parameters!$B$7*'Cheapest driver (car issues)'!G50</f>
        <v>228</v>
      </c>
      <c r="Q50">
        <f t="shared" si="4"/>
        <v>1501.5</v>
      </c>
      <c r="R50">
        <f t="shared" si="5"/>
        <v>1248.5</v>
      </c>
      <c r="S50" s="6" t="b">
        <f t="shared" si="6"/>
        <v>0</v>
      </c>
    </row>
    <row r="51" spans="1:19">
      <c r="A51">
        <v>47</v>
      </c>
      <c r="B51">
        <f>'Number of parcels delivered'!K50</f>
        <v>20</v>
      </c>
      <c r="C51">
        <f>'Number of parcels delivered'!L50</f>
        <v>70</v>
      </c>
      <c r="D51" s="15">
        <f>MIN('Number of parcels delivered'!M50,MAX(0,Parameters!$B$11-'Cheapest driver (car issues)'!B51-'Cheapest driver (car issues)'!C51-'Cheapest driver (car issues)'!E51))</f>
        <v>0</v>
      </c>
      <c r="E51" s="17">
        <f>MIN('Number of parcels delivered'!N50,MAX(0,Parameters!$B$11-'Cheapest driver (car issues)'!B51-'Cheapest driver (car issues)'!C51))</f>
        <v>460</v>
      </c>
      <c r="F51">
        <f t="shared" si="3"/>
        <v>550</v>
      </c>
      <c r="G51">
        <f>Parameters!$B$11-'Cheapest driver (car issues)'!F51</f>
        <v>0</v>
      </c>
      <c r="J51">
        <v>47</v>
      </c>
      <c r="K51">
        <f>Parameters!$B$11*Parameters!$B$9</f>
        <v>2750</v>
      </c>
      <c r="L51">
        <f>'Cheapest driver (car issues)'!B51*Parameters!$B$3</f>
        <v>45</v>
      </c>
      <c r="M51">
        <f>'Cheapest driver (car issues)'!C51*Parameters!$B$4</f>
        <v>87.5</v>
      </c>
      <c r="N51">
        <f>Parameters!$B$5*'Cheapest driver (car issues)'!D51</f>
        <v>0</v>
      </c>
      <c r="O51">
        <f>'Cheapest driver (car issues)'!E51*Parameters!$B$6</f>
        <v>1380</v>
      </c>
      <c r="P51">
        <f>Parameters!$B$7*'Cheapest driver (car issues)'!G51</f>
        <v>0</v>
      </c>
      <c r="Q51">
        <f t="shared" si="4"/>
        <v>1512.5</v>
      </c>
      <c r="R51">
        <f t="shared" si="5"/>
        <v>1237.5</v>
      </c>
      <c r="S51" s="6" t="b">
        <f t="shared" si="6"/>
        <v>0</v>
      </c>
    </row>
    <row r="52" spans="1:19">
      <c r="A52">
        <v>48</v>
      </c>
      <c r="B52">
        <f>'Number of parcels delivered'!K51</f>
        <v>20</v>
      </c>
      <c r="C52">
        <f>'Number of parcels delivered'!L51</f>
        <v>218</v>
      </c>
      <c r="D52" s="15">
        <f>MIN('Number of parcels delivered'!M51,MAX(0,Parameters!$B$11-'Cheapest driver (car issues)'!B52-'Cheapest driver (car issues)'!C52-'Cheapest driver (car issues)'!E52))</f>
        <v>0</v>
      </c>
      <c r="E52" s="17">
        <f>MIN('Number of parcels delivered'!N51,MAX(0,Parameters!$B$11-'Cheapest driver (car issues)'!B52-'Cheapest driver (car issues)'!C52))</f>
        <v>312</v>
      </c>
      <c r="F52">
        <f t="shared" si="3"/>
        <v>550</v>
      </c>
      <c r="G52">
        <f>Parameters!$B$11-'Cheapest driver (car issues)'!F52</f>
        <v>0</v>
      </c>
      <c r="J52">
        <v>48</v>
      </c>
      <c r="K52">
        <f>Parameters!$B$11*Parameters!$B$9</f>
        <v>2750</v>
      </c>
      <c r="L52">
        <f>'Cheapest driver (car issues)'!B52*Parameters!$B$3</f>
        <v>45</v>
      </c>
      <c r="M52">
        <f>'Cheapest driver (car issues)'!C52*Parameters!$B$4</f>
        <v>272.5</v>
      </c>
      <c r="N52">
        <f>Parameters!$B$5*'Cheapest driver (car issues)'!D52</f>
        <v>0</v>
      </c>
      <c r="O52">
        <f>'Cheapest driver (car issues)'!E52*Parameters!$B$6</f>
        <v>936</v>
      </c>
      <c r="P52">
        <f>Parameters!$B$7*'Cheapest driver (car issues)'!G52</f>
        <v>0</v>
      </c>
      <c r="Q52">
        <f t="shared" si="4"/>
        <v>1253.5</v>
      </c>
      <c r="R52">
        <f t="shared" si="5"/>
        <v>1496.5</v>
      </c>
      <c r="S52" s="6" t="b">
        <f t="shared" si="6"/>
        <v>1</v>
      </c>
    </row>
    <row r="53" spans="1:19">
      <c r="A53">
        <v>49</v>
      </c>
      <c r="B53">
        <f>'Number of parcels delivered'!K52</f>
        <v>20</v>
      </c>
      <c r="C53">
        <f>'Number of parcels delivered'!L52</f>
        <v>50</v>
      </c>
      <c r="D53" s="15">
        <f>MIN('Number of parcels delivered'!M52,MAX(0,Parameters!$B$11-'Cheapest driver (car issues)'!B53-'Cheapest driver (car issues)'!C53-'Cheapest driver (car issues)'!E53))</f>
        <v>75</v>
      </c>
      <c r="E53" s="17">
        <f>MIN('Number of parcels delivered'!N52,MAX(0,Parameters!$B$11-'Cheapest driver (car issues)'!B53-'Cheapest driver (car issues)'!C53))</f>
        <v>326</v>
      </c>
      <c r="F53">
        <f t="shared" si="3"/>
        <v>471</v>
      </c>
      <c r="G53">
        <f>Parameters!$B$11-'Cheapest driver (car issues)'!F53</f>
        <v>79</v>
      </c>
      <c r="J53">
        <v>49</v>
      </c>
      <c r="K53">
        <f>Parameters!$B$11*Parameters!$B$9</f>
        <v>2750</v>
      </c>
      <c r="L53">
        <f>'Cheapest driver (car issues)'!B53*Parameters!$B$3</f>
        <v>45</v>
      </c>
      <c r="M53">
        <f>'Cheapest driver (car issues)'!C53*Parameters!$B$4</f>
        <v>62.5</v>
      </c>
      <c r="N53">
        <f>Parameters!$B$5*'Cheapest driver (car issues)'!D53</f>
        <v>262.5</v>
      </c>
      <c r="O53">
        <f>'Cheapest driver (car issues)'!E53*Parameters!$B$6</f>
        <v>978</v>
      </c>
      <c r="P53">
        <f>Parameters!$B$7*'Cheapest driver (car issues)'!G53</f>
        <v>237</v>
      </c>
      <c r="Q53">
        <f t="shared" si="4"/>
        <v>1585</v>
      </c>
      <c r="R53">
        <f t="shared" si="5"/>
        <v>1165</v>
      </c>
      <c r="S53" s="6" t="b">
        <f t="shared" si="6"/>
        <v>0</v>
      </c>
    </row>
    <row r="54" spans="1:19">
      <c r="A54">
        <v>50</v>
      </c>
      <c r="B54">
        <f>'Number of parcels delivered'!K53</f>
        <v>23</v>
      </c>
      <c r="C54">
        <f>'Number of parcels delivered'!L53</f>
        <v>135</v>
      </c>
      <c r="D54" s="15">
        <f>MIN('Number of parcels delivered'!M53,MAX(0,Parameters!$B$11-'Cheapest driver (car issues)'!B54-'Cheapest driver (car issues)'!C54-'Cheapest driver (car issues)'!E54))</f>
        <v>75</v>
      </c>
      <c r="E54" s="17">
        <f>MIN('Number of parcels delivered'!N53,MAX(0,Parameters!$B$11-'Cheapest driver (car issues)'!B54-'Cheapest driver (car issues)'!C54))</f>
        <v>122</v>
      </c>
      <c r="F54">
        <f t="shared" si="3"/>
        <v>355</v>
      </c>
      <c r="G54">
        <f>Parameters!$B$11-'Cheapest driver (car issues)'!F54</f>
        <v>195</v>
      </c>
      <c r="J54">
        <v>50</v>
      </c>
      <c r="K54">
        <f>Parameters!$B$11*Parameters!$B$9</f>
        <v>2750</v>
      </c>
      <c r="L54">
        <f>'Cheapest driver (car issues)'!B54*Parameters!$B$3</f>
        <v>51.75</v>
      </c>
      <c r="M54">
        <f>'Cheapest driver (car issues)'!C54*Parameters!$B$4</f>
        <v>168.75</v>
      </c>
      <c r="N54">
        <f>Parameters!$B$5*'Cheapest driver (car issues)'!D54</f>
        <v>262.5</v>
      </c>
      <c r="O54">
        <f>'Cheapest driver (car issues)'!E54*Parameters!$B$6</f>
        <v>366</v>
      </c>
      <c r="P54">
        <f>Parameters!$B$7*'Cheapest driver (car issues)'!G54</f>
        <v>585</v>
      </c>
      <c r="Q54">
        <f t="shared" si="4"/>
        <v>1434</v>
      </c>
      <c r="R54">
        <f t="shared" si="5"/>
        <v>1316</v>
      </c>
      <c r="S54" s="6" t="b">
        <f t="shared" si="6"/>
        <v>0</v>
      </c>
    </row>
    <row r="55" spans="1:19">
      <c r="A55">
        <v>51</v>
      </c>
      <c r="B55">
        <f>'Number of parcels delivered'!K54</f>
        <v>20</v>
      </c>
      <c r="C55">
        <f>'Number of parcels delivered'!L54</f>
        <v>173</v>
      </c>
      <c r="D55" s="15">
        <f>MIN('Number of parcels delivered'!M54,MAX(0,Parameters!$B$11-'Cheapest driver (car issues)'!B55-'Cheapest driver (car issues)'!C55-'Cheapest driver (car issues)'!E55))</f>
        <v>15</v>
      </c>
      <c r="E55" s="17">
        <f>MIN('Number of parcels delivered'!N54,MAX(0,Parameters!$B$11-'Cheapest driver (car issues)'!B55-'Cheapest driver (car issues)'!C55))</f>
        <v>342</v>
      </c>
      <c r="F55">
        <f t="shared" si="3"/>
        <v>550</v>
      </c>
      <c r="G55">
        <f>Parameters!$B$11-'Cheapest driver (car issues)'!F55</f>
        <v>0</v>
      </c>
      <c r="J55">
        <v>51</v>
      </c>
      <c r="K55">
        <f>Parameters!$B$11*Parameters!$B$9</f>
        <v>2750</v>
      </c>
      <c r="L55">
        <f>'Cheapest driver (car issues)'!B55*Parameters!$B$3</f>
        <v>45</v>
      </c>
      <c r="M55">
        <f>'Cheapest driver (car issues)'!C55*Parameters!$B$4</f>
        <v>216.25</v>
      </c>
      <c r="N55">
        <f>Parameters!$B$5*'Cheapest driver (car issues)'!D55</f>
        <v>52.5</v>
      </c>
      <c r="O55">
        <f>'Cheapest driver (car issues)'!E55*Parameters!$B$6</f>
        <v>1026</v>
      </c>
      <c r="P55">
        <f>Parameters!$B$7*'Cheapest driver (car issues)'!G55</f>
        <v>0</v>
      </c>
      <c r="Q55">
        <f t="shared" si="4"/>
        <v>1339.75</v>
      </c>
      <c r="R55">
        <f t="shared" si="5"/>
        <v>1410.25</v>
      </c>
      <c r="S55" s="6" t="b">
        <f t="shared" si="6"/>
        <v>0</v>
      </c>
    </row>
    <row r="56" spans="1:19">
      <c r="A56">
        <v>52</v>
      </c>
      <c r="B56">
        <f>'Number of parcels delivered'!K55</f>
        <v>20</v>
      </c>
      <c r="C56">
        <f>'Number of parcels delivered'!L55</f>
        <v>173</v>
      </c>
      <c r="D56" s="15">
        <f>MIN('Number of parcels delivered'!M55,MAX(0,Parameters!$B$11-'Cheapest driver (car issues)'!B56-'Cheapest driver (car issues)'!C56-'Cheapest driver (car issues)'!E56))</f>
        <v>9</v>
      </c>
      <c r="E56" s="17">
        <f>MIN('Number of parcels delivered'!N55,MAX(0,Parameters!$B$11-'Cheapest driver (car issues)'!B56-'Cheapest driver (car issues)'!C56))</f>
        <v>348</v>
      </c>
      <c r="F56">
        <f t="shared" si="3"/>
        <v>550</v>
      </c>
      <c r="G56">
        <f>Parameters!$B$11-'Cheapest driver (car issues)'!F56</f>
        <v>0</v>
      </c>
      <c r="J56">
        <v>52</v>
      </c>
      <c r="K56">
        <f>Parameters!$B$11*Parameters!$B$9</f>
        <v>2750</v>
      </c>
      <c r="L56">
        <f>'Cheapest driver (car issues)'!B56*Parameters!$B$3</f>
        <v>45</v>
      </c>
      <c r="M56">
        <f>'Cheapest driver (car issues)'!C56*Parameters!$B$4</f>
        <v>216.25</v>
      </c>
      <c r="N56">
        <f>Parameters!$B$5*'Cheapest driver (car issues)'!D56</f>
        <v>31.5</v>
      </c>
      <c r="O56">
        <f>'Cheapest driver (car issues)'!E56*Parameters!$B$6</f>
        <v>1044</v>
      </c>
      <c r="P56">
        <f>Parameters!$B$7*'Cheapest driver (car issues)'!G56</f>
        <v>0</v>
      </c>
      <c r="Q56">
        <f t="shared" si="4"/>
        <v>1336.75</v>
      </c>
      <c r="R56">
        <f t="shared" si="5"/>
        <v>1413.25</v>
      </c>
      <c r="S56" s="6" t="b">
        <f t="shared" si="6"/>
        <v>0</v>
      </c>
    </row>
    <row r="57" spans="1:19">
      <c r="A57">
        <v>53</v>
      </c>
      <c r="B57">
        <f>'Number of parcels delivered'!K56</f>
        <v>20</v>
      </c>
      <c r="C57">
        <f>'Number of parcels delivered'!L56</f>
        <v>220</v>
      </c>
      <c r="D57" s="15">
        <f>MIN('Number of parcels delivered'!M56,MAX(0,Parameters!$B$11-'Cheapest driver (car issues)'!B57-'Cheapest driver (car issues)'!C57-'Cheapest driver (car issues)'!E57))</f>
        <v>0</v>
      </c>
      <c r="E57" s="17">
        <f>MIN('Number of parcels delivered'!N56,MAX(0,Parameters!$B$11-'Cheapest driver (car issues)'!B57-'Cheapest driver (car issues)'!C57))</f>
        <v>310</v>
      </c>
      <c r="F57">
        <f t="shared" si="3"/>
        <v>550</v>
      </c>
      <c r="G57">
        <f>Parameters!$B$11-'Cheapest driver (car issues)'!F57</f>
        <v>0</v>
      </c>
      <c r="J57">
        <v>53</v>
      </c>
      <c r="K57">
        <f>Parameters!$B$11*Parameters!$B$9</f>
        <v>2750</v>
      </c>
      <c r="L57">
        <f>'Cheapest driver (car issues)'!B57*Parameters!$B$3</f>
        <v>45</v>
      </c>
      <c r="M57">
        <f>'Cheapest driver (car issues)'!C57*Parameters!$B$4</f>
        <v>275</v>
      </c>
      <c r="N57">
        <f>Parameters!$B$5*'Cheapest driver (car issues)'!D57</f>
        <v>0</v>
      </c>
      <c r="O57">
        <f>'Cheapest driver (car issues)'!E57*Parameters!$B$6</f>
        <v>930</v>
      </c>
      <c r="P57">
        <f>Parameters!$B$7*'Cheapest driver (car issues)'!G57</f>
        <v>0</v>
      </c>
      <c r="Q57">
        <f t="shared" si="4"/>
        <v>1250</v>
      </c>
      <c r="R57">
        <f t="shared" si="5"/>
        <v>1500</v>
      </c>
      <c r="S57" s="6" t="b">
        <f t="shared" si="6"/>
        <v>1</v>
      </c>
    </row>
    <row r="58" spans="1:19">
      <c r="A58">
        <v>54</v>
      </c>
      <c r="B58">
        <f>'Number of parcels delivered'!K57</f>
        <v>20</v>
      </c>
      <c r="C58">
        <f>'Number of parcels delivered'!L57</f>
        <v>181</v>
      </c>
      <c r="D58" s="15">
        <f>MIN('Number of parcels delivered'!M57,MAX(0,Parameters!$B$11-'Cheapest driver (car issues)'!B58-'Cheapest driver (car issues)'!C58-'Cheapest driver (car issues)'!E58))</f>
        <v>0</v>
      </c>
      <c r="E58" s="17">
        <f>MIN('Number of parcels delivered'!N57,MAX(0,Parameters!$B$11-'Cheapest driver (car issues)'!B58-'Cheapest driver (car issues)'!C58))</f>
        <v>349</v>
      </c>
      <c r="F58">
        <f t="shared" si="3"/>
        <v>550</v>
      </c>
      <c r="G58">
        <f>Parameters!$B$11-'Cheapest driver (car issues)'!F58</f>
        <v>0</v>
      </c>
      <c r="J58">
        <v>54</v>
      </c>
      <c r="K58">
        <f>Parameters!$B$11*Parameters!$B$9</f>
        <v>2750</v>
      </c>
      <c r="L58">
        <f>'Cheapest driver (car issues)'!B58*Parameters!$B$3</f>
        <v>45</v>
      </c>
      <c r="M58">
        <f>'Cheapest driver (car issues)'!C58*Parameters!$B$4</f>
        <v>226.25</v>
      </c>
      <c r="N58">
        <f>Parameters!$B$5*'Cheapest driver (car issues)'!D58</f>
        <v>0</v>
      </c>
      <c r="O58">
        <f>'Cheapest driver (car issues)'!E58*Parameters!$B$6</f>
        <v>1047</v>
      </c>
      <c r="P58">
        <f>Parameters!$B$7*'Cheapest driver (car issues)'!G58</f>
        <v>0</v>
      </c>
      <c r="Q58">
        <f t="shared" si="4"/>
        <v>1318.25</v>
      </c>
      <c r="R58">
        <f t="shared" si="5"/>
        <v>1431.75</v>
      </c>
      <c r="S58" s="6" t="b">
        <f t="shared" si="6"/>
        <v>0</v>
      </c>
    </row>
    <row r="59" spans="1:19">
      <c r="A59">
        <v>55</v>
      </c>
      <c r="B59">
        <f>'Number of parcels delivered'!K58</f>
        <v>20</v>
      </c>
      <c r="C59">
        <f>'Number of parcels delivered'!L58</f>
        <v>50</v>
      </c>
      <c r="D59" s="15">
        <f>MIN('Number of parcels delivered'!M58,MAX(0,Parameters!$B$11-'Cheapest driver (car issues)'!B59-'Cheapest driver (car issues)'!C59-'Cheapest driver (car issues)'!E59))</f>
        <v>75</v>
      </c>
      <c r="E59" s="17">
        <f>MIN('Number of parcels delivered'!N58,MAX(0,Parameters!$B$11-'Cheapest driver (car issues)'!B59-'Cheapest driver (car issues)'!C59))</f>
        <v>100</v>
      </c>
      <c r="F59">
        <f t="shared" si="3"/>
        <v>245</v>
      </c>
      <c r="G59">
        <f>Parameters!$B$11-'Cheapest driver (car issues)'!F59</f>
        <v>305</v>
      </c>
      <c r="J59">
        <v>55</v>
      </c>
      <c r="K59">
        <f>Parameters!$B$11*Parameters!$B$9</f>
        <v>2750</v>
      </c>
      <c r="L59">
        <f>'Cheapest driver (car issues)'!B59*Parameters!$B$3</f>
        <v>45</v>
      </c>
      <c r="M59">
        <f>'Cheapest driver (car issues)'!C59*Parameters!$B$4</f>
        <v>62.5</v>
      </c>
      <c r="N59">
        <f>Parameters!$B$5*'Cheapest driver (car issues)'!D59</f>
        <v>262.5</v>
      </c>
      <c r="O59">
        <f>'Cheapest driver (car issues)'!E59*Parameters!$B$6</f>
        <v>300</v>
      </c>
      <c r="P59">
        <f>Parameters!$B$7*'Cheapest driver (car issues)'!G59</f>
        <v>915</v>
      </c>
      <c r="Q59">
        <f t="shared" si="4"/>
        <v>1585</v>
      </c>
      <c r="R59">
        <f t="shared" si="5"/>
        <v>1165</v>
      </c>
      <c r="S59" s="6" t="b">
        <f t="shared" si="6"/>
        <v>0</v>
      </c>
    </row>
    <row r="60" spans="1:19">
      <c r="A60">
        <v>56</v>
      </c>
      <c r="B60">
        <f>'Number of parcels delivered'!K59</f>
        <v>20</v>
      </c>
      <c r="C60">
        <f>'Number of parcels delivered'!L59</f>
        <v>200</v>
      </c>
      <c r="D60" s="15">
        <f>MIN('Number of parcels delivered'!M59,MAX(0,Parameters!$B$11-'Cheapest driver (car issues)'!B60-'Cheapest driver (car issues)'!C60-'Cheapest driver (car issues)'!E60))</f>
        <v>0</v>
      </c>
      <c r="E60" s="17">
        <f>MIN('Number of parcels delivered'!N59,MAX(0,Parameters!$B$11-'Cheapest driver (car issues)'!B60-'Cheapest driver (car issues)'!C60))</f>
        <v>330</v>
      </c>
      <c r="F60">
        <f t="shared" si="3"/>
        <v>550</v>
      </c>
      <c r="G60">
        <f>Parameters!$B$11-'Cheapest driver (car issues)'!F60</f>
        <v>0</v>
      </c>
      <c r="J60">
        <v>56</v>
      </c>
      <c r="K60">
        <f>Parameters!$B$11*Parameters!$B$9</f>
        <v>2750</v>
      </c>
      <c r="L60">
        <f>'Cheapest driver (car issues)'!B60*Parameters!$B$3</f>
        <v>45</v>
      </c>
      <c r="M60">
        <f>'Cheapest driver (car issues)'!C60*Parameters!$B$4</f>
        <v>250</v>
      </c>
      <c r="N60">
        <f>Parameters!$B$5*'Cheapest driver (car issues)'!D60</f>
        <v>0</v>
      </c>
      <c r="O60">
        <f>'Cheapest driver (car issues)'!E60*Parameters!$B$6</f>
        <v>990</v>
      </c>
      <c r="P60">
        <f>Parameters!$B$7*'Cheapest driver (car issues)'!G60</f>
        <v>0</v>
      </c>
      <c r="Q60">
        <f t="shared" si="4"/>
        <v>1285</v>
      </c>
      <c r="R60">
        <f t="shared" si="5"/>
        <v>1465</v>
      </c>
      <c r="S60" s="6" t="b">
        <f t="shared" si="6"/>
        <v>1</v>
      </c>
    </row>
    <row r="61" spans="1:19">
      <c r="A61">
        <v>57</v>
      </c>
      <c r="B61">
        <f>'Number of parcels delivered'!K60</f>
        <v>20</v>
      </c>
      <c r="C61">
        <f>'Number of parcels delivered'!L60</f>
        <v>58</v>
      </c>
      <c r="D61" s="15">
        <f>MIN('Number of parcels delivered'!M60,MAX(0,Parameters!$B$11-'Cheapest driver (car issues)'!B61-'Cheapest driver (car issues)'!C61-'Cheapest driver (car issues)'!E61))</f>
        <v>25</v>
      </c>
      <c r="E61" s="17">
        <f>MIN('Number of parcels delivered'!N60,MAX(0,Parameters!$B$11-'Cheapest driver (car issues)'!B61-'Cheapest driver (car issues)'!C61))</f>
        <v>447</v>
      </c>
      <c r="F61">
        <f t="shared" si="3"/>
        <v>550</v>
      </c>
      <c r="G61">
        <f>Parameters!$B$11-'Cheapest driver (car issues)'!F61</f>
        <v>0</v>
      </c>
      <c r="J61">
        <v>57</v>
      </c>
      <c r="K61">
        <f>Parameters!$B$11*Parameters!$B$9</f>
        <v>2750</v>
      </c>
      <c r="L61">
        <f>'Cheapest driver (car issues)'!B61*Parameters!$B$3</f>
        <v>45</v>
      </c>
      <c r="M61">
        <f>'Cheapest driver (car issues)'!C61*Parameters!$B$4</f>
        <v>72.5</v>
      </c>
      <c r="N61">
        <f>Parameters!$B$5*'Cheapest driver (car issues)'!D61</f>
        <v>87.5</v>
      </c>
      <c r="O61">
        <f>'Cheapest driver (car issues)'!E61*Parameters!$B$6</f>
        <v>1341</v>
      </c>
      <c r="P61">
        <f>Parameters!$B$7*'Cheapest driver (car issues)'!G61</f>
        <v>0</v>
      </c>
      <c r="Q61">
        <f t="shared" si="4"/>
        <v>1546</v>
      </c>
      <c r="R61">
        <f t="shared" si="5"/>
        <v>1204</v>
      </c>
      <c r="S61" s="6" t="b">
        <f t="shared" si="6"/>
        <v>0</v>
      </c>
    </row>
    <row r="62" spans="1:19">
      <c r="A62">
        <v>58</v>
      </c>
      <c r="B62">
        <f>'Number of parcels delivered'!K61</f>
        <v>20</v>
      </c>
      <c r="C62">
        <f>'Number of parcels delivered'!L61</f>
        <v>50</v>
      </c>
      <c r="D62" s="15">
        <f>MIN('Number of parcels delivered'!M61,MAX(0,Parameters!$B$11-'Cheapest driver (car issues)'!B62-'Cheapest driver (car issues)'!C62-'Cheapest driver (car issues)'!E62))</f>
        <v>75</v>
      </c>
      <c r="E62" s="17">
        <f>MIN('Number of parcels delivered'!N61,MAX(0,Parameters!$B$11-'Cheapest driver (car issues)'!B62-'Cheapest driver (car issues)'!C62))</f>
        <v>219</v>
      </c>
      <c r="F62">
        <f t="shared" si="3"/>
        <v>364</v>
      </c>
      <c r="G62">
        <f>Parameters!$B$11-'Cheapest driver (car issues)'!F62</f>
        <v>186</v>
      </c>
      <c r="J62">
        <v>58</v>
      </c>
      <c r="K62">
        <f>Parameters!$B$11*Parameters!$B$9</f>
        <v>2750</v>
      </c>
      <c r="L62">
        <f>'Cheapest driver (car issues)'!B62*Parameters!$B$3</f>
        <v>45</v>
      </c>
      <c r="M62">
        <f>'Cheapest driver (car issues)'!C62*Parameters!$B$4</f>
        <v>62.5</v>
      </c>
      <c r="N62">
        <f>Parameters!$B$5*'Cheapest driver (car issues)'!D62</f>
        <v>262.5</v>
      </c>
      <c r="O62">
        <f>'Cheapest driver (car issues)'!E62*Parameters!$B$6</f>
        <v>657</v>
      </c>
      <c r="P62">
        <f>Parameters!$B$7*'Cheapest driver (car issues)'!G62</f>
        <v>558</v>
      </c>
      <c r="Q62">
        <f t="shared" si="4"/>
        <v>1585</v>
      </c>
      <c r="R62">
        <f t="shared" si="5"/>
        <v>1165</v>
      </c>
      <c r="S62" s="6" t="b">
        <f t="shared" si="6"/>
        <v>0</v>
      </c>
    </row>
    <row r="63" spans="1:19">
      <c r="A63">
        <v>59</v>
      </c>
      <c r="B63">
        <f>'Number of parcels delivered'!K62</f>
        <v>20</v>
      </c>
      <c r="C63">
        <f>'Number of parcels delivered'!L62</f>
        <v>236</v>
      </c>
      <c r="D63" s="15">
        <f>MIN('Number of parcels delivered'!M62,MAX(0,Parameters!$B$11-'Cheapest driver (car issues)'!B63-'Cheapest driver (car issues)'!C63-'Cheapest driver (car issues)'!E63))</f>
        <v>0</v>
      </c>
      <c r="E63" s="17">
        <f>MIN('Number of parcels delivered'!N62,MAX(0,Parameters!$B$11-'Cheapest driver (car issues)'!B63-'Cheapest driver (car issues)'!C63))</f>
        <v>294</v>
      </c>
      <c r="F63">
        <f t="shared" si="3"/>
        <v>550</v>
      </c>
      <c r="G63">
        <f>Parameters!$B$11-'Cheapest driver (car issues)'!F63</f>
        <v>0</v>
      </c>
      <c r="J63">
        <v>59</v>
      </c>
      <c r="K63">
        <f>Parameters!$B$11*Parameters!$B$9</f>
        <v>2750</v>
      </c>
      <c r="L63">
        <f>'Cheapest driver (car issues)'!B63*Parameters!$B$3</f>
        <v>45</v>
      </c>
      <c r="M63">
        <f>'Cheapest driver (car issues)'!C63*Parameters!$B$4</f>
        <v>295</v>
      </c>
      <c r="N63">
        <f>Parameters!$B$5*'Cheapest driver (car issues)'!D63</f>
        <v>0</v>
      </c>
      <c r="O63">
        <f>'Cheapest driver (car issues)'!E63*Parameters!$B$6</f>
        <v>882</v>
      </c>
      <c r="P63">
        <f>Parameters!$B$7*'Cheapest driver (car issues)'!G63</f>
        <v>0</v>
      </c>
      <c r="Q63">
        <f t="shared" si="4"/>
        <v>1222</v>
      </c>
      <c r="R63">
        <f t="shared" si="5"/>
        <v>1528</v>
      </c>
      <c r="S63" s="6" t="b">
        <f t="shared" si="6"/>
        <v>1</v>
      </c>
    </row>
    <row r="64" spans="1:19">
      <c r="A64">
        <v>60</v>
      </c>
      <c r="B64">
        <f>'Number of parcels delivered'!K63</f>
        <v>20</v>
      </c>
      <c r="C64">
        <f>'Number of parcels delivered'!L63</f>
        <v>50</v>
      </c>
      <c r="D64" s="15">
        <f>MIN('Number of parcels delivered'!M63,MAX(0,Parameters!$B$11-'Cheapest driver (car issues)'!B64-'Cheapest driver (car issues)'!C64-'Cheapest driver (car issues)'!E64))</f>
        <v>0</v>
      </c>
      <c r="E64" s="17">
        <f>MIN('Number of parcels delivered'!N63,MAX(0,Parameters!$B$11-'Cheapest driver (car issues)'!B64-'Cheapest driver (car issues)'!C64))</f>
        <v>480</v>
      </c>
      <c r="F64">
        <f t="shared" si="3"/>
        <v>550</v>
      </c>
      <c r="G64">
        <f>Parameters!$B$11-'Cheapest driver (car issues)'!F64</f>
        <v>0</v>
      </c>
      <c r="J64">
        <v>60</v>
      </c>
      <c r="K64">
        <f>Parameters!$B$11*Parameters!$B$9</f>
        <v>2750</v>
      </c>
      <c r="L64">
        <f>'Cheapest driver (car issues)'!B64*Parameters!$B$3</f>
        <v>45</v>
      </c>
      <c r="M64">
        <f>'Cheapest driver (car issues)'!C64*Parameters!$B$4</f>
        <v>62.5</v>
      </c>
      <c r="N64">
        <f>Parameters!$B$5*'Cheapest driver (car issues)'!D64</f>
        <v>0</v>
      </c>
      <c r="O64">
        <f>'Cheapest driver (car issues)'!E64*Parameters!$B$6</f>
        <v>1440</v>
      </c>
      <c r="P64">
        <f>Parameters!$B$7*'Cheapest driver (car issues)'!G64</f>
        <v>0</v>
      </c>
      <c r="Q64">
        <f t="shared" si="4"/>
        <v>1547.5</v>
      </c>
      <c r="R64">
        <f t="shared" si="5"/>
        <v>1202.5</v>
      </c>
      <c r="S64" s="6" t="b">
        <f t="shared" si="6"/>
        <v>0</v>
      </c>
    </row>
    <row r="65" spans="1:19">
      <c r="A65">
        <v>61</v>
      </c>
      <c r="B65">
        <f>'Number of parcels delivered'!K64</f>
        <v>24</v>
      </c>
      <c r="C65">
        <f>'Number of parcels delivered'!L64</f>
        <v>245</v>
      </c>
      <c r="D65" s="15">
        <f>MIN('Number of parcels delivered'!M64,MAX(0,Parameters!$B$11-'Cheapest driver (car issues)'!B65-'Cheapest driver (car issues)'!C65-'Cheapest driver (car issues)'!E65))</f>
        <v>0</v>
      </c>
      <c r="E65" s="17">
        <f>MIN('Number of parcels delivered'!N64,MAX(0,Parameters!$B$11-'Cheapest driver (car issues)'!B65-'Cheapest driver (car issues)'!C65))</f>
        <v>281</v>
      </c>
      <c r="F65">
        <f t="shared" si="3"/>
        <v>550</v>
      </c>
      <c r="G65">
        <f>Parameters!$B$11-'Cheapest driver (car issues)'!F65</f>
        <v>0</v>
      </c>
      <c r="J65">
        <v>61</v>
      </c>
      <c r="K65">
        <f>Parameters!$B$11*Parameters!$B$9</f>
        <v>2750</v>
      </c>
      <c r="L65">
        <f>'Cheapest driver (car issues)'!B65*Parameters!$B$3</f>
        <v>54</v>
      </c>
      <c r="M65">
        <f>'Cheapest driver (car issues)'!C65*Parameters!$B$4</f>
        <v>306.25</v>
      </c>
      <c r="N65">
        <f>Parameters!$B$5*'Cheapest driver (car issues)'!D65</f>
        <v>0</v>
      </c>
      <c r="O65">
        <f>'Cheapest driver (car issues)'!E65*Parameters!$B$6</f>
        <v>843</v>
      </c>
      <c r="P65">
        <f>Parameters!$B$7*'Cheapest driver (car issues)'!G65</f>
        <v>0</v>
      </c>
      <c r="Q65">
        <f t="shared" si="4"/>
        <v>1203.25</v>
      </c>
      <c r="R65">
        <f t="shared" si="5"/>
        <v>1546.75</v>
      </c>
      <c r="S65" s="6" t="b">
        <f t="shared" si="6"/>
        <v>1</v>
      </c>
    </row>
    <row r="66" spans="1:19">
      <c r="A66">
        <v>62</v>
      </c>
      <c r="B66">
        <f>'Number of parcels delivered'!K65</f>
        <v>20</v>
      </c>
      <c r="C66">
        <f>'Number of parcels delivered'!L65</f>
        <v>50</v>
      </c>
      <c r="D66" s="15">
        <f>MIN('Number of parcels delivered'!M65,MAX(0,Parameters!$B$11-'Cheapest driver (car issues)'!B66-'Cheapest driver (car issues)'!C66-'Cheapest driver (car issues)'!E66))</f>
        <v>0</v>
      </c>
      <c r="E66" s="17">
        <f>MIN('Number of parcels delivered'!N65,MAX(0,Parameters!$B$11-'Cheapest driver (car issues)'!B66-'Cheapest driver (car issues)'!C66))</f>
        <v>480</v>
      </c>
      <c r="F66">
        <f t="shared" si="3"/>
        <v>550</v>
      </c>
      <c r="G66">
        <f>Parameters!$B$11-'Cheapest driver (car issues)'!F66</f>
        <v>0</v>
      </c>
      <c r="J66">
        <v>62</v>
      </c>
      <c r="K66">
        <f>Parameters!$B$11*Parameters!$B$9</f>
        <v>2750</v>
      </c>
      <c r="L66">
        <f>'Cheapest driver (car issues)'!B66*Parameters!$B$3</f>
        <v>45</v>
      </c>
      <c r="M66">
        <f>'Cheapest driver (car issues)'!C66*Parameters!$B$4</f>
        <v>62.5</v>
      </c>
      <c r="N66">
        <f>Parameters!$B$5*'Cheapest driver (car issues)'!D66</f>
        <v>0</v>
      </c>
      <c r="O66">
        <f>'Cheapest driver (car issues)'!E66*Parameters!$B$6</f>
        <v>1440</v>
      </c>
      <c r="P66">
        <f>Parameters!$B$7*'Cheapest driver (car issues)'!G66</f>
        <v>0</v>
      </c>
      <c r="Q66">
        <f t="shared" si="4"/>
        <v>1547.5</v>
      </c>
      <c r="R66">
        <f t="shared" si="5"/>
        <v>1202.5</v>
      </c>
      <c r="S66" s="6" t="b">
        <f t="shared" si="6"/>
        <v>0</v>
      </c>
    </row>
    <row r="67" spans="1:19">
      <c r="A67">
        <v>63</v>
      </c>
      <c r="B67">
        <f>'Number of parcels delivered'!K66</f>
        <v>22</v>
      </c>
      <c r="C67">
        <f>'Number of parcels delivered'!L66</f>
        <v>94</v>
      </c>
      <c r="D67" s="15">
        <f>MIN('Number of parcels delivered'!M66,MAX(0,Parameters!$B$11-'Cheapest driver (car issues)'!B67-'Cheapest driver (car issues)'!C67-'Cheapest driver (car issues)'!E67))</f>
        <v>0</v>
      </c>
      <c r="E67" s="17">
        <f>MIN('Number of parcels delivered'!N66,MAX(0,Parameters!$B$11-'Cheapest driver (car issues)'!B67-'Cheapest driver (car issues)'!C67))</f>
        <v>434</v>
      </c>
      <c r="F67">
        <f t="shared" si="3"/>
        <v>550</v>
      </c>
      <c r="G67">
        <f>Parameters!$B$11-'Cheapest driver (car issues)'!F67</f>
        <v>0</v>
      </c>
      <c r="J67">
        <v>63</v>
      </c>
      <c r="K67">
        <f>Parameters!$B$11*Parameters!$B$9</f>
        <v>2750</v>
      </c>
      <c r="L67">
        <f>'Cheapest driver (car issues)'!B67*Parameters!$B$3</f>
        <v>49.5</v>
      </c>
      <c r="M67">
        <f>'Cheapest driver (car issues)'!C67*Parameters!$B$4</f>
        <v>117.5</v>
      </c>
      <c r="N67">
        <f>Parameters!$B$5*'Cheapest driver (car issues)'!D67</f>
        <v>0</v>
      </c>
      <c r="O67">
        <f>'Cheapest driver (car issues)'!E67*Parameters!$B$6</f>
        <v>1302</v>
      </c>
      <c r="P67">
        <f>Parameters!$B$7*'Cheapest driver (car issues)'!G67</f>
        <v>0</v>
      </c>
      <c r="Q67">
        <f t="shared" si="4"/>
        <v>1469</v>
      </c>
      <c r="R67">
        <f t="shared" si="5"/>
        <v>1281</v>
      </c>
      <c r="S67" s="6" t="b">
        <f t="shared" si="6"/>
        <v>0</v>
      </c>
    </row>
    <row r="68" spans="1:19">
      <c r="A68">
        <v>64</v>
      </c>
      <c r="B68">
        <f>'Number of parcels delivered'!K67</f>
        <v>20</v>
      </c>
      <c r="C68">
        <f>'Number of parcels delivered'!L67</f>
        <v>166</v>
      </c>
      <c r="D68" s="15">
        <f>MIN('Number of parcels delivered'!M67,MAX(0,Parameters!$B$11-'Cheapest driver (car issues)'!B68-'Cheapest driver (car issues)'!C68-'Cheapest driver (car issues)'!E68))</f>
        <v>195</v>
      </c>
      <c r="E68" s="17">
        <f>MIN('Number of parcels delivered'!N67,MAX(0,Parameters!$B$11-'Cheapest driver (car issues)'!B68-'Cheapest driver (car issues)'!C68))</f>
        <v>144</v>
      </c>
      <c r="F68">
        <f t="shared" si="3"/>
        <v>525</v>
      </c>
      <c r="G68">
        <f>Parameters!$B$11-'Cheapest driver (car issues)'!F68</f>
        <v>25</v>
      </c>
      <c r="J68">
        <v>64</v>
      </c>
      <c r="K68">
        <f>Parameters!$B$11*Parameters!$B$9</f>
        <v>2750</v>
      </c>
      <c r="L68">
        <f>'Cheapest driver (car issues)'!B68*Parameters!$B$3</f>
        <v>45</v>
      </c>
      <c r="M68">
        <f>'Cheapest driver (car issues)'!C68*Parameters!$B$4</f>
        <v>207.5</v>
      </c>
      <c r="N68">
        <f>Parameters!$B$5*'Cheapest driver (car issues)'!D68</f>
        <v>682.5</v>
      </c>
      <c r="O68">
        <f>'Cheapest driver (car issues)'!E68*Parameters!$B$6</f>
        <v>432</v>
      </c>
      <c r="P68">
        <f>Parameters!$B$7*'Cheapest driver (car issues)'!G68</f>
        <v>75</v>
      </c>
      <c r="Q68">
        <f t="shared" si="4"/>
        <v>1442</v>
      </c>
      <c r="R68">
        <f t="shared" si="5"/>
        <v>1308</v>
      </c>
      <c r="S68" s="6" t="b">
        <f t="shared" si="6"/>
        <v>0</v>
      </c>
    </row>
    <row r="69" spans="1:19">
      <c r="A69">
        <v>65</v>
      </c>
      <c r="B69">
        <f>'Number of parcels delivered'!K68</f>
        <v>20</v>
      </c>
      <c r="C69">
        <f>'Number of parcels delivered'!L68</f>
        <v>51</v>
      </c>
      <c r="D69" s="15">
        <f>MIN('Number of parcels delivered'!M68,MAX(0,Parameters!$B$11-'Cheapest driver (car issues)'!B69-'Cheapest driver (car issues)'!C69-'Cheapest driver (car issues)'!E69))</f>
        <v>159</v>
      </c>
      <c r="E69" s="17">
        <f>MIN('Number of parcels delivered'!N68,MAX(0,Parameters!$B$11-'Cheapest driver (car issues)'!B69-'Cheapest driver (car issues)'!C69))</f>
        <v>104</v>
      </c>
      <c r="F69">
        <f t="shared" si="3"/>
        <v>334</v>
      </c>
      <c r="G69">
        <f>Parameters!$B$11-'Cheapest driver (car issues)'!F69</f>
        <v>216</v>
      </c>
      <c r="J69">
        <v>65</v>
      </c>
      <c r="K69">
        <f>Parameters!$B$11*Parameters!$B$9</f>
        <v>2750</v>
      </c>
      <c r="L69">
        <f>'Cheapest driver (car issues)'!B69*Parameters!$B$3</f>
        <v>45</v>
      </c>
      <c r="M69">
        <f>'Cheapest driver (car issues)'!C69*Parameters!$B$4</f>
        <v>63.75</v>
      </c>
      <c r="N69">
        <f>Parameters!$B$5*'Cheapest driver (car issues)'!D69</f>
        <v>556.5</v>
      </c>
      <c r="O69">
        <f>'Cheapest driver (car issues)'!E69*Parameters!$B$6</f>
        <v>312</v>
      </c>
      <c r="P69">
        <f>Parameters!$B$7*'Cheapest driver (car issues)'!G69</f>
        <v>648</v>
      </c>
      <c r="Q69">
        <f t="shared" ref="Q69:Q100" si="7">SUM(L69:P69)</f>
        <v>1625.25</v>
      </c>
      <c r="R69">
        <f t="shared" ref="R69:R100" si="8">K69-Q69</f>
        <v>1124.75</v>
      </c>
      <c r="S69" s="6" t="b">
        <f t="shared" ref="S69:S100" si="9">R69&gt;$V$10</f>
        <v>0</v>
      </c>
    </row>
    <row r="70" spans="1:19">
      <c r="A70">
        <v>66</v>
      </c>
      <c r="B70">
        <f>'Number of parcels delivered'!K69</f>
        <v>20</v>
      </c>
      <c r="C70">
        <f>'Number of parcels delivered'!L69</f>
        <v>184</v>
      </c>
      <c r="D70" s="15">
        <f>MIN('Number of parcels delivered'!M69,MAX(0,Parameters!$B$11-'Cheapest driver (car issues)'!B70-'Cheapest driver (car issues)'!C70-'Cheapest driver (car issues)'!E70))</f>
        <v>139</v>
      </c>
      <c r="E70" s="17">
        <f>MIN('Number of parcels delivered'!N69,MAX(0,Parameters!$B$11-'Cheapest driver (car issues)'!B70-'Cheapest driver (car issues)'!C70))</f>
        <v>164</v>
      </c>
      <c r="F70">
        <f t="shared" ref="F70:F104" si="10">SUM(B70:E70)</f>
        <v>507</v>
      </c>
      <c r="G70">
        <f>Parameters!$B$11-'Cheapest driver (car issues)'!F70</f>
        <v>43</v>
      </c>
      <c r="J70">
        <v>66</v>
      </c>
      <c r="K70">
        <f>Parameters!$B$11*Parameters!$B$9</f>
        <v>2750</v>
      </c>
      <c r="L70">
        <f>'Cheapest driver (car issues)'!B70*Parameters!$B$3</f>
        <v>45</v>
      </c>
      <c r="M70">
        <f>'Cheapest driver (car issues)'!C70*Parameters!$B$4</f>
        <v>230</v>
      </c>
      <c r="N70">
        <f>Parameters!$B$5*'Cheapest driver (car issues)'!D70</f>
        <v>486.5</v>
      </c>
      <c r="O70">
        <f>'Cheapest driver (car issues)'!E70*Parameters!$B$6</f>
        <v>492</v>
      </c>
      <c r="P70">
        <f>Parameters!$B$7*'Cheapest driver (car issues)'!G70</f>
        <v>129</v>
      </c>
      <c r="Q70">
        <f t="shared" si="7"/>
        <v>1382.5</v>
      </c>
      <c r="R70">
        <f t="shared" si="8"/>
        <v>1367.5</v>
      </c>
      <c r="S70" s="6" t="b">
        <f t="shared" si="9"/>
        <v>0</v>
      </c>
    </row>
    <row r="71" spans="1:19">
      <c r="A71">
        <v>67</v>
      </c>
      <c r="B71">
        <f>'Number of parcels delivered'!K70</f>
        <v>20</v>
      </c>
      <c r="C71">
        <f>'Number of parcels delivered'!L70</f>
        <v>95</v>
      </c>
      <c r="D71" s="15">
        <f>MIN('Number of parcels delivered'!M70,MAX(0,Parameters!$B$11-'Cheapest driver (car issues)'!B71-'Cheapest driver (car issues)'!C71-'Cheapest driver (car issues)'!E71))</f>
        <v>113</v>
      </c>
      <c r="E71" s="17">
        <f>MIN('Number of parcels delivered'!N70,MAX(0,Parameters!$B$11-'Cheapest driver (car issues)'!B71-'Cheapest driver (car issues)'!C71))</f>
        <v>264</v>
      </c>
      <c r="F71">
        <f t="shared" si="10"/>
        <v>492</v>
      </c>
      <c r="G71">
        <f>Parameters!$B$11-'Cheapest driver (car issues)'!F71</f>
        <v>58</v>
      </c>
      <c r="J71">
        <v>67</v>
      </c>
      <c r="K71">
        <f>Parameters!$B$11*Parameters!$B$9</f>
        <v>2750</v>
      </c>
      <c r="L71">
        <f>'Cheapest driver (car issues)'!B71*Parameters!$B$3</f>
        <v>45</v>
      </c>
      <c r="M71">
        <f>'Cheapest driver (car issues)'!C71*Parameters!$B$4</f>
        <v>118.75</v>
      </c>
      <c r="N71">
        <f>Parameters!$B$5*'Cheapest driver (car issues)'!D71</f>
        <v>395.5</v>
      </c>
      <c r="O71">
        <f>'Cheapest driver (car issues)'!E71*Parameters!$B$6</f>
        <v>792</v>
      </c>
      <c r="P71">
        <f>Parameters!$B$7*'Cheapest driver (car issues)'!G71</f>
        <v>174</v>
      </c>
      <c r="Q71">
        <f t="shared" si="7"/>
        <v>1525.25</v>
      </c>
      <c r="R71">
        <f t="shared" si="8"/>
        <v>1224.75</v>
      </c>
      <c r="S71" s="6" t="b">
        <f t="shared" si="9"/>
        <v>0</v>
      </c>
    </row>
    <row r="72" spans="1:19">
      <c r="A72">
        <v>68</v>
      </c>
      <c r="B72">
        <f>'Number of parcels delivered'!K71</f>
        <v>20</v>
      </c>
      <c r="C72">
        <f>'Number of parcels delivered'!L71</f>
        <v>216</v>
      </c>
      <c r="D72" s="15">
        <f>MIN('Number of parcels delivered'!M71,MAX(0,Parameters!$B$11-'Cheapest driver (car issues)'!B72-'Cheapest driver (car issues)'!C72-'Cheapest driver (car issues)'!E72))</f>
        <v>0</v>
      </c>
      <c r="E72" s="17">
        <f>MIN('Number of parcels delivered'!N71,MAX(0,Parameters!$B$11-'Cheapest driver (car issues)'!B72-'Cheapest driver (car issues)'!C72))</f>
        <v>314</v>
      </c>
      <c r="F72">
        <f t="shared" si="10"/>
        <v>550</v>
      </c>
      <c r="G72">
        <f>Parameters!$B$11-'Cheapest driver (car issues)'!F72</f>
        <v>0</v>
      </c>
      <c r="J72">
        <v>68</v>
      </c>
      <c r="K72">
        <f>Parameters!$B$11*Parameters!$B$9</f>
        <v>2750</v>
      </c>
      <c r="L72">
        <f>'Cheapest driver (car issues)'!B72*Parameters!$B$3</f>
        <v>45</v>
      </c>
      <c r="M72">
        <f>'Cheapest driver (car issues)'!C72*Parameters!$B$4</f>
        <v>270</v>
      </c>
      <c r="N72">
        <f>Parameters!$B$5*'Cheapest driver (car issues)'!D72</f>
        <v>0</v>
      </c>
      <c r="O72">
        <f>'Cheapest driver (car issues)'!E72*Parameters!$B$6</f>
        <v>942</v>
      </c>
      <c r="P72">
        <f>Parameters!$B$7*'Cheapest driver (car issues)'!G72</f>
        <v>0</v>
      </c>
      <c r="Q72">
        <f t="shared" si="7"/>
        <v>1257</v>
      </c>
      <c r="R72">
        <f t="shared" si="8"/>
        <v>1493</v>
      </c>
      <c r="S72" s="6" t="b">
        <f t="shared" si="9"/>
        <v>1</v>
      </c>
    </row>
    <row r="73" spans="1:19">
      <c r="A73">
        <v>69</v>
      </c>
      <c r="B73">
        <f>'Number of parcels delivered'!K72</f>
        <v>20</v>
      </c>
      <c r="C73">
        <f>'Number of parcels delivered'!L72</f>
        <v>85</v>
      </c>
      <c r="D73" s="15">
        <f>MIN('Number of parcels delivered'!M72,MAX(0,Parameters!$B$11-'Cheapest driver (car issues)'!B73-'Cheapest driver (car issues)'!C73-'Cheapest driver (car issues)'!E73))</f>
        <v>0</v>
      </c>
      <c r="E73" s="17">
        <f>MIN('Number of parcels delivered'!N72,MAX(0,Parameters!$B$11-'Cheapest driver (car issues)'!B73-'Cheapest driver (car issues)'!C73))</f>
        <v>445</v>
      </c>
      <c r="F73">
        <f t="shared" si="10"/>
        <v>550</v>
      </c>
      <c r="G73">
        <f>Parameters!$B$11-'Cheapest driver (car issues)'!F73</f>
        <v>0</v>
      </c>
      <c r="J73">
        <v>69</v>
      </c>
      <c r="K73">
        <f>Parameters!$B$11*Parameters!$B$9</f>
        <v>2750</v>
      </c>
      <c r="L73">
        <f>'Cheapest driver (car issues)'!B73*Parameters!$B$3</f>
        <v>45</v>
      </c>
      <c r="M73">
        <f>'Cheapest driver (car issues)'!C73*Parameters!$B$4</f>
        <v>106.25</v>
      </c>
      <c r="N73">
        <f>Parameters!$B$5*'Cheapest driver (car issues)'!D73</f>
        <v>0</v>
      </c>
      <c r="O73">
        <f>'Cheapest driver (car issues)'!E73*Parameters!$B$6</f>
        <v>1335</v>
      </c>
      <c r="P73">
        <f>Parameters!$B$7*'Cheapest driver (car issues)'!G73</f>
        <v>0</v>
      </c>
      <c r="Q73">
        <f t="shared" si="7"/>
        <v>1486.25</v>
      </c>
      <c r="R73">
        <f t="shared" si="8"/>
        <v>1263.75</v>
      </c>
      <c r="S73" s="6" t="b">
        <f t="shared" si="9"/>
        <v>0</v>
      </c>
    </row>
    <row r="74" spans="1:19">
      <c r="A74">
        <v>70</v>
      </c>
      <c r="B74">
        <f>'Number of parcels delivered'!K73</f>
        <v>23</v>
      </c>
      <c r="C74">
        <f>'Number of parcels delivered'!L73</f>
        <v>186</v>
      </c>
      <c r="D74" s="15">
        <f>MIN('Number of parcels delivered'!M73,MAX(0,Parameters!$B$11-'Cheapest driver (car issues)'!B74-'Cheapest driver (car issues)'!C74-'Cheapest driver (car issues)'!E74))</f>
        <v>0</v>
      </c>
      <c r="E74" s="17">
        <f>MIN('Number of parcels delivered'!N73,MAX(0,Parameters!$B$11-'Cheapest driver (car issues)'!B74-'Cheapest driver (car issues)'!C74))</f>
        <v>341</v>
      </c>
      <c r="F74">
        <f t="shared" si="10"/>
        <v>550</v>
      </c>
      <c r="G74">
        <f>Parameters!$B$11-'Cheapest driver (car issues)'!F74</f>
        <v>0</v>
      </c>
      <c r="J74">
        <v>70</v>
      </c>
      <c r="K74">
        <f>Parameters!$B$11*Parameters!$B$9</f>
        <v>2750</v>
      </c>
      <c r="L74">
        <f>'Cheapest driver (car issues)'!B74*Parameters!$B$3</f>
        <v>51.75</v>
      </c>
      <c r="M74">
        <f>'Cheapest driver (car issues)'!C74*Parameters!$B$4</f>
        <v>232.5</v>
      </c>
      <c r="N74">
        <f>Parameters!$B$5*'Cheapest driver (car issues)'!D74</f>
        <v>0</v>
      </c>
      <c r="O74">
        <f>'Cheapest driver (car issues)'!E74*Parameters!$B$6</f>
        <v>1023</v>
      </c>
      <c r="P74">
        <f>Parameters!$B$7*'Cheapest driver (car issues)'!G74</f>
        <v>0</v>
      </c>
      <c r="Q74">
        <f t="shared" si="7"/>
        <v>1307.25</v>
      </c>
      <c r="R74">
        <f t="shared" si="8"/>
        <v>1442.75</v>
      </c>
      <c r="S74" s="6" t="b">
        <f t="shared" si="9"/>
        <v>0</v>
      </c>
    </row>
    <row r="75" spans="1:19">
      <c r="A75">
        <v>71</v>
      </c>
      <c r="B75">
        <f>'Number of parcels delivered'!K74</f>
        <v>22</v>
      </c>
      <c r="C75">
        <f>'Number of parcels delivered'!L74</f>
        <v>50</v>
      </c>
      <c r="D75" s="15">
        <f>MIN('Number of parcels delivered'!M74,MAX(0,Parameters!$B$11-'Cheapest driver (car issues)'!B75-'Cheapest driver (car issues)'!C75-'Cheapest driver (car issues)'!E75))</f>
        <v>172</v>
      </c>
      <c r="E75" s="17">
        <f>MIN('Number of parcels delivered'!N74,MAX(0,Parameters!$B$11-'Cheapest driver (car issues)'!B75-'Cheapest driver (car issues)'!C75))</f>
        <v>174</v>
      </c>
      <c r="F75">
        <f t="shared" si="10"/>
        <v>418</v>
      </c>
      <c r="G75">
        <f>Parameters!$B$11-'Cheapest driver (car issues)'!F75</f>
        <v>132</v>
      </c>
      <c r="J75">
        <v>71</v>
      </c>
      <c r="K75">
        <f>Parameters!$B$11*Parameters!$B$9</f>
        <v>2750</v>
      </c>
      <c r="L75">
        <f>'Cheapest driver (car issues)'!B75*Parameters!$B$3</f>
        <v>49.5</v>
      </c>
      <c r="M75">
        <f>'Cheapest driver (car issues)'!C75*Parameters!$B$4</f>
        <v>62.5</v>
      </c>
      <c r="N75">
        <f>Parameters!$B$5*'Cheapest driver (car issues)'!D75</f>
        <v>602</v>
      </c>
      <c r="O75">
        <f>'Cheapest driver (car issues)'!E75*Parameters!$B$6</f>
        <v>522</v>
      </c>
      <c r="P75">
        <f>Parameters!$B$7*'Cheapest driver (car issues)'!G75</f>
        <v>396</v>
      </c>
      <c r="Q75">
        <f t="shared" si="7"/>
        <v>1632</v>
      </c>
      <c r="R75">
        <f t="shared" si="8"/>
        <v>1118</v>
      </c>
      <c r="S75" s="6" t="b">
        <f t="shared" si="9"/>
        <v>0</v>
      </c>
    </row>
    <row r="76" spans="1:19">
      <c r="A76">
        <v>72</v>
      </c>
      <c r="B76">
        <f>'Number of parcels delivered'!K75</f>
        <v>24</v>
      </c>
      <c r="C76">
        <f>'Number of parcels delivered'!L75</f>
        <v>183</v>
      </c>
      <c r="D76" s="15">
        <f>MIN('Number of parcels delivered'!M75,MAX(0,Parameters!$B$11-'Cheapest driver (car issues)'!B76-'Cheapest driver (car issues)'!C76-'Cheapest driver (car issues)'!E76))</f>
        <v>0</v>
      </c>
      <c r="E76" s="17">
        <f>MIN('Number of parcels delivered'!N75,MAX(0,Parameters!$B$11-'Cheapest driver (car issues)'!B76-'Cheapest driver (car issues)'!C76))</f>
        <v>343</v>
      </c>
      <c r="F76">
        <f t="shared" si="10"/>
        <v>550</v>
      </c>
      <c r="G76">
        <f>Parameters!$B$11-'Cheapest driver (car issues)'!F76</f>
        <v>0</v>
      </c>
      <c r="J76">
        <v>72</v>
      </c>
      <c r="K76">
        <f>Parameters!$B$11*Parameters!$B$9</f>
        <v>2750</v>
      </c>
      <c r="L76">
        <f>'Cheapest driver (car issues)'!B76*Parameters!$B$3</f>
        <v>54</v>
      </c>
      <c r="M76">
        <f>'Cheapest driver (car issues)'!C76*Parameters!$B$4</f>
        <v>228.75</v>
      </c>
      <c r="N76">
        <f>Parameters!$B$5*'Cheapest driver (car issues)'!D76</f>
        <v>0</v>
      </c>
      <c r="O76">
        <f>'Cheapest driver (car issues)'!E76*Parameters!$B$6</f>
        <v>1029</v>
      </c>
      <c r="P76">
        <f>Parameters!$B$7*'Cheapest driver (car issues)'!G76</f>
        <v>0</v>
      </c>
      <c r="Q76">
        <f t="shared" si="7"/>
        <v>1311.75</v>
      </c>
      <c r="R76">
        <f t="shared" si="8"/>
        <v>1438.25</v>
      </c>
      <c r="S76" s="6" t="b">
        <f t="shared" si="9"/>
        <v>0</v>
      </c>
    </row>
    <row r="77" spans="1:19">
      <c r="A77">
        <v>73</v>
      </c>
      <c r="B77">
        <f>'Number of parcels delivered'!K76</f>
        <v>23</v>
      </c>
      <c r="C77">
        <f>'Number of parcels delivered'!L76</f>
        <v>50</v>
      </c>
      <c r="D77" s="15">
        <f>MIN('Number of parcels delivered'!M76,MAX(0,Parameters!$B$11-'Cheapest driver (car issues)'!B77-'Cheapest driver (car issues)'!C77-'Cheapest driver (car issues)'!E77))</f>
        <v>0</v>
      </c>
      <c r="E77" s="17">
        <f>MIN('Number of parcels delivered'!N76,MAX(0,Parameters!$B$11-'Cheapest driver (car issues)'!B77-'Cheapest driver (car issues)'!C77))</f>
        <v>477</v>
      </c>
      <c r="F77">
        <f t="shared" si="10"/>
        <v>550</v>
      </c>
      <c r="G77">
        <f>Parameters!$B$11-'Cheapest driver (car issues)'!F77</f>
        <v>0</v>
      </c>
      <c r="J77">
        <v>73</v>
      </c>
      <c r="K77">
        <f>Parameters!$B$11*Parameters!$B$9</f>
        <v>2750</v>
      </c>
      <c r="L77">
        <f>'Cheapest driver (car issues)'!B77*Parameters!$B$3</f>
        <v>51.75</v>
      </c>
      <c r="M77">
        <f>'Cheapest driver (car issues)'!C77*Parameters!$B$4</f>
        <v>62.5</v>
      </c>
      <c r="N77">
        <f>Parameters!$B$5*'Cheapest driver (car issues)'!D77</f>
        <v>0</v>
      </c>
      <c r="O77">
        <f>'Cheapest driver (car issues)'!E77*Parameters!$B$6</f>
        <v>1431</v>
      </c>
      <c r="P77">
        <f>Parameters!$B$7*'Cheapest driver (car issues)'!G77</f>
        <v>0</v>
      </c>
      <c r="Q77">
        <f t="shared" si="7"/>
        <v>1545.25</v>
      </c>
      <c r="R77">
        <f t="shared" si="8"/>
        <v>1204.75</v>
      </c>
      <c r="S77" s="6" t="b">
        <f t="shared" si="9"/>
        <v>0</v>
      </c>
    </row>
    <row r="78" spans="1:19">
      <c r="A78">
        <v>74</v>
      </c>
      <c r="B78">
        <f>'Number of parcels delivered'!K77</f>
        <v>20</v>
      </c>
      <c r="C78">
        <f>'Number of parcels delivered'!L77</f>
        <v>156</v>
      </c>
      <c r="D78" s="15">
        <f>MIN('Number of parcels delivered'!M77,MAX(0,Parameters!$B$11-'Cheapest driver (car issues)'!B78-'Cheapest driver (car issues)'!C78-'Cheapest driver (car issues)'!E78))</f>
        <v>0</v>
      </c>
      <c r="E78" s="17">
        <f>MIN('Number of parcels delivered'!N77,MAX(0,Parameters!$B$11-'Cheapest driver (car issues)'!B78-'Cheapest driver (car issues)'!C78))</f>
        <v>374</v>
      </c>
      <c r="F78">
        <f t="shared" si="10"/>
        <v>550</v>
      </c>
      <c r="G78">
        <f>Parameters!$B$11-'Cheapest driver (car issues)'!F78</f>
        <v>0</v>
      </c>
      <c r="J78">
        <v>74</v>
      </c>
      <c r="K78">
        <f>Parameters!$B$11*Parameters!$B$9</f>
        <v>2750</v>
      </c>
      <c r="L78">
        <f>'Cheapest driver (car issues)'!B78*Parameters!$B$3</f>
        <v>45</v>
      </c>
      <c r="M78">
        <f>'Cheapest driver (car issues)'!C78*Parameters!$B$4</f>
        <v>195</v>
      </c>
      <c r="N78">
        <f>Parameters!$B$5*'Cheapest driver (car issues)'!D78</f>
        <v>0</v>
      </c>
      <c r="O78">
        <f>'Cheapest driver (car issues)'!E78*Parameters!$B$6</f>
        <v>1122</v>
      </c>
      <c r="P78">
        <f>Parameters!$B$7*'Cheapest driver (car issues)'!G78</f>
        <v>0</v>
      </c>
      <c r="Q78">
        <f t="shared" si="7"/>
        <v>1362</v>
      </c>
      <c r="R78">
        <f t="shared" si="8"/>
        <v>1388</v>
      </c>
      <c r="S78" s="6" t="b">
        <f t="shared" si="9"/>
        <v>0</v>
      </c>
    </row>
    <row r="79" spans="1:19">
      <c r="A79">
        <v>75</v>
      </c>
      <c r="B79">
        <f>'Number of parcels delivered'!K78</f>
        <v>20</v>
      </c>
      <c r="C79">
        <f>'Number of parcels delivered'!L78</f>
        <v>119</v>
      </c>
      <c r="D79" s="15">
        <f>MIN('Number of parcels delivered'!M78,MAX(0,Parameters!$B$11-'Cheapest driver (car issues)'!B79-'Cheapest driver (car issues)'!C79-'Cheapest driver (car issues)'!E79))</f>
        <v>194</v>
      </c>
      <c r="E79" s="17">
        <f>MIN('Number of parcels delivered'!N78,MAX(0,Parameters!$B$11-'Cheapest driver (car issues)'!B79-'Cheapest driver (car issues)'!C79))</f>
        <v>123</v>
      </c>
      <c r="F79">
        <f t="shared" si="10"/>
        <v>456</v>
      </c>
      <c r="G79">
        <f>Parameters!$B$11-'Cheapest driver (car issues)'!F79</f>
        <v>94</v>
      </c>
      <c r="J79">
        <v>75</v>
      </c>
      <c r="K79">
        <f>Parameters!$B$11*Parameters!$B$9</f>
        <v>2750</v>
      </c>
      <c r="L79">
        <f>'Cheapest driver (car issues)'!B79*Parameters!$B$3</f>
        <v>45</v>
      </c>
      <c r="M79">
        <f>'Cheapest driver (car issues)'!C79*Parameters!$B$4</f>
        <v>148.75</v>
      </c>
      <c r="N79">
        <f>Parameters!$B$5*'Cheapest driver (car issues)'!D79</f>
        <v>679</v>
      </c>
      <c r="O79">
        <f>'Cheapest driver (car issues)'!E79*Parameters!$B$6</f>
        <v>369</v>
      </c>
      <c r="P79">
        <f>Parameters!$B$7*'Cheapest driver (car issues)'!G79</f>
        <v>282</v>
      </c>
      <c r="Q79">
        <f t="shared" si="7"/>
        <v>1523.75</v>
      </c>
      <c r="R79">
        <f t="shared" si="8"/>
        <v>1226.25</v>
      </c>
      <c r="S79" s="6" t="b">
        <f t="shared" si="9"/>
        <v>0</v>
      </c>
    </row>
    <row r="80" spans="1:19">
      <c r="A80">
        <v>76</v>
      </c>
      <c r="B80">
        <f>'Number of parcels delivered'!K79</f>
        <v>20</v>
      </c>
      <c r="C80">
        <f>'Number of parcels delivered'!L79</f>
        <v>50</v>
      </c>
      <c r="D80" s="15">
        <f>MIN('Number of parcels delivered'!M79,MAX(0,Parameters!$B$11-'Cheapest driver (car issues)'!B80-'Cheapest driver (car issues)'!C80-'Cheapest driver (car issues)'!E80))</f>
        <v>0</v>
      </c>
      <c r="E80" s="17">
        <f>MIN('Number of parcels delivered'!N79,MAX(0,Parameters!$B$11-'Cheapest driver (car issues)'!B80-'Cheapest driver (car issues)'!C80))</f>
        <v>480</v>
      </c>
      <c r="F80">
        <f t="shared" si="10"/>
        <v>550</v>
      </c>
      <c r="G80">
        <f>Parameters!$B$11-'Cheapest driver (car issues)'!F80</f>
        <v>0</v>
      </c>
      <c r="J80">
        <v>76</v>
      </c>
      <c r="K80">
        <f>Parameters!$B$11*Parameters!$B$9</f>
        <v>2750</v>
      </c>
      <c r="L80">
        <f>'Cheapest driver (car issues)'!B80*Parameters!$B$3</f>
        <v>45</v>
      </c>
      <c r="M80">
        <f>'Cheapest driver (car issues)'!C80*Parameters!$B$4</f>
        <v>62.5</v>
      </c>
      <c r="N80">
        <f>Parameters!$B$5*'Cheapest driver (car issues)'!D80</f>
        <v>0</v>
      </c>
      <c r="O80">
        <f>'Cheapest driver (car issues)'!E80*Parameters!$B$6</f>
        <v>1440</v>
      </c>
      <c r="P80">
        <f>Parameters!$B$7*'Cheapest driver (car issues)'!G80</f>
        <v>0</v>
      </c>
      <c r="Q80">
        <f t="shared" si="7"/>
        <v>1547.5</v>
      </c>
      <c r="R80">
        <f t="shared" si="8"/>
        <v>1202.5</v>
      </c>
      <c r="S80" s="6" t="b">
        <f t="shared" si="9"/>
        <v>0</v>
      </c>
    </row>
    <row r="81" spans="1:19">
      <c r="A81">
        <v>77</v>
      </c>
      <c r="B81">
        <f>'Number of parcels delivered'!K80</f>
        <v>20</v>
      </c>
      <c r="C81">
        <f>'Number of parcels delivered'!L80</f>
        <v>208</v>
      </c>
      <c r="D81" s="15">
        <f>MIN('Number of parcels delivered'!M80,MAX(0,Parameters!$B$11-'Cheapest driver (car issues)'!B81-'Cheapest driver (car issues)'!C81-'Cheapest driver (car issues)'!E81))</f>
        <v>58</v>
      </c>
      <c r="E81" s="17">
        <f>MIN('Number of parcels delivered'!N80,MAX(0,Parameters!$B$11-'Cheapest driver (car issues)'!B81-'Cheapest driver (car issues)'!C81))</f>
        <v>264</v>
      </c>
      <c r="F81">
        <f t="shared" si="10"/>
        <v>550</v>
      </c>
      <c r="G81">
        <f>Parameters!$B$11-'Cheapest driver (car issues)'!F81</f>
        <v>0</v>
      </c>
      <c r="J81">
        <v>77</v>
      </c>
      <c r="K81">
        <f>Parameters!$B$11*Parameters!$B$9</f>
        <v>2750</v>
      </c>
      <c r="L81">
        <f>'Cheapest driver (car issues)'!B81*Parameters!$B$3</f>
        <v>45</v>
      </c>
      <c r="M81">
        <f>'Cheapest driver (car issues)'!C81*Parameters!$B$4</f>
        <v>260</v>
      </c>
      <c r="N81">
        <f>Parameters!$B$5*'Cheapest driver (car issues)'!D81</f>
        <v>203</v>
      </c>
      <c r="O81">
        <f>'Cheapest driver (car issues)'!E81*Parameters!$B$6</f>
        <v>792</v>
      </c>
      <c r="P81">
        <f>Parameters!$B$7*'Cheapest driver (car issues)'!G81</f>
        <v>0</v>
      </c>
      <c r="Q81">
        <f t="shared" si="7"/>
        <v>1300</v>
      </c>
      <c r="R81">
        <f t="shared" si="8"/>
        <v>1450</v>
      </c>
      <c r="S81" s="6" t="b">
        <f t="shared" si="9"/>
        <v>0</v>
      </c>
    </row>
    <row r="82" spans="1:19">
      <c r="A82">
        <v>78</v>
      </c>
      <c r="B82">
        <f>'Number of parcels delivered'!K81</f>
        <v>23</v>
      </c>
      <c r="C82">
        <f>'Number of parcels delivered'!L81</f>
        <v>50</v>
      </c>
      <c r="D82" s="15">
        <f>MIN('Number of parcels delivered'!M81,MAX(0,Parameters!$B$11-'Cheapest driver (car issues)'!B82-'Cheapest driver (car issues)'!C82-'Cheapest driver (car issues)'!E82))</f>
        <v>40</v>
      </c>
      <c r="E82" s="17">
        <f>MIN('Number of parcels delivered'!N81,MAX(0,Parameters!$B$11-'Cheapest driver (car issues)'!B82-'Cheapest driver (car issues)'!C82))</f>
        <v>437</v>
      </c>
      <c r="F82">
        <f t="shared" si="10"/>
        <v>550</v>
      </c>
      <c r="G82">
        <f>Parameters!$B$11-'Cheapest driver (car issues)'!F82</f>
        <v>0</v>
      </c>
      <c r="J82">
        <v>78</v>
      </c>
      <c r="K82">
        <f>Parameters!$B$11*Parameters!$B$9</f>
        <v>2750</v>
      </c>
      <c r="L82">
        <f>'Cheapest driver (car issues)'!B82*Parameters!$B$3</f>
        <v>51.75</v>
      </c>
      <c r="M82">
        <f>'Cheapest driver (car issues)'!C82*Parameters!$B$4</f>
        <v>62.5</v>
      </c>
      <c r="N82">
        <f>Parameters!$B$5*'Cheapest driver (car issues)'!D82</f>
        <v>140</v>
      </c>
      <c r="O82">
        <f>'Cheapest driver (car issues)'!E82*Parameters!$B$6</f>
        <v>1311</v>
      </c>
      <c r="P82">
        <f>Parameters!$B$7*'Cheapest driver (car issues)'!G82</f>
        <v>0</v>
      </c>
      <c r="Q82">
        <f t="shared" si="7"/>
        <v>1565.25</v>
      </c>
      <c r="R82">
        <f t="shared" si="8"/>
        <v>1184.75</v>
      </c>
      <c r="S82" s="6" t="b">
        <f t="shared" si="9"/>
        <v>0</v>
      </c>
    </row>
    <row r="83" spans="1:19">
      <c r="A83">
        <v>79</v>
      </c>
      <c r="B83">
        <f>'Number of parcels delivered'!K82</f>
        <v>21</v>
      </c>
      <c r="C83">
        <f>'Number of parcels delivered'!L82</f>
        <v>149</v>
      </c>
      <c r="D83" s="15">
        <f>MIN('Number of parcels delivered'!M82,MAX(0,Parameters!$B$11-'Cheapest driver (car issues)'!B83-'Cheapest driver (car issues)'!C83-'Cheapest driver (car issues)'!E83))</f>
        <v>124</v>
      </c>
      <c r="E83" s="17">
        <f>MIN('Number of parcels delivered'!N82,MAX(0,Parameters!$B$11-'Cheapest driver (car issues)'!B83-'Cheapest driver (car issues)'!C83))</f>
        <v>256</v>
      </c>
      <c r="F83">
        <f t="shared" si="10"/>
        <v>550</v>
      </c>
      <c r="G83">
        <f>Parameters!$B$11-'Cheapest driver (car issues)'!F83</f>
        <v>0</v>
      </c>
      <c r="J83">
        <v>79</v>
      </c>
      <c r="K83">
        <f>Parameters!$B$11*Parameters!$B$9</f>
        <v>2750</v>
      </c>
      <c r="L83">
        <f>'Cheapest driver (car issues)'!B83*Parameters!$B$3</f>
        <v>47.25</v>
      </c>
      <c r="M83">
        <f>'Cheapest driver (car issues)'!C83*Parameters!$B$4</f>
        <v>186.25</v>
      </c>
      <c r="N83">
        <f>Parameters!$B$5*'Cheapest driver (car issues)'!D83</f>
        <v>434</v>
      </c>
      <c r="O83">
        <f>'Cheapest driver (car issues)'!E83*Parameters!$B$6</f>
        <v>768</v>
      </c>
      <c r="P83">
        <f>Parameters!$B$7*'Cheapest driver (car issues)'!G83</f>
        <v>0</v>
      </c>
      <c r="Q83">
        <f t="shared" si="7"/>
        <v>1435.5</v>
      </c>
      <c r="R83">
        <f t="shared" si="8"/>
        <v>1314.5</v>
      </c>
      <c r="S83" s="6" t="b">
        <f t="shared" si="9"/>
        <v>0</v>
      </c>
    </row>
    <row r="84" spans="1:19">
      <c r="A84">
        <v>80</v>
      </c>
      <c r="B84">
        <f>'Number of parcels delivered'!K83</f>
        <v>23</v>
      </c>
      <c r="C84">
        <f>'Number of parcels delivered'!L83</f>
        <v>78</v>
      </c>
      <c r="D84" s="15">
        <f>MIN('Number of parcels delivered'!M83,MAX(0,Parameters!$B$11-'Cheapest driver (car issues)'!B84-'Cheapest driver (car issues)'!C84-'Cheapest driver (car issues)'!E84))</f>
        <v>0</v>
      </c>
      <c r="E84" s="17">
        <f>MIN('Number of parcels delivered'!N83,MAX(0,Parameters!$B$11-'Cheapest driver (car issues)'!B84-'Cheapest driver (car issues)'!C84))</f>
        <v>449</v>
      </c>
      <c r="F84">
        <f t="shared" si="10"/>
        <v>550</v>
      </c>
      <c r="G84">
        <f>Parameters!$B$11-'Cheapest driver (car issues)'!F84</f>
        <v>0</v>
      </c>
      <c r="J84">
        <v>80</v>
      </c>
      <c r="K84">
        <f>Parameters!$B$11*Parameters!$B$9</f>
        <v>2750</v>
      </c>
      <c r="L84">
        <f>'Cheapest driver (car issues)'!B84*Parameters!$B$3</f>
        <v>51.75</v>
      </c>
      <c r="M84">
        <f>'Cheapest driver (car issues)'!C84*Parameters!$B$4</f>
        <v>97.5</v>
      </c>
      <c r="N84">
        <f>Parameters!$B$5*'Cheapest driver (car issues)'!D84</f>
        <v>0</v>
      </c>
      <c r="O84">
        <f>'Cheapest driver (car issues)'!E84*Parameters!$B$6</f>
        <v>1347</v>
      </c>
      <c r="P84">
        <f>Parameters!$B$7*'Cheapest driver (car issues)'!G84</f>
        <v>0</v>
      </c>
      <c r="Q84">
        <f t="shared" si="7"/>
        <v>1496.25</v>
      </c>
      <c r="R84">
        <f t="shared" si="8"/>
        <v>1253.75</v>
      </c>
      <c r="S84" s="6" t="b">
        <f t="shared" si="9"/>
        <v>0</v>
      </c>
    </row>
    <row r="85" spans="1:19">
      <c r="A85">
        <v>81</v>
      </c>
      <c r="B85">
        <f>'Number of parcels delivered'!K84</f>
        <v>20</v>
      </c>
      <c r="C85">
        <f>'Number of parcels delivered'!L84</f>
        <v>222</v>
      </c>
      <c r="D85" s="15">
        <f>MIN('Number of parcels delivered'!M84,MAX(0,Parameters!$B$11-'Cheapest driver (car issues)'!B85-'Cheapest driver (car issues)'!C85-'Cheapest driver (car issues)'!E85))</f>
        <v>0</v>
      </c>
      <c r="E85" s="17">
        <f>MIN('Number of parcels delivered'!N84,MAX(0,Parameters!$B$11-'Cheapest driver (car issues)'!B85-'Cheapest driver (car issues)'!C85))</f>
        <v>308</v>
      </c>
      <c r="F85">
        <f t="shared" si="10"/>
        <v>550</v>
      </c>
      <c r="G85">
        <f>Parameters!$B$11-'Cheapest driver (car issues)'!F85</f>
        <v>0</v>
      </c>
      <c r="J85">
        <v>81</v>
      </c>
      <c r="K85">
        <f>Parameters!$B$11*Parameters!$B$9</f>
        <v>2750</v>
      </c>
      <c r="L85">
        <f>'Cheapest driver (car issues)'!B85*Parameters!$B$3</f>
        <v>45</v>
      </c>
      <c r="M85">
        <f>'Cheapest driver (car issues)'!C85*Parameters!$B$4</f>
        <v>277.5</v>
      </c>
      <c r="N85">
        <f>Parameters!$B$5*'Cheapest driver (car issues)'!D85</f>
        <v>0</v>
      </c>
      <c r="O85">
        <f>'Cheapest driver (car issues)'!E85*Parameters!$B$6</f>
        <v>924</v>
      </c>
      <c r="P85">
        <f>Parameters!$B$7*'Cheapest driver (car issues)'!G85</f>
        <v>0</v>
      </c>
      <c r="Q85">
        <f t="shared" si="7"/>
        <v>1246.5</v>
      </c>
      <c r="R85">
        <f t="shared" si="8"/>
        <v>1503.5</v>
      </c>
      <c r="S85" s="6" t="b">
        <f t="shared" si="9"/>
        <v>1</v>
      </c>
    </row>
    <row r="86" spans="1:19">
      <c r="A86">
        <v>82</v>
      </c>
      <c r="B86">
        <f>'Number of parcels delivered'!K85</f>
        <v>22</v>
      </c>
      <c r="C86">
        <f>'Number of parcels delivered'!L85</f>
        <v>50</v>
      </c>
      <c r="D86" s="15">
        <f>MIN('Number of parcels delivered'!M85,MAX(0,Parameters!$B$11-'Cheapest driver (car issues)'!B86-'Cheapest driver (car issues)'!C86-'Cheapest driver (car issues)'!E86))</f>
        <v>0</v>
      </c>
      <c r="E86" s="17">
        <f>MIN('Number of parcels delivered'!N85,MAX(0,Parameters!$B$11-'Cheapest driver (car issues)'!B86-'Cheapest driver (car issues)'!C86))</f>
        <v>478</v>
      </c>
      <c r="F86">
        <f t="shared" si="10"/>
        <v>550</v>
      </c>
      <c r="G86">
        <f>Parameters!$B$11-'Cheapest driver (car issues)'!F86</f>
        <v>0</v>
      </c>
      <c r="J86">
        <v>82</v>
      </c>
      <c r="K86">
        <f>Parameters!$B$11*Parameters!$B$9</f>
        <v>2750</v>
      </c>
      <c r="L86">
        <f>'Cheapest driver (car issues)'!B86*Parameters!$B$3</f>
        <v>49.5</v>
      </c>
      <c r="M86">
        <f>'Cheapest driver (car issues)'!C86*Parameters!$B$4</f>
        <v>62.5</v>
      </c>
      <c r="N86">
        <f>Parameters!$B$5*'Cheapest driver (car issues)'!D86</f>
        <v>0</v>
      </c>
      <c r="O86">
        <f>'Cheapest driver (car issues)'!E86*Parameters!$B$6</f>
        <v>1434</v>
      </c>
      <c r="P86">
        <f>Parameters!$B$7*'Cheapest driver (car issues)'!G86</f>
        <v>0</v>
      </c>
      <c r="Q86">
        <f t="shared" si="7"/>
        <v>1546</v>
      </c>
      <c r="R86">
        <f t="shared" si="8"/>
        <v>1204</v>
      </c>
      <c r="S86" s="6" t="b">
        <f t="shared" si="9"/>
        <v>0</v>
      </c>
    </row>
    <row r="87" spans="1:19">
      <c r="A87">
        <v>83</v>
      </c>
      <c r="B87">
        <f>'Number of parcels delivered'!K86</f>
        <v>20</v>
      </c>
      <c r="C87">
        <f>'Number of parcels delivered'!L86</f>
        <v>167</v>
      </c>
      <c r="D87" s="15">
        <f>MIN('Number of parcels delivered'!M86,MAX(0,Parameters!$B$11-'Cheapest driver (car issues)'!B87-'Cheapest driver (car issues)'!C87-'Cheapest driver (car issues)'!E87))</f>
        <v>0</v>
      </c>
      <c r="E87" s="17">
        <f>MIN('Number of parcels delivered'!N86,MAX(0,Parameters!$B$11-'Cheapest driver (car issues)'!B87-'Cheapest driver (car issues)'!C87))</f>
        <v>363</v>
      </c>
      <c r="F87">
        <f t="shared" si="10"/>
        <v>550</v>
      </c>
      <c r="G87">
        <f>Parameters!$B$11-'Cheapest driver (car issues)'!F87</f>
        <v>0</v>
      </c>
      <c r="J87">
        <v>83</v>
      </c>
      <c r="K87">
        <f>Parameters!$B$11*Parameters!$B$9</f>
        <v>2750</v>
      </c>
      <c r="L87">
        <f>'Cheapest driver (car issues)'!B87*Parameters!$B$3</f>
        <v>45</v>
      </c>
      <c r="M87">
        <f>'Cheapest driver (car issues)'!C87*Parameters!$B$4</f>
        <v>208.75</v>
      </c>
      <c r="N87">
        <f>Parameters!$B$5*'Cheapest driver (car issues)'!D87</f>
        <v>0</v>
      </c>
      <c r="O87">
        <f>'Cheapest driver (car issues)'!E87*Parameters!$B$6</f>
        <v>1089</v>
      </c>
      <c r="P87">
        <f>Parameters!$B$7*'Cheapest driver (car issues)'!G87</f>
        <v>0</v>
      </c>
      <c r="Q87">
        <f t="shared" si="7"/>
        <v>1342.75</v>
      </c>
      <c r="R87">
        <f t="shared" si="8"/>
        <v>1407.25</v>
      </c>
      <c r="S87" s="6" t="b">
        <f t="shared" si="9"/>
        <v>0</v>
      </c>
    </row>
    <row r="88" spans="1:19">
      <c r="A88">
        <v>84</v>
      </c>
      <c r="B88">
        <f>'Number of parcels delivered'!K87</f>
        <v>20</v>
      </c>
      <c r="C88">
        <f>'Number of parcels delivered'!L87</f>
        <v>216</v>
      </c>
      <c r="D88" s="15">
        <f>MIN('Number of parcels delivered'!M87,MAX(0,Parameters!$B$11-'Cheapest driver (car issues)'!B88-'Cheapest driver (car issues)'!C88-'Cheapest driver (car issues)'!E88))</f>
        <v>0</v>
      </c>
      <c r="E88" s="17">
        <f>MIN('Number of parcels delivered'!N87,MAX(0,Parameters!$B$11-'Cheapest driver (car issues)'!B88-'Cheapest driver (car issues)'!C88))</f>
        <v>314</v>
      </c>
      <c r="F88">
        <f t="shared" si="10"/>
        <v>550</v>
      </c>
      <c r="G88">
        <f>Parameters!$B$11-'Cheapest driver (car issues)'!F88</f>
        <v>0</v>
      </c>
      <c r="J88">
        <v>84</v>
      </c>
      <c r="K88">
        <f>Parameters!$B$11*Parameters!$B$9</f>
        <v>2750</v>
      </c>
      <c r="L88">
        <f>'Cheapest driver (car issues)'!B88*Parameters!$B$3</f>
        <v>45</v>
      </c>
      <c r="M88">
        <f>'Cheapest driver (car issues)'!C88*Parameters!$B$4</f>
        <v>270</v>
      </c>
      <c r="N88">
        <f>Parameters!$B$5*'Cheapest driver (car issues)'!D88</f>
        <v>0</v>
      </c>
      <c r="O88">
        <f>'Cheapest driver (car issues)'!E88*Parameters!$B$6</f>
        <v>942</v>
      </c>
      <c r="P88">
        <f>Parameters!$B$7*'Cheapest driver (car issues)'!G88</f>
        <v>0</v>
      </c>
      <c r="Q88">
        <f t="shared" si="7"/>
        <v>1257</v>
      </c>
      <c r="R88">
        <f t="shared" si="8"/>
        <v>1493</v>
      </c>
      <c r="S88" s="6" t="b">
        <f t="shared" si="9"/>
        <v>1</v>
      </c>
    </row>
    <row r="89" spans="1:19">
      <c r="A89">
        <v>85</v>
      </c>
      <c r="B89">
        <f>'Number of parcels delivered'!K88</f>
        <v>20</v>
      </c>
      <c r="C89">
        <f>'Number of parcels delivered'!L88</f>
        <v>99</v>
      </c>
      <c r="D89" s="15">
        <f>MIN('Number of parcels delivered'!M88,MAX(0,Parameters!$B$11-'Cheapest driver (car issues)'!B89-'Cheapest driver (car issues)'!C89-'Cheapest driver (car issues)'!E89))</f>
        <v>110</v>
      </c>
      <c r="E89" s="17">
        <f>MIN('Number of parcels delivered'!N88,MAX(0,Parameters!$B$11-'Cheapest driver (car issues)'!B89-'Cheapest driver (car issues)'!C89))</f>
        <v>319</v>
      </c>
      <c r="F89">
        <f t="shared" si="10"/>
        <v>548</v>
      </c>
      <c r="G89">
        <f>Parameters!$B$11-'Cheapest driver (car issues)'!F89</f>
        <v>2</v>
      </c>
      <c r="J89">
        <v>85</v>
      </c>
      <c r="K89">
        <f>Parameters!$B$11*Parameters!$B$9</f>
        <v>2750</v>
      </c>
      <c r="L89">
        <f>'Cheapest driver (car issues)'!B89*Parameters!$B$3</f>
        <v>45</v>
      </c>
      <c r="M89">
        <f>'Cheapest driver (car issues)'!C89*Parameters!$B$4</f>
        <v>123.75</v>
      </c>
      <c r="N89">
        <f>Parameters!$B$5*'Cheapest driver (car issues)'!D89</f>
        <v>385</v>
      </c>
      <c r="O89">
        <f>'Cheapest driver (car issues)'!E89*Parameters!$B$6</f>
        <v>957</v>
      </c>
      <c r="P89">
        <f>Parameters!$B$7*'Cheapest driver (car issues)'!G89</f>
        <v>6</v>
      </c>
      <c r="Q89">
        <f t="shared" si="7"/>
        <v>1516.75</v>
      </c>
      <c r="R89">
        <f t="shared" si="8"/>
        <v>1233.25</v>
      </c>
      <c r="S89" s="6" t="b">
        <f t="shared" si="9"/>
        <v>0</v>
      </c>
    </row>
    <row r="90" spans="1:19">
      <c r="A90">
        <v>86</v>
      </c>
      <c r="B90">
        <f>'Number of parcels delivered'!K89</f>
        <v>20</v>
      </c>
      <c r="C90">
        <f>'Number of parcels delivered'!L89</f>
        <v>162</v>
      </c>
      <c r="D90" s="15">
        <f>MIN('Number of parcels delivered'!M89,MAX(0,Parameters!$B$11-'Cheapest driver (car issues)'!B90-'Cheapest driver (car issues)'!C90-'Cheapest driver (car issues)'!E90))</f>
        <v>97</v>
      </c>
      <c r="E90" s="17">
        <f>MIN('Number of parcels delivered'!N89,MAX(0,Parameters!$B$11-'Cheapest driver (car issues)'!B90-'Cheapest driver (car issues)'!C90))</f>
        <v>100</v>
      </c>
      <c r="F90">
        <f t="shared" si="10"/>
        <v>379</v>
      </c>
      <c r="G90">
        <f>Parameters!$B$11-'Cheapest driver (car issues)'!F90</f>
        <v>171</v>
      </c>
      <c r="J90">
        <v>86</v>
      </c>
      <c r="K90">
        <f>Parameters!$B$11*Parameters!$B$9</f>
        <v>2750</v>
      </c>
      <c r="L90">
        <f>'Cheapest driver (car issues)'!B90*Parameters!$B$3</f>
        <v>45</v>
      </c>
      <c r="M90">
        <f>'Cheapest driver (car issues)'!C90*Parameters!$B$4</f>
        <v>202.5</v>
      </c>
      <c r="N90">
        <f>Parameters!$B$5*'Cheapest driver (car issues)'!D90</f>
        <v>339.5</v>
      </c>
      <c r="O90">
        <f>'Cheapest driver (car issues)'!E90*Parameters!$B$6</f>
        <v>300</v>
      </c>
      <c r="P90">
        <f>Parameters!$B$7*'Cheapest driver (car issues)'!G90</f>
        <v>513</v>
      </c>
      <c r="Q90">
        <f t="shared" si="7"/>
        <v>1400</v>
      </c>
      <c r="R90">
        <f t="shared" si="8"/>
        <v>1350</v>
      </c>
      <c r="S90" s="6" t="b">
        <f t="shared" si="9"/>
        <v>0</v>
      </c>
    </row>
    <row r="91" spans="1:19">
      <c r="A91">
        <v>87</v>
      </c>
      <c r="B91">
        <f>'Number of parcels delivered'!K90</f>
        <v>20</v>
      </c>
      <c r="C91">
        <f>'Number of parcels delivered'!L90</f>
        <v>225</v>
      </c>
      <c r="D91" s="15">
        <f>MIN('Number of parcels delivered'!M90,MAX(0,Parameters!$B$11-'Cheapest driver (car issues)'!B91-'Cheapest driver (car issues)'!C91-'Cheapest driver (car issues)'!E91))</f>
        <v>75</v>
      </c>
      <c r="E91" s="17">
        <f>MIN('Number of parcels delivered'!N90,MAX(0,Parameters!$B$11-'Cheapest driver (car issues)'!B91-'Cheapest driver (car issues)'!C91))</f>
        <v>120</v>
      </c>
      <c r="F91">
        <f t="shared" si="10"/>
        <v>440</v>
      </c>
      <c r="G91">
        <f>Parameters!$B$11-'Cheapest driver (car issues)'!F91</f>
        <v>110</v>
      </c>
      <c r="J91">
        <v>87</v>
      </c>
      <c r="K91">
        <f>Parameters!$B$11*Parameters!$B$9</f>
        <v>2750</v>
      </c>
      <c r="L91">
        <f>'Cheapest driver (car issues)'!B91*Parameters!$B$3</f>
        <v>45</v>
      </c>
      <c r="M91">
        <f>'Cheapest driver (car issues)'!C91*Parameters!$B$4</f>
        <v>281.25</v>
      </c>
      <c r="N91">
        <f>Parameters!$B$5*'Cheapest driver (car issues)'!D91</f>
        <v>262.5</v>
      </c>
      <c r="O91">
        <f>'Cheapest driver (car issues)'!E91*Parameters!$B$6</f>
        <v>360</v>
      </c>
      <c r="P91">
        <f>Parameters!$B$7*'Cheapest driver (car issues)'!G91</f>
        <v>330</v>
      </c>
      <c r="Q91">
        <f t="shared" si="7"/>
        <v>1278.75</v>
      </c>
      <c r="R91">
        <f t="shared" si="8"/>
        <v>1471.25</v>
      </c>
      <c r="S91" s="6" t="b">
        <f t="shared" si="9"/>
        <v>1</v>
      </c>
    </row>
    <row r="92" spans="1:19">
      <c r="A92">
        <v>88</v>
      </c>
      <c r="B92">
        <f>'Number of parcels delivered'!K91</f>
        <v>22</v>
      </c>
      <c r="C92">
        <f>'Number of parcels delivered'!L91</f>
        <v>50</v>
      </c>
      <c r="D92" s="15">
        <f>MIN('Number of parcels delivered'!M91,MAX(0,Parameters!$B$11-'Cheapest driver (car issues)'!B92-'Cheapest driver (car issues)'!C92-'Cheapest driver (car issues)'!E92))</f>
        <v>16</v>
      </c>
      <c r="E92" s="17">
        <f>MIN('Number of parcels delivered'!N91,MAX(0,Parameters!$B$11-'Cheapest driver (car issues)'!B92-'Cheapest driver (car issues)'!C92))</f>
        <v>462</v>
      </c>
      <c r="F92">
        <f t="shared" si="10"/>
        <v>550</v>
      </c>
      <c r="G92">
        <f>Parameters!$B$11-'Cheapest driver (car issues)'!F92</f>
        <v>0</v>
      </c>
      <c r="J92">
        <v>88</v>
      </c>
      <c r="K92">
        <f>Parameters!$B$11*Parameters!$B$9</f>
        <v>2750</v>
      </c>
      <c r="L92">
        <f>'Cheapest driver (car issues)'!B92*Parameters!$B$3</f>
        <v>49.5</v>
      </c>
      <c r="M92">
        <f>'Cheapest driver (car issues)'!C92*Parameters!$B$4</f>
        <v>62.5</v>
      </c>
      <c r="N92">
        <f>Parameters!$B$5*'Cheapest driver (car issues)'!D92</f>
        <v>56</v>
      </c>
      <c r="O92">
        <f>'Cheapest driver (car issues)'!E92*Parameters!$B$6</f>
        <v>1386</v>
      </c>
      <c r="P92">
        <f>Parameters!$B$7*'Cheapest driver (car issues)'!G92</f>
        <v>0</v>
      </c>
      <c r="Q92">
        <f t="shared" si="7"/>
        <v>1554</v>
      </c>
      <c r="R92">
        <f t="shared" si="8"/>
        <v>1196</v>
      </c>
      <c r="S92" s="6" t="b">
        <f t="shared" si="9"/>
        <v>0</v>
      </c>
    </row>
    <row r="93" spans="1:19">
      <c r="A93">
        <v>89</v>
      </c>
      <c r="B93">
        <f>'Number of parcels delivered'!K92</f>
        <v>20</v>
      </c>
      <c r="C93">
        <f>'Number of parcels delivered'!L92</f>
        <v>99</v>
      </c>
      <c r="D93" s="15">
        <f>MIN('Number of parcels delivered'!M92,MAX(0,Parameters!$B$11-'Cheapest driver (car issues)'!B93-'Cheapest driver (car issues)'!C93-'Cheapest driver (car issues)'!E93))</f>
        <v>0</v>
      </c>
      <c r="E93" s="17">
        <f>MIN('Number of parcels delivered'!N92,MAX(0,Parameters!$B$11-'Cheapest driver (car issues)'!B93-'Cheapest driver (car issues)'!C93))</f>
        <v>431</v>
      </c>
      <c r="F93">
        <f t="shared" si="10"/>
        <v>550</v>
      </c>
      <c r="G93">
        <f>Parameters!$B$11-'Cheapest driver (car issues)'!F93</f>
        <v>0</v>
      </c>
      <c r="J93">
        <v>89</v>
      </c>
      <c r="K93">
        <f>Parameters!$B$11*Parameters!$B$9</f>
        <v>2750</v>
      </c>
      <c r="L93">
        <f>'Cheapest driver (car issues)'!B93*Parameters!$B$3</f>
        <v>45</v>
      </c>
      <c r="M93">
        <f>'Cheapest driver (car issues)'!C93*Parameters!$B$4</f>
        <v>123.75</v>
      </c>
      <c r="N93">
        <f>Parameters!$B$5*'Cheapest driver (car issues)'!D93</f>
        <v>0</v>
      </c>
      <c r="O93">
        <f>'Cheapest driver (car issues)'!E93*Parameters!$B$6</f>
        <v>1293</v>
      </c>
      <c r="P93">
        <f>Parameters!$B$7*'Cheapest driver (car issues)'!G93</f>
        <v>0</v>
      </c>
      <c r="Q93">
        <f t="shared" si="7"/>
        <v>1461.75</v>
      </c>
      <c r="R93">
        <f t="shared" si="8"/>
        <v>1288.25</v>
      </c>
      <c r="S93" s="6" t="b">
        <f t="shared" si="9"/>
        <v>0</v>
      </c>
    </row>
    <row r="94" spans="1:19">
      <c r="A94">
        <v>90</v>
      </c>
      <c r="B94">
        <f>'Number of parcels delivered'!K93</f>
        <v>20</v>
      </c>
      <c r="C94">
        <f>'Number of parcels delivered'!L93</f>
        <v>75</v>
      </c>
      <c r="D94" s="15">
        <f>MIN('Number of parcels delivered'!M93,MAX(0,Parameters!$B$11-'Cheapest driver (car issues)'!B94-'Cheapest driver (car issues)'!C94-'Cheapest driver (car issues)'!E94))</f>
        <v>72</v>
      </c>
      <c r="E94" s="17">
        <f>MIN('Number of parcels delivered'!N93,MAX(0,Parameters!$B$11-'Cheapest driver (car issues)'!B94-'Cheapest driver (car issues)'!C94))</f>
        <v>383</v>
      </c>
      <c r="F94">
        <f t="shared" si="10"/>
        <v>550</v>
      </c>
      <c r="G94">
        <f>Parameters!$B$11-'Cheapest driver (car issues)'!F94</f>
        <v>0</v>
      </c>
      <c r="J94">
        <v>90</v>
      </c>
      <c r="K94">
        <f>Parameters!$B$11*Parameters!$B$9</f>
        <v>2750</v>
      </c>
      <c r="L94">
        <f>'Cheapest driver (car issues)'!B94*Parameters!$B$3</f>
        <v>45</v>
      </c>
      <c r="M94">
        <f>'Cheapest driver (car issues)'!C94*Parameters!$B$4</f>
        <v>93.75</v>
      </c>
      <c r="N94">
        <f>Parameters!$B$5*'Cheapest driver (car issues)'!D94</f>
        <v>252</v>
      </c>
      <c r="O94">
        <f>'Cheapest driver (car issues)'!E94*Parameters!$B$6</f>
        <v>1149</v>
      </c>
      <c r="P94">
        <f>Parameters!$B$7*'Cheapest driver (car issues)'!G94</f>
        <v>0</v>
      </c>
      <c r="Q94">
        <f t="shared" si="7"/>
        <v>1539.75</v>
      </c>
      <c r="R94">
        <f t="shared" si="8"/>
        <v>1210.25</v>
      </c>
      <c r="S94" s="6" t="b">
        <f t="shared" si="9"/>
        <v>0</v>
      </c>
    </row>
    <row r="95" spans="1:19">
      <c r="A95">
        <v>91</v>
      </c>
      <c r="B95">
        <f>'Number of parcels delivered'!K94</f>
        <v>20</v>
      </c>
      <c r="C95">
        <f>'Number of parcels delivered'!L94</f>
        <v>55</v>
      </c>
      <c r="D95" s="15">
        <f>MIN('Number of parcels delivered'!M94,MAX(0,Parameters!$B$11-'Cheapest driver (car issues)'!B95-'Cheapest driver (car issues)'!C95-'Cheapest driver (car issues)'!E95))</f>
        <v>132</v>
      </c>
      <c r="E95" s="17">
        <f>MIN('Number of parcels delivered'!N94,MAX(0,Parameters!$B$11-'Cheapest driver (car issues)'!B95-'Cheapest driver (car issues)'!C95))</f>
        <v>100</v>
      </c>
      <c r="F95">
        <f t="shared" si="10"/>
        <v>307</v>
      </c>
      <c r="G95">
        <f>Parameters!$B$11-'Cheapest driver (car issues)'!F95</f>
        <v>243</v>
      </c>
      <c r="J95">
        <v>91</v>
      </c>
      <c r="K95">
        <f>Parameters!$B$11*Parameters!$B$9</f>
        <v>2750</v>
      </c>
      <c r="L95">
        <f>'Cheapest driver (car issues)'!B95*Parameters!$B$3</f>
        <v>45</v>
      </c>
      <c r="M95">
        <f>'Cheapest driver (car issues)'!C95*Parameters!$B$4</f>
        <v>68.75</v>
      </c>
      <c r="N95">
        <f>Parameters!$B$5*'Cheapest driver (car issues)'!D95</f>
        <v>462</v>
      </c>
      <c r="O95">
        <f>'Cheapest driver (car issues)'!E95*Parameters!$B$6</f>
        <v>300</v>
      </c>
      <c r="P95">
        <f>Parameters!$B$7*'Cheapest driver (car issues)'!G95</f>
        <v>729</v>
      </c>
      <c r="Q95">
        <f t="shared" si="7"/>
        <v>1604.75</v>
      </c>
      <c r="R95">
        <f t="shared" si="8"/>
        <v>1145.25</v>
      </c>
      <c r="S95" s="6" t="b">
        <f t="shared" si="9"/>
        <v>0</v>
      </c>
    </row>
    <row r="96" spans="1:19">
      <c r="A96">
        <v>92</v>
      </c>
      <c r="B96">
        <f>'Number of parcels delivered'!K95</f>
        <v>20</v>
      </c>
      <c r="C96">
        <f>'Number of parcels delivered'!L95</f>
        <v>73</v>
      </c>
      <c r="D96" s="15">
        <f>MIN('Number of parcels delivered'!M95,MAX(0,Parameters!$B$11-'Cheapest driver (car issues)'!B96-'Cheapest driver (car issues)'!C96-'Cheapest driver (car issues)'!E96))</f>
        <v>181</v>
      </c>
      <c r="E96" s="17">
        <f>MIN('Number of parcels delivered'!N95,MAX(0,Parameters!$B$11-'Cheapest driver (car issues)'!B96-'Cheapest driver (car issues)'!C96))</f>
        <v>124</v>
      </c>
      <c r="F96">
        <f t="shared" si="10"/>
        <v>398</v>
      </c>
      <c r="G96">
        <f>Parameters!$B$11-'Cheapest driver (car issues)'!F96</f>
        <v>152</v>
      </c>
      <c r="J96">
        <v>92</v>
      </c>
      <c r="K96">
        <f>Parameters!$B$11*Parameters!$B$9</f>
        <v>2750</v>
      </c>
      <c r="L96">
        <f>'Cheapest driver (car issues)'!B96*Parameters!$B$3</f>
        <v>45</v>
      </c>
      <c r="M96">
        <f>'Cheapest driver (car issues)'!C96*Parameters!$B$4</f>
        <v>91.25</v>
      </c>
      <c r="N96">
        <f>Parameters!$B$5*'Cheapest driver (car issues)'!D96</f>
        <v>633.5</v>
      </c>
      <c r="O96">
        <f>'Cheapest driver (car issues)'!E96*Parameters!$B$6</f>
        <v>372</v>
      </c>
      <c r="P96">
        <f>Parameters!$B$7*'Cheapest driver (car issues)'!G96</f>
        <v>456</v>
      </c>
      <c r="Q96">
        <f t="shared" si="7"/>
        <v>1597.75</v>
      </c>
      <c r="R96">
        <f t="shared" si="8"/>
        <v>1152.25</v>
      </c>
      <c r="S96" s="6" t="b">
        <f t="shared" si="9"/>
        <v>0</v>
      </c>
    </row>
    <row r="97" spans="1:19">
      <c r="A97">
        <v>93</v>
      </c>
      <c r="B97">
        <f>'Number of parcels delivered'!K96</f>
        <v>23</v>
      </c>
      <c r="C97">
        <f>'Number of parcels delivered'!L96</f>
        <v>50</v>
      </c>
      <c r="D97" s="15">
        <f>MIN('Number of parcels delivered'!M96,MAX(0,Parameters!$B$11-'Cheapest driver (car issues)'!B97-'Cheapest driver (car issues)'!C97-'Cheapest driver (car issues)'!E97))</f>
        <v>75</v>
      </c>
      <c r="E97" s="17">
        <f>MIN('Number of parcels delivered'!N96,MAX(0,Parameters!$B$11-'Cheapest driver (car issues)'!B97-'Cheapest driver (car issues)'!C97))</f>
        <v>100</v>
      </c>
      <c r="F97">
        <f t="shared" si="10"/>
        <v>248</v>
      </c>
      <c r="G97">
        <f>Parameters!$B$11-'Cheapest driver (car issues)'!F97</f>
        <v>302</v>
      </c>
      <c r="J97">
        <v>93</v>
      </c>
      <c r="K97">
        <f>Parameters!$B$11*Parameters!$B$9</f>
        <v>2750</v>
      </c>
      <c r="L97">
        <f>'Cheapest driver (car issues)'!B97*Parameters!$B$3</f>
        <v>51.75</v>
      </c>
      <c r="M97">
        <f>'Cheapest driver (car issues)'!C97*Parameters!$B$4</f>
        <v>62.5</v>
      </c>
      <c r="N97">
        <f>Parameters!$B$5*'Cheapest driver (car issues)'!D97</f>
        <v>262.5</v>
      </c>
      <c r="O97">
        <f>'Cheapest driver (car issues)'!E97*Parameters!$B$6</f>
        <v>300</v>
      </c>
      <c r="P97">
        <f>Parameters!$B$7*'Cheapest driver (car issues)'!G97</f>
        <v>906</v>
      </c>
      <c r="Q97">
        <f t="shared" si="7"/>
        <v>1582.75</v>
      </c>
      <c r="R97">
        <f t="shared" si="8"/>
        <v>1167.25</v>
      </c>
      <c r="S97" s="6" t="b">
        <f t="shared" si="9"/>
        <v>0</v>
      </c>
    </row>
    <row r="98" spans="1:19">
      <c r="A98">
        <v>94</v>
      </c>
      <c r="B98">
        <f>'Number of parcels delivered'!K97</f>
        <v>20</v>
      </c>
      <c r="C98">
        <f>'Number of parcels delivered'!L97</f>
        <v>50</v>
      </c>
      <c r="D98" s="15">
        <f>MIN('Number of parcels delivered'!M97,MAX(0,Parameters!$B$11-'Cheapest driver (car issues)'!B98-'Cheapest driver (car issues)'!C98-'Cheapest driver (car issues)'!E98))</f>
        <v>75</v>
      </c>
      <c r="E98" s="17">
        <f>MIN('Number of parcels delivered'!N97,MAX(0,Parameters!$B$11-'Cheapest driver (car issues)'!B98-'Cheapest driver (car issues)'!C98))</f>
        <v>100</v>
      </c>
      <c r="F98">
        <f t="shared" si="10"/>
        <v>245</v>
      </c>
      <c r="G98">
        <f>Parameters!$B$11-'Cheapest driver (car issues)'!F98</f>
        <v>305</v>
      </c>
      <c r="J98">
        <v>94</v>
      </c>
      <c r="K98">
        <f>Parameters!$B$11*Parameters!$B$9</f>
        <v>2750</v>
      </c>
      <c r="L98">
        <f>'Cheapest driver (car issues)'!B98*Parameters!$B$3</f>
        <v>45</v>
      </c>
      <c r="M98">
        <f>'Cheapest driver (car issues)'!C98*Parameters!$B$4</f>
        <v>62.5</v>
      </c>
      <c r="N98">
        <f>Parameters!$B$5*'Cheapest driver (car issues)'!D98</f>
        <v>262.5</v>
      </c>
      <c r="O98">
        <f>'Cheapest driver (car issues)'!E98*Parameters!$B$6</f>
        <v>300</v>
      </c>
      <c r="P98">
        <f>Parameters!$B$7*'Cheapest driver (car issues)'!G98</f>
        <v>915</v>
      </c>
      <c r="Q98">
        <f t="shared" si="7"/>
        <v>1585</v>
      </c>
      <c r="R98">
        <f t="shared" si="8"/>
        <v>1165</v>
      </c>
      <c r="S98" s="6" t="b">
        <f t="shared" si="9"/>
        <v>0</v>
      </c>
    </row>
    <row r="99" spans="1:19">
      <c r="A99">
        <v>95</v>
      </c>
      <c r="B99">
        <f>'Number of parcels delivered'!K98</f>
        <v>20</v>
      </c>
      <c r="C99">
        <f>'Number of parcels delivered'!L98</f>
        <v>236</v>
      </c>
      <c r="D99" s="15">
        <f>MIN('Number of parcels delivered'!M98,MAX(0,Parameters!$B$11-'Cheapest driver (car issues)'!B99-'Cheapest driver (car issues)'!C99-'Cheapest driver (car issues)'!E99))</f>
        <v>88</v>
      </c>
      <c r="E99" s="17">
        <f>MIN('Number of parcels delivered'!N98,MAX(0,Parameters!$B$11-'Cheapest driver (car issues)'!B99-'Cheapest driver (car issues)'!C99))</f>
        <v>123</v>
      </c>
      <c r="F99">
        <f t="shared" si="10"/>
        <v>467</v>
      </c>
      <c r="G99">
        <f>Parameters!$B$11-'Cheapest driver (car issues)'!F99</f>
        <v>83</v>
      </c>
      <c r="J99">
        <v>95</v>
      </c>
      <c r="K99">
        <f>Parameters!$B$11*Parameters!$B$9</f>
        <v>2750</v>
      </c>
      <c r="L99">
        <f>'Cheapest driver (car issues)'!B99*Parameters!$B$3</f>
        <v>45</v>
      </c>
      <c r="M99">
        <f>'Cheapest driver (car issues)'!C99*Parameters!$B$4</f>
        <v>295</v>
      </c>
      <c r="N99">
        <f>Parameters!$B$5*'Cheapest driver (car issues)'!D99</f>
        <v>308</v>
      </c>
      <c r="O99">
        <f>'Cheapest driver (car issues)'!E99*Parameters!$B$6</f>
        <v>369</v>
      </c>
      <c r="P99">
        <f>Parameters!$B$7*'Cheapest driver (car issues)'!G99</f>
        <v>249</v>
      </c>
      <c r="Q99">
        <f t="shared" si="7"/>
        <v>1266</v>
      </c>
      <c r="R99">
        <f t="shared" si="8"/>
        <v>1484</v>
      </c>
      <c r="S99" s="6" t="b">
        <f t="shared" si="9"/>
        <v>1</v>
      </c>
    </row>
    <row r="100" spans="1:19">
      <c r="A100">
        <v>96</v>
      </c>
      <c r="B100">
        <f>'Number of parcels delivered'!K99</f>
        <v>20</v>
      </c>
      <c r="C100">
        <f>'Number of parcels delivered'!L99</f>
        <v>209</v>
      </c>
      <c r="D100" s="15">
        <f>MIN('Number of parcels delivered'!M99,MAX(0,Parameters!$B$11-'Cheapest driver (car issues)'!B100-'Cheapest driver (car issues)'!C100-'Cheapest driver (car issues)'!E100))</f>
        <v>0</v>
      </c>
      <c r="E100" s="17">
        <f>MIN('Number of parcels delivered'!N99,MAX(0,Parameters!$B$11-'Cheapest driver (car issues)'!B100-'Cheapest driver (car issues)'!C100))</f>
        <v>321</v>
      </c>
      <c r="F100">
        <f t="shared" si="10"/>
        <v>550</v>
      </c>
      <c r="G100">
        <f>Parameters!$B$11-'Cheapest driver (car issues)'!F100</f>
        <v>0</v>
      </c>
      <c r="J100">
        <v>96</v>
      </c>
      <c r="K100">
        <f>Parameters!$B$11*Parameters!$B$9</f>
        <v>2750</v>
      </c>
      <c r="L100">
        <f>'Cheapest driver (car issues)'!B100*Parameters!$B$3</f>
        <v>45</v>
      </c>
      <c r="M100">
        <f>'Cheapest driver (car issues)'!C100*Parameters!$B$4</f>
        <v>261.25</v>
      </c>
      <c r="N100">
        <f>Parameters!$B$5*'Cheapest driver (car issues)'!D100</f>
        <v>0</v>
      </c>
      <c r="O100">
        <f>'Cheapest driver (car issues)'!E100*Parameters!$B$6</f>
        <v>963</v>
      </c>
      <c r="P100">
        <f>Parameters!$B$7*'Cheapest driver (car issues)'!G100</f>
        <v>0</v>
      </c>
      <c r="Q100">
        <f t="shared" si="7"/>
        <v>1269.25</v>
      </c>
      <c r="R100">
        <f t="shared" si="8"/>
        <v>1480.75</v>
      </c>
      <c r="S100" s="6" t="b">
        <f t="shared" si="9"/>
        <v>1</v>
      </c>
    </row>
    <row r="101" spans="1:19">
      <c r="A101">
        <v>97</v>
      </c>
      <c r="B101">
        <f>'Number of parcels delivered'!K100</f>
        <v>20</v>
      </c>
      <c r="C101">
        <f>'Number of parcels delivered'!L100</f>
        <v>229</v>
      </c>
      <c r="D101" s="15">
        <f>MIN('Number of parcels delivered'!M100,MAX(0,Parameters!$B$11-'Cheapest driver (car issues)'!B101-'Cheapest driver (car issues)'!C101-'Cheapest driver (car issues)'!E101))</f>
        <v>0</v>
      </c>
      <c r="E101" s="17">
        <f>MIN('Number of parcels delivered'!N100,MAX(0,Parameters!$B$11-'Cheapest driver (car issues)'!B101-'Cheapest driver (car issues)'!C101))</f>
        <v>301</v>
      </c>
      <c r="F101">
        <f t="shared" si="10"/>
        <v>550</v>
      </c>
      <c r="G101">
        <f>Parameters!$B$11-'Cheapest driver (car issues)'!F101</f>
        <v>0</v>
      </c>
      <c r="J101">
        <v>97</v>
      </c>
      <c r="K101">
        <f>Parameters!$B$11*Parameters!$B$9</f>
        <v>2750</v>
      </c>
      <c r="L101">
        <f>'Cheapest driver (car issues)'!B101*Parameters!$B$3</f>
        <v>45</v>
      </c>
      <c r="M101">
        <f>'Cheapest driver (car issues)'!C101*Parameters!$B$4</f>
        <v>286.25</v>
      </c>
      <c r="N101">
        <f>Parameters!$B$5*'Cheapest driver (car issues)'!D101</f>
        <v>0</v>
      </c>
      <c r="O101">
        <f>'Cheapest driver (car issues)'!E101*Parameters!$B$6</f>
        <v>903</v>
      </c>
      <c r="P101">
        <f>Parameters!$B$7*'Cheapest driver (car issues)'!G101</f>
        <v>0</v>
      </c>
      <c r="Q101">
        <f t="shared" ref="Q101:Q104" si="11">SUM(L101:P101)</f>
        <v>1234.25</v>
      </c>
      <c r="R101">
        <f t="shared" ref="R101:R104" si="12">K101-Q101</f>
        <v>1515.75</v>
      </c>
      <c r="S101" s="6" t="b">
        <f t="shared" ref="S101:S104" si="13">R101&gt;$V$10</f>
        <v>1</v>
      </c>
    </row>
    <row r="102" spans="1:19">
      <c r="A102">
        <v>98</v>
      </c>
      <c r="B102">
        <f>'Number of parcels delivered'!K101</f>
        <v>20</v>
      </c>
      <c r="C102">
        <f>'Number of parcels delivered'!L101</f>
        <v>205</v>
      </c>
      <c r="D102" s="15">
        <f>MIN('Number of parcels delivered'!M101,MAX(0,Parameters!$B$11-'Cheapest driver (car issues)'!B102-'Cheapest driver (car issues)'!C102-'Cheapest driver (car issues)'!E102))</f>
        <v>0</v>
      </c>
      <c r="E102" s="17">
        <f>MIN('Number of parcels delivered'!N101,MAX(0,Parameters!$B$11-'Cheapest driver (car issues)'!B102-'Cheapest driver (car issues)'!C102))</f>
        <v>325</v>
      </c>
      <c r="F102">
        <f t="shared" si="10"/>
        <v>550</v>
      </c>
      <c r="G102">
        <f>Parameters!$B$11-'Cheapest driver (car issues)'!F102</f>
        <v>0</v>
      </c>
      <c r="J102">
        <v>98</v>
      </c>
      <c r="K102">
        <f>Parameters!$B$11*Parameters!$B$9</f>
        <v>2750</v>
      </c>
      <c r="L102">
        <f>'Cheapest driver (car issues)'!B102*Parameters!$B$3</f>
        <v>45</v>
      </c>
      <c r="M102">
        <f>'Cheapest driver (car issues)'!C102*Parameters!$B$4</f>
        <v>256.25</v>
      </c>
      <c r="N102">
        <f>Parameters!$B$5*'Cheapest driver (car issues)'!D102</f>
        <v>0</v>
      </c>
      <c r="O102">
        <f>'Cheapest driver (car issues)'!E102*Parameters!$B$6</f>
        <v>975</v>
      </c>
      <c r="P102">
        <f>Parameters!$B$7*'Cheapest driver (car issues)'!G102</f>
        <v>0</v>
      </c>
      <c r="Q102">
        <f t="shared" si="11"/>
        <v>1276.25</v>
      </c>
      <c r="R102">
        <f t="shared" si="12"/>
        <v>1473.75</v>
      </c>
      <c r="S102" s="6" t="b">
        <f t="shared" si="13"/>
        <v>1</v>
      </c>
    </row>
    <row r="103" spans="1:19">
      <c r="A103">
        <v>99</v>
      </c>
      <c r="B103">
        <f>'Number of parcels delivered'!K102</f>
        <v>20</v>
      </c>
      <c r="C103">
        <f>'Number of parcels delivered'!L102</f>
        <v>115</v>
      </c>
      <c r="D103" s="15">
        <f>MIN('Number of parcels delivered'!M102,MAX(0,Parameters!$B$11-'Cheapest driver (car issues)'!B103-'Cheapest driver (car issues)'!C103-'Cheapest driver (car issues)'!E103))</f>
        <v>75</v>
      </c>
      <c r="E103" s="17">
        <f>MIN('Number of parcels delivered'!N102,MAX(0,Parameters!$B$11-'Cheapest driver (car issues)'!B103-'Cheapest driver (car issues)'!C103))</f>
        <v>100</v>
      </c>
      <c r="F103">
        <f t="shared" si="10"/>
        <v>310</v>
      </c>
      <c r="G103">
        <f>Parameters!$B$11-'Cheapest driver (car issues)'!F103</f>
        <v>240</v>
      </c>
      <c r="J103">
        <v>99</v>
      </c>
      <c r="K103">
        <f>Parameters!$B$11*Parameters!$B$9</f>
        <v>2750</v>
      </c>
      <c r="L103">
        <f>'Cheapest driver (car issues)'!B103*Parameters!$B$3</f>
        <v>45</v>
      </c>
      <c r="M103">
        <f>'Cheapest driver (car issues)'!C103*Parameters!$B$4</f>
        <v>143.75</v>
      </c>
      <c r="N103">
        <f>Parameters!$B$5*'Cheapest driver (car issues)'!D103</f>
        <v>262.5</v>
      </c>
      <c r="O103">
        <f>'Cheapest driver (car issues)'!E103*Parameters!$B$6</f>
        <v>300</v>
      </c>
      <c r="P103">
        <f>Parameters!$B$7*'Cheapest driver (car issues)'!G103</f>
        <v>720</v>
      </c>
      <c r="Q103">
        <f t="shared" si="11"/>
        <v>1471.25</v>
      </c>
      <c r="R103">
        <f t="shared" si="12"/>
        <v>1278.75</v>
      </c>
      <c r="S103" s="6" t="b">
        <f t="shared" si="13"/>
        <v>0</v>
      </c>
    </row>
    <row r="104" spans="1:19">
      <c r="A104">
        <v>100</v>
      </c>
      <c r="B104">
        <f>'Number of parcels delivered'!K103</f>
        <v>20</v>
      </c>
      <c r="C104">
        <f>'Number of parcels delivered'!L103</f>
        <v>141</v>
      </c>
      <c r="D104" s="15">
        <f>MIN('Number of parcels delivered'!M103,MAX(0,Parameters!$B$11-'Cheapest driver (car issues)'!B104-'Cheapest driver (car issues)'!C104-'Cheapest driver (car issues)'!E104))</f>
        <v>0</v>
      </c>
      <c r="E104" s="17">
        <f>MIN('Number of parcels delivered'!N103,MAX(0,Parameters!$B$11-'Cheapest driver (car issues)'!B104-'Cheapest driver (car issues)'!C104))</f>
        <v>389</v>
      </c>
      <c r="F104">
        <f t="shared" si="10"/>
        <v>550</v>
      </c>
      <c r="G104">
        <f>Parameters!$B$11-'Cheapest driver (car issues)'!F104</f>
        <v>0</v>
      </c>
      <c r="J104">
        <v>100</v>
      </c>
      <c r="K104">
        <f>Parameters!$B$11*Parameters!$B$9</f>
        <v>2750</v>
      </c>
      <c r="L104">
        <f>'Cheapest driver (car issues)'!B104*Parameters!$B$3</f>
        <v>45</v>
      </c>
      <c r="M104">
        <f>'Cheapest driver (car issues)'!C104*Parameters!$B$4</f>
        <v>176.25</v>
      </c>
      <c r="N104">
        <f>Parameters!$B$5*'Cheapest driver (car issues)'!D104</f>
        <v>0</v>
      </c>
      <c r="O104">
        <f>'Cheapest driver (car issues)'!E104*Parameters!$B$6</f>
        <v>1167</v>
      </c>
      <c r="P104">
        <f>Parameters!$B$7*'Cheapest driver (car issues)'!G104</f>
        <v>0</v>
      </c>
      <c r="Q104">
        <f t="shared" si="11"/>
        <v>1388.25</v>
      </c>
      <c r="R104">
        <f t="shared" si="12"/>
        <v>1361.75</v>
      </c>
      <c r="S104" s="6" t="b">
        <f t="shared" si="13"/>
        <v>0</v>
      </c>
    </row>
    <row r="105" spans="1:19">
      <c r="A105" t="s">
        <v>39</v>
      </c>
      <c r="B105">
        <f>AVERAGE(B5:B104)</f>
        <v>20.52</v>
      </c>
      <c r="C105">
        <f t="shared" ref="C105:G105" si="14">AVERAGE(C5:C104)</f>
        <v>123.3</v>
      </c>
      <c r="D105">
        <f t="shared" si="14"/>
        <v>55.26</v>
      </c>
      <c r="E105">
        <f t="shared" si="14"/>
        <v>289.24</v>
      </c>
      <c r="G105">
        <f t="shared" si="14"/>
        <v>61.68</v>
      </c>
    </row>
  </sheetData>
  <mergeCells count="2">
    <mergeCell ref="B3:E3"/>
    <mergeCell ref="L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workbookViewId="0"/>
  </sheetViews>
  <sheetFormatPr defaultColWidth="8.796875" defaultRowHeight="13.8"/>
  <cols>
    <col min="1" max="1" width="10" customWidth="1"/>
    <col min="10" max="10" width="9.59765625" customWidth="1"/>
    <col min="21" max="21" width="17.3984375" customWidth="1"/>
  </cols>
  <sheetData>
    <row r="1" spans="1:23" ht="15.6">
      <c r="A1" s="18" t="s">
        <v>40</v>
      </c>
    </row>
    <row r="3" spans="1:23" ht="27.45" customHeight="1">
      <c r="B3" s="22" t="s">
        <v>0</v>
      </c>
      <c r="C3" s="22"/>
      <c r="D3" s="22"/>
      <c r="E3" s="22"/>
      <c r="L3" s="22" t="s">
        <v>10</v>
      </c>
      <c r="M3" s="22"/>
      <c r="N3" s="22"/>
      <c r="O3" s="22"/>
      <c r="P3" s="22"/>
      <c r="U3" t="s">
        <v>28</v>
      </c>
      <c r="W3" t="s">
        <v>24</v>
      </c>
    </row>
    <row r="4" spans="1:23" s="1" customFormat="1" ht="82.8">
      <c r="A4" s="4" t="s">
        <v>24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21</v>
      </c>
      <c r="G4" s="4" t="s">
        <v>33</v>
      </c>
      <c r="H4" s="19"/>
      <c r="I4" s="4"/>
      <c r="J4" s="4" t="s">
        <v>24</v>
      </c>
      <c r="K4" s="4" t="s">
        <v>9</v>
      </c>
      <c r="L4" s="4" t="s">
        <v>29</v>
      </c>
      <c r="M4" s="4" t="s">
        <v>30</v>
      </c>
      <c r="N4" s="4" t="s">
        <v>31</v>
      </c>
      <c r="O4" s="4" t="s">
        <v>32</v>
      </c>
      <c r="P4" s="4" t="s">
        <v>34</v>
      </c>
      <c r="Q4" s="19" t="s">
        <v>11</v>
      </c>
      <c r="R4" s="19" t="s">
        <v>12</v>
      </c>
      <c r="S4" s="20" t="s">
        <v>17</v>
      </c>
      <c r="U4" s="1" t="s">
        <v>13</v>
      </c>
      <c r="V4" s="1">
        <f>MAX(R5:R104)</f>
        <v>1521.75</v>
      </c>
      <c r="W4" s="1">
        <f>MATCH(V4,R5:R104,0)</f>
        <v>13</v>
      </c>
    </row>
    <row r="5" spans="1:23">
      <c r="A5">
        <v>1</v>
      </c>
      <c r="B5" s="17">
        <f>MIN('Number of parcels delivered'!K4,MAX(0,Parameters!$B$11-'Most deliveries (car issues)'!E5-'Most deliveries (car issues)'!C5-'Most deliveries (car issues)'!D5))</f>
        <v>0</v>
      </c>
      <c r="C5">
        <f>MIN('Number of parcels delivered'!L4,MAX(0,Parameters!$B$11-E5))</f>
        <v>0</v>
      </c>
      <c r="D5" s="15">
        <f>MIN('Number of parcels delivered'!M4,MAX(0,Parameters!$B$11-'Most deliveries (car issues)'!C5-'Most deliveries (car issues)'!E5))</f>
        <v>0</v>
      </c>
      <c r="E5" s="16">
        <f>MIN(Parameters!$B$11,'Number of parcels delivered'!N4)</f>
        <v>550</v>
      </c>
      <c r="F5">
        <f>SUM(B5:E5)</f>
        <v>550</v>
      </c>
      <c r="G5">
        <f>Parameters!$B$11-'Most deliveries (car issues)'!F5</f>
        <v>0</v>
      </c>
      <c r="J5">
        <v>1</v>
      </c>
      <c r="K5">
        <f>Parameters!$B$11*Parameters!$B$9</f>
        <v>2750</v>
      </c>
      <c r="L5">
        <f>'Most deliveries (car issues)'!B5*Parameters!$B$3</f>
        <v>0</v>
      </c>
      <c r="M5">
        <f>'Most deliveries (car issues)'!C5*Parameters!$B$4</f>
        <v>0</v>
      </c>
      <c r="N5">
        <f>Parameters!$B$5*'Most deliveries (car issues)'!D5</f>
        <v>0</v>
      </c>
      <c r="O5">
        <f>'Most deliveries (car issues)'!E5*Parameters!$B$6</f>
        <v>1650</v>
      </c>
      <c r="P5">
        <f>Parameters!$B$7*'Most deliveries (car issues)'!G5</f>
        <v>0</v>
      </c>
      <c r="Q5">
        <f t="shared" ref="Q5:Q36" si="0">SUM(L5:P5)</f>
        <v>1650</v>
      </c>
      <c r="R5">
        <f t="shared" ref="R5:R36" si="1">K5-Q5</f>
        <v>1100</v>
      </c>
      <c r="S5" s="6" t="b">
        <f t="shared" ref="S5:S36" si="2">R5&gt;$V$10</f>
        <v>0</v>
      </c>
      <c r="U5" t="s">
        <v>14</v>
      </c>
      <c r="V5">
        <f>MIN(R5:R104)</f>
        <v>1100</v>
      </c>
      <c r="W5">
        <f>MATCH(V5,R5:R104,0)</f>
        <v>1</v>
      </c>
    </row>
    <row r="6" spans="1:23">
      <c r="A6">
        <v>2</v>
      </c>
      <c r="B6" s="17">
        <f>MIN('Number of parcels delivered'!K5,MAX(0,Parameters!$B$11-'Most deliveries (car issues)'!E6-'Most deliveries (car issues)'!C6-'Most deliveries (car issues)'!D6))</f>
        <v>0</v>
      </c>
      <c r="C6">
        <f>MIN('Number of parcels delivered'!L5,MAX(0,Parameters!$B$11-E6))</f>
        <v>69</v>
      </c>
      <c r="D6" s="15">
        <f>MIN('Number of parcels delivered'!M5,MAX(0,Parameters!$B$11-'Most deliveries (car issues)'!C6-'Most deliveries (car issues)'!E6))</f>
        <v>22</v>
      </c>
      <c r="E6" s="16">
        <f>MIN(Parameters!$B$11,'Number of parcels delivered'!N5)</f>
        <v>459</v>
      </c>
      <c r="F6">
        <f t="shared" ref="F6:F69" si="3">SUM(B6:E6)</f>
        <v>550</v>
      </c>
      <c r="G6">
        <f>Parameters!$B$11-'Most deliveries (car issues)'!F6</f>
        <v>0</v>
      </c>
      <c r="J6">
        <v>2</v>
      </c>
      <c r="K6">
        <f>Parameters!$B$11*Parameters!$B$9</f>
        <v>2750</v>
      </c>
      <c r="L6">
        <f>'Most deliveries (car issues)'!B6*Parameters!$B$3</f>
        <v>0</v>
      </c>
      <c r="M6">
        <f>'Most deliveries (car issues)'!C6*Parameters!$B$4</f>
        <v>86.25</v>
      </c>
      <c r="N6">
        <f>Parameters!$B$5*'Most deliveries (car issues)'!D6</f>
        <v>77</v>
      </c>
      <c r="O6">
        <f>'Most deliveries (car issues)'!E6*Parameters!$B$6</f>
        <v>1377</v>
      </c>
      <c r="P6">
        <f>Parameters!$B$7*'Most deliveries (car issues)'!G6</f>
        <v>0</v>
      </c>
      <c r="Q6">
        <f t="shared" si="0"/>
        <v>1540.25</v>
      </c>
      <c r="R6">
        <f t="shared" si="1"/>
        <v>1209.75</v>
      </c>
      <c r="S6" s="6" t="b">
        <f t="shared" si="2"/>
        <v>0</v>
      </c>
      <c r="U6" t="s">
        <v>15</v>
      </c>
      <c r="V6">
        <f>AVERAGE(R5:R104)</f>
        <v>1214.3399999999999</v>
      </c>
    </row>
    <row r="7" spans="1:23">
      <c r="A7">
        <v>3</v>
      </c>
      <c r="B7" s="17">
        <f>MIN('Number of parcels delivered'!K6,MAX(0,Parameters!$B$11-'Most deliveries (car issues)'!E7-'Most deliveries (car issues)'!C7-'Most deliveries (car issues)'!D7))</f>
        <v>20</v>
      </c>
      <c r="C7">
        <f>MIN('Number of parcels delivered'!L6,MAX(0,Parameters!$B$11-E7))</f>
        <v>186</v>
      </c>
      <c r="D7" s="15">
        <f>MIN('Number of parcels delivered'!M6,MAX(0,Parameters!$B$11-'Most deliveries (car issues)'!C7-'Most deliveries (car issues)'!E7))</f>
        <v>75</v>
      </c>
      <c r="E7" s="16">
        <f>MIN(Parameters!$B$11,'Number of parcels delivered'!N6)</f>
        <v>205</v>
      </c>
      <c r="F7">
        <f t="shared" si="3"/>
        <v>486</v>
      </c>
      <c r="G7">
        <f>Parameters!$B$11-'Most deliveries (car issues)'!F7</f>
        <v>64</v>
      </c>
      <c r="J7">
        <v>3</v>
      </c>
      <c r="K7">
        <f>Parameters!$B$11*Parameters!$B$9</f>
        <v>2750</v>
      </c>
      <c r="L7">
        <f>'Most deliveries (car issues)'!B7*Parameters!$B$3</f>
        <v>45</v>
      </c>
      <c r="M7">
        <f>'Most deliveries (car issues)'!C7*Parameters!$B$4</f>
        <v>232.5</v>
      </c>
      <c r="N7">
        <f>Parameters!$B$5*'Most deliveries (car issues)'!D7</f>
        <v>262.5</v>
      </c>
      <c r="O7">
        <f>'Most deliveries (car issues)'!E7*Parameters!$B$6</f>
        <v>615</v>
      </c>
      <c r="P7">
        <f>Parameters!$B$7*'Most deliveries (car issues)'!G7</f>
        <v>192</v>
      </c>
      <c r="Q7">
        <f t="shared" si="0"/>
        <v>1347</v>
      </c>
      <c r="R7">
        <f t="shared" si="1"/>
        <v>1403</v>
      </c>
      <c r="S7" s="6" t="b">
        <f t="shared" si="2"/>
        <v>0</v>
      </c>
    </row>
    <row r="8" spans="1:23">
      <c r="A8">
        <v>4</v>
      </c>
      <c r="B8" s="17">
        <f>MIN('Number of parcels delivered'!K7,MAX(0,Parameters!$B$11-'Most deliveries (car issues)'!E8-'Most deliveries (car issues)'!C8-'Most deliveries (car issues)'!D8))</f>
        <v>0</v>
      </c>
      <c r="C8">
        <f>MIN('Number of parcels delivered'!L7,MAX(0,Parameters!$B$11-E8))</f>
        <v>84</v>
      </c>
      <c r="D8" s="15">
        <f>MIN('Number of parcels delivered'!M7,MAX(0,Parameters!$B$11-'Most deliveries (car issues)'!C8-'Most deliveries (car issues)'!E8))</f>
        <v>92</v>
      </c>
      <c r="E8" s="16">
        <f>MIN(Parameters!$B$11,'Number of parcels delivered'!N7)</f>
        <v>374</v>
      </c>
      <c r="F8">
        <f t="shared" si="3"/>
        <v>550</v>
      </c>
      <c r="G8">
        <f>Parameters!$B$11-'Most deliveries (car issues)'!F8</f>
        <v>0</v>
      </c>
      <c r="J8">
        <v>4</v>
      </c>
      <c r="K8">
        <f>Parameters!$B$11*Parameters!$B$9</f>
        <v>2750</v>
      </c>
      <c r="L8">
        <f>'Most deliveries (car issues)'!B8*Parameters!$B$3</f>
        <v>0</v>
      </c>
      <c r="M8">
        <f>'Most deliveries (car issues)'!C8*Parameters!$B$4</f>
        <v>105</v>
      </c>
      <c r="N8">
        <f>Parameters!$B$5*'Most deliveries (car issues)'!D8</f>
        <v>322</v>
      </c>
      <c r="O8">
        <f>'Most deliveries (car issues)'!E8*Parameters!$B$6</f>
        <v>1122</v>
      </c>
      <c r="P8">
        <f>Parameters!$B$7*'Most deliveries (car issues)'!G8</f>
        <v>0</v>
      </c>
      <c r="Q8">
        <f t="shared" si="0"/>
        <v>1549</v>
      </c>
      <c r="R8">
        <f t="shared" si="1"/>
        <v>1201</v>
      </c>
      <c r="S8" s="6" t="b">
        <f t="shared" si="2"/>
        <v>0</v>
      </c>
    </row>
    <row r="9" spans="1:23" ht="14.4" thickBot="1">
      <c r="A9">
        <v>5</v>
      </c>
      <c r="B9" s="17">
        <f>MIN('Number of parcels delivered'!K8,MAX(0,Parameters!$B$11-'Most deliveries (car issues)'!E9-'Most deliveries (car issues)'!C9-'Most deliveries (car issues)'!D9))</f>
        <v>0</v>
      </c>
      <c r="C9">
        <f>MIN('Number of parcels delivered'!L8,MAX(0,Parameters!$B$11-E9))</f>
        <v>46</v>
      </c>
      <c r="D9" s="15">
        <f>MIN('Number of parcels delivered'!M8,MAX(0,Parameters!$B$11-'Most deliveries (car issues)'!C9-'Most deliveries (car issues)'!E9))</f>
        <v>0</v>
      </c>
      <c r="E9" s="16">
        <f>MIN(Parameters!$B$11,'Number of parcels delivered'!N8)</f>
        <v>504</v>
      </c>
      <c r="F9">
        <f t="shared" si="3"/>
        <v>550</v>
      </c>
      <c r="G9">
        <f>Parameters!$B$11-'Most deliveries (car issues)'!F9</f>
        <v>0</v>
      </c>
      <c r="J9">
        <v>5</v>
      </c>
      <c r="K9">
        <f>Parameters!$B$11*Parameters!$B$9</f>
        <v>2750</v>
      </c>
      <c r="L9">
        <f>'Most deliveries (car issues)'!B9*Parameters!$B$3</f>
        <v>0</v>
      </c>
      <c r="M9">
        <f>'Most deliveries (car issues)'!C9*Parameters!$B$4</f>
        <v>57.5</v>
      </c>
      <c r="N9">
        <f>Parameters!$B$5*'Most deliveries (car issues)'!D9</f>
        <v>0</v>
      </c>
      <c r="O9">
        <f>'Most deliveries (car issues)'!E9*Parameters!$B$6</f>
        <v>1512</v>
      </c>
      <c r="P9">
        <f>Parameters!$B$7*'Most deliveries (car issues)'!G9</f>
        <v>0</v>
      </c>
      <c r="Q9">
        <f t="shared" si="0"/>
        <v>1569.5</v>
      </c>
      <c r="R9">
        <f t="shared" si="1"/>
        <v>1180.5</v>
      </c>
      <c r="S9" s="6" t="b">
        <f t="shared" si="2"/>
        <v>0</v>
      </c>
    </row>
    <row r="10" spans="1:23">
      <c r="A10">
        <v>6</v>
      </c>
      <c r="B10" s="17">
        <f>MIN('Number of parcels delivered'!K9,MAX(0,Parameters!$B$11-'Most deliveries (car issues)'!E10-'Most deliveries (car issues)'!C10-'Most deliveries (car issues)'!D10))</f>
        <v>20</v>
      </c>
      <c r="C10">
        <f>MIN('Number of parcels delivered'!L9,MAX(0,Parameters!$B$11-E10))</f>
        <v>88</v>
      </c>
      <c r="D10" s="15">
        <f>MIN('Number of parcels delivered'!M9,MAX(0,Parameters!$B$11-'Most deliveries (car issues)'!C10-'Most deliveries (car issues)'!E10))</f>
        <v>153</v>
      </c>
      <c r="E10" s="16">
        <f>MIN(Parameters!$B$11,'Number of parcels delivered'!N9)</f>
        <v>100</v>
      </c>
      <c r="F10">
        <f t="shared" si="3"/>
        <v>361</v>
      </c>
      <c r="G10">
        <f>Parameters!$B$11-'Most deliveries (car issues)'!F10</f>
        <v>189</v>
      </c>
      <c r="J10">
        <v>6</v>
      </c>
      <c r="K10">
        <f>Parameters!$B$11*Parameters!$B$9</f>
        <v>2750</v>
      </c>
      <c r="L10">
        <f>'Most deliveries (car issues)'!B10*Parameters!$B$3</f>
        <v>45</v>
      </c>
      <c r="M10">
        <f>'Most deliveries (car issues)'!C10*Parameters!$B$4</f>
        <v>110</v>
      </c>
      <c r="N10">
        <f>Parameters!$B$5*'Most deliveries (car issues)'!D10</f>
        <v>535.5</v>
      </c>
      <c r="O10">
        <f>'Most deliveries (car issues)'!E10*Parameters!$B$6</f>
        <v>300</v>
      </c>
      <c r="P10">
        <f>Parameters!$B$7*'Most deliveries (car issues)'!G10</f>
        <v>567</v>
      </c>
      <c r="Q10">
        <f t="shared" si="0"/>
        <v>1557.5</v>
      </c>
      <c r="R10">
        <f t="shared" si="1"/>
        <v>1192.5</v>
      </c>
      <c r="S10" s="6" t="b">
        <f t="shared" si="2"/>
        <v>0</v>
      </c>
      <c r="U10" s="7" t="s">
        <v>16</v>
      </c>
      <c r="V10" s="8">
        <v>1450</v>
      </c>
    </row>
    <row r="11" spans="1:23">
      <c r="A11">
        <v>7</v>
      </c>
      <c r="B11" s="17">
        <f>MIN('Number of parcels delivered'!K10,MAX(0,Parameters!$B$11-'Most deliveries (car issues)'!E11-'Most deliveries (car issues)'!C11-'Most deliveries (car issues)'!D11))</f>
        <v>0</v>
      </c>
      <c r="C11">
        <f>MIN('Number of parcels delivered'!L10,MAX(0,Parameters!$B$11-E11))</f>
        <v>0</v>
      </c>
      <c r="D11" s="15">
        <f>MIN('Number of parcels delivered'!M10,MAX(0,Parameters!$B$11-'Most deliveries (car issues)'!C11-'Most deliveries (car issues)'!E11))</f>
        <v>0</v>
      </c>
      <c r="E11" s="16">
        <f>MIN(Parameters!$B$11,'Number of parcels delivered'!N10)</f>
        <v>550</v>
      </c>
      <c r="F11">
        <f t="shared" si="3"/>
        <v>550</v>
      </c>
      <c r="G11">
        <f>Parameters!$B$11-'Most deliveries (car issues)'!F11</f>
        <v>0</v>
      </c>
      <c r="J11">
        <v>7</v>
      </c>
      <c r="K11">
        <f>Parameters!$B$11*Parameters!$B$9</f>
        <v>2750</v>
      </c>
      <c r="L11">
        <f>'Most deliveries (car issues)'!B11*Parameters!$B$3</f>
        <v>0</v>
      </c>
      <c r="M11">
        <f>'Most deliveries (car issues)'!C11*Parameters!$B$4</f>
        <v>0</v>
      </c>
      <c r="N11">
        <f>Parameters!$B$5*'Most deliveries (car issues)'!D11</f>
        <v>0</v>
      </c>
      <c r="O11">
        <f>'Most deliveries (car issues)'!E11*Parameters!$B$6</f>
        <v>1650</v>
      </c>
      <c r="P11">
        <f>Parameters!$B$7*'Most deliveries (car issues)'!G11</f>
        <v>0</v>
      </c>
      <c r="Q11">
        <f t="shared" si="0"/>
        <v>1650</v>
      </c>
      <c r="R11">
        <f t="shared" si="1"/>
        <v>1100</v>
      </c>
      <c r="S11" s="6" t="b">
        <f t="shared" si="2"/>
        <v>0</v>
      </c>
      <c r="U11" s="9"/>
      <c r="V11" s="10"/>
    </row>
    <row r="12" spans="1:23" ht="41.4">
      <c r="A12">
        <v>8</v>
      </c>
      <c r="B12" s="17">
        <f>MIN('Number of parcels delivered'!K11,MAX(0,Parameters!$B$11-'Most deliveries (car issues)'!E12-'Most deliveries (car issues)'!C12-'Most deliveries (car issues)'!D12))</f>
        <v>0</v>
      </c>
      <c r="C12">
        <f>MIN('Number of parcels delivered'!L11,MAX(0,Parameters!$B$11-E12))</f>
        <v>167</v>
      </c>
      <c r="D12" s="15">
        <f>MIN('Number of parcels delivered'!M11,MAX(0,Parameters!$B$11-'Most deliveries (car issues)'!C12-'Most deliveries (car issues)'!E12))</f>
        <v>0</v>
      </c>
      <c r="E12" s="16">
        <f>MIN(Parameters!$B$11,'Number of parcels delivered'!N11)</f>
        <v>383</v>
      </c>
      <c r="F12">
        <f t="shared" si="3"/>
        <v>550</v>
      </c>
      <c r="G12">
        <f>Parameters!$B$11-'Most deliveries (car issues)'!F12</f>
        <v>0</v>
      </c>
      <c r="J12">
        <v>8</v>
      </c>
      <c r="K12">
        <f>Parameters!$B$11*Parameters!$B$9</f>
        <v>2750</v>
      </c>
      <c r="L12">
        <f>'Most deliveries (car issues)'!B12*Parameters!$B$3</f>
        <v>0</v>
      </c>
      <c r="M12">
        <f>'Most deliveries (car issues)'!C12*Parameters!$B$4</f>
        <v>208.75</v>
      </c>
      <c r="N12">
        <f>Parameters!$B$5*'Most deliveries (car issues)'!D12</f>
        <v>0</v>
      </c>
      <c r="O12">
        <f>'Most deliveries (car issues)'!E12*Parameters!$B$6</f>
        <v>1149</v>
      </c>
      <c r="P12">
        <f>Parameters!$B$7*'Most deliveries (car issues)'!G12</f>
        <v>0</v>
      </c>
      <c r="Q12">
        <f t="shared" si="0"/>
        <v>1357.75</v>
      </c>
      <c r="R12">
        <f t="shared" si="1"/>
        <v>1392.25</v>
      </c>
      <c r="S12" s="6" t="b">
        <f t="shared" si="2"/>
        <v>0</v>
      </c>
      <c r="U12" s="11" t="s">
        <v>26</v>
      </c>
      <c r="V12" s="10">
        <f>COUNTIF(S5:S104,"TRUE")</f>
        <v>3</v>
      </c>
    </row>
    <row r="13" spans="1:23" ht="42" thickBot="1">
      <c r="A13">
        <v>9</v>
      </c>
      <c r="B13" s="17">
        <f>MIN('Number of parcels delivered'!K12,MAX(0,Parameters!$B$11-'Most deliveries (car issues)'!E13-'Most deliveries (car issues)'!C13-'Most deliveries (car issues)'!D13))</f>
        <v>23</v>
      </c>
      <c r="C13">
        <f>MIN('Number of parcels delivered'!L12,MAX(0,Parameters!$B$11-E13))</f>
        <v>50</v>
      </c>
      <c r="D13" s="15">
        <f>MIN('Number of parcels delivered'!M12,MAX(0,Parameters!$B$11-'Most deliveries (car issues)'!C13-'Most deliveries (car issues)'!E13))</f>
        <v>75</v>
      </c>
      <c r="E13" s="16">
        <f>MIN(Parameters!$B$11,'Number of parcels delivered'!N12)</f>
        <v>102</v>
      </c>
      <c r="F13">
        <f t="shared" si="3"/>
        <v>250</v>
      </c>
      <c r="G13">
        <f>Parameters!$B$11-'Most deliveries (car issues)'!F13</f>
        <v>300</v>
      </c>
      <c r="J13">
        <v>9</v>
      </c>
      <c r="K13">
        <f>Parameters!$B$11*Parameters!$B$9</f>
        <v>2750</v>
      </c>
      <c r="L13">
        <f>'Most deliveries (car issues)'!B13*Parameters!$B$3</f>
        <v>51.75</v>
      </c>
      <c r="M13">
        <f>'Most deliveries (car issues)'!C13*Parameters!$B$4</f>
        <v>62.5</v>
      </c>
      <c r="N13">
        <f>Parameters!$B$5*'Most deliveries (car issues)'!D13</f>
        <v>262.5</v>
      </c>
      <c r="O13">
        <f>'Most deliveries (car issues)'!E13*Parameters!$B$6</f>
        <v>306</v>
      </c>
      <c r="P13">
        <f>Parameters!$B$7*'Most deliveries (car issues)'!G13</f>
        <v>900</v>
      </c>
      <c r="Q13">
        <f t="shared" si="0"/>
        <v>1582.75</v>
      </c>
      <c r="R13">
        <f t="shared" si="1"/>
        <v>1167.25</v>
      </c>
      <c r="S13" s="6" t="b">
        <f t="shared" si="2"/>
        <v>0</v>
      </c>
      <c r="U13" s="12" t="s">
        <v>27</v>
      </c>
      <c r="V13" s="13">
        <f>V12/J104</f>
        <v>0.03</v>
      </c>
    </row>
    <row r="14" spans="1:23">
      <c r="A14">
        <v>10</v>
      </c>
      <c r="B14" s="17">
        <f>MIN('Number of parcels delivered'!K13,MAX(0,Parameters!$B$11-'Most deliveries (car issues)'!E14-'Most deliveries (car issues)'!C14-'Most deliveries (car issues)'!D14))</f>
        <v>20</v>
      </c>
      <c r="C14">
        <f>MIN('Number of parcels delivered'!L13,MAX(0,Parameters!$B$11-E14))</f>
        <v>50</v>
      </c>
      <c r="D14" s="15">
        <f>MIN('Number of parcels delivered'!M13,MAX(0,Parameters!$B$11-'Most deliveries (car issues)'!C14-'Most deliveries (car issues)'!E14))</f>
        <v>120</v>
      </c>
      <c r="E14" s="16">
        <f>MIN(Parameters!$B$11,'Number of parcels delivered'!N13)</f>
        <v>272</v>
      </c>
      <c r="F14">
        <f t="shared" si="3"/>
        <v>462</v>
      </c>
      <c r="G14">
        <f>Parameters!$B$11-'Most deliveries (car issues)'!F14</f>
        <v>88</v>
      </c>
      <c r="J14">
        <v>10</v>
      </c>
      <c r="K14">
        <f>Parameters!$B$11*Parameters!$B$9</f>
        <v>2750</v>
      </c>
      <c r="L14">
        <f>'Most deliveries (car issues)'!B14*Parameters!$B$3</f>
        <v>45</v>
      </c>
      <c r="M14">
        <f>'Most deliveries (car issues)'!C14*Parameters!$B$4</f>
        <v>62.5</v>
      </c>
      <c r="N14">
        <f>Parameters!$B$5*'Most deliveries (car issues)'!D14</f>
        <v>420</v>
      </c>
      <c r="O14">
        <f>'Most deliveries (car issues)'!E14*Parameters!$B$6</f>
        <v>816</v>
      </c>
      <c r="P14">
        <f>Parameters!$B$7*'Most deliveries (car issues)'!G14</f>
        <v>264</v>
      </c>
      <c r="Q14">
        <f t="shared" si="0"/>
        <v>1607.5</v>
      </c>
      <c r="R14">
        <f t="shared" si="1"/>
        <v>1142.5</v>
      </c>
      <c r="S14" s="6" t="b">
        <f t="shared" si="2"/>
        <v>0</v>
      </c>
    </row>
    <row r="15" spans="1:23">
      <c r="A15">
        <v>11</v>
      </c>
      <c r="B15" s="17">
        <f>MIN('Number of parcels delivered'!K14,MAX(0,Parameters!$B$11-'Most deliveries (car issues)'!E15-'Most deliveries (car issues)'!C15-'Most deliveries (car issues)'!D15))</f>
        <v>20</v>
      </c>
      <c r="C15">
        <f>MIN('Number of parcels delivered'!L14,MAX(0,Parameters!$B$11-E15))</f>
        <v>54</v>
      </c>
      <c r="D15" s="15">
        <f>MIN('Number of parcels delivered'!M14,MAX(0,Parameters!$B$11-'Most deliveries (car issues)'!C15-'Most deliveries (car issues)'!E15))</f>
        <v>160</v>
      </c>
      <c r="E15" s="16">
        <f>MIN(Parameters!$B$11,'Number of parcels delivered'!N14)</f>
        <v>244</v>
      </c>
      <c r="F15">
        <f t="shared" si="3"/>
        <v>478</v>
      </c>
      <c r="G15">
        <f>Parameters!$B$11-'Most deliveries (car issues)'!F15</f>
        <v>72</v>
      </c>
      <c r="J15">
        <v>11</v>
      </c>
      <c r="K15">
        <f>Parameters!$B$11*Parameters!$B$9</f>
        <v>2750</v>
      </c>
      <c r="L15">
        <f>'Most deliveries (car issues)'!B15*Parameters!$B$3</f>
        <v>45</v>
      </c>
      <c r="M15">
        <f>'Most deliveries (car issues)'!C15*Parameters!$B$4</f>
        <v>67.5</v>
      </c>
      <c r="N15">
        <f>Parameters!$B$5*'Most deliveries (car issues)'!D15</f>
        <v>560</v>
      </c>
      <c r="O15">
        <f>'Most deliveries (car issues)'!E15*Parameters!$B$6</f>
        <v>732</v>
      </c>
      <c r="P15">
        <f>Parameters!$B$7*'Most deliveries (car issues)'!G15</f>
        <v>216</v>
      </c>
      <c r="Q15">
        <f t="shared" si="0"/>
        <v>1620.5</v>
      </c>
      <c r="R15">
        <f t="shared" si="1"/>
        <v>1129.5</v>
      </c>
      <c r="S15" s="6" t="b">
        <f t="shared" si="2"/>
        <v>0</v>
      </c>
    </row>
    <row r="16" spans="1:23">
      <c r="A16">
        <v>12</v>
      </c>
      <c r="B16" s="17">
        <f>MIN('Number of parcels delivered'!K15,MAX(0,Parameters!$B$11-'Most deliveries (car issues)'!E16-'Most deliveries (car issues)'!C16-'Most deliveries (car issues)'!D16))</f>
        <v>20</v>
      </c>
      <c r="C16">
        <f>MIN('Number of parcels delivered'!L15,MAX(0,Parameters!$B$11-E16))</f>
        <v>84</v>
      </c>
      <c r="D16" s="15">
        <f>MIN('Number of parcels delivered'!M15,MAX(0,Parameters!$B$11-'Most deliveries (car issues)'!C16-'Most deliveries (car issues)'!E16))</f>
        <v>75</v>
      </c>
      <c r="E16" s="16">
        <f>MIN(Parameters!$B$11,'Number of parcels delivered'!N15)</f>
        <v>100</v>
      </c>
      <c r="F16">
        <f t="shared" si="3"/>
        <v>279</v>
      </c>
      <c r="G16">
        <f>Parameters!$B$11-'Most deliveries (car issues)'!F16</f>
        <v>271</v>
      </c>
      <c r="J16">
        <v>12</v>
      </c>
      <c r="K16">
        <f>Parameters!$B$11*Parameters!$B$9</f>
        <v>2750</v>
      </c>
      <c r="L16">
        <f>'Most deliveries (car issues)'!B16*Parameters!$B$3</f>
        <v>45</v>
      </c>
      <c r="M16">
        <f>'Most deliveries (car issues)'!C16*Parameters!$B$4</f>
        <v>105</v>
      </c>
      <c r="N16">
        <f>Parameters!$B$5*'Most deliveries (car issues)'!D16</f>
        <v>262.5</v>
      </c>
      <c r="O16">
        <f>'Most deliveries (car issues)'!E16*Parameters!$B$6</f>
        <v>300</v>
      </c>
      <c r="P16">
        <f>Parameters!$B$7*'Most deliveries (car issues)'!G16</f>
        <v>813</v>
      </c>
      <c r="Q16">
        <f t="shared" si="0"/>
        <v>1525.5</v>
      </c>
      <c r="R16">
        <f t="shared" si="1"/>
        <v>1224.5</v>
      </c>
      <c r="S16" s="6" t="b">
        <f t="shared" si="2"/>
        <v>0</v>
      </c>
    </row>
    <row r="17" spans="1:19">
      <c r="A17">
        <v>13</v>
      </c>
      <c r="B17" s="17">
        <f>MIN('Number of parcels delivered'!K16,MAX(0,Parameters!$B$11-'Most deliveries (car issues)'!E17-'Most deliveries (car issues)'!C17-'Most deliveries (car issues)'!D17))</f>
        <v>0</v>
      </c>
      <c r="C17">
        <f>MIN('Number of parcels delivered'!L16,MAX(0,Parameters!$B$11-E17))</f>
        <v>245</v>
      </c>
      <c r="D17" s="15">
        <f>MIN('Number of parcels delivered'!M16,MAX(0,Parameters!$B$11-'Most deliveries (car issues)'!C17-'Most deliveries (car issues)'!E17))</f>
        <v>14</v>
      </c>
      <c r="E17" s="16">
        <f>MIN(Parameters!$B$11,'Number of parcels delivered'!N16)</f>
        <v>291</v>
      </c>
      <c r="F17">
        <f t="shared" si="3"/>
        <v>550</v>
      </c>
      <c r="G17">
        <f>Parameters!$B$11-'Most deliveries (car issues)'!F17</f>
        <v>0</v>
      </c>
      <c r="J17">
        <v>13</v>
      </c>
      <c r="K17">
        <f>Parameters!$B$11*Parameters!$B$9</f>
        <v>2750</v>
      </c>
      <c r="L17">
        <f>'Most deliveries (car issues)'!B17*Parameters!$B$3</f>
        <v>0</v>
      </c>
      <c r="M17">
        <f>'Most deliveries (car issues)'!C17*Parameters!$B$4</f>
        <v>306.25</v>
      </c>
      <c r="N17">
        <f>Parameters!$B$5*'Most deliveries (car issues)'!D17</f>
        <v>49</v>
      </c>
      <c r="O17">
        <f>'Most deliveries (car issues)'!E17*Parameters!$B$6</f>
        <v>873</v>
      </c>
      <c r="P17">
        <f>Parameters!$B$7*'Most deliveries (car issues)'!G17</f>
        <v>0</v>
      </c>
      <c r="Q17">
        <f t="shared" si="0"/>
        <v>1228.25</v>
      </c>
      <c r="R17">
        <f t="shared" si="1"/>
        <v>1521.75</v>
      </c>
      <c r="S17" s="6" t="b">
        <f t="shared" si="2"/>
        <v>1</v>
      </c>
    </row>
    <row r="18" spans="1:19">
      <c r="A18">
        <v>14</v>
      </c>
      <c r="B18" s="17">
        <f>MIN('Number of parcels delivered'!K17,MAX(0,Parameters!$B$11-'Most deliveries (car issues)'!E18-'Most deliveries (car issues)'!C18-'Most deliveries (car issues)'!D18))</f>
        <v>0</v>
      </c>
      <c r="C18">
        <f>MIN('Number of parcels delivered'!L17,MAX(0,Parameters!$B$11-E18))</f>
        <v>64</v>
      </c>
      <c r="D18" s="15">
        <f>MIN('Number of parcels delivered'!M17,MAX(0,Parameters!$B$11-'Most deliveries (car issues)'!C18-'Most deliveries (car issues)'!E18))</f>
        <v>0</v>
      </c>
      <c r="E18" s="16">
        <f>MIN(Parameters!$B$11,'Number of parcels delivered'!N17)</f>
        <v>486</v>
      </c>
      <c r="F18">
        <f t="shared" si="3"/>
        <v>550</v>
      </c>
      <c r="G18">
        <f>Parameters!$B$11-'Most deliveries (car issues)'!F18</f>
        <v>0</v>
      </c>
      <c r="J18">
        <v>14</v>
      </c>
      <c r="K18">
        <f>Parameters!$B$11*Parameters!$B$9</f>
        <v>2750</v>
      </c>
      <c r="L18">
        <f>'Most deliveries (car issues)'!B18*Parameters!$B$3</f>
        <v>0</v>
      </c>
      <c r="M18">
        <f>'Most deliveries (car issues)'!C18*Parameters!$B$4</f>
        <v>80</v>
      </c>
      <c r="N18">
        <f>Parameters!$B$5*'Most deliveries (car issues)'!D18</f>
        <v>0</v>
      </c>
      <c r="O18">
        <f>'Most deliveries (car issues)'!E18*Parameters!$B$6</f>
        <v>1458</v>
      </c>
      <c r="P18">
        <f>Parameters!$B$7*'Most deliveries (car issues)'!G18</f>
        <v>0</v>
      </c>
      <c r="Q18">
        <f t="shared" si="0"/>
        <v>1538</v>
      </c>
      <c r="R18">
        <f t="shared" si="1"/>
        <v>1212</v>
      </c>
      <c r="S18" s="6" t="b">
        <f t="shared" si="2"/>
        <v>0</v>
      </c>
    </row>
    <row r="19" spans="1:19">
      <c r="A19">
        <v>15</v>
      </c>
      <c r="B19" s="17">
        <f>MIN('Number of parcels delivered'!K18,MAX(0,Parameters!$B$11-'Most deliveries (car issues)'!E19-'Most deliveries (car issues)'!C19-'Most deliveries (car issues)'!D19))</f>
        <v>0</v>
      </c>
      <c r="C19">
        <f>MIN('Number of parcels delivered'!L18,MAX(0,Parameters!$B$11-E19))</f>
        <v>153</v>
      </c>
      <c r="D19" s="15">
        <f>MIN('Number of parcels delivered'!M18,MAX(0,Parameters!$B$11-'Most deliveries (car issues)'!C19-'Most deliveries (car issues)'!E19))</f>
        <v>72</v>
      </c>
      <c r="E19" s="16">
        <f>MIN(Parameters!$B$11,'Number of parcels delivered'!N18)</f>
        <v>325</v>
      </c>
      <c r="F19">
        <f t="shared" si="3"/>
        <v>550</v>
      </c>
      <c r="G19">
        <f>Parameters!$B$11-'Most deliveries (car issues)'!F19</f>
        <v>0</v>
      </c>
      <c r="J19">
        <v>15</v>
      </c>
      <c r="K19">
        <f>Parameters!$B$11*Parameters!$B$9</f>
        <v>2750</v>
      </c>
      <c r="L19">
        <f>'Most deliveries (car issues)'!B19*Parameters!$B$3</f>
        <v>0</v>
      </c>
      <c r="M19">
        <f>'Most deliveries (car issues)'!C19*Parameters!$B$4</f>
        <v>191.25</v>
      </c>
      <c r="N19">
        <f>Parameters!$B$5*'Most deliveries (car issues)'!D19</f>
        <v>252</v>
      </c>
      <c r="O19">
        <f>'Most deliveries (car issues)'!E19*Parameters!$B$6</f>
        <v>975</v>
      </c>
      <c r="P19">
        <f>Parameters!$B$7*'Most deliveries (car issues)'!G19</f>
        <v>0</v>
      </c>
      <c r="Q19">
        <f t="shared" si="0"/>
        <v>1418.25</v>
      </c>
      <c r="R19">
        <f t="shared" si="1"/>
        <v>1331.75</v>
      </c>
      <c r="S19" s="6" t="b">
        <f t="shared" si="2"/>
        <v>0</v>
      </c>
    </row>
    <row r="20" spans="1:19">
      <c r="A20">
        <v>16</v>
      </c>
      <c r="B20" s="17">
        <f>MIN('Number of parcels delivered'!K19,MAX(0,Parameters!$B$11-'Most deliveries (car issues)'!E20-'Most deliveries (car issues)'!C20-'Most deliveries (car issues)'!D20))</f>
        <v>20</v>
      </c>
      <c r="C20">
        <f>MIN('Number of parcels delivered'!L19,MAX(0,Parameters!$B$11-E20))</f>
        <v>152</v>
      </c>
      <c r="D20" s="15">
        <f>MIN('Number of parcels delivered'!M19,MAX(0,Parameters!$B$11-'Most deliveries (car issues)'!C20-'Most deliveries (car issues)'!E20))</f>
        <v>76</v>
      </c>
      <c r="E20" s="16">
        <f>MIN(Parameters!$B$11,'Number of parcels delivered'!N19)</f>
        <v>100</v>
      </c>
      <c r="F20">
        <f t="shared" si="3"/>
        <v>348</v>
      </c>
      <c r="G20">
        <f>Parameters!$B$11-'Most deliveries (car issues)'!F20</f>
        <v>202</v>
      </c>
      <c r="J20">
        <v>16</v>
      </c>
      <c r="K20">
        <f>Parameters!$B$11*Parameters!$B$9</f>
        <v>2750</v>
      </c>
      <c r="L20">
        <f>'Most deliveries (car issues)'!B20*Parameters!$B$3</f>
        <v>45</v>
      </c>
      <c r="M20">
        <f>'Most deliveries (car issues)'!C20*Parameters!$B$4</f>
        <v>190</v>
      </c>
      <c r="N20">
        <f>Parameters!$B$5*'Most deliveries (car issues)'!D20</f>
        <v>266</v>
      </c>
      <c r="O20">
        <f>'Most deliveries (car issues)'!E20*Parameters!$B$6</f>
        <v>300</v>
      </c>
      <c r="P20">
        <f>Parameters!$B$7*'Most deliveries (car issues)'!G20</f>
        <v>606</v>
      </c>
      <c r="Q20">
        <f t="shared" si="0"/>
        <v>1407</v>
      </c>
      <c r="R20">
        <f t="shared" si="1"/>
        <v>1343</v>
      </c>
      <c r="S20" s="6" t="b">
        <f t="shared" si="2"/>
        <v>0</v>
      </c>
    </row>
    <row r="21" spans="1:19">
      <c r="A21">
        <v>17</v>
      </c>
      <c r="B21" s="17">
        <f>MIN('Number of parcels delivered'!K20,MAX(0,Parameters!$B$11-'Most deliveries (car issues)'!E21-'Most deliveries (car issues)'!C21-'Most deliveries (car issues)'!D21))</f>
        <v>0</v>
      </c>
      <c r="C21">
        <f>MIN('Number of parcels delivered'!L20,MAX(0,Parameters!$B$11-E21))</f>
        <v>50</v>
      </c>
      <c r="D21" s="15">
        <f>MIN('Number of parcels delivered'!M20,MAX(0,Parameters!$B$11-'Most deliveries (car issues)'!C21-'Most deliveries (car issues)'!E21))</f>
        <v>69</v>
      </c>
      <c r="E21" s="16">
        <f>MIN(Parameters!$B$11,'Number of parcels delivered'!N20)</f>
        <v>431</v>
      </c>
      <c r="F21">
        <f t="shared" si="3"/>
        <v>550</v>
      </c>
      <c r="G21">
        <f>Parameters!$B$11-'Most deliveries (car issues)'!F21</f>
        <v>0</v>
      </c>
      <c r="J21">
        <v>17</v>
      </c>
      <c r="K21">
        <f>Parameters!$B$11*Parameters!$B$9</f>
        <v>2750</v>
      </c>
      <c r="L21">
        <f>'Most deliveries (car issues)'!B21*Parameters!$B$3</f>
        <v>0</v>
      </c>
      <c r="M21">
        <f>'Most deliveries (car issues)'!C21*Parameters!$B$4</f>
        <v>62.5</v>
      </c>
      <c r="N21">
        <f>Parameters!$B$5*'Most deliveries (car issues)'!D21</f>
        <v>241.5</v>
      </c>
      <c r="O21">
        <f>'Most deliveries (car issues)'!E21*Parameters!$B$6</f>
        <v>1293</v>
      </c>
      <c r="P21">
        <f>Parameters!$B$7*'Most deliveries (car issues)'!G21</f>
        <v>0</v>
      </c>
      <c r="Q21">
        <f t="shared" si="0"/>
        <v>1597</v>
      </c>
      <c r="R21">
        <f t="shared" si="1"/>
        <v>1153</v>
      </c>
      <c r="S21" s="6" t="b">
        <f t="shared" si="2"/>
        <v>0</v>
      </c>
    </row>
    <row r="22" spans="1:19">
      <c r="A22">
        <v>18</v>
      </c>
      <c r="B22" s="17">
        <f>MIN('Number of parcels delivered'!K21,MAX(0,Parameters!$B$11-'Most deliveries (car issues)'!E22-'Most deliveries (car issues)'!C22-'Most deliveries (car issues)'!D22))</f>
        <v>20</v>
      </c>
      <c r="C22">
        <f>MIN('Number of parcels delivered'!L21,MAX(0,Parameters!$B$11-E22))</f>
        <v>197</v>
      </c>
      <c r="D22" s="15">
        <f>MIN('Number of parcels delivered'!M21,MAX(0,Parameters!$B$11-'Most deliveries (car issues)'!C22-'Most deliveries (car issues)'!E22))</f>
        <v>75</v>
      </c>
      <c r="E22" s="16">
        <f>MIN(Parameters!$B$11,'Number of parcels delivered'!N21)</f>
        <v>129</v>
      </c>
      <c r="F22">
        <f t="shared" si="3"/>
        <v>421</v>
      </c>
      <c r="G22">
        <f>Parameters!$B$11-'Most deliveries (car issues)'!F22</f>
        <v>129</v>
      </c>
      <c r="J22">
        <v>18</v>
      </c>
      <c r="K22">
        <f>Parameters!$B$11*Parameters!$B$9</f>
        <v>2750</v>
      </c>
      <c r="L22">
        <f>'Most deliveries (car issues)'!B22*Parameters!$B$3</f>
        <v>45</v>
      </c>
      <c r="M22">
        <f>'Most deliveries (car issues)'!C22*Parameters!$B$4</f>
        <v>246.25</v>
      </c>
      <c r="N22">
        <f>Parameters!$B$5*'Most deliveries (car issues)'!D22</f>
        <v>262.5</v>
      </c>
      <c r="O22">
        <f>'Most deliveries (car issues)'!E22*Parameters!$B$6</f>
        <v>387</v>
      </c>
      <c r="P22">
        <f>Parameters!$B$7*'Most deliveries (car issues)'!G22</f>
        <v>387</v>
      </c>
      <c r="Q22">
        <f t="shared" si="0"/>
        <v>1327.75</v>
      </c>
      <c r="R22">
        <f t="shared" si="1"/>
        <v>1422.25</v>
      </c>
      <c r="S22" s="6" t="b">
        <f t="shared" si="2"/>
        <v>0</v>
      </c>
    </row>
    <row r="23" spans="1:19">
      <c r="A23">
        <v>19</v>
      </c>
      <c r="B23" s="17">
        <f>MIN('Number of parcels delivered'!K22,MAX(0,Parameters!$B$11-'Most deliveries (car issues)'!E23-'Most deliveries (car issues)'!C23-'Most deliveries (car issues)'!D23))</f>
        <v>0</v>
      </c>
      <c r="C23">
        <f>MIN('Number of parcels delivered'!L22,MAX(0,Parameters!$B$11-E23))</f>
        <v>0</v>
      </c>
      <c r="D23" s="15">
        <f>MIN('Number of parcels delivered'!M22,MAX(0,Parameters!$B$11-'Most deliveries (car issues)'!C23-'Most deliveries (car issues)'!E23))</f>
        <v>0</v>
      </c>
      <c r="E23" s="16">
        <f>MIN(Parameters!$B$11,'Number of parcels delivered'!N22)</f>
        <v>550</v>
      </c>
      <c r="F23">
        <f t="shared" si="3"/>
        <v>550</v>
      </c>
      <c r="G23">
        <f>Parameters!$B$11-'Most deliveries (car issues)'!F23</f>
        <v>0</v>
      </c>
      <c r="J23">
        <v>19</v>
      </c>
      <c r="K23">
        <f>Parameters!$B$11*Parameters!$B$9</f>
        <v>2750</v>
      </c>
      <c r="L23">
        <f>'Most deliveries (car issues)'!B23*Parameters!$B$3</f>
        <v>0</v>
      </c>
      <c r="M23">
        <f>'Most deliveries (car issues)'!C23*Parameters!$B$4</f>
        <v>0</v>
      </c>
      <c r="N23">
        <f>Parameters!$B$5*'Most deliveries (car issues)'!D23</f>
        <v>0</v>
      </c>
      <c r="O23">
        <f>'Most deliveries (car issues)'!E23*Parameters!$B$6</f>
        <v>1650</v>
      </c>
      <c r="P23">
        <f>Parameters!$B$7*'Most deliveries (car issues)'!G23</f>
        <v>0</v>
      </c>
      <c r="Q23">
        <f t="shared" si="0"/>
        <v>1650</v>
      </c>
      <c r="R23">
        <f t="shared" si="1"/>
        <v>1100</v>
      </c>
      <c r="S23" s="6" t="b">
        <f t="shared" si="2"/>
        <v>0</v>
      </c>
    </row>
    <row r="24" spans="1:19">
      <c r="A24">
        <v>20</v>
      </c>
      <c r="B24" s="17">
        <f>MIN('Number of parcels delivered'!K23,MAX(0,Parameters!$B$11-'Most deliveries (car issues)'!E24-'Most deliveries (car issues)'!C24-'Most deliveries (car issues)'!D24))</f>
        <v>0</v>
      </c>
      <c r="C24">
        <f>MIN('Number of parcels delivered'!L23,MAX(0,Parameters!$B$11-E24))</f>
        <v>0</v>
      </c>
      <c r="D24" s="15">
        <f>MIN('Number of parcels delivered'!M23,MAX(0,Parameters!$B$11-'Most deliveries (car issues)'!C24-'Most deliveries (car issues)'!E24))</f>
        <v>0</v>
      </c>
      <c r="E24" s="16">
        <f>MIN(Parameters!$B$11,'Number of parcels delivered'!N23)</f>
        <v>550</v>
      </c>
      <c r="F24">
        <f t="shared" si="3"/>
        <v>550</v>
      </c>
      <c r="G24">
        <f>Parameters!$B$11-'Most deliveries (car issues)'!F24</f>
        <v>0</v>
      </c>
      <c r="J24">
        <v>20</v>
      </c>
      <c r="K24">
        <f>Parameters!$B$11*Parameters!$B$9</f>
        <v>2750</v>
      </c>
      <c r="L24">
        <f>'Most deliveries (car issues)'!B24*Parameters!$B$3</f>
        <v>0</v>
      </c>
      <c r="M24">
        <f>'Most deliveries (car issues)'!C24*Parameters!$B$4</f>
        <v>0</v>
      </c>
      <c r="N24">
        <f>Parameters!$B$5*'Most deliveries (car issues)'!D24</f>
        <v>0</v>
      </c>
      <c r="O24">
        <f>'Most deliveries (car issues)'!E24*Parameters!$B$6</f>
        <v>1650</v>
      </c>
      <c r="P24">
        <f>Parameters!$B$7*'Most deliveries (car issues)'!G24</f>
        <v>0</v>
      </c>
      <c r="Q24">
        <f t="shared" si="0"/>
        <v>1650</v>
      </c>
      <c r="R24">
        <f t="shared" si="1"/>
        <v>1100</v>
      </c>
      <c r="S24" s="6" t="b">
        <f t="shared" si="2"/>
        <v>0</v>
      </c>
    </row>
    <row r="25" spans="1:19">
      <c r="A25">
        <v>21</v>
      </c>
      <c r="B25" s="17">
        <f>MIN('Number of parcels delivered'!K24,MAX(0,Parameters!$B$11-'Most deliveries (car issues)'!E25-'Most deliveries (car issues)'!C25-'Most deliveries (car issues)'!D25))</f>
        <v>20</v>
      </c>
      <c r="C25">
        <f>MIN('Number of parcels delivered'!L24,MAX(0,Parameters!$B$11-E25))</f>
        <v>111</v>
      </c>
      <c r="D25" s="15">
        <f>MIN('Number of parcels delivered'!M24,MAX(0,Parameters!$B$11-'Most deliveries (car issues)'!C25-'Most deliveries (car issues)'!E25))</f>
        <v>75</v>
      </c>
      <c r="E25" s="16">
        <f>MIN(Parameters!$B$11,'Number of parcels delivered'!N24)</f>
        <v>298</v>
      </c>
      <c r="F25">
        <f t="shared" si="3"/>
        <v>504</v>
      </c>
      <c r="G25">
        <f>Parameters!$B$11-'Most deliveries (car issues)'!F25</f>
        <v>46</v>
      </c>
      <c r="J25">
        <v>21</v>
      </c>
      <c r="K25">
        <f>Parameters!$B$11*Parameters!$B$9</f>
        <v>2750</v>
      </c>
      <c r="L25">
        <f>'Most deliveries (car issues)'!B25*Parameters!$B$3</f>
        <v>45</v>
      </c>
      <c r="M25">
        <f>'Most deliveries (car issues)'!C25*Parameters!$B$4</f>
        <v>138.75</v>
      </c>
      <c r="N25">
        <f>Parameters!$B$5*'Most deliveries (car issues)'!D25</f>
        <v>262.5</v>
      </c>
      <c r="O25">
        <f>'Most deliveries (car issues)'!E25*Parameters!$B$6</f>
        <v>894</v>
      </c>
      <c r="P25">
        <f>Parameters!$B$7*'Most deliveries (car issues)'!G25</f>
        <v>138</v>
      </c>
      <c r="Q25">
        <f t="shared" si="0"/>
        <v>1478.25</v>
      </c>
      <c r="R25">
        <f t="shared" si="1"/>
        <v>1271.75</v>
      </c>
      <c r="S25" s="6" t="b">
        <f t="shared" si="2"/>
        <v>0</v>
      </c>
    </row>
    <row r="26" spans="1:19">
      <c r="A26">
        <v>22</v>
      </c>
      <c r="B26" s="17">
        <f>MIN('Number of parcels delivered'!K25,MAX(0,Parameters!$B$11-'Most deliveries (car issues)'!E26-'Most deliveries (car issues)'!C26-'Most deliveries (car issues)'!D26))</f>
        <v>0</v>
      </c>
      <c r="C26">
        <f>MIN('Number of parcels delivered'!L25,MAX(0,Parameters!$B$11-E26))</f>
        <v>0</v>
      </c>
      <c r="D26" s="15">
        <f>MIN('Number of parcels delivered'!M25,MAX(0,Parameters!$B$11-'Most deliveries (car issues)'!C26-'Most deliveries (car issues)'!E26))</f>
        <v>0</v>
      </c>
      <c r="E26" s="16">
        <f>MIN(Parameters!$B$11,'Number of parcels delivered'!N25)</f>
        <v>550</v>
      </c>
      <c r="F26">
        <f t="shared" si="3"/>
        <v>550</v>
      </c>
      <c r="G26">
        <f>Parameters!$B$11-'Most deliveries (car issues)'!F26</f>
        <v>0</v>
      </c>
      <c r="J26">
        <v>22</v>
      </c>
      <c r="K26">
        <f>Parameters!$B$11*Parameters!$B$9</f>
        <v>2750</v>
      </c>
      <c r="L26">
        <f>'Most deliveries (car issues)'!B26*Parameters!$B$3</f>
        <v>0</v>
      </c>
      <c r="M26">
        <f>'Most deliveries (car issues)'!C26*Parameters!$B$4</f>
        <v>0</v>
      </c>
      <c r="N26">
        <f>Parameters!$B$5*'Most deliveries (car issues)'!D26</f>
        <v>0</v>
      </c>
      <c r="O26">
        <f>'Most deliveries (car issues)'!E26*Parameters!$B$6</f>
        <v>1650</v>
      </c>
      <c r="P26">
        <f>Parameters!$B$7*'Most deliveries (car issues)'!G26</f>
        <v>0</v>
      </c>
      <c r="Q26">
        <f t="shared" si="0"/>
        <v>1650</v>
      </c>
      <c r="R26">
        <f t="shared" si="1"/>
        <v>1100</v>
      </c>
      <c r="S26" s="6" t="b">
        <f t="shared" si="2"/>
        <v>0</v>
      </c>
    </row>
    <row r="27" spans="1:19">
      <c r="A27">
        <v>23</v>
      </c>
      <c r="B27" s="17">
        <f>MIN('Number of parcels delivered'!K26,MAX(0,Parameters!$B$11-'Most deliveries (car issues)'!E27-'Most deliveries (car issues)'!C27-'Most deliveries (car issues)'!D27))</f>
        <v>20</v>
      </c>
      <c r="C27">
        <f>MIN('Number of parcels delivered'!L26,MAX(0,Parameters!$B$11-E27))</f>
        <v>51</v>
      </c>
      <c r="D27" s="15">
        <f>MIN('Number of parcels delivered'!M26,MAX(0,Parameters!$B$11-'Most deliveries (car issues)'!C27-'Most deliveries (car issues)'!E27))</f>
        <v>167</v>
      </c>
      <c r="E27" s="16">
        <f>MIN(Parameters!$B$11,'Number of parcels delivered'!N26)</f>
        <v>100</v>
      </c>
      <c r="F27">
        <f t="shared" si="3"/>
        <v>338</v>
      </c>
      <c r="G27">
        <f>Parameters!$B$11-'Most deliveries (car issues)'!F27</f>
        <v>212</v>
      </c>
      <c r="J27">
        <v>23</v>
      </c>
      <c r="K27">
        <f>Parameters!$B$11*Parameters!$B$9</f>
        <v>2750</v>
      </c>
      <c r="L27">
        <f>'Most deliveries (car issues)'!B27*Parameters!$B$3</f>
        <v>45</v>
      </c>
      <c r="M27">
        <f>'Most deliveries (car issues)'!C27*Parameters!$B$4</f>
        <v>63.75</v>
      </c>
      <c r="N27">
        <f>Parameters!$B$5*'Most deliveries (car issues)'!D27</f>
        <v>584.5</v>
      </c>
      <c r="O27">
        <f>'Most deliveries (car issues)'!E27*Parameters!$B$6</f>
        <v>300</v>
      </c>
      <c r="P27">
        <f>Parameters!$B$7*'Most deliveries (car issues)'!G27</f>
        <v>636</v>
      </c>
      <c r="Q27">
        <f t="shared" si="0"/>
        <v>1629.25</v>
      </c>
      <c r="R27">
        <f t="shared" si="1"/>
        <v>1120.75</v>
      </c>
      <c r="S27" s="6" t="b">
        <f t="shared" si="2"/>
        <v>0</v>
      </c>
    </row>
    <row r="28" spans="1:19">
      <c r="A28">
        <v>24</v>
      </c>
      <c r="B28" s="17">
        <f>MIN('Number of parcels delivered'!K27,MAX(0,Parameters!$B$11-'Most deliveries (car issues)'!E28-'Most deliveries (car issues)'!C28-'Most deliveries (car issues)'!D28))</f>
        <v>0</v>
      </c>
      <c r="C28">
        <f>MIN('Number of parcels delivered'!L27,MAX(0,Parameters!$B$11-E28))</f>
        <v>148</v>
      </c>
      <c r="D28" s="15">
        <f>MIN('Number of parcels delivered'!M27,MAX(0,Parameters!$B$11-'Most deliveries (car issues)'!C28-'Most deliveries (car issues)'!E28))</f>
        <v>0</v>
      </c>
      <c r="E28" s="16">
        <f>MIN(Parameters!$B$11,'Number of parcels delivered'!N27)</f>
        <v>402</v>
      </c>
      <c r="F28">
        <f t="shared" si="3"/>
        <v>550</v>
      </c>
      <c r="G28">
        <f>Parameters!$B$11-'Most deliveries (car issues)'!F28</f>
        <v>0</v>
      </c>
      <c r="J28">
        <v>24</v>
      </c>
      <c r="K28">
        <f>Parameters!$B$11*Parameters!$B$9</f>
        <v>2750</v>
      </c>
      <c r="L28">
        <f>'Most deliveries (car issues)'!B28*Parameters!$B$3</f>
        <v>0</v>
      </c>
      <c r="M28">
        <f>'Most deliveries (car issues)'!C28*Parameters!$B$4</f>
        <v>185</v>
      </c>
      <c r="N28">
        <f>Parameters!$B$5*'Most deliveries (car issues)'!D28</f>
        <v>0</v>
      </c>
      <c r="O28">
        <f>'Most deliveries (car issues)'!E28*Parameters!$B$6</f>
        <v>1206</v>
      </c>
      <c r="P28">
        <f>Parameters!$B$7*'Most deliveries (car issues)'!G28</f>
        <v>0</v>
      </c>
      <c r="Q28">
        <f t="shared" si="0"/>
        <v>1391</v>
      </c>
      <c r="R28">
        <f t="shared" si="1"/>
        <v>1359</v>
      </c>
      <c r="S28" s="6" t="b">
        <f t="shared" si="2"/>
        <v>0</v>
      </c>
    </row>
    <row r="29" spans="1:19">
      <c r="A29">
        <v>25</v>
      </c>
      <c r="B29" s="17">
        <f>MIN('Number of parcels delivered'!K28,MAX(0,Parameters!$B$11-'Most deliveries (car issues)'!E29-'Most deliveries (car issues)'!C29-'Most deliveries (car issues)'!D29))</f>
        <v>0</v>
      </c>
      <c r="C29">
        <f>MIN('Number of parcels delivered'!L28,MAX(0,Parameters!$B$11-E29))</f>
        <v>5</v>
      </c>
      <c r="D29" s="15">
        <f>MIN('Number of parcels delivered'!M28,MAX(0,Parameters!$B$11-'Most deliveries (car issues)'!C29-'Most deliveries (car issues)'!E29))</f>
        <v>0</v>
      </c>
      <c r="E29" s="16">
        <f>MIN(Parameters!$B$11,'Number of parcels delivered'!N28)</f>
        <v>545</v>
      </c>
      <c r="F29">
        <f t="shared" si="3"/>
        <v>550</v>
      </c>
      <c r="G29">
        <f>Parameters!$B$11-'Most deliveries (car issues)'!F29</f>
        <v>0</v>
      </c>
      <c r="J29">
        <v>25</v>
      </c>
      <c r="K29">
        <f>Parameters!$B$11*Parameters!$B$9</f>
        <v>2750</v>
      </c>
      <c r="L29">
        <f>'Most deliveries (car issues)'!B29*Parameters!$B$3</f>
        <v>0</v>
      </c>
      <c r="M29">
        <f>'Most deliveries (car issues)'!C29*Parameters!$B$4</f>
        <v>6.25</v>
      </c>
      <c r="N29">
        <f>Parameters!$B$5*'Most deliveries (car issues)'!D29</f>
        <v>0</v>
      </c>
      <c r="O29">
        <f>'Most deliveries (car issues)'!E29*Parameters!$B$6</f>
        <v>1635</v>
      </c>
      <c r="P29">
        <f>Parameters!$B$7*'Most deliveries (car issues)'!G29</f>
        <v>0</v>
      </c>
      <c r="Q29">
        <f t="shared" si="0"/>
        <v>1641.25</v>
      </c>
      <c r="R29">
        <f t="shared" si="1"/>
        <v>1108.75</v>
      </c>
      <c r="S29" s="6" t="b">
        <f t="shared" si="2"/>
        <v>0</v>
      </c>
    </row>
    <row r="30" spans="1:19">
      <c r="A30">
        <v>26</v>
      </c>
      <c r="B30" s="17">
        <f>MIN('Number of parcels delivered'!K29,MAX(0,Parameters!$B$11-'Most deliveries (car issues)'!E30-'Most deliveries (car issues)'!C30-'Most deliveries (car issues)'!D30))</f>
        <v>0</v>
      </c>
      <c r="C30">
        <f>MIN('Number of parcels delivered'!L29,MAX(0,Parameters!$B$11-E30))</f>
        <v>125</v>
      </c>
      <c r="D30" s="15">
        <f>MIN('Number of parcels delivered'!M29,MAX(0,Parameters!$B$11-'Most deliveries (car issues)'!C30-'Most deliveries (car issues)'!E30))</f>
        <v>53</v>
      </c>
      <c r="E30" s="16">
        <f>MIN(Parameters!$B$11,'Number of parcels delivered'!N29)</f>
        <v>372</v>
      </c>
      <c r="F30">
        <f t="shared" si="3"/>
        <v>550</v>
      </c>
      <c r="G30">
        <f>Parameters!$B$11-'Most deliveries (car issues)'!F30</f>
        <v>0</v>
      </c>
      <c r="J30">
        <v>26</v>
      </c>
      <c r="K30">
        <f>Parameters!$B$11*Parameters!$B$9</f>
        <v>2750</v>
      </c>
      <c r="L30">
        <f>'Most deliveries (car issues)'!B30*Parameters!$B$3</f>
        <v>0</v>
      </c>
      <c r="M30">
        <f>'Most deliveries (car issues)'!C30*Parameters!$B$4</f>
        <v>156.25</v>
      </c>
      <c r="N30">
        <f>Parameters!$B$5*'Most deliveries (car issues)'!D30</f>
        <v>185.5</v>
      </c>
      <c r="O30">
        <f>'Most deliveries (car issues)'!E30*Parameters!$B$6</f>
        <v>1116</v>
      </c>
      <c r="P30">
        <f>Parameters!$B$7*'Most deliveries (car issues)'!G30</f>
        <v>0</v>
      </c>
      <c r="Q30">
        <f t="shared" si="0"/>
        <v>1457.75</v>
      </c>
      <c r="R30">
        <f t="shared" si="1"/>
        <v>1292.25</v>
      </c>
      <c r="S30" s="6" t="b">
        <f t="shared" si="2"/>
        <v>0</v>
      </c>
    </row>
    <row r="31" spans="1:19">
      <c r="A31">
        <v>27</v>
      </c>
      <c r="B31" s="17">
        <f>MIN('Number of parcels delivered'!K30,MAX(0,Parameters!$B$11-'Most deliveries (car issues)'!E31-'Most deliveries (car issues)'!C31-'Most deliveries (car issues)'!D31))</f>
        <v>20</v>
      </c>
      <c r="C31">
        <f>MIN('Number of parcels delivered'!L30,MAX(0,Parameters!$B$11-E31))</f>
        <v>64</v>
      </c>
      <c r="D31" s="15">
        <f>MIN('Number of parcels delivered'!M30,MAX(0,Parameters!$B$11-'Most deliveries (car issues)'!C31-'Most deliveries (car issues)'!E31))</f>
        <v>193</v>
      </c>
      <c r="E31" s="16">
        <f>MIN(Parameters!$B$11,'Number of parcels delivered'!N30)</f>
        <v>100</v>
      </c>
      <c r="F31">
        <f t="shared" si="3"/>
        <v>377</v>
      </c>
      <c r="G31">
        <f>Parameters!$B$11-'Most deliveries (car issues)'!F31</f>
        <v>173</v>
      </c>
      <c r="J31">
        <v>27</v>
      </c>
      <c r="K31">
        <f>Parameters!$B$11*Parameters!$B$9</f>
        <v>2750</v>
      </c>
      <c r="L31">
        <f>'Most deliveries (car issues)'!B31*Parameters!$B$3</f>
        <v>45</v>
      </c>
      <c r="M31">
        <f>'Most deliveries (car issues)'!C31*Parameters!$B$4</f>
        <v>80</v>
      </c>
      <c r="N31">
        <f>Parameters!$B$5*'Most deliveries (car issues)'!D31</f>
        <v>675.5</v>
      </c>
      <c r="O31">
        <f>'Most deliveries (car issues)'!E31*Parameters!$B$6</f>
        <v>300</v>
      </c>
      <c r="P31">
        <f>Parameters!$B$7*'Most deliveries (car issues)'!G31</f>
        <v>519</v>
      </c>
      <c r="Q31">
        <f t="shared" si="0"/>
        <v>1619.5</v>
      </c>
      <c r="R31">
        <f t="shared" si="1"/>
        <v>1130.5</v>
      </c>
      <c r="S31" s="6" t="b">
        <f t="shared" si="2"/>
        <v>0</v>
      </c>
    </row>
    <row r="32" spans="1:19">
      <c r="A32">
        <v>28</v>
      </c>
      <c r="B32" s="17">
        <f>MIN('Number of parcels delivered'!K31,MAX(0,Parameters!$B$11-'Most deliveries (car issues)'!E32-'Most deliveries (car issues)'!C32-'Most deliveries (car issues)'!D32))</f>
        <v>0</v>
      </c>
      <c r="C32">
        <f>MIN('Number of parcels delivered'!L31,MAX(0,Parameters!$B$11-E32))</f>
        <v>230</v>
      </c>
      <c r="D32" s="15">
        <f>MIN('Number of parcels delivered'!M31,MAX(0,Parameters!$B$11-'Most deliveries (car issues)'!C32-'Most deliveries (car issues)'!E32))</f>
        <v>123</v>
      </c>
      <c r="E32" s="16">
        <f>MIN(Parameters!$B$11,'Number of parcels delivered'!N31)</f>
        <v>197</v>
      </c>
      <c r="F32">
        <f t="shared" si="3"/>
        <v>550</v>
      </c>
      <c r="G32">
        <f>Parameters!$B$11-'Most deliveries (car issues)'!F32</f>
        <v>0</v>
      </c>
      <c r="J32">
        <v>28</v>
      </c>
      <c r="K32">
        <f>Parameters!$B$11*Parameters!$B$9</f>
        <v>2750</v>
      </c>
      <c r="L32">
        <f>'Most deliveries (car issues)'!B32*Parameters!$B$3</f>
        <v>0</v>
      </c>
      <c r="M32">
        <f>'Most deliveries (car issues)'!C32*Parameters!$B$4</f>
        <v>287.5</v>
      </c>
      <c r="N32">
        <f>Parameters!$B$5*'Most deliveries (car issues)'!D32</f>
        <v>430.5</v>
      </c>
      <c r="O32">
        <f>'Most deliveries (car issues)'!E32*Parameters!$B$6</f>
        <v>591</v>
      </c>
      <c r="P32">
        <f>Parameters!$B$7*'Most deliveries (car issues)'!G32</f>
        <v>0</v>
      </c>
      <c r="Q32">
        <f t="shared" si="0"/>
        <v>1309</v>
      </c>
      <c r="R32">
        <f t="shared" si="1"/>
        <v>1441</v>
      </c>
      <c r="S32" s="6" t="b">
        <f t="shared" si="2"/>
        <v>0</v>
      </c>
    </row>
    <row r="33" spans="1:19">
      <c r="A33">
        <v>29</v>
      </c>
      <c r="B33" s="17">
        <f>MIN('Number of parcels delivered'!K32,MAX(0,Parameters!$B$11-'Most deliveries (car issues)'!E33-'Most deliveries (car issues)'!C33-'Most deliveries (car issues)'!D33))</f>
        <v>0</v>
      </c>
      <c r="C33">
        <f>MIN('Number of parcels delivered'!L32,MAX(0,Parameters!$B$11-E33))</f>
        <v>187</v>
      </c>
      <c r="D33" s="15">
        <f>MIN('Number of parcels delivered'!M32,MAX(0,Parameters!$B$11-'Most deliveries (car issues)'!C33-'Most deliveries (car issues)'!E33))</f>
        <v>65</v>
      </c>
      <c r="E33" s="16">
        <f>MIN(Parameters!$B$11,'Number of parcels delivered'!N32)</f>
        <v>298</v>
      </c>
      <c r="F33">
        <f t="shared" si="3"/>
        <v>550</v>
      </c>
      <c r="G33">
        <f>Parameters!$B$11-'Most deliveries (car issues)'!F33</f>
        <v>0</v>
      </c>
      <c r="J33">
        <v>29</v>
      </c>
      <c r="K33">
        <f>Parameters!$B$11*Parameters!$B$9</f>
        <v>2750</v>
      </c>
      <c r="L33">
        <f>'Most deliveries (car issues)'!B33*Parameters!$B$3</f>
        <v>0</v>
      </c>
      <c r="M33">
        <f>'Most deliveries (car issues)'!C33*Parameters!$B$4</f>
        <v>233.75</v>
      </c>
      <c r="N33">
        <f>Parameters!$B$5*'Most deliveries (car issues)'!D33</f>
        <v>227.5</v>
      </c>
      <c r="O33">
        <f>'Most deliveries (car issues)'!E33*Parameters!$B$6</f>
        <v>894</v>
      </c>
      <c r="P33">
        <f>Parameters!$B$7*'Most deliveries (car issues)'!G33</f>
        <v>0</v>
      </c>
      <c r="Q33">
        <f t="shared" si="0"/>
        <v>1355.25</v>
      </c>
      <c r="R33">
        <f t="shared" si="1"/>
        <v>1394.75</v>
      </c>
      <c r="S33" s="6" t="b">
        <f t="shared" si="2"/>
        <v>0</v>
      </c>
    </row>
    <row r="34" spans="1:19">
      <c r="A34">
        <v>30</v>
      </c>
      <c r="B34" s="17">
        <f>MIN('Number of parcels delivered'!K33,MAX(0,Parameters!$B$11-'Most deliveries (car issues)'!E34-'Most deliveries (car issues)'!C34-'Most deliveries (car issues)'!D34))</f>
        <v>20</v>
      </c>
      <c r="C34">
        <f>MIN('Number of parcels delivered'!L33,MAX(0,Parameters!$B$11-E34))</f>
        <v>104</v>
      </c>
      <c r="D34" s="15">
        <f>MIN('Number of parcels delivered'!M33,MAX(0,Parameters!$B$11-'Most deliveries (car issues)'!C34-'Most deliveries (car issues)'!E34))</f>
        <v>75</v>
      </c>
      <c r="E34" s="16">
        <f>MIN(Parameters!$B$11,'Number of parcels delivered'!N33)</f>
        <v>104</v>
      </c>
      <c r="F34">
        <f t="shared" si="3"/>
        <v>303</v>
      </c>
      <c r="G34">
        <f>Parameters!$B$11-'Most deliveries (car issues)'!F34</f>
        <v>247</v>
      </c>
      <c r="J34">
        <v>30</v>
      </c>
      <c r="K34">
        <f>Parameters!$B$11*Parameters!$B$9</f>
        <v>2750</v>
      </c>
      <c r="L34">
        <f>'Most deliveries (car issues)'!B34*Parameters!$B$3</f>
        <v>45</v>
      </c>
      <c r="M34">
        <f>'Most deliveries (car issues)'!C34*Parameters!$B$4</f>
        <v>130</v>
      </c>
      <c r="N34">
        <f>Parameters!$B$5*'Most deliveries (car issues)'!D34</f>
        <v>262.5</v>
      </c>
      <c r="O34">
        <f>'Most deliveries (car issues)'!E34*Parameters!$B$6</f>
        <v>312</v>
      </c>
      <c r="P34">
        <f>Parameters!$B$7*'Most deliveries (car issues)'!G34</f>
        <v>741</v>
      </c>
      <c r="Q34">
        <f t="shared" si="0"/>
        <v>1490.5</v>
      </c>
      <c r="R34">
        <f t="shared" si="1"/>
        <v>1259.5</v>
      </c>
      <c r="S34" s="6" t="b">
        <f t="shared" si="2"/>
        <v>0</v>
      </c>
    </row>
    <row r="35" spans="1:19">
      <c r="A35">
        <v>31</v>
      </c>
      <c r="B35" s="17">
        <f>MIN('Number of parcels delivered'!K34,MAX(0,Parameters!$B$11-'Most deliveries (car issues)'!E35-'Most deliveries (car issues)'!C35-'Most deliveries (car issues)'!D35))</f>
        <v>20</v>
      </c>
      <c r="C35">
        <f>MIN('Number of parcels delivered'!L34,MAX(0,Parameters!$B$11-E35))</f>
        <v>116</v>
      </c>
      <c r="D35" s="15">
        <f>MIN('Number of parcels delivered'!M34,MAX(0,Parameters!$B$11-'Most deliveries (car issues)'!C35-'Most deliveries (car issues)'!E35))</f>
        <v>189</v>
      </c>
      <c r="E35" s="16">
        <f>MIN(Parameters!$B$11,'Number of parcels delivered'!N34)</f>
        <v>117</v>
      </c>
      <c r="F35">
        <f t="shared" si="3"/>
        <v>442</v>
      </c>
      <c r="G35">
        <f>Parameters!$B$11-'Most deliveries (car issues)'!F35</f>
        <v>108</v>
      </c>
      <c r="J35">
        <v>31</v>
      </c>
      <c r="K35">
        <f>Parameters!$B$11*Parameters!$B$9</f>
        <v>2750</v>
      </c>
      <c r="L35">
        <f>'Most deliveries (car issues)'!B35*Parameters!$B$3</f>
        <v>45</v>
      </c>
      <c r="M35">
        <f>'Most deliveries (car issues)'!C35*Parameters!$B$4</f>
        <v>145</v>
      </c>
      <c r="N35">
        <f>Parameters!$B$5*'Most deliveries (car issues)'!D35</f>
        <v>661.5</v>
      </c>
      <c r="O35">
        <f>'Most deliveries (car issues)'!E35*Parameters!$B$6</f>
        <v>351</v>
      </c>
      <c r="P35">
        <f>Parameters!$B$7*'Most deliveries (car issues)'!G35</f>
        <v>324</v>
      </c>
      <c r="Q35">
        <f t="shared" si="0"/>
        <v>1526.5</v>
      </c>
      <c r="R35">
        <f t="shared" si="1"/>
        <v>1223.5</v>
      </c>
      <c r="S35" s="6" t="b">
        <f t="shared" si="2"/>
        <v>0</v>
      </c>
    </row>
    <row r="36" spans="1:19">
      <c r="A36">
        <v>32</v>
      </c>
      <c r="B36" s="17">
        <f>MIN('Number of parcels delivered'!K35,MAX(0,Parameters!$B$11-'Most deliveries (car issues)'!E36-'Most deliveries (car issues)'!C36-'Most deliveries (car issues)'!D36))</f>
        <v>21</v>
      </c>
      <c r="C36">
        <f>MIN('Number of parcels delivered'!L35,MAX(0,Parameters!$B$11-E36))</f>
        <v>50</v>
      </c>
      <c r="D36" s="15">
        <f>MIN('Number of parcels delivered'!M35,MAX(0,Parameters!$B$11-'Most deliveries (car issues)'!C36-'Most deliveries (car issues)'!E36))</f>
        <v>75</v>
      </c>
      <c r="E36" s="16">
        <f>MIN(Parameters!$B$11,'Number of parcels delivered'!N35)</f>
        <v>179</v>
      </c>
      <c r="F36">
        <f t="shared" si="3"/>
        <v>325</v>
      </c>
      <c r="G36">
        <f>Parameters!$B$11-'Most deliveries (car issues)'!F36</f>
        <v>225</v>
      </c>
      <c r="J36">
        <v>32</v>
      </c>
      <c r="K36">
        <f>Parameters!$B$11*Parameters!$B$9</f>
        <v>2750</v>
      </c>
      <c r="L36">
        <f>'Most deliveries (car issues)'!B36*Parameters!$B$3</f>
        <v>47.25</v>
      </c>
      <c r="M36">
        <f>'Most deliveries (car issues)'!C36*Parameters!$B$4</f>
        <v>62.5</v>
      </c>
      <c r="N36">
        <f>Parameters!$B$5*'Most deliveries (car issues)'!D36</f>
        <v>262.5</v>
      </c>
      <c r="O36">
        <f>'Most deliveries (car issues)'!E36*Parameters!$B$6</f>
        <v>537</v>
      </c>
      <c r="P36">
        <f>Parameters!$B$7*'Most deliveries (car issues)'!G36</f>
        <v>675</v>
      </c>
      <c r="Q36">
        <f t="shared" si="0"/>
        <v>1584.25</v>
      </c>
      <c r="R36">
        <f t="shared" si="1"/>
        <v>1165.75</v>
      </c>
      <c r="S36" s="6" t="b">
        <f t="shared" si="2"/>
        <v>0</v>
      </c>
    </row>
    <row r="37" spans="1:19">
      <c r="A37">
        <v>33</v>
      </c>
      <c r="B37" s="17">
        <f>MIN('Number of parcels delivered'!K36,MAX(0,Parameters!$B$11-'Most deliveries (car issues)'!E37-'Most deliveries (car issues)'!C37-'Most deliveries (car issues)'!D37))</f>
        <v>21</v>
      </c>
      <c r="C37">
        <f>MIN('Number of parcels delivered'!L36,MAX(0,Parameters!$B$11-E37))</f>
        <v>50</v>
      </c>
      <c r="D37" s="15">
        <f>MIN('Number of parcels delivered'!M36,MAX(0,Parameters!$B$11-'Most deliveries (car issues)'!C37-'Most deliveries (car issues)'!E37))</f>
        <v>75</v>
      </c>
      <c r="E37" s="16">
        <f>MIN(Parameters!$B$11,'Number of parcels delivered'!N36)</f>
        <v>126</v>
      </c>
      <c r="F37">
        <f t="shared" si="3"/>
        <v>272</v>
      </c>
      <c r="G37">
        <f>Parameters!$B$11-'Most deliveries (car issues)'!F37</f>
        <v>278</v>
      </c>
      <c r="J37">
        <v>33</v>
      </c>
      <c r="K37">
        <f>Parameters!$B$11*Parameters!$B$9</f>
        <v>2750</v>
      </c>
      <c r="L37">
        <f>'Most deliveries (car issues)'!B37*Parameters!$B$3</f>
        <v>47.25</v>
      </c>
      <c r="M37">
        <f>'Most deliveries (car issues)'!C37*Parameters!$B$4</f>
        <v>62.5</v>
      </c>
      <c r="N37">
        <f>Parameters!$B$5*'Most deliveries (car issues)'!D37</f>
        <v>262.5</v>
      </c>
      <c r="O37">
        <f>'Most deliveries (car issues)'!E37*Parameters!$B$6</f>
        <v>378</v>
      </c>
      <c r="P37">
        <f>Parameters!$B$7*'Most deliveries (car issues)'!G37</f>
        <v>834</v>
      </c>
      <c r="Q37">
        <f t="shared" ref="Q37:Q68" si="4">SUM(L37:P37)</f>
        <v>1584.25</v>
      </c>
      <c r="R37">
        <f t="shared" ref="R37:R68" si="5">K37-Q37</f>
        <v>1165.75</v>
      </c>
      <c r="S37" s="6" t="b">
        <f t="shared" ref="S37:S68" si="6">R37&gt;$V$10</f>
        <v>0</v>
      </c>
    </row>
    <row r="38" spans="1:19">
      <c r="A38">
        <v>34</v>
      </c>
      <c r="B38" s="17">
        <f>MIN('Number of parcels delivered'!K37,MAX(0,Parameters!$B$11-'Most deliveries (car issues)'!E38-'Most deliveries (car issues)'!C38-'Most deliveries (car issues)'!D38))</f>
        <v>0</v>
      </c>
      <c r="C38">
        <f>MIN('Number of parcels delivered'!L37,MAX(0,Parameters!$B$11-E38))</f>
        <v>0</v>
      </c>
      <c r="D38" s="15">
        <f>MIN('Number of parcels delivered'!M37,MAX(0,Parameters!$B$11-'Most deliveries (car issues)'!C38-'Most deliveries (car issues)'!E38))</f>
        <v>0</v>
      </c>
      <c r="E38" s="16">
        <f>MIN(Parameters!$B$11,'Number of parcels delivered'!N37)</f>
        <v>550</v>
      </c>
      <c r="F38">
        <f t="shared" si="3"/>
        <v>550</v>
      </c>
      <c r="G38">
        <f>Parameters!$B$11-'Most deliveries (car issues)'!F38</f>
        <v>0</v>
      </c>
      <c r="J38">
        <v>34</v>
      </c>
      <c r="K38">
        <f>Parameters!$B$11*Parameters!$B$9</f>
        <v>2750</v>
      </c>
      <c r="L38">
        <f>'Most deliveries (car issues)'!B38*Parameters!$B$3</f>
        <v>0</v>
      </c>
      <c r="M38">
        <f>'Most deliveries (car issues)'!C38*Parameters!$B$4</f>
        <v>0</v>
      </c>
      <c r="N38">
        <f>Parameters!$B$5*'Most deliveries (car issues)'!D38</f>
        <v>0</v>
      </c>
      <c r="O38">
        <f>'Most deliveries (car issues)'!E38*Parameters!$B$6</f>
        <v>1650</v>
      </c>
      <c r="P38">
        <f>Parameters!$B$7*'Most deliveries (car issues)'!G38</f>
        <v>0</v>
      </c>
      <c r="Q38">
        <f t="shared" si="4"/>
        <v>1650</v>
      </c>
      <c r="R38">
        <f t="shared" si="5"/>
        <v>1100</v>
      </c>
      <c r="S38" s="6" t="b">
        <f t="shared" si="6"/>
        <v>0</v>
      </c>
    </row>
    <row r="39" spans="1:19">
      <c r="A39">
        <v>35</v>
      </c>
      <c r="B39" s="17">
        <f>MIN('Number of parcels delivered'!K38,MAX(0,Parameters!$B$11-'Most deliveries (car issues)'!E39-'Most deliveries (car issues)'!C39-'Most deliveries (car issues)'!D39))</f>
        <v>0</v>
      </c>
      <c r="C39">
        <f>MIN('Number of parcels delivered'!L38,MAX(0,Parameters!$B$11-E39))</f>
        <v>134</v>
      </c>
      <c r="D39" s="15">
        <f>MIN('Number of parcels delivered'!M38,MAX(0,Parameters!$B$11-'Most deliveries (car issues)'!C39-'Most deliveries (car issues)'!E39))</f>
        <v>0</v>
      </c>
      <c r="E39" s="16">
        <f>MIN(Parameters!$B$11,'Number of parcels delivered'!N38)</f>
        <v>416</v>
      </c>
      <c r="F39">
        <f t="shared" si="3"/>
        <v>550</v>
      </c>
      <c r="G39">
        <f>Parameters!$B$11-'Most deliveries (car issues)'!F39</f>
        <v>0</v>
      </c>
      <c r="J39">
        <v>35</v>
      </c>
      <c r="K39">
        <f>Parameters!$B$11*Parameters!$B$9</f>
        <v>2750</v>
      </c>
      <c r="L39">
        <f>'Most deliveries (car issues)'!B39*Parameters!$B$3</f>
        <v>0</v>
      </c>
      <c r="M39">
        <f>'Most deliveries (car issues)'!C39*Parameters!$B$4</f>
        <v>167.5</v>
      </c>
      <c r="N39">
        <f>Parameters!$B$5*'Most deliveries (car issues)'!D39</f>
        <v>0</v>
      </c>
      <c r="O39">
        <f>'Most deliveries (car issues)'!E39*Parameters!$B$6</f>
        <v>1248</v>
      </c>
      <c r="P39">
        <f>Parameters!$B$7*'Most deliveries (car issues)'!G39</f>
        <v>0</v>
      </c>
      <c r="Q39">
        <f t="shared" si="4"/>
        <v>1415.5</v>
      </c>
      <c r="R39">
        <f t="shared" si="5"/>
        <v>1334.5</v>
      </c>
      <c r="S39" s="6" t="b">
        <f t="shared" si="6"/>
        <v>0</v>
      </c>
    </row>
    <row r="40" spans="1:19">
      <c r="A40">
        <v>36</v>
      </c>
      <c r="B40" s="17">
        <f>MIN('Number of parcels delivered'!K39,MAX(0,Parameters!$B$11-'Most deliveries (car issues)'!E40-'Most deliveries (car issues)'!C40-'Most deliveries (car issues)'!D40))</f>
        <v>0</v>
      </c>
      <c r="C40">
        <f>MIN('Number of parcels delivered'!L39,MAX(0,Parameters!$B$11-E40))</f>
        <v>50</v>
      </c>
      <c r="D40" s="15">
        <f>MIN('Number of parcels delivered'!M39,MAX(0,Parameters!$B$11-'Most deliveries (car issues)'!C40-'Most deliveries (car issues)'!E40))</f>
        <v>67</v>
      </c>
      <c r="E40" s="16">
        <f>MIN(Parameters!$B$11,'Number of parcels delivered'!N39)</f>
        <v>433</v>
      </c>
      <c r="F40">
        <f t="shared" si="3"/>
        <v>550</v>
      </c>
      <c r="G40">
        <f>Parameters!$B$11-'Most deliveries (car issues)'!F40</f>
        <v>0</v>
      </c>
      <c r="J40">
        <v>36</v>
      </c>
      <c r="K40">
        <f>Parameters!$B$11*Parameters!$B$9</f>
        <v>2750</v>
      </c>
      <c r="L40">
        <f>'Most deliveries (car issues)'!B40*Parameters!$B$3</f>
        <v>0</v>
      </c>
      <c r="M40">
        <f>'Most deliveries (car issues)'!C40*Parameters!$B$4</f>
        <v>62.5</v>
      </c>
      <c r="N40">
        <f>Parameters!$B$5*'Most deliveries (car issues)'!D40</f>
        <v>234.5</v>
      </c>
      <c r="O40">
        <f>'Most deliveries (car issues)'!E40*Parameters!$B$6</f>
        <v>1299</v>
      </c>
      <c r="P40">
        <f>Parameters!$B$7*'Most deliveries (car issues)'!G40</f>
        <v>0</v>
      </c>
      <c r="Q40">
        <f t="shared" si="4"/>
        <v>1596</v>
      </c>
      <c r="R40">
        <f t="shared" si="5"/>
        <v>1154</v>
      </c>
      <c r="S40" s="6" t="b">
        <f t="shared" si="6"/>
        <v>0</v>
      </c>
    </row>
    <row r="41" spans="1:19">
      <c r="A41">
        <v>37</v>
      </c>
      <c r="B41" s="17">
        <f>MIN('Number of parcels delivered'!K40,MAX(0,Parameters!$B$11-'Most deliveries (car issues)'!E41-'Most deliveries (car issues)'!C41-'Most deliveries (car issues)'!D41))</f>
        <v>0</v>
      </c>
      <c r="C41">
        <f>MIN('Number of parcels delivered'!L40,MAX(0,Parameters!$B$11-E41))</f>
        <v>0</v>
      </c>
      <c r="D41" s="15">
        <f>MIN('Number of parcels delivered'!M40,MAX(0,Parameters!$B$11-'Most deliveries (car issues)'!C41-'Most deliveries (car issues)'!E41))</f>
        <v>0</v>
      </c>
      <c r="E41" s="16">
        <f>MIN(Parameters!$B$11,'Number of parcels delivered'!N40)</f>
        <v>550</v>
      </c>
      <c r="F41">
        <f t="shared" si="3"/>
        <v>550</v>
      </c>
      <c r="G41">
        <f>Parameters!$B$11-'Most deliveries (car issues)'!F41</f>
        <v>0</v>
      </c>
      <c r="J41">
        <v>37</v>
      </c>
      <c r="K41">
        <f>Parameters!$B$11*Parameters!$B$9</f>
        <v>2750</v>
      </c>
      <c r="L41">
        <f>'Most deliveries (car issues)'!B41*Parameters!$B$3</f>
        <v>0</v>
      </c>
      <c r="M41">
        <f>'Most deliveries (car issues)'!C41*Parameters!$B$4</f>
        <v>0</v>
      </c>
      <c r="N41">
        <f>Parameters!$B$5*'Most deliveries (car issues)'!D41</f>
        <v>0</v>
      </c>
      <c r="O41">
        <f>'Most deliveries (car issues)'!E41*Parameters!$B$6</f>
        <v>1650</v>
      </c>
      <c r="P41">
        <f>Parameters!$B$7*'Most deliveries (car issues)'!G41</f>
        <v>0</v>
      </c>
      <c r="Q41">
        <f t="shared" si="4"/>
        <v>1650</v>
      </c>
      <c r="R41">
        <f t="shared" si="5"/>
        <v>1100</v>
      </c>
      <c r="S41" s="6" t="b">
        <f t="shared" si="6"/>
        <v>0</v>
      </c>
    </row>
    <row r="42" spans="1:19">
      <c r="A42">
        <v>38</v>
      </c>
      <c r="B42" s="17">
        <f>MIN('Number of parcels delivered'!K41,MAX(0,Parameters!$B$11-'Most deliveries (car issues)'!E42-'Most deliveries (car issues)'!C42-'Most deliveries (car issues)'!D42))</f>
        <v>0</v>
      </c>
      <c r="C42">
        <f>MIN('Number of parcels delivered'!L41,MAX(0,Parameters!$B$11-E42))</f>
        <v>0</v>
      </c>
      <c r="D42" s="15">
        <f>MIN('Number of parcels delivered'!M41,MAX(0,Parameters!$B$11-'Most deliveries (car issues)'!C42-'Most deliveries (car issues)'!E42))</f>
        <v>0</v>
      </c>
      <c r="E42" s="16">
        <f>MIN(Parameters!$B$11,'Number of parcels delivered'!N41)</f>
        <v>550</v>
      </c>
      <c r="F42">
        <f t="shared" si="3"/>
        <v>550</v>
      </c>
      <c r="G42">
        <f>Parameters!$B$11-'Most deliveries (car issues)'!F42</f>
        <v>0</v>
      </c>
      <c r="J42">
        <v>38</v>
      </c>
      <c r="K42">
        <f>Parameters!$B$11*Parameters!$B$9</f>
        <v>2750</v>
      </c>
      <c r="L42">
        <f>'Most deliveries (car issues)'!B42*Parameters!$B$3</f>
        <v>0</v>
      </c>
      <c r="M42">
        <f>'Most deliveries (car issues)'!C42*Parameters!$B$4</f>
        <v>0</v>
      </c>
      <c r="N42">
        <f>Parameters!$B$5*'Most deliveries (car issues)'!D42</f>
        <v>0</v>
      </c>
      <c r="O42">
        <f>'Most deliveries (car issues)'!E42*Parameters!$B$6</f>
        <v>1650</v>
      </c>
      <c r="P42">
        <f>Parameters!$B$7*'Most deliveries (car issues)'!G42</f>
        <v>0</v>
      </c>
      <c r="Q42">
        <f t="shared" si="4"/>
        <v>1650</v>
      </c>
      <c r="R42">
        <f t="shared" si="5"/>
        <v>1100</v>
      </c>
      <c r="S42" s="6" t="b">
        <f t="shared" si="6"/>
        <v>0</v>
      </c>
    </row>
    <row r="43" spans="1:19">
      <c r="A43">
        <v>39</v>
      </c>
      <c r="B43" s="17">
        <f>MIN('Number of parcels delivered'!K42,MAX(0,Parameters!$B$11-'Most deliveries (car issues)'!E43-'Most deliveries (car issues)'!C43-'Most deliveries (car issues)'!D43))</f>
        <v>20</v>
      </c>
      <c r="C43">
        <f>MIN('Number of parcels delivered'!L42,MAX(0,Parameters!$B$11-E43))</f>
        <v>104</v>
      </c>
      <c r="D43" s="15">
        <f>MIN('Number of parcels delivered'!M42,MAX(0,Parameters!$B$11-'Most deliveries (car issues)'!C43-'Most deliveries (car issues)'!E43))</f>
        <v>113</v>
      </c>
      <c r="E43" s="16">
        <f>MIN(Parameters!$B$11,'Number of parcels delivered'!N42)</f>
        <v>195</v>
      </c>
      <c r="F43">
        <f t="shared" si="3"/>
        <v>432</v>
      </c>
      <c r="G43">
        <f>Parameters!$B$11-'Most deliveries (car issues)'!F43</f>
        <v>118</v>
      </c>
      <c r="J43">
        <v>39</v>
      </c>
      <c r="K43">
        <f>Parameters!$B$11*Parameters!$B$9</f>
        <v>2750</v>
      </c>
      <c r="L43">
        <f>'Most deliveries (car issues)'!B43*Parameters!$B$3</f>
        <v>45</v>
      </c>
      <c r="M43">
        <f>'Most deliveries (car issues)'!C43*Parameters!$B$4</f>
        <v>130</v>
      </c>
      <c r="N43">
        <f>Parameters!$B$5*'Most deliveries (car issues)'!D43</f>
        <v>395.5</v>
      </c>
      <c r="O43">
        <f>'Most deliveries (car issues)'!E43*Parameters!$B$6</f>
        <v>585</v>
      </c>
      <c r="P43">
        <f>Parameters!$B$7*'Most deliveries (car issues)'!G43</f>
        <v>354</v>
      </c>
      <c r="Q43">
        <f t="shared" si="4"/>
        <v>1509.5</v>
      </c>
      <c r="R43">
        <f t="shared" si="5"/>
        <v>1240.5</v>
      </c>
      <c r="S43" s="6" t="b">
        <f t="shared" si="6"/>
        <v>0</v>
      </c>
    </row>
    <row r="44" spans="1:19">
      <c r="A44">
        <v>40</v>
      </c>
      <c r="B44" s="17">
        <f>MIN('Number of parcels delivered'!K43,MAX(0,Parameters!$B$11-'Most deliveries (car issues)'!E44-'Most deliveries (car issues)'!C44-'Most deliveries (car issues)'!D44))</f>
        <v>0</v>
      </c>
      <c r="C44">
        <f>MIN('Number of parcels delivered'!L43,MAX(0,Parameters!$B$11-E44))</f>
        <v>50</v>
      </c>
      <c r="D44" s="15">
        <f>MIN('Number of parcels delivered'!M43,MAX(0,Parameters!$B$11-'Most deliveries (car issues)'!C44-'Most deliveries (car issues)'!E44))</f>
        <v>124</v>
      </c>
      <c r="E44" s="16">
        <f>MIN(Parameters!$B$11,'Number of parcels delivered'!N43)</f>
        <v>376</v>
      </c>
      <c r="F44">
        <f t="shared" si="3"/>
        <v>550</v>
      </c>
      <c r="G44">
        <f>Parameters!$B$11-'Most deliveries (car issues)'!F44</f>
        <v>0</v>
      </c>
      <c r="J44">
        <v>40</v>
      </c>
      <c r="K44">
        <f>Parameters!$B$11*Parameters!$B$9</f>
        <v>2750</v>
      </c>
      <c r="L44">
        <f>'Most deliveries (car issues)'!B44*Parameters!$B$3</f>
        <v>0</v>
      </c>
      <c r="M44">
        <f>'Most deliveries (car issues)'!C44*Parameters!$B$4</f>
        <v>62.5</v>
      </c>
      <c r="N44">
        <f>Parameters!$B$5*'Most deliveries (car issues)'!D44</f>
        <v>434</v>
      </c>
      <c r="O44">
        <f>'Most deliveries (car issues)'!E44*Parameters!$B$6</f>
        <v>1128</v>
      </c>
      <c r="P44">
        <f>Parameters!$B$7*'Most deliveries (car issues)'!G44</f>
        <v>0</v>
      </c>
      <c r="Q44">
        <f t="shared" si="4"/>
        <v>1624.5</v>
      </c>
      <c r="R44">
        <f t="shared" si="5"/>
        <v>1125.5</v>
      </c>
      <c r="S44" s="6" t="b">
        <f t="shared" si="6"/>
        <v>0</v>
      </c>
    </row>
    <row r="45" spans="1:19">
      <c r="A45">
        <v>41</v>
      </c>
      <c r="B45" s="17">
        <f>MIN('Number of parcels delivered'!K44,MAX(0,Parameters!$B$11-'Most deliveries (car issues)'!E45-'Most deliveries (car issues)'!C45-'Most deliveries (car issues)'!D45))</f>
        <v>5</v>
      </c>
      <c r="C45">
        <f>MIN('Number of parcels delivered'!L44,MAX(0,Parameters!$B$11-E45))</f>
        <v>50</v>
      </c>
      <c r="D45" s="15">
        <f>MIN('Number of parcels delivered'!M44,MAX(0,Parameters!$B$11-'Most deliveries (car issues)'!C45-'Most deliveries (car issues)'!E45))</f>
        <v>75</v>
      </c>
      <c r="E45" s="16">
        <f>MIN(Parameters!$B$11,'Number of parcels delivered'!N44)</f>
        <v>420</v>
      </c>
      <c r="F45">
        <f t="shared" si="3"/>
        <v>550</v>
      </c>
      <c r="G45">
        <f>Parameters!$B$11-'Most deliveries (car issues)'!F45</f>
        <v>0</v>
      </c>
      <c r="J45">
        <v>41</v>
      </c>
      <c r="K45">
        <f>Parameters!$B$11*Parameters!$B$9</f>
        <v>2750</v>
      </c>
      <c r="L45">
        <f>'Most deliveries (car issues)'!B45*Parameters!$B$3</f>
        <v>11.25</v>
      </c>
      <c r="M45">
        <f>'Most deliveries (car issues)'!C45*Parameters!$B$4</f>
        <v>62.5</v>
      </c>
      <c r="N45">
        <f>Parameters!$B$5*'Most deliveries (car issues)'!D45</f>
        <v>262.5</v>
      </c>
      <c r="O45">
        <f>'Most deliveries (car issues)'!E45*Parameters!$B$6</f>
        <v>1260</v>
      </c>
      <c r="P45">
        <f>Parameters!$B$7*'Most deliveries (car issues)'!G45</f>
        <v>0</v>
      </c>
      <c r="Q45">
        <f t="shared" si="4"/>
        <v>1596.25</v>
      </c>
      <c r="R45">
        <f t="shared" si="5"/>
        <v>1153.75</v>
      </c>
      <c r="S45" s="6" t="b">
        <f t="shared" si="6"/>
        <v>0</v>
      </c>
    </row>
    <row r="46" spans="1:19">
      <c r="A46">
        <v>42</v>
      </c>
      <c r="B46" s="17">
        <f>MIN('Number of parcels delivered'!K45,MAX(0,Parameters!$B$11-'Most deliveries (car issues)'!E46-'Most deliveries (car issues)'!C46-'Most deliveries (car issues)'!D46))</f>
        <v>23</v>
      </c>
      <c r="C46">
        <f>MIN('Number of parcels delivered'!L45,MAX(0,Parameters!$B$11-E46))</f>
        <v>67</v>
      </c>
      <c r="D46" s="15">
        <f>MIN('Number of parcels delivered'!M45,MAX(0,Parameters!$B$11-'Most deliveries (car issues)'!C46-'Most deliveries (car issues)'!E46))</f>
        <v>130</v>
      </c>
      <c r="E46" s="16">
        <f>MIN(Parameters!$B$11,'Number of parcels delivered'!N45)</f>
        <v>100</v>
      </c>
      <c r="F46">
        <f t="shared" si="3"/>
        <v>320</v>
      </c>
      <c r="G46">
        <f>Parameters!$B$11-'Most deliveries (car issues)'!F46</f>
        <v>230</v>
      </c>
      <c r="J46">
        <v>42</v>
      </c>
      <c r="K46">
        <f>Parameters!$B$11*Parameters!$B$9</f>
        <v>2750</v>
      </c>
      <c r="L46">
        <f>'Most deliveries (car issues)'!B46*Parameters!$B$3</f>
        <v>51.75</v>
      </c>
      <c r="M46">
        <f>'Most deliveries (car issues)'!C46*Parameters!$B$4</f>
        <v>83.75</v>
      </c>
      <c r="N46">
        <f>Parameters!$B$5*'Most deliveries (car issues)'!D46</f>
        <v>455</v>
      </c>
      <c r="O46">
        <f>'Most deliveries (car issues)'!E46*Parameters!$B$6</f>
        <v>300</v>
      </c>
      <c r="P46">
        <f>Parameters!$B$7*'Most deliveries (car issues)'!G46</f>
        <v>690</v>
      </c>
      <c r="Q46">
        <f t="shared" si="4"/>
        <v>1580.5</v>
      </c>
      <c r="R46">
        <f t="shared" si="5"/>
        <v>1169.5</v>
      </c>
      <c r="S46" s="6" t="b">
        <f t="shared" si="6"/>
        <v>0</v>
      </c>
    </row>
    <row r="47" spans="1:19">
      <c r="A47">
        <v>43</v>
      </c>
      <c r="B47" s="17">
        <f>MIN('Number of parcels delivered'!K46,MAX(0,Parameters!$B$11-'Most deliveries (car issues)'!E47-'Most deliveries (car issues)'!C47-'Most deliveries (car issues)'!D47))</f>
        <v>21</v>
      </c>
      <c r="C47">
        <f>MIN('Number of parcels delivered'!L46,MAX(0,Parameters!$B$11-E47))</f>
        <v>138</v>
      </c>
      <c r="D47" s="15">
        <f>MIN('Number of parcels delivered'!M46,MAX(0,Parameters!$B$11-'Most deliveries (car issues)'!C47-'Most deliveries (car issues)'!E47))</f>
        <v>140</v>
      </c>
      <c r="E47" s="16">
        <f>MIN(Parameters!$B$11,'Number of parcels delivered'!N46)</f>
        <v>251</v>
      </c>
      <c r="F47">
        <f t="shared" si="3"/>
        <v>550</v>
      </c>
      <c r="G47">
        <f>Parameters!$B$11-'Most deliveries (car issues)'!F47</f>
        <v>0</v>
      </c>
      <c r="J47">
        <v>43</v>
      </c>
      <c r="K47">
        <f>Parameters!$B$11*Parameters!$B$9</f>
        <v>2750</v>
      </c>
      <c r="L47">
        <f>'Most deliveries (car issues)'!B47*Parameters!$B$3</f>
        <v>47.25</v>
      </c>
      <c r="M47">
        <f>'Most deliveries (car issues)'!C47*Parameters!$B$4</f>
        <v>172.5</v>
      </c>
      <c r="N47">
        <f>Parameters!$B$5*'Most deliveries (car issues)'!D47</f>
        <v>490</v>
      </c>
      <c r="O47">
        <f>'Most deliveries (car issues)'!E47*Parameters!$B$6</f>
        <v>753</v>
      </c>
      <c r="P47">
        <f>Parameters!$B$7*'Most deliveries (car issues)'!G47</f>
        <v>0</v>
      </c>
      <c r="Q47">
        <f t="shared" si="4"/>
        <v>1462.75</v>
      </c>
      <c r="R47">
        <f t="shared" si="5"/>
        <v>1287.25</v>
      </c>
      <c r="S47" s="6" t="b">
        <f t="shared" si="6"/>
        <v>0</v>
      </c>
    </row>
    <row r="48" spans="1:19">
      <c r="A48">
        <v>44</v>
      </c>
      <c r="B48" s="17">
        <f>MIN('Number of parcels delivered'!K47,MAX(0,Parameters!$B$11-'Most deliveries (car issues)'!E48-'Most deliveries (car issues)'!C48-'Most deliveries (car issues)'!D48))</f>
        <v>0</v>
      </c>
      <c r="C48">
        <f>MIN('Number of parcels delivered'!L47,MAX(0,Parameters!$B$11-E48))</f>
        <v>50</v>
      </c>
      <c r="D48" s="15">
        <f>MIN('Number of parcels delivered'!M47,MAX(0,Parameters!$B$11-'Most deliveries (car issues)'!C48-'Most deliveries (car issues)'!E48))</f>
        <v>161</v>
      </c>
      <c r="E48" s="16">
        <f>MIN(Parameters!$B$11,'Number of parcels delivered'!N47)</f>
        <v>339</v>
      </c>
      <c r="F48">
        <f t="shared" si="3"/>
        <v>550</v>
      </c>
      <c r="G48">
        <f>Parameters!$B$11-'Most deliveries (car issues)'!F48</f>
        <v>0</v>
      </c>
      <c r="J48">
        <v>44</v>
      </c>
      <c r="K48">
        <f>Parameters!$B$11*Parameters!$B$9</f>
        <v>2750</v>
      </c>
      <c r="L48">
        <f>'Most deliveries (car issues)'!B48*Parameters!$B$3</f>
        <v>0</v>
      </c>
      <c r="M48">
        <f>'Most deliveries (car issues)'!C48*Parameters!$B$4</f>
        <v>62.5</v>
      </c>
      <c r="N48">
        <f>Parameters!$B$5*'Most deliveries (car issues)'!D48</f>
        <v>563.5</v>
      </c>
      <c r="O48">
        <f>'Most deliveries (car issues)'!E48*Parameters!$B$6</f>
        <v>1017</v>
      </c>
      <c r="P48">
        <f>Parameters!$B$7*'Most deliveries (car issues)'!G48</f>
        <v>0</v>
      </c>
      <c r="Q48">
        <f t="shared" si="4"/>
        <v>1643</v>
      </c>
      <c r="R48">
        <f t="shared" si="5"/>
        <v>1107</v>
      </c>
      <c r="S48" s="6" t="b">
        <f t="shared" si="6"/>
        <v>0</v>
      </c>
    </row>
    <row r="49" spans="1:19">
      <c r="A49">
        <v>45</v>
      </c>
      <c r="B49" s="17">
        <f>MIN('Number of parcels delivered'!K48,MAX(0,Parameters!$B$11-'Most deliveries (car issues)'!E49-'Most deliveries (car issues)'!C49-'Most deliveries (car issues)'!D49))</f>
        <v>23</v>
      </c>
      <c r="C49">
        <f>MIN('Number of parcels delivered'!L48,MAX(0,Parameters!$B$11-E49))</f>
        <v>127</v>
      </c>
      <c r="D49" s="15">
        <f>MIN('Number of parcels delivered'!M48,MAX(0,Parameters!$B$11-'Most deliveries (car issues)'!C49-'Most deliveries (car issues)'!E49))</f>
        <v>101</v>
      </c>
      <c r="E49" s="16">
        <f>MIN(Parameters!$B$11,'Number of parcels delivered'!N48)</f>
        <v>100</v>
      </c>
      <c r="F49">
        <f t="shared" si="3"/>
        <v>351</v>
      </c>
      <c r="G49">
        <f>Parameters!$B$11-'Most deliveries (car issues)'!F49</f>
        <v>199</v>
      </c>
      <c r="J49">
        <v>45</v>
      </c>
      <c r="K49">
        <f>Parameters!$B$11*Parameters!$B$9</f>
        <v>2750</v>
      </c>
      <c r="L49">
        <f>'Most deliveries (car issues)'!B49*Parameters!$B$3</f>
        <v>51.75</v>
      </c>
      <c r="M49">
        <f>'Most deliveries (car issues)'!C49*Parameters!$B$4</f>
        <v>158.75</v>
      </c>
      <c r="N49">
        <f>Parameters!$B$5*'Most deliveries (car issues)'!D49</f>
        <v>353.5</v>
      </c>
      <c r="O49">
        <f>'Most deliveries (car issues)'!E49*Parameters!$B$6</f>
        <v>300</v>
      </c>
      <c r="P49">
        <f>Parameters!$B$7*'Most deliveries (car issues)'!G49</f>
        <v>597</v>
      </c>
      <c r="Q49">
        <f t="shared" si="4"/>
        <v>1461</v>
      </c>
      <c r="R49">
        <f t="shared" si="5"/>
        <v>1289</v>
      </c>
      <c r="S49" s="6" t="b">
        <f t="shared" si="6"/>
        <v>0</v>
      </c>
    </row>
    <row r="50" spans="1:19">
      <c r="A50">
        <v>46</v>
      </c>
      <c r="B50" s="17">
        <f>MIN('Number of parcels delivered'!K49,MAX(0,Parameters!$B$11-'Most deliveries (car issues)'!E50-'Most deliveries (car issues)'!C50-'Most deliveries (car issues)'!D50))</f>
        <v>20</v>
      </c>
      <c r="C50">
        <f>MIN('Number of parcels delivered'!L49,MAX(0,Parameters!$B$11-E50))</f>
        <v>116</v>
      </c>
      <c r="D50" s="15">
        <f>MIN('Number of parcels delivered'!M49,MAX(0,Parameters!$B$11-'Most deliveries (car issues)'!C50-'Most deliveries (car issues)'!E50))</f>
        <v>139</v>
      </c>
      <c r="E50" s="16">
        <f>MIN(Parameters!$B$11,'Number of parcels delivered'!N49)</f>
        <v>199</v>
      </c>
      <c r="F50">
        <f t="shared" si="3"/>
        <v>474</v>
      </c>
      <c r="G50">
        <f>Parameters!$B$11-'Most deliveries (car issues)'!F50</f>
        <v>76</v>
      </c>
      <c r="J50">
        <v>46</v>
      </c>
      <c r="K50">
        <f>Parameters!$B$11*Parameters!$B$9</f>
        <v>2750</v>
      </c>
      <c r="L50">
        <f>'Most deliveries (car issues)'!B50*Parameters!$B$3</f>
        <v>45</v>
      </c>
      <c r="M50">
        <f>'Most deliveries (car issues)'!C50*Parameters!$B$4</f>
        <v>145</v>
      </c>
      <c r="N50">
        <f>Parameters!$B$5*'Most deliveries (car issues)'!D50</f>
        <v>486.5</v>
      </c>
      <c r="O50">
        <f>'Most deliveries (car issues)'!E50*Parameters!$B$6</f>
        <v>597</v>
      </c>
      <c r="P50">
        <f>Parameters!$B$7*'Most deliveries (car issues)'!G50</f>
        <v>228</v>
      </c>
      <c r="Q50">
        <f t="shared" si="4"/>
        <v>1501.5</v>
      </c>
      <c r="R50">
        <f t="shared" si="5"/>
        <v>1248.5</v>
      </c>
      <c r="S50" s="6" t="b">
        <f t="shared" si="6"/>
        <v>0</v>
      </c>
    </row>
    <row r="51" spans="1:19">
      <c r="A51">
        <v>47</v>
      </c>
      <c r="B51" s="17">
        <f>MIN('Number of parcels delivered'!K50,MAX(0,Parameters!$B$11-'Most deliveries (car issues)'!E51-'Most deliveries (car issues)'!C51-'Most deliveries (car issues)'!D51))</f>
        <v>0</v>
      </c>
      <c r="C51">
        <f>MIN('Number of parcels delivered'!L50,MAX(0,Parameters!$B$11-E51))</f>
        <v>0</v>
      </c>
      <c r="D51" s="15">
        <f>MIN('Number of parcels delivered'!M50,MAX(0,Parameters!$B$11-'Most deliveries (car issues)'!C51-'Most deliveries (car issues)'!E51))</f>
        <v>0</v>
      </c>
      <c r="E51" s="16">
        <f>MIN(Parameters!$B$11,'Number of parcels delivered'!N50)</f>
        <v>550</v>
      </c>
      <c r="F51">
        <f t="shared" si="3"/>
        <v>550</v>
      </c>
      <c r="G51">
        <f>Parameters!$B$11-'Most deliveries (car issues)'!F51</f>
        <v>0</v>
      </c>
      <c r="J51">
        <v>47</v>
      </c>
      <c r="K51">
        <f>Parameters!$B$11*Parameters!$B$9</f>
        <v>2750</v>
      </c>
      <c r="L51">
        <f>'Most deliveries (car issues)'!B51*Parameters!$B$3</f>
        <v>0</v>
      </c>
      <c r="M51">
        <f>'Most deliveries (car issues)'!C51*Parameters!$B$4</f>
        <v>0</v>
      </c>
      <c r="N51">
        <f>Parameters!$B$5*'Most deliveries (car issues)'!D51</f>
        <v>0</v>
      </c>
      <c r="O51">
        <f>'Most deliveries (car issues)'!E51*Parameters!$B$6</f>
        <v>1650</v>
      </c>
      <c r="P51">
        <f>Parameters!$B$7*'Most deliveries (car issues)'!G51</f>
        <v>0</v>
      </c>
      <c r="Q51">
        <f t="shared" si="4"/>
        <v>1650</v>
      </c>
      <c r="R51">
        <f t="shared" si="5"/>
        <v>1100</v>
      </c>
      <c r="S51" s="6" t="b">
        <f t="shared" si="6"/>
        <v>0</v>
      </c>
    </row>
    <row r="52" spans="1:19">
      <c r="A52">
        <v>48</v>
      </c>
      <c r="B52" s="17">
        <f>MIN('Number of parcels delivered'!K51,MAX(0,Parameters!$B$11-'Most deliveries (car issues)'!E52-'Most deliveries (car issues)'!C52-'Most deliveries (car issues)'!D52))</f>
        <v>0</v>
      </c>
      <c r="C52">
        <f>MIN('Number of parcels delivered'!L51,MAX(0,Parameters!$B$11-E52))</f>
        <v>36</v>
      </c>
      <c r="D52" s="15">
        <f>MIN('Number of parcels delivered'!M51,MAX(0,Parameters!$B$11-'Most deliveries (car issues)'!C52-'Most deliveries (car issues)'!E52))</f>
        <v>0</v>
      </c>
      <c r="E52" s="16">
        <f>MIN(Parameters!$B$11,'Number of parcels delivered'!N51)</f>
        <v>514</v>
      </c>
      <c r="F52">
        <f t="shared" si="3"/>
        <v>550</v>
      </c>
      <c r="G52">
        <f>Parameters!$B$11-'Most deliveries (car issues)'!F52</f>
        <v>0</v>
      </c>
      <c r="J52">
        <v>48</v>
      </c>
      <c r="K52">
        <f>Parameters!$B$11*Parameters!$B$9</f>
        <v>2750</v>
      </c>
      <c r="L52">
        <f>'Most deliveries (car issues)'!B52*Parameters!$B$3</f>
        <v>0</v>
      </c>
      <c r="M52">
        <f>'Most deliveries (car issues)'!C52*Parameters!$B$4</f>
        <v>45</v>
      </c>
      <c r="N52">
        <f>Parameters!$B$5*'Most deliveries (car issues)'!D52</f>
        <v>0</v>
      </c>
      <c r="O52">
        <f>'Most deliveries (car issues)'!E52*Parameters!$B$6</f>
        <v>1542</v>
      </c>
      <c r="P52">
        <f>Parameters!$B$7*'Most deliveries (car issues)'!G52</f>
        <v>0</v>
      </c>
      <c r="Q52">
        <f t="shared" si="4"/>
        <v>1587</v>
      </c>
      <c r="R52">
        <f t="shared" si="5"/>
        <v>1163</v>
      </c>
      <c r="S52" s="6" t="b">
        <f t="shared" si="6"/>
        <v>0</v>
      </c>
    </row>
    <row r="53" spans="1:19">
      <c r="A53">
        <v>49</v>
      </c>
      <c r="B53" s="17">
        <f>MIN('Number of parcels delivered'!K52,MAX(0,Parameters!$B$11-'Most deliveries (car issues)'!E53-'Most deliveries (car issues)'!C53-'Most deliveries (car issues)'!D53))</f>
        <v>20</v>
      </c>
      <c r="C53">
        <f>MIN('Number of parcels delivered'!L52,MAX(0,Parameters!$B$11-E53))</f>
        <v>50</v>
      </c>
      <c r="D53" s="15">
        <f>MIN('Number of parcels delivered'!M52,MAX(0,Parameters!$B$11-'Most deliveries (car issues)'!C53-'Most deliveries (car issues)'!E53))</f>
        <v>75</v>
      </c>
      <c r="E53" s="16">
        <f>MIN(Parameters!$B$11,'Number of parcels delivered'!N52)</f>
        <v>326</v>
      </c>
      <c r="F53">
        <f t="shared" si="3"/>
        <v>471</v>
      </c>
      <c r="G53">
        <f>Parameters!$B$11-'Most deliveries (car issues)'!F53</f>
        <v>79</v>
      </c>
      <c r="J53">
        <v>49</v>
      </c>
      <c r="K53">
        <f>Parameters!$B$11*Parameters!$B$9</f>
        <v>2750</v>
      </c>
      <c r="L53">
        <f>'Most deliveries (car issues)'!B53*Parameters!$B$3</f>
        <v>45</v>
      </c>
      <c r="M53">
        <f>'Most deliveries (car issues)'!C53*Parameters!$B$4</f>
        <v>62.5</v>
      </c>
      <c r="N53">
        <f>Parameters!$B$5*'Most deliveries (car issues)'!D53</f>
        <v>262.5</v>
      </c>
      <c r="O53">
        <f>'Most deliveries (car issues)'!E53*Parameters!$B$6</f>
        <v>978</v>
      </c>
      <c r="P53">
        <f>Parameters!$B$7*'Most deliveries (car issues)'!G53</f>
        <v>237</v>
      </c>
      <c r="Q53">
        <f t="shared" si="4"/>
        <v>1585</v>
      </c>
      <c r="R53">
        <f t="shared" si="5"/>
        <v>1165</v>
      </c>
      <c r="S53" s="6" t="b">
        <f t="shared" si="6"/>
        <v>0</v>
      </c>
    </row>
    <row r="54" spans="1:19">
      <c r="A54">
        <v>50</v>
      </c>
      <c r="B54" s="17">
        <f>MIN('Number of parcels delivered'!K53,MAX(0,Parameters!$B$11-'Most deliveries (car issues)'!E54-'Most deliveries (car issues)'!C54-'Most deliveries (car issues)'!D54))</f>
        <v>23</v>
      </c>
      <c r="C54">
        <f>MIN('Number of parcels delivered'!L53,MAX(0,Parameters!$B$11-E54))</f>
        <v>135</v>
      </c>
      <c r="D54" s="15">
        <f>MIN('Number of parcels delivered'!M53,MAX(0,Parameters!$B$11-'Most deliveries (car issues)'!C54-'Most deliveries (car issues)'!E54))</f>
        <v>75</v>
      </c>
      <c r="E54" s="16">
        <f>MIN(Parameters!$B$11,'Number of parcels delivered'!N53)</f>
        <v>122</v>
      </c>
      <c r="F54">
        <f t="shared" si="3"/>
        <v>355</v>
      </c>
      <c r="G54">
        <f>Parameters!$B$11-'Most deliveries (car issues)'!F54</f>
        <v>195</v>
      </c>
      <c r="J54">
        <v>50</v>
      </c>
      <c r="K54">
        <f>Parameters!$B$11*Parameters!$B$9</f>
        <v>2750</v>
      </c>
      <c r="L54">
        <f>'Most deliveries (car issues)'!B54*Parameters!$B$3</f>
        <v>51.75</v>
      </c>
      <c r="M54">
        <f>'Most deliveries (car issues)'!C54*Parameters!$B$4</f>
        <v>168.75</v>
      </c>
      <c r="N54">
        <f>Parameters!$B$5*'Most deliveries (car issues)'!D54</f>
        <v>262.5</v>
      </c>
      <c r="O54">
        <f>'Most deliveries (car issues)'!E54*Parameters!$B$6</f>
        <v>366</v>
      </c>
      <c r="P54">
        <f>Parameters!$B$7*'Most deliveries (car issues)'!G54</f>
        <v>585</v>
      </c>
      <c r="Q54">
        <f t="shared" si="4"/>
        <v>1434</v>
      </c>
      <c r="R54">
        <f t="shared" si="5"/>
        <v>1316</v>
      </c>
      <c r="S54" s="6" t="b">
        <f t="shared" si="6"/>
        <v>0</v>
      </c>
    </row>
    <row r="55" spans="1:19">
      <c r="A55">
        <v>51</v>
      </c>
      <c r="B55" s="17">
        <f>MIN('Number of parcels delivered'!K54,MAX(0,Parameters!$B$11-'Most deliveries (car issues)'!E55-'Most deliveries (car issues)'!C55-'Most deliveries (car issues)'!D55))</f>
        <v>0</v>
      </c>
      <c r="C55">
        <f>MIN('Number of parcels delivered'!L54,MAX(0,Parameters!$B$11-E55))</f>
        <v>173</v>
      </c>
      <c r="D55" s="15">
        <f>MIN('Number of parcels delivered'!M54,MAX(0,Parameters!$B$11-'Most deliveries (car issues)'!C55-'Most deliveries (car issues)'!E55))</f>
        <v>35</v>
      </c>
      <c r="E55" s="16">
        <f>MIN(Parameters!$B$11,'Number of parcels delivered'!N54)</f>
        <v>342</v>
      </c>
      <c r="F55">
        <f t="shared" si="3"/>
        <v>550</v>
      </c>
      <c r="G55">
        <f>Parameters!$B$11-'Most deliveries (car issues)'!F55</f>
        <v>0</v>
      </c>
      <c r="J55">
        <v>51</v>
      </c>
      <c r="K55">
        <f>Parameters!$B$11*Parameters!$B$9</f>
        <v>2750</v>
      </c>
      <c r="L55">
        <f>'Most deliveries (car issues)'!B55*Parameters!$B$3</f>
        <v>0</v>
      </c>
      <c r="M55">
        <f>'Most deliveries (car issues)'!C55*Parameters!$B$4</f>
        <v>216.25</v>
      </c>
      <c r="N55">
        <f>Parameters!$B$5*'Most deliveries (car issues)'!D55</f>
        <v>122.5</v>
      </c>
      <c r="O55">
        <f>'Most deliveries (car issues)'!E55*Parameters!$B$6</f>
        <v>1026</v>
      </c>
      <c r="P55">
        <f>Parameters!$B$7*'Most deliveries (car issues)'!G55</f>
        <v>0</v>
      </c>
      <c r="Q55">
        <f t="shared" si="4"/>
        <v>1364.75</v>
      </c>
      <c r="R55">
        <f t="shared" si="5"/>
        <v>1385.25</v>
      </c>
      <c r="S55" s="6" t="b">
        <f t="shared" si="6"/>
        <v>0</v>
      </c>
    </row>
    <row r="56" spans="1:19">
      <c r="A56">
        <v>52</v>
      </c>
      <c r="B56" s="17">
        <f>MIN('Number of parcels delivered'!K55,MAX(0,Parameters!$B$11-'Most deliveries (car issues)'!E56-'Most deliveries (car issues)'!C56-'Most deliveries (car issues)'!D56))</f>
        <v>0</v>
      </c>
      <c r="C56">
        <f>MIN('Number of parcels delivered'!L55,MAX(0,Parameters!$B$11-E56))</f>
        <v>173</v>
      </c>
      <c r="D56" s="15">
        <f>MIN('Number of parcels delivered'!M55,MAX(0,Parameters!$B$11-'Most deliveries (car issues)'!C56-'Most deliveries (car issues)'!E56))</f>
        <v>29</v>
      </c>
      <c r="E56" s="16">
        <f>MIN(Parameters!$B$11,'Number of parcels delivered'!N55)</f>
        <v>348</v>
      </c>
      <c r="F56">
        <f t="shared" si="3"/>
        <v>550</v>
      </c>
      <c r="G56">
        <f>Parameters!$B$11-'Most deliveries (car issues)'!F56</f>
        <v>0</v>
      </c>
      <c r="J56">
        <v>52</v>
      </c>
      <c r="K56">
        <f>Parameters!$B$11*Parameters!$B$9</f>
        <v>2750</v>
      </c>
      <c r="L56">
        <f>'Most deliveries (car issues)'!B56*Parameters!$B$3</f>
        <v>0</v>
      </c>
      <c r="M56">
        <f>'Most deliveries (car issues)'!C56*Parameters!$B$4</f>
        <v>216.25</v>
      </c>
      <c r="N56">
        <f>Parameters!$B$5*'Most deliveries (car issues)'!D56</f>
        <v>101.5</v>
      </c>
      <c r="O56">
        <f>'Most deliveries (car issues)'!E56*Parameters!$B$6</f>
        <v>1044</v>
      </c>
      <c r="P56">
        <f>Parameters!$B$7*'Most deliveries (car issues)'!G56</f>
        <v>0</v>
      </c>
      <c r="Q56">
        <f t="shared" si="4"/>
        <v>1361.75</v>
      </c>
      <c r="R56">
        <f t="shared" si="5"/>
        <v>1388.25</v>
      </c>
      <c r="S56" s="6" t="b">
        <f t="shared" si="6"/>
        <v>0</v>
      </c>
    </row>
    <row r="57" spans="1:19">
      <c r="A57">
        <v>53</v>
      </c>
      <c r="B57" s="17">
        <f>MIN('Number of parcels delivered'!K56,MAX(0,Parameters!$B$11-'Most deliveries (car issues)'!E57-'Most deliveries (car issues)'!C57-'Most deliveries (car issues)'!D57))</f>
        <v>0</v>
      </c>
      <c r="C57">
        <f>MIN('Number of parcels delivered'!L56,MAX(0,Parameters!$B$11-E57))</f>
        <v>59</v>
      </c>
      <c r="D57" s="15">
        <f>MIN('Number of parcels delivered'!M56,MAX(0,Parameters!$B$11-'Most deliveries (car issues)'!C57-'Most deliveries (car issues)'!E57))</f>
        <v>0</v>
      </c>
      <c r="E57" s="16">
        <f>MIN(Parameters!$B$11,'Number of parcels delivered'!N56)</f>
        <v>491</v>
      </c>
      <c r="F57">
        <f t="shared" si="3"/>
        <v>550</v>
      </c>
      <c r="G57">
        <f>Parameters!$B$11-'Most deliveries (car issues)'!F57</f>
        <v>0</v>
      </c>
      <c r="J57">
        <v>53</v>
      </c>
      <c r="K57">
        <f>Parameters!$B$11*Parameters!$B$9</f>
        <v>2750</v>
      </c>
      <c r="L57">
        <f>'Most deliveries (car issues)'!B57*Parameters!$B$3</f>
        <v>0</v>
      </c>
      <c r="M57">
        <f>'Most deliveries (car issues)'!C57*Parameters!$B$4</f>
        <v>73.75</v>
      </c>
      <c r="N57">
        <f>Parameters!$B$5*'Most deliveries (car issues)'!D57</f>
        <v>0</v>
      </c>
      <c r="O57">
        <f>'Most deliveries (car issues)'!E57*Parameters!$B$6</f>
        <v>1473</v>
      </c>
      <c r="P57">
        <f>Parameters!$B$7*'Most deliveries (car issues)'!G57</f>
        <v>0</v>
      </c>
      <c r="Q57">
        <f t="shared" si="4"/>
        <v>1546.75</v>
      </c>
      <c r="R57">
        <f t="shared" si="5"/>
        <v>1203.25</v>
      </c>
      <c r="S57" s="6" t="b">
        <f t="shared" si="6"/>
        <v>0</v>
      </c>
    </row>
    <row r="58" spans="1:19">
      <c r="A58">
        <v>54</v>
      </c>
      <c r="B58" s="17">
        <f>MIN('Number of parcels delivered'!K57,MAX(0,Parameters!$B$11-'Most deliveries (car issues)'!E58-'Most deliveries (car issues)'!C58-'Most deliveries (car issues)'!D58))</f>
        <v>0</v>
      </c>
      <c r="C58">
        <f>MIN('Number of parcels delivered'!L57,MAX(0,Parameters!$B$11-E58))</f>
        <v>0</v>
      </c>
      <c r="D58" s="15">
        <f>MIN('Number of parcels delivered'!M57,MAX(0,Parameters!$B$11-'Most deliveries (car issues)'!C58-'Most deliveries (car issues)'!E58))</f>
        <v>0</v>
      </c>
      <c r="E58" s="16">
        <f>MIN(Parameters!$B$11,'Number of parcels delivered'!N57)</f>
        <v>550</v>
      </c>
      <c r="F58">
        <f t="shared" si="3"/>
        <v>550</v>
      </c>
      <c r="G58">
        <f>Parameters!$B$11-'Most deliveries (car issues)'!F58</f>
        <v>0</v>
      </c>
      <c r="J58">
        <v>54</v>
      </c>
      <c r="K58">
        <f>Parameters!$B$11*Parameters!$B$9</f>
        <v>2750</v>
      </c>
      <c r="L58">
        <f>'Most deliveries (car issues)'!B58*Parameters!$B$3</f>
        <v>0</v>
      </c>
      <c r="M58">
        <f>'Most deliveries (car issues)'!C58*Parameters!$B$4</f>
        <v>0</v>
      </c>
      <c r="N58">
        <f>Parameters!$B$5*'Most deliveries (car issues)'!D58</f>
        <v>0</v>
      </c>
      <c r="O58">
        <f>'Most deliveries (car issues)'!E58*Parameters!$B$6</f>
        <v>1650</v>
      </c>
      <c r="P58">
        <f>Parameters!$B$7*'Most deliveries (car issues)'!G58</f>
        <v>0</v>
      </c>
      <c r="Q58">
        <f t="shared" si="4"/>
        <v>1650</v>
      </c>
      <c r="R58">
        <f t="shared" si="5"/>
        <v>1100</v>
      </c>
      <c r="S58" s="6" t="b">
        <f t="shared" si="6"/>
        <v>0</v>
      </c>
    </row>
    <row r="59" spans="1:19">
      <c r="A59">
        <v>55</v>
      </c>
      <c r="B59" s="17">
        <f>MIN('Number of parcels delivered'!K58,MAX(0,Parameters!$B$11-'Most deliveries (car issues)'!E59-'Most deliveries (car issues)'!C59-'Most deliveries (car issues)'!D59))</f>
        <v>20</v>
      </c>
      <c r="C59">
        <f>MIN('Number of parcels delivered'!L58,MAX(0,Parameters!$B$11-E59))</f>
        <v>50</v>
      </c>
      <c r="D59" s="15">
        <f>MIN('Number of parcels delivered'!M58,MAX(0,Parameters!$B$11-'Most deliveries (car issues)'!C59-'Most deliveries (car issues)'!E59))</f>
        <v>75</v>
      </c>
      <c r="E59" s="16">
        <f>MIN(Parameters!$B$11,'Number of parcels delivered'!N58)</f>
        <v>100</v>
      </c>
      <c r="F59">
        <f t="shared" si="3"/>
        <v>245</v>
      </c>
      <c r="G59">
        <f>Parameters!$B$11-'Most deliveries (car issues)'!F59</f>
        <v>305</v>
      </c>
      <c r="J59">
        <v>55</v>
      </c>
      <c r="K59">
        <f>Parameters!$B$11*Parameters!$B$9</f>
        <v>2750</v>
      </c>
      <c r="L59">
        <f>'Most deliveries (car issues)'!B59*Parameters!$B$3</f>
        <v>45</v>
      </c>
      <c r="M59">
        <f>'Most deliveries (car issues)'!C59*Parameters!$B$4</f>
        <v>62.5</v>
      </c>
      <c r="N59">
        <f>Parameters!$B$5*'Most deliveries (car issues)'!D59</f>
        <v>262.5</v>
      </c>
      <c r="O59">
        <f>'Most deliveries (car issues)'!E59*Parameters!$B$6</f>
        <v>300</v>
      </c>
      <c r="P59">
        <f>Parameters!$B$7*'Most deliveries (car issues)'!G59</f>
        <v>915</v>
      </c>
      <c r="Q59">
        <f t="shared" si="4"/>
        <v>1585</v>
      </c>
      <c r="R59">
        <f t="shared" si="5"/>
        <v>1165</v>
      </c>
      <c r="S59" s="6" t="b">
        <f t="shared" si="6"/>
        <v>0</v>
      </c>
    </row>
    <row r="60" spans="1:19">
      <c r="A60">
        <v>56</v>
      </c>
      <c r="B60" s="17">
        <f>MIN('Number of parcels delivered'!K59,MAX(0,Parameters!$B$11-'Most deliveries (car issues)'!E60-'Most deliveries (car issues)'!C60-'Most deliveries (car issues)'!D60))</f>
        <v>0</v>
      </c>
      <c r="C60">
        <f>MIN('Number of parcels delivered'!L59,MAX(0,Parameters!$B$11-E60))</f>
        <v>0</v>
      </c>
      <c r="D60" s="15">
        <f>MIN('Number of parcels delivered'!M59,MAX(0,Parameters!$B$11-'Most deliveries (car issues)'!C60-'Most deliveries (car issues)'!E60))</f>
        <v>0</v>
      </c>
      <c r="E60" s="16">
        <f>MIN(Parameters!$B$11,'Number of parcels delivered'!N59)</f>
        <v>550</v>
      </c>
      <c r="F60">
        <f t="shared" si="3"/>
        <v>550</v>
      </c>
      <c r="G60">
        <f>Parameters!$B$11-'Most deliveries (car issues)'!F60</f>
        <v>0</v>
      </c>
      <c r="J60">
        <v>56</v>
      </c>
      <c r="K60">
        <f>Parameters!$B$11*Parameters!$B$9</f>
        <v>2750</v>
      </c>
      <c r="L60">
        <f>'Most deliveries (car issues)'!B60*Parameters!$B$3</f>
        <v>0</v>
      </c>
      <c r="M60">
        <f>'Most deliveries (car issues)'!C60*Parameters!$B$4</f>
        <v>0</v>
      </c>
      <c r="N60">
        <f>Parameters!$B$5*'Most deliveries (car issues)'!D60</f>
        <v>0</v>
      </c>
      <c r="O60">
        <f>'Most deliveries (car issues)'!E60*Parameters!$B$6</f>
        <v>1650</v>
      </c>
      <c r="P60">
        <f>Parameters!$B$7*'Most deliveries (car issues)'!G60</f>
        <v>0</v>
      </c>
      <c r="Q60">
        <f t="shared" si="4"/>
        <v>1650</v>
      </c>
      <c r="R60">
        <f t="shared" si="5"/>
        <v>1100</v>
      </c>
      <c r="S60" s="6" t="b">
        <f t="shared" si="6"/>
        <v>0</v>
      </c>
    </row>
    <row r="61" spans="1:19">
      <c r="A61">
        <v>57</v>
      </c>
      <c r="B61" s="17">
        <f>MIN('Number of parcels delivered'!K60,MAX(0,Parameters!$B$11-'Most deliveries (car issues)'!E61-'Most deliveries (car issues)'!C61-'Most deliveries (car issues)'!D61))</f>
        <v>0</v>
      </c>
      <c r="C61">
        <f>MIN('Number of parcels delivered'!L60,MAX(0,Parameters!$B$11-E61))</f>
        <v>58</v>
      </c>
      <c r="D61" s="15">
        <f>MIN('Number of parcels delivered'!M60,MAX(0,Parameters!$B$11-'Most deliveries (car issues)'!C61-'Most deliveries (car issues)'!E61))</f>
        <v>45</v>
      </c>
      <c r="E61" s="16">
        <f>MIN(Parameters!$B$11,'Number of parcels delivered'!N60)</f>
        <v>447</v>
      </c>
      <c r="F61">
        <f t="shared" si="3"/>
        <v>550</v>
      </c>
      <c r="G61">
        <f>Parameters!$B$11-'Most deliveries (car issues)'!F61</f>
        <v>0</v>
      </c>
      <c r="J61">
        <v>57</v>
      </c>
      <c r="K61">
        <f>Parameters!$B$11*Parameters!$B$9</f>
        <v>2750</v>
      </c>
      <c r="L61">
        <f>'Most deliveries (car issues)'!B61*Parameters!$B$3</f>
        <v>0</v>
      </c>
      <c r="M61">
        <f>'Most deliveries (car issues)'!C61*Parameters!$B$4</f>
        <v>72.5</v>
      </c>
      <c r="N61">
        <f>Parameters!$B$5*'Most deliveries (car issues)'!D61</f>
        <v>157.5</v>
      </c>
      <c r="O61">
        <f>'Most deliveries (car issues)'!E61*Parameters!$B$6</f>
        <v>1341</v>
      </c>
      <c r="P61">
        <f>Parameters!$B$7*'Most deliveries (car issues)'!G61</f>
        <v>0</v>
      </c>
      <c r="Q61">
        <f t="shared" si="4"/>
        <v>1571</v>
      </c>
      <c r="R61">
        <f t="shared" si="5"/>
        <v>1179</v>
      </c>
      <c r="S61" s="6" t="b">
        <f t="shared" si="6"/>
        <v>0</v>
      </c>
    </row>
    <row r="62" spans="1:19">
      <c r="A62">
        <v>58</v>
      </c>
      <c r="B62" s="17">
        <f>MIN('Number of parcels delivered'!K61,MAX(0,Parameters!$B$11-'Most deliveries (car issues)'!E62-'Most deliveries (car issues)'!C62-'Most deliveries (car issues)'!D62))</f>
        <v>20</v>
      </c>
      <c r="C62">
        <f>MIN('Number of parcels delivered'!L61,MAX(0,Parameters!$B$11-E62))</f>
        <v>50</v>
      </c>
      <c r="D62" s="15">
        <f>MIN('Number of parcels delivered'!M61,MAX(0,Parameters!$B$11-'Most deliveries (car issues)'!C62-'Most deliveries (car issues)'!E62))</f>
        <v>75</v>
      </c>
      <c r="E62" s="16">
        <f>MIN(Parameters!$B$11,'Number of parcels delivered'!N61)</f>
        <v>219</v>
      </c>
      <c r="F62">
        <f t="shared" si="3"/>
        <v>364</v>
      </c>
      <c r="G62">
        <f>Parameters!$B$11-'Most deliveries (car issues)'!F62</f>
        <v>186</v>
      </c>
      <c r="J62">
        <v>58</v>
      </c>
      <c r="K62">
        <f>Parameters!$B$11*Parameters!$B$9</f>
        <v>2750</v>
      </c>
      <c r="L62">
        <f>'Most deliveries (car issues)'!B62*Parameters!$B$3</f>
        <v>45</v>
      </c>
      <c r="M62">
        <f>'Most deliveries (car issues)'!C62*Parameters!$B$4</f>
        <v>62.5</v>
      </c>
      <c r="N62">
        <f>Parameters!$B$5*'Most deliveries (car issues)'!D62</f>
        <v>262.5</v>
      </c>
      <c r="O62">
        <f>'Most deliveries (car issues)'!E62*Parameters!$B$6</f>
        <v>657</v>
      </c>
      <c r="P62">
        <f>Parameters!$B$7*'Most deliveries (car issues)'!G62</f>
        <v>558</v>
      </c>
      <c r="Q62">
        <f t="shared" si="4"/>
        <v>1585</v>
      </c>
      <c r="R62">
        <f t="shared" si="5"/>
        <v>1165</v>
      </c>
      <c r="S62" s="6" t="b">
        <f t="shared" si="6"/>
        <v>0</v>
      </c>
    </row>
    <row r="63" spans="1:19">
      <c r="A63">
        <v>59</v>
      </c>
      <c r="B63" s="17">
        <f>MIN('Number of parcels delivered'!K62,MAX(0,Parameters!$B$11-'Most deliveries (car issues)'!E63-'Most deliveries (car issues)'!C63-'Most deliveries (car issues)'!D63))</f>
        <v>0</v>
      </c>
      <c r="C63">
        <f>MIN('Number of parcels delivered'!L62,MAX(0,Parameters!$B$11-E63))</f>
        <v>140</v>
      </c>
      <c r="D63" s="15">
        <f>MIN('Number of parcels delivered'!M62,MAX(0,Parameters!$B$11-'Most deliveries (car issues)'!C63-'Most deliveries (car issues)'!E63))</f>
        <v>0</v>
      </c>
      <c r="E63" s="16">
        <f>MIN(Parameters!$B$11,'Number of parcels delivered'!N62)</f>
        <v>410</v>
      </c>
      <c r="F63">
        <f t="shared" si="3"/>
        <v>550</v>
      </c>
      <c r="G63">
        <f>Parameters!$B$11-'Most deliveries (car issues)'!F63</f>
        <v>0</v>
      </c>
      <c r="J63">
        <v>59</v>
      </c>
      <c r="K63">
        <f>Parameters!$B$11*Parameters!$B$9</f>
        <v>2750</v>
      </c>
      <c r="L63">
        <f>'Most deliveries (car issues)'!B63*Parameters!$B$3</f>
        <v>0</v>
      </c>
      <c r="M63">
        <f>'Most deliveries (car issues)'!C63*Parameters!$B$4</f>
        <v>175</v>
      </c>
      <c r="N63">
        <f>Parameters!$B$5*'Most deliveries (car issues)'!D63</f>
        <v>0</v>
      </c>
      <c r="O63">
        <f>'Most deliveries (car issues)'!E63*Parameters!$B$6</f>
        <v>1230</v>
      </c>
      <c r="P63">
        <f>Parameters!$B$7*'Most deliveries (car issues)'!G63</f>
        <v>0</v>
      </c>
      <c r="Q63">
        <f t="shared" si="4"/>
        <v>1405</v>
      </c>
      <c r="R63">
        <f t="shared" si="5"/>
        <v>1345</v>
      </c>
      <c r="S63" s="6" t="b">
        <f t="shared" si="6"/>
        <v>0</v>
      </c>
    </row>
    <row r="64" spans="1:19">
      <c r="A64">
        <v>60</v>
      </c>
      <c r="B64" s="17">
        <f>MIN('Number of parcels delivered'!K63,MAX(0,Parameters!$B$11-'Most deliveries (car issues)'!E64-'Most deliveries (car issues)'!C64-'Most deliveries (car issues)'!D64))</f>
        <v>0</v>
      </c>
      <c r="C64">
        <f>MIN('Number of parcels delivered'!L63,MAX(0,Parameters!$B$11-E64))</f>
        <v>0</v>
      </c>
      <c r="D64" s="15">
        <f>MIN('Number of parcels delivered'!M63,MAX(0,Parameters!$B$11-'Most deliveries (car issues)'!C64-'Most deliveries (car issues)'!E64))</f>
        <v>0</v>
      </c>
      <c r="E64" s="16">
        <f>MIN(Parameters!$B$11,'Number of parcels delivered'!N63)</f>
        <v>550</v>
      </c>
      <c r="F64">
        <f t="shared" si="3"/>
        <v>550</v>
      </c>
      <c r="G64">
        <f>Parameters!$B$11-'Most deliveries (car issues)'!F64</f>
        <v>0</v>
      </c>
      <c r="J64">
        <v>60</v>
      </c>
      <c r="K64">
        <f>Parameters!$B$11*Parameters!$B$9</f>
        <v>2750</v>
      </c>
      <c r="L64">
        <f>'Most deliveries (car issues)'!B64*Parameters!$B$3</f>
        <v>0</v>
      </c>
      <c r="M64">
        <f>'Most deliveries (car issues)'!C64*Parameters!$B$4</f>
        <v>0</v>
      </c>
      <c r="N64">
        <f>Parameters!$B$5*'Most deliveries (car issues)'!D64</f>
        <v>0</v>
      </c>
      <c r="O64">
        <f>'Most deliveries (car issues)'!E64*Parameters!$B$6</f>
        <v>1650</v>
      </c>
      <c r="P64">
        <f>Parameters!$B$7*'Most deliveries (car issues)'!G64</f>
        <v>0</v>
      </c>
      <c r="Q64">
        <f t="shared" si="4"/>
        <v>1650</v>
      </c>
      <c r="R64">
        <f t="shared" si="5"/>
        <v>1100</v>
      </c>
      <c r="S64" s="6" t="b">
        <f t="shared" si="6"/>
        <v>0</v>
      </c>
    </row>
    <row r="65" spans="1:19">
      <c r="A65">
        <v>61</v>
      </c>
      <c r="B65" s="17">
        <f>MIN('Number of parcels delivered'!K64,MAX(0,Parameters!$B$11-'Most deliveries (car issues)'!E65-'Most deliveries (car issues)'!C65-'Most deliveries (car issues)'!D65))</f>
        <v>0</v>
      </c>
      <c r="C65">
        <f>MIN('Number of parcels delivered'!L64,MAX(0,Parameters!$B$11-E65))</f>
        <v>0</v>
      </c>
      <c r="D65" s="15">
        <f>MIN('Number of parcels delivered'!M64,MAX(0,Parameters!$B$11-'Most deliveries (car issues)'!C65-'Most deliveries (car issues)'!E65))</f>
        <v>0</v>
      </c>
      <c r="E65" s="16">
        <f>MIN(Parameters!$B$11,'Number of parcels delivered'!N64)</f>
        <v>550</v>
      </c>
      <c r="F65">
        <f t="shared" si="3"/>
        <v>550</v>
      </c>
      <c r="G65">
        <f>Parameters!$B$11-'Most deliveries (car issues)'!F65</f>
        <v>0</v>
      </c>
      <c r="J65">
        <v>61</v>
      </c>
      <c r="K65">
        <f>Parameters!$B$11*Parameters!$B$9</f>
        <v>2750</v>
      </c>
      <c r="L65">
        <f>'Most deliveries (car issues)'!B65*Parameters!$B$3</f>
        <v>0</v>
      </c>
      <c r="M65">
        <f>'Most deliveries (car issues)'!C65*Parameters!$B$4</f>
        <v>0</v>
      </c>
      <c r="N65">
        <f>Parameters!$B$5*'Most deliveries (car issues)'!D65</f>
        <v>0</v>
      </c>
      <c r="O65">
        <f>'Most deliveries (car issues)'!E65*Parameters!$B$6</f>
        <v>1650</v>
      </c>
      <c r="P65">
        <f>Parameters!$B$7*'Most deliveries (car issues)'!G65</f>
        <v>0</v>
      </c>
      <c r="Q65">
        <f t="shared" si="4"/>
        <v>1650</v>
      </c>
      <c r="R65">
        <f t="shared" si="5"/>
        <v>1100</v>
      </c>
      <c r="S65" s="6" t="b">
        <f t="shared" si="6"/>
        <v>0</v>
      </c>
    </row>
    <row r="66" spans="1:19">
      <c r="A66">
        <v>62</v>
      </c>
      <c r="B66" s="17">
        <f>MIN('Number of parcels delivered'!K65,MAX(0,Parameters!$B$11-'Most deliveries (car issues)'!E66-'Most deliveries (car issues)'!C66-'Most deliveries (car issues)'!D66))</f>
        <v>0</v>
      </c>
      <c r="C66">
        <f>MIN('Number of parcels delivered'!L65,MAX(0,Parameters!$B$11-E66))</f>
        <v>18</v>
      </c>
      <c r="D66" s="15">
        <f>MIN('Number of parcels delivered'!M65,MAX(0,Parameters!$B$11-'Most deliveries (car issues)'!C66-'Most deliveries (car issues)'!E66))</f>
        <v>0</v>
      </c>
      <c r="E66" s="16">
        <f>MIN(Parameters!$B$11,'Number of parcels delivered'!N65)</f>
        <v>532</v>
      </c>
      <c r="F66">
        <f t="shared" si="3"/>
        <v>550</v>
      </c>
      <c r="G66">
        <f>Parameters!$B$11-'Most deliveries (car issues)'!F66</f>
        <v>0</v>
      </c>
      <c r="J66">
        <v>62</v>
      </c>
      <c r="K66">
        <f>Parameters!$B$11*Parameters!$B$9</f>
        <v>2750</v>
      </c>
      <c r="L66">
        <f>'Most deliveries (car issues)'!B66*Parameters!$B$3</f>
        <v>0</v>
      </c>
      <c r="M66">
        <f>'Most deliveries (car issues)'!C66*Parameters!$B$4</f>
        <v>22.5</v>
      </c>
      <c r="N66">
        <f>Parameters!$B$5*'Most deliveries (car issues)'!D66</f>
        <v>0</v>
      </c>
      <c r="O66">
        <f>'Most deliveries (car issues)'!E66*Parameters!$B$6</f>
        <v>1596</v>
      </c>
      <c r="P66">
        <f>Parameters!$B$7*'Most deliveries (car issues)'!G66</f>
        <v>0</v>
      </c>
      <c r="Q66">
        <f t="shared" si="4"/>
        <v>1618.5</v>
      </c>
      <c r="R66">
        <f t="shared" si="5"/>
        <v>1131.5</v>
      </c>
      <c r="S66" s="6" t="b">
        <f t="shared" si="6"/>
        <v>0</v>
      </c>
    </row>
    <row r="67" spans="1:19">
      <c r="A67">
        <v>63</v>
      </c>
      <c r="B67" s="17">
        <f>MIN('Number of parcels delivered'!K66,MAX(0,Parameters!$B$11-'Most deliveries (car issues)'!E67-'Most deliveries (car issues)'!C67-'Most deliveries (car issues)'!D67))</f>
        <v>0</v>
      </c>
      <c r="C67">
        <f>MIN('Number of parcels delivered'!L66,MAX(0,Parameters!$B$11-E67))</f>
        <v>0</v>
      </c>
      <c r="D67" s="15">
        <f>MIN('Number of parcels delivered'!M66,MAX(0,Parameters!$B$11-'Most deliveries (car issues)'!C67-'Most deliveries (car issues)'!E67))</f>
        <v>0</v>
      </c>
      <c r="E67" s="16">
        <f>MIN(Parameters!$B$11,'Number of parcels delivered'!N66)</f>
        <v>550</v>
      </c>
      <c r="F67">
        <f t="shared" si="3"/>
        <v>550</v>
      </c>
      <c r="G67">
        <f>Parameters!$B$11-'Most deliveries (car issues)'!F67</f>
        <v>0</v>
      </c>
      <c r="J67">
        <v>63</v>
      </c>
      <c r="K67">
        <f>Parameters!$B$11*Parameters!$B$9</f>
        <v>2750</v>
      </c>
      <c r="L67">
        <f>'Most deliveries (car issues)'!B67*Parameters!$B$3</f>
        <v>0</v>
      </c>
      <c r="M67">
        <f>'Most deliveries (car issues)'!C67*Parameters!$B$4</f>
        <v>0</v>
      </c>
      <c r="N67">
        <f>Parameters!$B$5*'Most deliveries (car issues)'!D67</f>
        <v>0</v>
      </c>
      <c r="O67">
        <f>'Most deliveries (car issues)'!E67*Parameters!$B$6</f>
        <v>1650</v>
      </c>
      <c r="P67">
        <f>Parameters!$B$7*'Most deliveries (car issues)'!G67</f>
        <v>0</v>
      </c>
      <c r="Q67">
        <f t="shared" si="4"/>
        <v>1650</v>
      </c>
      <c r="R67">
        <f t="shared" si="5"/>
        <v>1100</v>
      </c>
      <c r="S67" s="6" t="b">
        <f t="shared" si="6"/>
        <v>0</v>
      </c>
    </row>
    <row r="68" spans="1:19">
      <c r="A68">
        <v>64</v>
      </c>
      <c r="B68" s="17">
        <f>MIN('Number of parcels delivered'!K67,MAX(0,Parameters!$B$11-'Most deliveries (car issues)'!E68-'Most deliveries (car issues)'!C68-'Most deliveries (car issues)'!D68))</f>
        <v>20</v>
      </c>
      <c r="C68">
        <f>MIN('Number of parcels delivered'!L67,MAX(0,Parameters!$B$11-E68))</f>
        <v>166</v>
      </c>
      <c r="D68" s="15">
        <f>MIN('Number of parcels delivered'!M67,MAX(0,Parameters!$B$11-'Most deliveries (car issues)'!C68-'Most deliveries (car issues)'!E68))</f>
        <v>195</v>
      </c>
      <c r="E68" s="16">
        <f>MIN(Parameters!$B$11,'Number of parcels delivered'!N67)</f>
        <v>144</v>
      </c>
      <c r="F68">
        <f t="shared" si="3"/>
        <v>525</v>
      </c>
      <c r="G68">
        <f>Parameters!$B$11-'Most deliveries (car issues)'!F68</f>
        <v>25</v>
      </c>
      <c r="J68">
        <v>64</v>
      </c>
      <c r="K68">
        <f>Parameters!$B$11*Parameters!$B$9</f>
        <v>2750</v>
      </c>
      <c r="L68">
        <f>'Most deliveries (car issues)'!B68*Parameters!$B$3</f>
        <v>45</v>
      </c>
      <c r="M68">
        <f>'Most deliveries (car issues)'!C68*Parameters!$B$4</f>
        <v>207.5</v>
      </c>
      <c r="N68">
        <f>Parameters!$B$5*'Most deliveries (car issues)'!D68</f>
        <v>682.5</v>
      </c>
      <c r="O68">
        <f>'Most deliveries (car issues)'!E68*Parameters!$B$6</f>
        <v>432</v>
      </c>
      <c r="P68">
        <f>Parameters!$B$7*'Most deliveries (car issues)'!G68</f>
        <v>75</v>
      </c>
      <c r="Q68">
        <f t="shared" si="4"/>
        <v>1442</v>
      </c>
      <c r="R68">
        <f t="shared" si="5"/>
        <v>1308</v>
      </c>
      <c r="S68" s="6" t="b">
        <f t="shared" si="6"/>
        <v>0</v>
      </c>
    </row>
    <row r="69" spans="1:19">
      <c r="A69">
        <v>65</v>
      </c>
      <c r="B69" s="17">
        <f>MIN('Number of parcels delivered'!K68,MAX(0,Parameters!$B$11-'Most deliveries (car issues)'!E69-'Most deliveries (car issues)'!C69-'Most deliveries (car issues)'!D69))</f>
        <v>20</v>
      </c>
      <c r="C69">
        <f>MIN('Number of parcels delivered'!L68,MAX(0,Parameters!$B$11-E69))</f>
        <v>51</v>
      </c>
      <c r="D69" s="15">
        <f>MIN('Number of parcels delivered'!M68,MAX(0,Parameters!$B$11-'Most deliveries (car issues)'!C69-'Most deliveries (car issues)'!E69))</f>
        <v>159</v>
      </c>
      <c r="E69" s="16">
        <f>MIN(Parameters!$B$11,'Number of parcels delivered'!N68)</f>
        <v>104</v>
      </c>
      <c r="F69">
        <f t="shared" si="3"/>
        <v>334</v>
      </c>
      <c r="G69">
        <f>Parameters!$B$11-'Most deliveries (car issues)'!F69</f>
        <v>216</v>
      </c>
      <c r="J69">
        <v>65</v>
      </c>
      <c r="K69">
        <f>Parameters!$B$11*Parameters!$B$9</f>
        <v>2750</v>
      </c>
      <c r="L69">
        <f>'Most deliveries (car issues)'!B69*Parameters!$B$3</f>
        <v>45</v>
      </c>
      <c r="M69">
        <f>'Most deliveries (car issues)'!C69*Parameters!$B$4</f>
        <v>63.75</v>
      </c>
      <c r="N69">
        <f>Parameters!$B$5*'Most deliveries (car issues)'!D69</f>
        <v>556.5</v>
      </c>
      <c r="O69">
        <f>'Most deliveries (car issues)'!E69*Parameters!$B$6</f>
        <v>312</v>
      </c>
      <c r="P69">
        <f>Parameters!$B$7*'Most deliveries (car issues)'!G69</f>
        <v>648</v>
      </c>
      <c r="Q69">
        <f t="shared" ref="Q69:Q100" si="7">SUM(L69:P69)</f>
        <v>1625.25</v>
      </c>
      <c r="R69">
        <f t="shared" ref="R69:R100" si="8">K69-Q69</f>
        <v>1124.75</v>
      </c>
      <c r="S69" s="6" t="b">
        <f t="shared" ref="S69:S100" si="9">R69&gt;$V$10</f>
        <v>0</v>
      </c>
    </row>
    <row r="70" spans="1:19">
      <c r="A70">
        <v>66</v>
      </c>
      <c r="B70" s="17">
        <f>MIN('Number of parcels delivered'!K69,MAX(0,Parameters!$B$11-'Most deliveries (car issues)'!E70-'Most deliveries (car issues)'!C70-'Most deliveries (car issues)'!D70))</f>
        <v>20</v>
      </c>
      <c r="C70">
        <f>MIN('Number of parcels delivered'!L69,MAX(0,Parameters!$B$11-E70))</f>
        <v>184</v>
      </c>
      <c r="D70" s="15">
        <f>MIN('Number of parcels delivered'!M69,MAX(0,Parameters!$B$11-'Most deliveries (car issues)'!C70-'Most deliveries (car issues)'!E70))</f>
        <v>139</v>
      </c>
      <c r="E70" s="16">
        <f>MIN(Parameters!$B$11,'Number of parcels delivered'!N69)</f>
        <v>164</v>
      </c>
      <c r="F70">
        <f t="shared" ref="F70:F104" si="10">SUM(B70:E70)</f>
        <v>507</v>
      </c>
      <c r="G70">
        <f>Parameters!$B$11-'Most deliveries (car issues)'!F70</f>
        <v>43</v>
      </c>
      <c r="J70">
        <v>66</v>
      </c>
      <c r="K70">
        <f>Parameters!$B$11*Parameters!$B$9</f>
        <v>2750</v>
      </c>
      <c r="L70">
        <f>'Most deliveries (car issues)'!B70*Parameters!$B$3</f>
        <v>45</v>
      </c>
      <c r="M70">
        <f>'Most deliveries (car issues)'!C70*Parameters!$B$4</f>
        <v>230</v>
      </c>
      <c r="N70">
        <f>Parameters!$B$5*'Most deliveries (car issues)'!D70</f>
        <v>486.5</v>
      </c>
      <c r="O70">
        <f>'Most deliveries (car issues)'!E70*Parameters!$B$6</f>
        <v>492</v>
      </c>
      <c r="P70">
        <f>Parameters!$B$7*'Most deliveries (car issues)'!G70</f>
        <v>129</v>
      </c>
      <c r="Q70">
        <f t="shared" si="7"/>
        <v>1382.5</v>
      </c>
      <c r="R70">
        <f t="shared" si="8"/>
        <v>1367.5</v>
      </c>
      <c r="S70" s="6" t="b">
        <f t="shared" si="9"/>
        <v>0</v>
      </c>
    </row>
    <row r="71" spans="1:19">
      <c r="A71">
        <v>67</v>
      </c>
      <c r="B71" s="17">
        <f>MIN('Number of parcels delivered'!K70,MAX(0,Parameters!$B$11-'Most deliveries (car issues)'!E71-'Most deliveries (car issues)'!C71-'Most deliveries (car issues)'!D71))</f>
        <v>20</v>
      </c>
      <c r="C71">
        <f>MIN('Number of parcels delivered'!L70,MAX(0,Parameters!$B$11-E71))</f>
        <v>95</v>
      </c>
      <c r="D71" s="15">
        <f>MIN('Number of parcels delivered'!M70,MAX(0,Parameters!$B$11-'Most deliveries (car issues)'!C71-'Most deliveries (car issues)'!E71))</f>
        <v>113</v>
      </c>
      <c r="E71" s="16">
        <f>MIN(Parameters!$B$11,'Number of parcels delivered'!N70)</f>
        <v>264</v>
      </c>
      <c r="F71">
        <f t="shared" si="10"/>
        <v>492</v>
      </c>
      <c r="G71">
        <f>Parameters!$B$11-'Most deliveries (car issues)'!F71</f>
        <v>58</v>
      </c>
      <c r="J71">
        <v>67</v>
      </c>
      <c r="K71">
        <f>Parameters!$B$11*Parameters!$B$9</f>
        <v>2750</v>
      </c>
      <c r="L71">
        <f>'Most deliveries (car issues)'!B71*Parameters!$B$3</f>
        <v>45</v>
      </c>
      <c r="M71">
        <f>'Most deliveries (car issues)'!C71*Parameters!$B$4</f>
        <v>118.75</v>
      </c>
      <c r="N71">
        <f>Parameters!$B$5*'Most deliveries (car issues)'!D71</f>
        <v>395.5</v>
      </c>
      <c r="O71">
        <f>'Most deliveries (car issues)'!E71*Parameters!$B$6</f>
        <v>792</v>
      </c>
      <c r="P71">
        <f>Parameters!$B$7*'Most deliveries (car issues)'!G71</f>
        <v>174</v>
      </c>
      <c r="Q71">
        <f t="shared" si="7"/>
        <v>1525.25</v>
      </c>
      <c r="R71">
        <f t="shared" si="8"/>
        <v>1224.75</v>
      </c>
      <c r="S71" s="6" t="b">
        <f t="shared" si="9"/>
        <v>0</v>
      </c>
    </row>
    <row r="72" spans="1:19">
      <c r="A72">
        <v>68</v>
      </c>
      <c r="B72" s="17">
        <f>MIN('Number of parcels delivered'!K71,MAX(0,Parameters!$B$11-'Most deliveries (car issues)'!E72-'Most deliveries (car issues)'!C72-'Most deliveries (car issues)'!D72))</f>
        <v>0</v>
      </c>
      <c r="C72">
        <f>MIN('Number of parcels delivered'!L71,MAX(0,Parameters!$B$11-E72))</f>
        <v>0</v>
      </c>
      <c r="D72" s="15">
        <f>MIN('Number of parcels delivered'!M71,MAX(0,Parameters!$B$11-'Most deliveries (car issues)'!C72-'Most deliveries (car issues)'!E72))</f>
        <v>0</v>
      </c>
      <c r="E72" s="16">
        <f>MIN(Parameters!$B$11,'Number of parcels delivered'!N71)</f>
        <v>550</v>
      </c>
      <c r="F72">
        <f t="shared" si="10"/>
        <v>550</v>
      </c>
      <c r="G72">
        <f>Parameters!$B$11-'Most deliveries (car issues)'!F72</f>
        <v>0</v>
      </c>
      <c r="J72">
        <v>68</v>
      </c>
      <c r="K72">
        <f>Parameters!$B$11*Parameters!$B$9</f>
        <v>2750</v>
      </c>
      <c r="L72">
        <f>'Most deliveries (car issues)'!B72*Parameters!$B$3</f>
        <v>0</v>
      </c>
      <c r="M72">
        <f>'Most deliveries (car issues)'!C72*Parameters!$B$4</f>
        <v>0</v>
      </c>
      <c r="N72">
        <f>Parameters!$B$5*'Most deliveries (car issues)'!D72</f>
        <v>0</v>
      </c>
      <c r="O72">
        <f>'Most deliveries (car issues)'!E72*Parameters!$B$6</f>
        <v>1650</v>
      </c>
      <c r="P72">
        <f>Parameters!$B$7*'Most deliveries (car issues)'!G72</f>
        <v>0</v>
      </c>
      <c r="Q72">
        <f t="shared" si="7"/>
        <v>1650</v>
      </c>
      <c r="R72">
        <f t="shared" si="8"/>
        <v>1100</v>
      </c>
      <c r="S72" s="6" t="b">
        <f t="shared" si="9"/>
        <v>0</v>
      </c>
    </row>
    <row r="73" spans="1:19">
      <c r="A73">
        <v>69</v>
      </c>
      <c r="B73" s="17">
        <f>MIN('Number of parcels delivered'!K72,MAX(0,Parameters!$B$11-'Most deliveries (car issues)'!E73-'Most deliveries (car issues)'!C73-'Most deliveries (car issues)'!D73))</f>
        <v>0</v>
      </c>
      <c r="C73">
        <f>MIN('Number of parcels delivered'!L72,MAX(0,Parameters!$B$11-E73))</f>
        <v>49</v>
      </c>
      <c r="D73" s="15">
        <f>MIN('Number of parcels delivered'!M72,MAX(0,Parameters!$B$11-'Most deliveries (car issues)'!C73-'Most deliveries (car issues)'!E73))</f>
        <v>0</v>
      </c>
      <c r="E73" s="16">
        <f>MIN(Parameters!$B$11,'Number of parcels delivered'!N72)</f>
        <v>501</v>
      </c>
      <c r="F73">
        <f t="shared" si="10"/>
        <v>550</v>
      </c>
      <c r="G73">
        <f>Parameters!$B$11-'Most deliveries (car issues)'!F73</f>
        <v>0</v>
      </c>
      <c r="J73">
        <v>69</v>
      </c>
      <c r="K73">
        <f>Parameters!$B$11*Parameters!$B$9</f>
        <v>2750</v>
      </c>
      <c r="L73">
        <f>'Most deliveries (car issues)'!B73*Parameters!$B$3</f>
        <v>0</v>
      </c>
      <c r="M73">
        <f>'Most deliveries (car issues)'!C73*Parameters!$B$4</f>
        <v>61.25</v>
      </c>
      <c r="N73">
        <f>Parameters!$B$5*'Most deliveries (car issues)'!D73</f>
        <v>0</v>
      </c>
      <c r="O73">
        <f>'Most deliveries (car issues)'!E73*Parameters!$B$6</f>
        <v>1503</v>
      </c>
      <c r="P73">
        <f>Parameters!$B$7*'Most deliveries (car issues)'!G73</f>
        <v>0</v>
      </c>
      <c r="Q73">
        <f t="shared" si="7"/>
        <v>1564.25</v>
      </c>
      <c r="R73">
        <f t="shared" si="8"/>
        <v>1185.75</v>
      </c>
      <c r="S73" s="6" t="b">
        <f t="shared" si="9"/>
        <v>0</v>
      </c>
    </row>
    <row r="74" spans="1:19">
      <c r="A74">
        <v>70</v>
      </c>
      <c r="B74" s="17">
        <f>MIN('Number of parcels delivered'!K73,MAX(0,Parameters!$B$11-'Most deliveries (car issues)'!E74-'Most deliveries (car issues)'!C74-'Most deliveries (car issues)'!D74))</f>
        <v>0</v>
      </c>
      <c r="C74">
        <f>MIN('Number of parcels delivered'!L73,MAX(0,Parameters!$B$11-E74))</f>
        <v>0</v>
      </c>
      <c r="D74" s="15">
        <f>MIN('Number of parcels delivered'!M73,MAX(0,Parameters!$B$11-'Most deliveries (car issues)'!C74-'Most deliveries (car issues)'!E74))</f>
        <v>0</v>
      </c>
      <c r="E74" s="16">
        <f>MIN(Parameters!$B$11,'Number of parcels delivered'!N73)</f>
        <v>550</v>
      </c>
      <c r="F74">
        <f t="shared" si="10"/>
        <v>550</v>
      </c>
      <c r="G74">
        <f>Parameters!$B$11-'Most deliveries (car issues)'!F74</f>
        <v>0</v>
      </c>
      <c r="J74">
        <v>70</v>
      </c>
      <c r="K74">
        <f>Parameters!$B$11*Parameters!$B$9</f>
        <v>2750</v>
      </c>
      <c r="L74">
        <f>'Most deliveries (car issues)'!B74*Parameters!$B$3</f>
        <v>0</v>
      </c>
      <c r="M74">
        <f>'Most deliveries (car issues)'!C74*Parameters!$B$4</f>
        <v>0</v>
      </c>
      <c r="N74">
        <f>Parameters!$B$5*'Most deliveries (car issues)'!D74</f>
        <v>0</v>
      </c>
      <c r="O74">
        <f>'Most deliveries (car issues)'!E74*Parameters!$B$6</f>
        <v>1650</v>
      </c>
      <c r="P74">
        <f>Parameters!$B$7*'Most deliveries (car issues)'!G74</f>
        <v>0</v>
      </c>
      <c r="Q74">
        <f t="shared" si="7"/>
        <v>1650</v>
      </c>
      <c r="R74">
        <f t="shared" si="8"/>
        <v>1100</v>
      </c>
      <c r="S74" s="6" t="b">
        <f t="shared" si="9"/>
        <v>0</v>
      </c>
    </row>
    <row r="75" spans="1:19">
      <c r="A75">
        <v>71</v>
      </c>
      <c r="B75" s="17">
        <f>MIN('Number of parcels delivered'!K74,MAX(0,Parameters!$B$11-'Most deliveries (car issues)'!E75-'Most deliveries (car issues)'!C75-'Most deliveries (car issues)'!D75))</f>
        <v>22</v>
      </c>
      <c r="C75">
        <f>MIN('Number of parcels delivered'!L74,MAX(0,Parameters!$B$11-E75))</f>
        <v>50</v>
      </c>
      <c r="D75" s="15">
        <f>MIN('Number of parcels delivered'!M74,MAX(0,Parameters!$B$11-'Most deliveries (car issues)'!C75-'Most deliveries (car issues)'!E75))</f>
        <v>172</v>
      </c>
      <c r="E75" s="16">
        <f>MIN(Parameters!$B$11,'Number of parcels delivered'!N74)</f>
        <v>174</v>
      </c>
      <c r="F75">
        <f t="shared" si="10"/>
        <v>418</v>
      </c>
      <c r="G75">
        <f>Parameters!$B$11-'Most deliveries (car issues)'!F75</f>
        <v>132</v>
      </c>
      <c r="J75">
        <v>71</v>
      </c>
      <c r="K75">
        <f>Parameters!$B$11*Parameters!$B$9</f>
        <v>2750</v>
      </c>
      <c r="L75">
        <f>'Most deliveries (car issues)'!B75*Parameters!$B$3</f>
        <v>49.5</v>
      </c>
      <c r="M75">
        <f>'Most deliveries (car issues)'!C75*Parameters!$B$4</f>
        <v>62.5</v>
      </c>
      <c r="N75">
        <f>Parameters!$B$5*'Most deliveries (car issues)'!D75</f>
        <v>602</v>
      </c>
      <c r="O75">
        <f>'Most deliveries (car issues)'!E75*Parameters!$B$6</f>
        <v>522</v>
      </c>
      <c r="P75">
        <f>Parameters!$B$7*'Most deliveries (car issues)'!G75</f>
        <v>396</v>
      </c>
      <c r="Q75">
        <f t="shared" si="7"/>
        <v>1632</v>
      </c>
      <c r="R75">
        <f t="shared" si="8"/>
        <v>1118</v>
      </c>
      <c r="S75" s="6" t="b">
        <f t="shared" si="9"/>
        <v>0</v>
      </c>
    </row>
    <row r="76" spans="1:19">
      <c r="A76">
        <v>72</v>
      </c>
      <c r="B76" s="17">
        <f>MIN('Number of parcels delivered'!K75,MAX(0,Parameters!$B$11-'Most deliveries (car issues)'!E76-'Most deliveries (car issues)'!C76-'Most deliveries (car issues)'!D76))</f>
        <v>0</v>
      </c>
      <c r="C76">
        <f>MIN('Number of parcels delivered'!L75,MAX(0,Parameters!$B$11-E76))</f>
        <v>0</v>
      </c>
      <c r="D76" s="15">
        <f>MIN('Number of parcels delivered'!M75,MAX(0,Parameters!$B$11-'Most deliveries (car issues)'!C76-'Most deliveries (car issues)'!E76))</f>
        <v>0</v>
      </c>
      <c r="E76" s="16">
        <f>MIN(Parameters!$B$11,'Number of parcels delivered'!N75)</f>
        <v>550</v>
      </c>
      <c r="F76">
        <f t="shared" si="10"/>
        <v>550</v>
      </c>
      <c r="G76">
        <f>Parameters!$B$11-'Most deliveries (car issues)'!F76</f>
        <v>0</v>
      </c>
      <c r="J76">
        <v>72</v>
      </c>
      <c r="K76">
        <f>Parameters!$B$11*Parameters!$B$9</f>
        <v>2750</v>
      </c>
      <c r="L76">
        <f>'Most deliveries (car issues)'!B76*Parameters!$B$3</f>
        <v>0</v>
      </c>
      <c r="M76">
        <f>'Most deliveries (car issues)'!C76*Parameters!$B$4</f>
        <v>0</v>
      </c>
      <c r="N76">
        <f>Parameters!$B$5*'Most deliveries (car issues)'!D76</f>
        <v>0</v>
      </c>
      <c r="O76">
        <f>'Most deliveries (car issues)'!E76*Parameters!$B$6</f>
        <v>1650</v>
      </c>
      <c r="P76">
        <f>Parameters!$B$7*'Most deliveries (car issues)'!G76</f>
        <v>0</v>
      </c>
      <c r="Q76">
        <f t="shared" si="7"/>
        <v>1650</v>
      </c>
      <c r="R76">
        <f t="shared" si="8"/>
        <v>1100</v>
      </c>
      <c r="S76" s="6" t="b">
        <f t="shared" si="9"/>
        <v>0</v>
      </c>
    </row>
    <row r="77" spans="1:19">
      <c r="A77">
        <v>73</v>
      </c>
      <c r="B77" s="17">
        <f>MIN('Number of parcels delivered'!K76,MAX(0,Parameters!$B$11-'Most deliveries (car issues)'!E77-'Most deliveries (car issues)'!C77-'Most deliveries (car issues)'!D77))</f>
        <v>0</v>
      </c>
      <c r="C77">
        <f>MIN('Number of parcels delivered'!L76,MAX(0,Parameters!$B$11-E77))</f>
        <v>0</v>
      </c>
      <c r="D77" s="15">
        <f>MIN('Number of parcels delivered'!M76,MAX(0,Parameters!$B$11-'Most deliveries (car issues)'!C77-'Most deliveries (car issues)'!E77))</f>
        <v>0</v>
      </c>
      <c r="E77" s="16">
        <f>MIN(Parameters!$B$11,'Number of parcels delivered'!N76)</f>
        <v>550</v>
      </c>
      <c r="F77">
        <f t="shared" si="10"/>
        <v>550</v>
      </c>
      <c r="G77">
        <f>Parameters!$B$11-'Most deliveries (car issues)'!F77</f>
        <v>0</v>
      </c>
      <c r="J77">
        <v>73</v>
      </c>
      <c r="K77">
        <f>Parameters!$B$11*Parameters!$B$9</f>
        <v>2750</v>
      </c>
      <c r="L77">
        <f>'Most deliveries (car issues)'!B77*Parameters!$B$3</f>
        <v>0</v>
      </c>
      <c r="M77">
        <f>'Most deliveries (car issues)'!C77*Parameters!$B$4</f>
        <v>0</v>
      </c>
      <c r="N77">
        <f>Parameters!$B$5*'Most deliveries (car issues)'!D77</f>
        <v>0</v>
      </c>
      <c r="O77">
        <f>'Most deliveries (car issues)'!E77*Parameters!$B$6</f>
        <v>1650</v>
      </c>
      <c r="P77">
        <f>Parameters!$B$7*'Most deliveries (car issues)'!G77</f>
        <v>0</v>
      </c>
      <c r="Q77">
        <f t="shared" si="7"/>
        <v>1650</v>
      </c>
      <c r="R77">
        <f t="shared" si="8"/>
        <v>1100</v>
      </c>
      <c r="S77" s="6" t="b">
        <f t="shared" si="9"/>
        <v>0</v>
      </c>
    </row>
    <row r="78" spans="1:19">
      <c r="A78">
        <v>74</v>
      </c>
      <c r="B78" s="17">
        <f>MIN('Number of parcels delivered'!K77,MAX(0,Parameters!$B$11-'Most deliveries (car issues)'!E78-'Most deliveries (car issues)'!C78-'Most deliveries (car issues)'!D78))</f>
        <v>0</v>
      </c>
      <c r="C78">
        <f>MIN('Number of parcels delivered'!L77,MAX(0,Parameters!$B$11-E78))</f>
        <v>117</v>
      </c>
      <c r="D78" s="15">
        <f>MIN('Number of parcels delivered'!M77,MAX(0,Parameters!$B$11-'Most deliveries (car issues)'!C78-'Most deliveries (car issues)'!E78))</f>
        <v>0</v>
      </c>
      <c r="E78" s="16">
        <f>MIN(Parameters!$B$11,'Number of parcels delivered'!N77)</f>
        <v>433</v>
      </c>
      <c r="F78">
        <f t="shared" si="10"/>
        <v>550</v>
      </c>
      <c r="G78">
        <f>Parameters!$B$11-'Most deliveries (car issues)'!F78</f>
        <v>0</v>
      </c>
      <c r="J78">
        <v>74</v>
      </c>
      <c r="K78">
        <f>Parameters!$B$11*Parameters!$B$9</f>
        <v>2750</v>
      </c>
      <c r="L78">
        <f>'Most deliveries (car issues)'!B78*Parameters!$B$3</f>
        <v>0</v>
      </c>
      <c r="M78">
        <f>'Most deliveries (car issues)'!C78*Parameters!$B$4</f>
        <v>146.25</v>
      </c>
      <c r="N78">
        <f>Parameters!$B$5*'Most deliveries (car issues)'!D78</f>
        <v>0</v>
      </c>
      <c r="O78">
        <f>'Most deliveries (car issues)'!E78*Parameters!$B$6</f>
        <v>1299</v>
      </c>
      <c r="P78">
        <f>Parameters!$B$7*'Most deliveries (car issues)'!G78</f>
        <v>0</v>
      </c>
      <c r="Q78">
        <f t="shared" si="7"/>
        <v>1445.25</v>
      </c>
      <c r="R78">
        <f t="shared" si="8"/>
        <v>1304.75</v>
      </c>
      <c r="S78" s="6" t="b">
        <f t="shared" si="9"/>
        <v>0</v>
      </c>
    </row>
    <row r="79" spans="1:19">
      <c r="A79">
        <v>75</v>
      </c>
      <c r="B79" s="17">
        <f>MIN('Number of parcels delivered'!K78,MAX(0,Parameters!$B$11-'Most deliveries (car issues)'!E79-'Most deliveries (car issues)'!C79-'Most deliveries (car issues)'!D79))</f>
        <v>20</v>
      </c>
      <c r="C79">
        <f>MIN('Number of parcels delivered'!L78,MAX(0,Parameters!$B$11-E79))</f>
        <v>119</v>
      </c>
      <c r="D79" s="15">
        <f>MIN('Number of parcels delivered'!M78,MAX(0,Parameters!$B$11-'Most deliveries (car issues)'!C79-'Most deliveries (car issues)'!E79))</f>
        <v>194</v>
      </c>
      <c r="E79" s="16">
        <f>MIN(Parameters!$B$11,'Number of parcels delivered'!N78)</f>
        <v>123</v>
      </c>
      <c r="F79">
        <f t="shared" si="10"/>
        <v>456</v>
      </c>
      <c r="G79">
        <f>Parameters!$B$11-'Most deliveries (car issues)'!F79</f>
        <v>94</v>
      </c>
      <c r="J79">
        <v>75</v>
      </c>
      <c r="K79">
        <f>Parameters!$B$11*Parameters!$B$9</f>
        <v>2750</v>
      </c>
      <c r="L79">
        <f>'Most deliveries (car issues)'!B79*Parameters!$B$3</f>
        <v>45</v>
      </c>
      <c r="M79">
        <f>'Most deliveries (car issues)'!C79*Parameters!$B$4</f>
        <v>148.75</v>
      </c>
      <c r="N79">
        <f>Parameters!$B$5*'Most deliveries (car issues)'!D79</f>
        <v>679</v>
      </c>
      <c r="O79">
        <f>'Most deliveries (car issues)'!E79*Parameters!$B$6</f>
        <v>369</v>
      </c>
      <c r="P79">
        <f>Parameters!$B$7*'Most deliveries (car issues)'!G79</f>
        <v>282</v>
      </c>
      <c r="Q79">
        <f t="shared" si="7"/>
        <v>1523.75</v>
      </c>
      <c r="R79">
        <f t="shared" si="8"/>
        <v>1226.25</v>
      </c>
      <c r="S79" s="6" t="b">
        <f t="shared" si="9"/>
        <v>0</v>
      </c>
    </row>
    <row r="80" spans="1:19">
      <c r="A80">
        <v>76</v>
      </c>
      <c r="B80" s="17">
        <f>MIN('Number of parcels delivered'!K79,MAX(0,Parameters!$B$11-'Most deliveries (car issues)'!E80-'Most deliveries (car issues)'!C80-'Most deliveries (car issues)'!D80))</f>
        <v>0</v>
      </c>
      <c r="C80">
        <f>MIN('Number of parcels delivered'!L79,MAX(0,Parameters!$B$11-E80))</f>
        <v>0</v>
      </c>
      <c r="D80" s="15">
        <f>MIN('Number of parcels delivered'!M79,MAX(0,Parameters!$B$11-'Most deliveries (car issues)'!C80-'Most deliveries (car issues)'!E80))</f>
        <v>0</v>
      </c>
      <c r="E80" s="16">
        <f>MIN(Parameters!$B$11,'Number of parcels delivered'!N79)</f>
        <v>550</v>
      </c>
      <c r="F80">
        <f t="shared" si="10"/>
        <v>550</v>
      </c>
      <c r="G80">
        <f>Parameters!$B$11-'Most deliveries (car issues)'!F80</f>
        <v>0</v>
      </c>
      <c r="J80">
        <v>76</v>
      </c>
      <c r="K80">
        <f>Parameters!$B$11*Parameters!$B$9</f>
        <v>2750</v>
      </c>
      <c r="L80">
        <f>'Most deliveries (car issues)'!B80*Parameters!$B$3</f>
        <v>0</v>
      </c>
      <c r="M80">
        <f>'Most deliveries (car issues)'!C80*Parameters!$B$4</f>
        <v>0</v>
      </c>
      <c r="N80">
        <f>Parameters!$B$5*'Most deliveries (car issues)'!D80</f>
        <v>0</v>
      </c>
      <c r="O80">
        <f>'Most deliveries (car issues)'!E80*Parameters!$B$6</f>
        <v>1650</v>
      </c>
      <c r="P80">
        <f>Parameters!$B$7*'Most deliveries (car issues)'!G80</f>
        <v>0</v>
      </c>
      <c r="Q80">
        <f t="shared" si="7"/>
        <v>1650</v>
      </c>
      <c r="R80">
        <f t="shared" si="8"/>
        <v>1100</v>
      </c>
      <c r="S80" s="6" t="b">
        <f t="shared" si="9"/>
        <v>0</v>
      </c>
    </row>
    <row r="81" spans="1:19">
      <c r="A81">
        <v>77</v>
      </c>
      <c r="B81" s="17">
        <f>MIN('Number of parcels delivered'!K80,MAX(0,Parameters!$B$11-'Most deliveries (car issues)'!E81-'Most deliveries (car issues)'!C81-'Most deliveries (car issues)'!D81))</f>
        <v>0</v>
      </c>
      <c r="C81">
        <f>MIN('Number of parcels delivered'!L80,MAX(0,Parameters!$B$11-E81))</f>
        <v>208</v>
      </c>
      <c r="D81" s="15">
        <f>MIN('Number of parcels delivered'!M80,MAX(0,Parameters!$B$11-'Most deliveries (car issues)'!C81-'Most deliveries (car issues)'!E81))</f>
        <v>78</v>
      </c>
      <c r="E81" s="16">
        <f>MIN(Parameters!$B$11,'Number of parcels delivered'!N80)</f>
        <v>264</v>
      </c>
      <c r="F81">
        <f t="shared" si="10"/>
        <v>550</v>
      </c>
      <c r="G81">
        <f>Parameters!$B$11-'Most deliveries (car issues)'!F81</f>
        <v>0</v>
      </c>
      <c r="J81">
        <v>77</v>
      </c>
      <c r="K81">
        <f>Parameters!$B$11*Parameters!$B$9</f>
        <v>2750</v>
      </c>
      <c r="L81">
        <f>'Most deliveries (car issues)'!B81*Parameters!$B$3</f>
        <v>0</v>
      </c>
      <c r="M81">
        <f>'Most deliveries (car issues)'!C81*Parameters!$B$4</f>
        <v>260</v>
      </c>
      <c r="N81">
        <f>Parameters!$B$5*'Most deliveries (car issues)'!D81</f>
        <v>273</v>
      </c>
      <c r="O81">
        <f>'Most deliveries (car issues)'!E81*Parameters!$B$6</f>
        <v>792</v>
      </c>
      <c r="P81">
        <f>Parameters!$B$7*'Most deliveries (car issues)'!G81</f>
        <v>0</v>
      </c>
      <c r="Q81">
        <f t="shared" si="7"/>
        <v>1325</v>
      </c>
      <c r="R81">
        <f t="shared" si="8"/>
        <v>1425</v>
      </c>
      <c r="S81" s="6" t="b">
        <f t="shared" si="9"/>
        <v>0</v>
      </c>
    </row>
    <row r="82" spans="1:19">
      <c r="A82">
        <v>78</v>
      </c>
      <c r="B82" s="17">
        <f>MIN('Number of parcels delivered'!K81,MAX(0,Parameters!$B$11-'Most deliveries (car issues)'!E82-'Most deliveries (car issues)'!C82-'Most deliveries (car issues)'!D82))</f>
        <v>0</v>
      </c>
      <c r="C82">
        <f>MIN('Number of parcels delivered'!L81,MAX(0,Parameters!$B$11-E82))</f>
        <v>50</v>
      </c>
      <c r="D82" s="15">
        <f>MIN('Number of parcels delivered'!M81,MAX(0,Parameters!$B$11-'Most deliveries (car issues)'!C82-'Most deliveries (car issues)'!E82))</f>
        <v>63</v>
      </c>
      <c r="E82" s="16">
        <f>MIN(Parameters!$B$11,'Number of parcels delivered'!N81)</f>
        <v>437</v>
      </c>
      <c r="F82">
        <f t="shared" si="10"/>
        <v>550</v>
      </c>
      <c r="G82">
        <f>Parameters!$B$11-'Most deliveries (car issues)'!F82</f>
        <v>0</v>
      </c>
      <c r="J82">
        <v>78</v>
      </c>
      <c r="K82">
        <f>Parameters!$B$11*Parameters!$B$9</f>
        <v>2750</v>
      </c>
      <c r="L82">
        <f>'Most deliveries (car issues)'!B82*Parameters!$B$3</f>
        <v>0</v>
      </c>
      <c r="M82">
        <f>'Most deliveries (car issues)'!C82*Parameters!$B$4</f>
        <v>62.5</v>
      </c>
      <c r="N82">
        <f>Parameters!$B$5*'Most deliveries (car issues)'!D82</f>
        <v>220.5</v>
      </c>
      <c r="O82">
        <f>'Most deliveries (car issues)'!E82*Parameters!$B$6</f>
        <v>1311</v>
      </c>
      <c r="P82">
        <f>Parameters!$B$7*'Most deliveries (car issues)'!G82</f>
        <v>0</v>
      </c>
      <c r="Q82">
        <f t="shared" si="7"/>
        <v>1594</v>
      </c>
      <c r="R82">
        <f t="shared" si="8"/>
        <v>1156</v>
      </c>
      <c r="S82" s="6" t="b">
        <f t="shared" si="9"/>
        <v>0</v>
      </c>
    </row>
    <row r="83" spans="1:19">
      <c r="A83">
        <v>79</v>
      </c>
      <c r="B83" s="17">
        <f>MIN('Number of parcels delivered'!K82,MAX(0,Parameters!$B$11-'Most deliveries (car issues)'!E83-'Most deliveries (car issues)'!C83-'Most deliveries (car issues)'!D83))</f>
        <v>0</v>
      </c>
      <c r="C83">
        <f>MIN('Number of parcels delivered'!L82,MAX(0,Parameters!$B$11-E83))</f>
        <v>149</v>
      </c>
      <c r="D83" s="15">
        <f>MIN('Number of parcels delivered'!M82,MAX(0,Parameters!$B$11-'Most deliveries (car issues)'!C83-'Most deliveries (car issues)'!E83))</f>
        <v>145</v>
      </c>
      <c r="E83" s="16">
        <f>MIN(Parameters!$B$11,'Number of parcels delivered'!N82)</f>
        <v>256</v>
      </c>
      <c r="F83">
        <f t="shared" si="10"/>
        <v>550</v>
      </c>
      <c r="G83">
        <f>Parameters!$B$11-'Most deliveries (car issues)'!F83</f>
        <v>0</v>
      </c>
      <c r="J83">
        <v>79</v>
      </c>
      <c r="K83">
        <f>Parameters!$B$11*Parameters!$B$9</f>
        <v>2750</v>
      </c>
      <c r="L83">
        <f>'Most deliveries (car issues)'!B83*Parameters!$B$3</f>
        <v>0</v>
      </c>
      <c r="M83">
        <f>'Most deliveries (car issues)'!C83*Parameters!$B$4</f>
        <v>186.25</v>
      </c>
      <c r="N83">
        <f>Parameters!$B$5*'Most deliveries (car issues)'!D83</f>
        <v>507.5</v>
      </c>
      <c r="O83">
        <f>'Most deliveries (car issues)'!E83*Parameters!$B$6</f>
        <v>768</v>
      </c>
      <c r="P83">
        <f>Parameters!$B$7*'Most deliveries (car issues)'!G83</f>
        <v>0</v>
      </c>
      <c r="Q83">
        <f t="shared" si="7"/>
        <v>1461.75</v>
      </c>
      <c r="R83">
        <f t="shared" si="8"/>
        <v>1288.25</v>
      </c>
      <c r="S83" s="6" t="b">
        <f t="shared" si="9"/>
        <v>0</v>
      </c>
    </row>
    <row r="84" spans="1:19">
      <c r="A84">
        <v>80</v>
      </c>
      <c r="B84" s="17">
        <f>MIN('Number of parcels delivered'!K83,MAX(0,Parameters!$B$11-'Most deliveries (car issues)'!E84-'Most deliveries (car issues)'!C84-'Most deliveries (car issues)'!D84))</f>
        <v>0</v>
      </c>
      <c r="C84">
        <f>MIN('Number of parcels delivered'!L83,MAX(0,Parameters!$B$11-E84))</f>
        <v>0</v>
      </c>
      <c r="D84" s="15">
        <f>MIN('Number of parcels delivered'!M83,MAX(0,Parameters!$B$11-'Most deliveries (car issues)'!C84-'Most deliveries (car issues)'!E84))</f>
        <v>0</v>
      </c>
      <c r="E84" s="16">
        <f>MIN(Parameters!$B$11,'Number of parcels delivered'!N83)</f>
        <v>550</v>
      </c>
      <c r="F84">
        <f t="shared" si="10"/>
        <v>550</v>
      </c>
      <c r="G84">
        <f>Parameters!$B$11-'Most deliveries (car issues)'!F84</f>
        <v>0</v>
      </c>
      <c r="J84">
        <v>80</v>
      </c>
      <c r="K84">
        <f>Parameters!$B$11*Parameters!$B$9</f>
        <v>2750</v>
      </c>
      <c r="L84">
        <f>'Most deliveries (car issues)'!B84*Parameters!$B$3</f>
        <v>0</v>
      </c>
      <c r="M84">
        <f>'Most deliveries (car issues)'!C84*Parameters!$B$4</f>
        <v>0</v>
      </c>
      <c r="N84">
        <f>Parameters!$B$5*'Most deliveries (car issues)'!D84</f>
        <v>0</v>
      </c>
      <c r="O84">
        <f>'Most deliveries (car issues)'!E84*Parameters!$B$6</f>
        <v>1650</v>
      </c>
      <c r="P84">
        <f>Parameters!$B$7*'Most deliveries (car issues)'!G84</f>
        <v>0</v>
      </c>
      <c r="Q84">
        <f t="shared" si="7"/>
        <v>1650</v>
      </c>
      <c r="R84">
        <f t="shared" si="8"/>
        <v>1100</v>
      </c>
      <c r="S84" s="6" t="b">
        <f t="shared" si="9"/>
        <v>0</v>
      </c>
    </row>
    <row r="85" spans="1:19">
      <c r="A85">
        <v>81</v>
      </c>
      <c r="B85" s="17">
        <f>MIN('Number of parcels delivered'!K84,MAX(0,Parameters!$B$11-'Most deliveries (car issues)'!E85-'Most deliveries (car issues)'!C85-'Most deliveries (car issues)'!D85))</f>
        <v>0</v>
      </c>
      <c r="C85">
        <f>MIN('Number of parcels delivered'!L84,MAX(0,Parameters!$B$11-E85))</f>
        <v>121</v>
      </c>
      <c r="D85" s="15">
        <f>MIN('Number of parcels delivered'!M84,MAX(0,Parameters!$B$11-'Most deliveries (car issues)'!C85-'Most deliveries (car issues)'!E85))</f>
        <v>0</v>
      </c>
      <c r="E85" s="16">
        <f>MIN(Parameters!$B$11,'Number of parcels delivered'!N84)</f>
        <v>429</v>
      </c>
      <c r="F85">
        <f t="shared" si="10"/>
        <v>550</v>
      </c>
      <c r="G85">
        <f>Parameters!$B$11-'Most deliveries (car issues)'!F85</f>
        <v>0</v>
      </c>
      <c r="J85">
        <v>81</v>
      </c>
      <c r="K85">
        <f>Parameters!$B$11*Parameters!$B$9</f>
        <v>2750</v>
      </c>
      <c r="L85">
        <f>'Most deliveries (car issues)'!B85*Parameters!$B$3</f>
        <v>0</v>
      </c>
      <c r="M85">
        <f>'Most deliveries (car issues)'!C85*Parameters!$B$4</f>
        <v>151.25</v>
      </c>
      <c r="N85">
        <f>Parameters!$B$5*'Most deliveries (car issues)'!D85</f>
        <v>0</v>
      </c>
      <c r="O85">
        <f>'Most deliveries (car issues)'!E85*Parameters!$B$6</f>
        <v>1287</v>
      </c>
      <c r="P85">
        <f>Parameters!$B$7*'Most deliveries (car issues)'!G85</f>
        <v>0</v>
      </c>
      <c r="Q85">
        <f t="shared" si="7"/>
        <v>1438.25</v>
      </c>
      <c r="R85">
        <f t="shared" si="8"/>
        <v>1311.75</v>
      </c>
      <c r="S85" s="6" t="b">
        <f t="shared" si="9"/>
        <v>0</v>
      </c>
    </row>
    <row r="86" spans="1:19">
      <c r="A86">
        <v>82</v>
      </c>
      <c r="B86" s="17">
        <f>MIN('Number of parcels delivered'!K85,MAX(0,Parameters!$B$11-'Most deliveries (car issues)'!E86-'Most deliveries (car issues)'!C86-'Most deliveries (car issues)'!D86))</f>
        <v>0</v>
      </c>
      <c r="C86">
        <f>MIN('Number of parcels delivered'!L85,MAX(0,Parameters!$B$11-E86))</f>
        <v>0</v>
      </c>
      <c r="D86" s="15">
        <f>MIN('Number of parcels delivered'!M85,MAX(0,Parameters!$B$11-'Most deliveries (car issues)'!C86-'Most deliveries (car issues)'!E86))</f>
        <v>0</v>
      </c>
      <c r="E86" s="16">
        <f>MIN(Parameters!$B$11,'Number of parcels delivered'!N85)</f>
        <v>550</v>
      </c>
      <c r="F86">
        <f t="shared" si="10"/>
        <v>550</v>
      </c>
      <c r="G86">
        <f>Parameters!$B$11-'Most deliveries (car issues)'!F86</f>
        <v>0</v>
      </c>
      <c r="J86">
        <v>82</v>
      </c>
      <c r="K86">
        <f>Parameters!$B$11*Parameters!$B$9</f>
        <v>2750</v>
      </c>
      <c r="L86">
        <f>'Most deliveries (car issues)'!B86*Parameters!$B$3</f>
        <v>0</v>
      </c>
      <c r="M86">
        <f>'Most deliveries (car issues)'!C86*Parameters!$B$4</f>
        <v>0</v>
      </c>
      <c r="N86">
        <f>Parameters!$B$5*'Most deliveries (car issues)'!D86</f>
        <v>0</v>
      </c>
      <c r="O86">
        <f>'Most deliveries (car issues)'!E86*Parameters!$B$6</f>
        <v>1650</v>
      </c>
      <c r="P86">
        <f>Parameters!$B$7*'Most deliveries (car issues)'!G86</f>
        <v>0</v>
      </c>
      <c r="Q86">
        <f t="shared" si="7"/>
        <v>1650</v>
      </c>
      <c r="R86">
        <f t="shared" si="8"/>
        <v>1100</v>
      </c>
      <c r="S86" s="6" t="b">
        <f t="shared" si="9"/>
        <v>0</v>
      </c>
    </row>
    <row r="87" spans="1:19">
      <c r="A87">
        <v>83</v>
      </c>
      <c r="B87" s="17">
        <f>MIN('Number of parcels delivered'!K86,MAX(0,Parameters!$B$11-'Most deliveries (car issues)'!E87-'Most deliveries (car issues)'!C87-'Most deliveries (car issues)'!D87))</f>
        <v>0</v>
      </c>
      <c r="C87">
        <f>MIN('Number of parcels delivered'!L86,MAX(0,Parameters!$B$11-E87))</f>
        <v>54</v>
      </c>
      <c r="D87" s="15">
        <f>MIN('Number of parcels delivered'!M86,MAX(0,Parameters!$B$11-'Most deliveries (car issues)'!C87-'Most deliveries (car issues)'!E87))</f>
        <v>0</v>
      </c>
      <c r="E87" s="16">
        <f>MIN(Parameters!$B$11,'Number of parcels delivered'!N86)</f>
        <v>496</v>
      </c>
      <c r="F87">
        <f t="shared" si="10"/>
        <v>550</v>
      </c>
      <c r="G87">
        <f>Parameters!$B$11-'Most deliveries (car issues)'!F87</f>
        <v>0</v>
      </c>
      <c r="J87">
        <v>83</v>
      </c>
      <c r="K87">
        <f>Parameters!$B$11*Parameters!$B$9</f>
        <v>2750</v>
      </c>
      <c r="L87">
        <f>'Most deliveries (car issues)'!B87*Parameters!$B$3</f>
        <v>0</v>
      </c>
      <c r="M87">
        <f>'Most deliveries (car issues)'!C87*Parameters!$B$4</f>
        <v>67.5</v>
      </c>
      <c r="N87">
        <f>Parameters!$B$5*'Most deliveries (car issues)'!D87</f>
        <v>0</v>
      </c>
      <c r="O87">
        <f>'Most deliveries (car issues)'!E87*Parameters!$B$6</f>
        <v>1488</v>
      </c>
      <c r="P87">
        <f>Parameters!$B$7*'Most deliveries (car issues)'!G87</f>
        <v>0</v>
      </c>
      <c r="Q87">
        <f t="shared" si="7"/>
        <v>1555.5</v>
      </c>
      <c r="R87">
        <f t="shared" si="8"/>
        <v>1194.5</v>
      </c>
      <c r="S87" s="6" t="b">
        <f t="shared" si="9"/>
        <v>0</v>
      </c>
    </row>
    <row r="88" spans="1:19">
      <c r="A88">
        <v>84</v>
      </c>
      <c r="B88" s="17">
        <f>MIN('Number of parcels delivered'!K87,MAX(0,Parameters!$B$11-'Most deliveries (car issues)'!E88-'Most deliveries (car issues)'!C88-'Most deliveries (car issues)'!D88))</f>
        <v>0</v>
      </c>
      <c r="C88">
        <f>MIN('Number of parcels delivered'!L87,MAX(0,Parameters!$B$11-E88))</f>
        <v>149</v>
      </c>
      <c r="D88" s="15">
        <f>MIN('Number of parcels delivered'!M87,MAX(0,Parameters!$B$11-'Most deliveries (car issues)'!C88-'Most deliveries (car issues)'!E88))</f>
        <v>0</v>
      </c>
      <c r="E88" s="16">
        <f>MIN(Parameters!$B$11,'Number of parcels delivered'!N87)</f>
        <v>401</v>
      </c>
      <c r="F88">
        <f t="shared" si="10"/>
        <v>550</v>
      </c>
      <c r="G88">
        <f>Parameters!$B$11-'Most deliveries (car issues)'!F88</f>
        <v>0</v>
      </c>
      <c r="J88">
        <v>84</v>
      </c>
      <c r="K88">
        <f>Parameters!$B$11*Parameters!$B$9</f>
        <v>2750</v>
      </c>
      <c r="L88">
        <f>'Most deliveries (car issues)'!B88*Parameters!$B$3</f>
        <v>0</v>
      </c>
      <c r="M88">
        <f>'Most deliveries (car issues)'!C88*Parameters!$B$4</f>
        <v>186.25</v>
      </c>
      <c r="N88">
        <f>Parameters!$B$5*'Most deliveries (car issues)'!D88</f>
        <v>0</v>
      </c>
      <c r="O88">
        <f>'Most deliveries (car issues)'!E88*Parameters!$B$6</f>
        <v>1203</v>
      </c>
      <c r="P88">
        <f>Parameters!$B$7*'Most deliveries (car issues)'!G88</f>
        <v>0</v>
      </c>
      <c r="Q88">
        <f t="shared" si="7"/>
        <v>1389.25</v>
      </c>
      <c r="R88">
        <f t="shared" si="8"/>
        <v>1360.75</v>
      </c>
      <c r="S88" s="6" t="b">
        <f t="shared" si="9"/>
        <v>0</v>
      </c>
    </row>
    <row r="89" spans="1:19">
      <c r="A89">
        <v>85</v>
      </c>
      <c r="B89" s="17">
        <f>MIN('Number of parcels delivered'!K88,MAX(0,Parameters!$B$11-'Most deliveries (car issues)'!E89-'Most deliveries (car issues)'!C89-'Most deliveries (car issues)'!D89))</f>
        <v>20</v>
      </c>
      <c r="C89">
        <f>MIN('Number of parcels delivered'!L88,MAX(0,Parameters!$B$11-E89))</f>
        <v>99</v>
      </c>
      <c r="D89" s="15">
        <f>MIN('Number of parcels delivered'!M88,MAX(0,Parameters!$B$11-'Most deliveries (car issues)'!C89-'Most deliveries (car issues)'!E89))</f>
        <v>110</v>
      </c>
      <c r="E89" s="16">
        <f>MIN(Parameters!$B$11,'Number of parcels delivered'!N88)</f>
        <v>319</v>
      </c>
      <c r="F89">
        <f t="shared" si="10"/>
        <v>548</v>
      </c>
      <c r="G89">
        <f>Parameters!$B$11-'Most deliveries (car issues)'!F89</f>
        <v>2</v>
      </c>
      <c r="J89">
        <v>85</v>
      </c>
      <c r="K89">
        <f>Parameters!$B$11*Parameters!$B$9</f>
        <v>2750</v>
      </c>
      <c r="L89">
        <f>'Most deliveries (car issues)'!B89*Parameters!$B$3</f>
        <v>45</v>
      </c>
      <c r="M89">
        <f>'Most deliveries (car issues)'!C89*Parameters!$B$4</f>
        <v>123.75</v>
      </c>
      <c r="N89">
        <f>Parameters!$B$5*'Most deliveries (car issues)'!D89</f>
        <v>385</v>
      </c>
      <c r="O89">
        <f>'Most deliveries (car issues)'!E89*Parameters!$B$6</f>
        <v>957</v>
      </c>
      <c r="P89">
        <f>Parameters!$B$7*'Most deliveries (car issues)'!G89</f>
        <v>6</v>
      </c>
      <c r="Q89">
        <f t="shared" si="7"/>
        <v>1516.75</v>
      </c>
      <c r="R89">
        <f t="shared" si="8"/>
        <v>1233.25</v>
      </c>
      <c r="S89" s="6" t="b">
        <f t="shared" si="9"/>
        <v>0</v>
      </c>
    </row>
    <row r="90" spans="1:19">
      <c r="A90">
        <v>86</v>
      </c>
      <c r="B90" s="17">
        <f>MIN('Number of parcels delivered'!K89,MAX(0,Parameters!$B$11-'Most deliveries (car issues)'!E90-'Most deliveries (car issues)'!C90-'Most deliveries (car issues)'!D90))</f>
        <v>20</v>
      </c>
      <c r="C90">
        <f>MIN('Number of parcels delivered'!L89,MAX(0,Parameters!$B$11-E90))</f>
        <v>162</v>
      </c>
      <c r="D90" s="15">
        <f>MIN('Number of parcels delivered'!M89,MAX(0,Parameters!$B$11-'Most deliveries (car issues)'!C90-'Most deliveries (car issues)'!E90))</f>
        <v>97</v>
      </c>
      <c r="E90" s="16">
        <f>MIN(Parameters!$B$11,'Number of parcels delivered'!N89)</f>
        <v>100</v>
      </c>
      <c r="F90">
        <f t="shared" si="10"/>
        <v>379</v>
      </c>
      <c r="G90">
        <f>Parameters!$B$11-'Most deliveries (car issues)'!F90</f>
        <v>171</v>
      </c>
      <c r="J90">
        <v>86</v>
      </c>
      <c r="K90">
        <f>Parameters!$B$11*Parameters!$B$9</f>
        <v>2750</v>
      </c>
      <c r="L90">
        <f>'Most deliveries (car issues)'!B90*Parameters!$B$3</f>
        <v>45</v>
      </c>
      <c r="M90">
        <f>'Most deliveries (car issues)'!C90*Parameters!$B$4</f>
        <v>202.5</v>
      </c>
      <c r="N90">
        <f>Parameters!$B$5*'Most deliveries (car issues)'!D90</f>
        <v>339.5</v>
      </c>
      <c r="O90">
        <f>'Most deliveries (car issues)'!E90*Parameters!$B$6</f>
        <v>300</v>
      </c>
      <c r="P90">
        <f>Parameters!$B$7*'Most deliveries (car issues)'!G90</f>
        <v>513</v>
      </c>
      <c r="Q90">
        <f t="shared" si="7"/>
        <v>1400</v>
      </c>
      <c r="R90">
        <f t="shared" si="8"/>
        <v>1350</v>
      </c>
      <c r="S90" s="6" t="b">
        <f t="shared" si="9"/>
        <v>0</v>
      </c>
    </row>
    <row r="91" spans="1:19">
      <c r="A91">
        <v>87</v>
      </c>
      <c r="B91" s="17">
        <f>MIN('Number of parcels delivered'!K90,MAX(0,Parameters!$B$11-'Most deliveries (car issues)'!E91-'Most deliveries (car issues)'!C91-'Most deliveries (car issues)'!D91))</f>
        <v>20</v>
      </c>
      <c r="C91">
        <f>MIN('Number of parcels delivered'!L90,MAX(0,Parameters!$B$11-E91))</f>
        <v>225</v>
      </c>
      <c r="D91" s="15">
        <f>MIN('Number of parcels delivered'!M90,MAX(0,Parameters!$B$11-'Most deliveries (car issues)'!C91-'Most deliveries (car issues)'!E91))</f>
        <v>75</v>
      </c>
      <c r="E91" s="16">
        <f>MIN(Parameters!$B$11,'Number of parcels delivered'!N90)</f>
        <v>120</v>
      </c>
      <c r="F91">
        <f t="shared" si="10"/>
        <v>440</v>
      </c>
      <c r="G91">
        <f>Parameters!$B$11-'Most deliveries (car issues)'!F91</f>
        <v>110</v>
      </c>
      <c r="J91">
        <v>87</v>
      </c>
      <c r="K91">
        <f>Parameters!$B$11*Parameters!$B$9</f>
        <v>2750</v>
      </c>
      <c r="L91">
        <f>'Most deliveries (car issues)'!B91*Parameters!$B$3</f>
        <v>45</v>
      </c>
      <c r="M91">
        <f>'Most deliveries (car issues)'!C91*Parameters!$B$4</f>
        <v>281.25</v>
      </c>
      <c r="N91">
        <f>Parameters!$B$5*'Most deliveries (car issues)'!D91</f>
        <v>262.5</v>
      </c>
      <c r="O91">
        <f>'Most deliveries (car issues)'!E91*Parameters!$B$6</f>
        <v>360</v>
      </c>
      <c r="P91">
        <f>Parameters!$B$7*'Most deliveries (car issues)'!G91</f>
        <v>330</v>
      </c>
      <c r="Q91">
        <f t="shared" si="7"/>
        <v>1278.75</v>
      </c>
      <c r="R91">
        <f t="shared" si="8"/>
        <v>1471.25</v>
      </c>
      <c r="S91" s="6" t="b">
        <f t="shared" si="9"/>
        <v>1</v>
      </c>
    </row>
    <row r="92" spans="1:19">
      <c r="A92">
        <v>88</v>
      </c>
      <c r="B92" s="17">
        <f>MIN('Number of parcels delivered'!K91,MAX(0,Parameters!$B$11-'Most deliveries (car issues)'!E92-'Most deliveries (car issues)'!C92-'Most deliveries (car issues)'!D92))</f>
        <v>0</v>
      </c>
      <c r="C92">
        <f>MIN('Number of parcels delivered'!L91,MAX(0,Parameters!$B$11-E92))</f>
        <v>50</v>
      </c>
      <c r="D92" s="15">
        <f>MIN('Number of parcels delivered'!M91,MAX(0,Parameters!$B$11-'Most deliveries (car issues)'!C92-'Most deliveries (car issues)'!E92))</f>
        <v>38</v>
      </c>
      <c r="E92" s="16">
        <f>MIN(Parameters!$B$11,'Number of parcels delivered'!N91)</f>
        <v>462</v>
      </c>
      <c r="F92">
        <f t="shared" si="10"/>
        <v>550</v>
      </c>
      <c r="G92">
        <f>Parameters!$B$11-'Most deliveries (car issues)'!F92</f>
        <v>0</v>
      </c>
      <c r="J92">
        <v>88</v>
      </c>
      <c r="K92">
        <f>Parameters!$B$11*Parameters!$B$9</f>
        <v>2750</v>
      </c>
      <c r="L92">
        <f>'Most deliveries (car issues)'!B92*Parameters!$B$3</f>
        <v>0</v>
      </c>
      <c r="M92">
        <f>'Most deliveries (car issues)'!C92*Parameters!$B$4</f>
        <v>62.5</v>
      </c>
      <c r="N92">
        <f>Parameters!$B$5*'Most deliveries (car issues)'!D92</f>
        <v>133</v>
      </c>
      <c r="O92">
        <f>'Most deliveries (car issues)'!E92*Parameters!$B$6</f>
        <v>1386</v>
      </c>
      <c r="P92">
        <f>Parameters!$B$7*'Most deliveries (car issues)'!G92</f>
        <v>0</v>
      </c>
      <c r="Q92">
        <f t="shared" si="7"/>
        <v>1581.5</v>
      </c>
      <c r="R92">
        <f t="shared" si="8"/>
        <v>1168.5</v>
      </c>
      <c r="S92" s="6" t="b">
        <f t="shared" si="9"/>
        <v>0</v>
      </c>
    </row>
    <row r="93" spans="1:19">
      <c r="A93">
        <v>89</v>
      </c>
      <c r="B93" s="17">
        <f>MIN('Number of parcels delivered'!K92,MAX(0,Parameters!$B$11-'Most deliveries (car issues)'!E93-'Most deliveries (car issues)'!C93-'Most deliveries (car issues)'!D93))</f>
        <v>0</v>
      </c>
      <c r="C93">
        <f>MIN('Number of parcels delivered'!L92,MAX(0,Parameters!$B$11-E93))</f>
        <v>0</v>
      </c>
      <c r="D93" s="15">
        <f>MIN('Number of parcels delivered'!M92,MAX(0,Parameters!$B$11-'Most deliveries (car issues)'!C93-'Most deliveries (car issues)'!E93))</f>
        <v>0</v>
      </c>
      <c r="E93" s="16">
        <f>MIN(Parameters!$B$11,'Number of parcels delivered'!N92)</f>
        <v>550</v>
      </c>
      <c r="F93">
        <f t="shared" si="10"/>
        <v>550</v>
      </c>
      <c r="G93">
        <f>Parameters!$B$11-'Most deliveries (car issues)'!F93</f>
        <v>0</v>
      </c>
      <c r="J93">
        <v>89</v>
      </c>
      <c r="K93">
        <f>Parameters!$B$11*Parameters!$B$9</f>
        <v>2750</v>
      </c>
      <c r="L93">
        <f>'Most deliveries (car issues)'!B93*Parameters!$B$3</f>
        <v>0</v>
      </c>
      <c r="M93">
        <f>'Most deliveries (car issues)'!C93*Parameters!$B$4</f>
        <v>0</v>
      </c>
      <c r="N93">
        <f>Parameters!$B$5*'Most deliveries (car issues)'!D93</f>
        <v>0</v>
      </c>
      <c r="O93">
        <f>'Most deliveries (car issues)'!E93*Parameters!$B$6</f>
        <v>1650</v>
      </c>
      <c r="P93">
        <f>Parameters!$B$7*'Most deliveries (car issues)'!G93</f>
        <v>0</v>
      </c>
      <c r="Q93">
        <f t="shared" si="7"/>
        <v>1650</v>
      </c>
      <c r="R93">
        <f t="shared" si="8"/>
        <v>1100</v>
      </c>
      <c r="S93" s="6" t="b">
        <f t="shared" si="9"/>
        <v>0</v>
      </c>
    </row>
    <row r="94" spans="1:19">
      <c r="A94">
        <v>90</v>
      </c>
      <c r="B94" s="17">
        <f>MIN('Number of parcels delivered'!K93,MAX(0,Parameters!$B$11-'Most deliveries (car issues)'!E94-'Most deliveries (car issues)'!C94-'Most deliveries (car issues)'!D94))</f>
        <v>0</v>
      </c>
      <c r="C94">
        <f>MIN('Number of parcels delivered'!L93,MAX(0,Parameters!$B$11-E94))</f>
        <v>75</v>
      </c>
      <c r="D94" s="15">
        <f>MIN('Number of parcels delivered'!M93,MAX(0,Parameters!$B$11-'Most deliveries (car issues)'!C94-'Most deliveries (car issues)'!E94))</f>
        <v>92</v>
      </c>
      <c r="E94" s="16">
        <f>MIN(Parameters!$B$11,'Number of parcels delivered'!N93)</f>
        <v>383</v>
      </c>
      <c r="F94">
        <f t="shared" si="10"/>
        <v>550</v>
      </c>
      <c r="G94">
        <f>Parameters!$B$11-'Most deliveries (car issues)'!F94</f>
        <v>0</v>
      </c>
      <c r="J94">
        <v>90</v>
      </c>
      <c r="K94">
        <f>Parameters!$B$11*Parameters!$B$9</f>
        <v>2750</v>
      </c>
      <c r="L94">
        <f>'Most deliveries (car issues)'!B94*Parameters!$B$3</f>
        <v>0</v>
      </c>
      <c r="M94">
        <f>'Most deliveries (car issues)'!C94*Parameters!$B$4</f>
        <v>93.75</v>
      </c>
      <c r="N94">
        <f>Parameters!$B$5*'Most deliveries (car issues)'!D94</f>
        <v>322</v>
      </c>
      <c r="O94">
        <f>'Most deliveries (car issues)'!E94*Parameters!$B$6</f>
        <v>1149</v>
      </c>
      <c r="P94">
        <f>Parameters!$B$7*'Most deliveries (car issues)'!G94</f>
        <v>0</v>
      </c>
      <c r="Q94">
        <f t="shared" si="7"/>
        <v>1564.75</v>
      </c>
      <c r="R94">
        <f t="shared" si="8"/>
        <v>1185.25</v>
      </c>
      <c r="S94" s="6" t="b">
        <f t="shared" si="9"/>
        <v>0</v>
      </c>
    </row>
    <row r="95" spans="1:19">
      <c r="A95">
        <v>91</v>
      </c>
      <c r="B95" s="17">
        <f>MIN('Number of parcels delivered'!K94,MAX(0,Parameters!$B$11-'Most deliveries (car issues)'!E95-'Most deliveries (car issues)'!C95-'Most deliveries (car issues)'!D95))</f>
        <v>20</v>
      </c>
      <c r="C95">
        <f>MIN('Number of parcels delivered'!L94,MAX(0,Parameters!$B$11-E95))</f>
        <v>55</v>
      </c>
      <c r="D95" s="15">
        <f>MIN('Number of parcels delivered'!M94,MAX(0,Parameters!$B$11-'Most deliveries (car issues)'!C95-'Most deliveries (car issues)'!E95))</f>
        <v>132</v>
      </c>
      <c r="E95" s="16">
        <f>MIN(Parameters!$B$11,'Number of parcels delivered'!N94)</f>
        <v>100</v>
      </c>
      <c r="F95">
        <f t="shared" si="10"/>
        <v>307</v>
      </c>
      <c r="G95">
        <f>Parameters!$B$11-'Most deliveries (car issues)'!F95</f>
        <v>243</v>
      </c>
      <c r="J95">
        <v>91</v>
      </c>
      <c r="K95">
        <f>Parameters!$B$11*Parameters!$B$9</f>
        <v>2750</v>
      </c>
      <c r="L95">
        <f>'Most deliveries (car issues)'!B95*Parameters!$B$3</f>
        <v>45</v>
      </c>
      <c r="M95">
        <f>'Most deliveries (car issues)'!C95*Parameters!$B$4</f>
        <v>68.75</v>
      </c>
      <c r="N95">
        <f>Parameters!$B$5*'Most deliveries (car issues)'!D95</f>
        <v>462</v>
      </c>
      <c r="O95">
        <f>'Most deliveries (car issues)'!E95*Parameters!$B$6</f>
        <v>300</v>
      </c>
      <c r="P95">
        <f>Parameters!$B$7*'Most deliveries (car issues)'!G95</f>
        <v>729</v>
      </c>
      <c r="Q95">
        <f t="shared" si="7"/>
        <v>1604.75</v>
      </c>
      <c r="R95">
        <f t="shared" si="8"/>
        <v>1145.25</v>
      </c>
      <c r="S95" s="6" t="b">
        <f t="shared" si="9"/>
        <v>0</v>
      </c>
    </row>
    <row r="96" spans="1:19">
      <c r="A96">
        <v>92</v>
      </c>
      <c r="B96" s="17">
        <f>MIN('Number of parcels delivered'!K95,MAX(0,Parameters!$B$11-'Most deliveries (car issues)'!E96-'Most deliveries (car issues)'!C96-'Most deliveries (car issues)'!D96))</f>
        <v>20</v>
      </c>
      <c r="C96">
        <f>MIN('Number of parcels delivered'!L95,MAX(0,Parameters!$B$11-E96))</f>
        <v>73</v>
      </c>
      <c r="D96" s="15">
        <f>MIN('Number of parcels delivered'!M95,MAX(0,Parameters!$B$11-'Most deliveries (car issues)'!C96-'Most deliveries (car issues)'!E96))</f>
        <v>181</v>
      </c>
      <c r="E96" s="16">
        <f>MIN(Parameters!$B$11,'Number of parcels delivered'!N95)</f>
        <v>124</v>
      </c>
      <c r="F96">
        <f t="shared" si="10"/>
        <v>398</v>
      </c>
      <c r="G96">
        <f>Parameters!$B$11-'Most deliveries (car issues)'!F96</f>
        <v>152</v>
      </c>
      <c r="J96">
        <v>92</v>
      </c>
      <c r="K96">
        <f>Parameters!$B$11*Parameters!$B$9</f>
        <v>2750</v>
      </c>
      <c r="L96">
        <f>'Most deliveries (car issues)'!B96*Parameters!$B$3</f>
        <v>45</v>
      </c>
      <c r="M96">
        <f>'Most deliveries (car issues)'!C96*Parameters!$B$4</f>
        <v>91.25</v>
      </c>
      <c r="N96">
        <f>Parameters!$B$5*'Most deliveries (car issues)'!D96</f>
        <v>633.5</v>
      </c>
      <c r="O96">
        <f>'Most deliveries (car issues)'!E96*Parameters!$B$6</f>
        <v>372</v>
      </c>
      <c r="P96">
        <f>Parameters!$B$7*'Most deliveries (car issues)'!G96</f>
        <v>456</v>
      </c>
      <c r="Q96">
        <f t="shared" si="7"/>
        <v>1597.75</v>
      </c>
      <c r="R96">
        <f t="shared" si="8"/>
        <v>1152.25</v>
      </c>
      <c r="S96" s="6" t="b">
        <f t="shared" si="9"/>
        <v>0</v>
      </c>
    </row>
    <row r="97" spans="1:19">
      <c r="A97">
        <v>93</v>
      </c>
      <c r="B97" s="17">
        <f>MIN('Number of parcels delivered'!K96,MAX(0,Parameters!$B$11-'Most deliveries (car issues)'!E97-'Most deliveries (car issues)'!C97-'Most deliveries (car issues)'!D97))</f>
        <v>23</v>
      </c>
      <c r="C97">
        <f>MIN('Number of parcels delivered'!L96,MAX(0,Parameters!$B$11-E97))</f>
        <v>50</v>
      </c>
      <c r="D97" s="15">
        <f>MIN('Number of parcels delivered'!M96,MAX(0,Parameters!$B$11-'Most deliveries (car issues)'!C97-'Most deliveries (car issues)'!E97))</f>
        <v>75</v>
      </c>
      <c r="E97" s="16">
        <f>MIN(Parameters!$B$11,'Number of parcels delivered'!N96)</f>
        <v>100</v>
      </c>
      <c r="F97">
        <f t="shared" si="10"/>
        <v>248</v>
      </c>
      <c r="G97">
        <f>Parameters!$B$11-'Most deliveries (car issues)'!F97</f>
        <v>302</v>
      </c>
      <c r="J97">
        <v>93</v>
      </c>
      <c r="K97">
        <f>Parameters!$B$11*Parameters!$B$9</f>
        <v>2750</v>
      </c>
      <c r="L97">
        <f>'Most deliveries (car issues)'!B97*Parameters!$B$3</f>
        <v>51.75</v>
      </c>
      <c r="M97">
        <f>'Most deliveries (car issues)'!C97*Parameters!$B$4</f>
        <v>62.5</v>
      </c>
      <c r="N97">
        <f>Parameters!$B$5*'Most deliveries (car issues)'!D97</f>
        <v>262.5</v>
      </c>
      <c r="O97">
        <f>'Most deliveries (car issues)'!E97*Parameters!$B$6</f>
        <v>300</v>
      </c>
      <c r="P97">
        <f>Parameters!$B$7*'Most deliveries (car issues)'!G97</f>
        <v>906</v>
      </c>
      <c r="Q97">
        <f t="shared" si="7"/>
        <v>1582.75</v>
      </c>
      <c r="R97">
        <f t="shared" si="8"/>
        <v>1167.25</v>
      </c>
      <c r="S97" s="6" t="b">
        <f t="shared" si="9"/>
        <v>0</v>
      </c>
    </row>
    <row r="98" spans="1:19">
      <c r="A98">
        <v>94</v>
      </c>
      <c r="B98" s="17">
        <f>MIN('Number of parcels delivered'!K97,MAX(0,Parameters!$B$11-'Most deliveries (car issues)'!E98-'Most deliveries (car issues)'!C98-'Most deliveries (car issues)'!D98))</f>
        <v>20</v>
      </c>
      <c r="C98">
        <f>MIN('Number of parcels delivered'!L97,MAX(0,Parameters!$B$11-E98))</f>
        <v>50</v>
      </c>
      <c r="D98" s="15">
        <f>MIN('Number of parcels delivered'!M97,MAX(0,Parameters!$B$11-'Most deliveries (car issues)'!C98-'Most deliveries (car issues)'!E98))</f>
        <v>75</v>
      </c>
      <c r="E98" s="16">
        <f>MIN(Parameters!$B$11,'Number of parcels delivered'!N97)</f>
        <v>100</v>
      </c>
      <c r="F98">
        <f t="shared" si="10"/>
        <v>245</v>
      </c>
      <c r="G98">
        <f>Parameters!$B$11-'Most deliveries (car issues)'!F98</f>
        <v>305</v>
      </c>
      <c r="J98">
        <v>94</v>
      </c>
      <c r="K98">
        <f>Parameters!$B$11*Parameters!$B$9</f>
        <v>2750</v>
      </c>
      <c r="L98">
        <f>'Most deliveries (car issues)'!B98*Parameters!$B$3</f>
        <v>45</v>
      </c>
      <c r="M98">
        <f>'Most deliveries (car issues)'!C98*Parameters!$B$4</f>
        <v>62.5</v>
      </c>
      <c r="N98">
        <f>Parameters!$B$5*'Most deliveries (car issues)'!D98</f>
        <v>262.5</v>
      </c>
      <c r="O98">
        <f>'Most deliveries (car issues)'!E98*Parameters!$B$6</f>
        <v>300</v>
      </c>
      <c r="P98">
        <f>Parameters!$B$7*'Most deliveries (car issues)'!G98</f>
        <v>915</v>
      </c>
      <c r="Q98">
        <f t="shared" si="7"/>
        <v>1585</v>
      </c>
      <c r="R98">
        <f t="shared" si="8"/>
        <v>1165</v>
      </c>
      <c r="S98" s="6" t="b">
        <f t="shared" si="9"/>
        <v>0</v>
      </c>
    </row>
    <row r="99" spans="1:19">
      <c r="A99">
        <v>95</v>
      </c>
      <c r="B99" s="17">
        <f>MIN('Number of parcels delivered'!K98,MAX(0,Parameters!$B$11-'Most deliveries (car issues)'!E99-'Most deliveries (car issues)'!C99-'Most deliveries (car issues)'!D99))</f>
        <v>20</v>
      </c>
      <c r="C99">
        <f>MIN('Number of parcels delivered'!L98,MAX(0,Parameters!$B$11-E99))</f>
        <v>236</v>
      </c>
      <c r="D99" s="15">
        <f>MIN('Number of parcels delivered'!M98,MAX(0,Parameters!$B$11-'Most deliveries (car issues)'!C99-'Most deliveries (car issues)'!E99))</f>
        <v>88</v>
      </c>
      <c r="E99" s="16">
        <f>MIN(Parameters!$B$11,'Number of parcels delivered'!N98)</f>
        <v>123</v>
      </c>
      <c r="F99">
        <f t="shared" si="10"/>
        <v>467</v>
      </c>
      <c r="G99">
        <f>Parameters!$B$11-'Most deliveries (car issues)'!F99</f>
        <v>83</v>
      </c>
      <c r="J99">
        <v>95</v>
      </c>
      <c r="K99">
        <f>Parameters!$B$11*Parameters!$B$9</f>
        <v>2750</v>
      </c>
      <c r="L99">
        <f>'Most deliveries (car issues)'!B99*Parameters!$B$3</f>
        <v>45</v>
      </c>
      <c r="M99">
        <f>'Most deliveries (car issues)'!C99*Parameters!$B$4</f>
        <v>295</v>
      </c>
      <c r="N99">
        <f>Parameters!$B$5*'Most deliveries (car issues)'!D99</f>
        <v>308</v>
      </c>
      <c r="O99">
        <f>'Most deliveries (car issues)'!E99*Parameters!$B$6</f>
        <v>369</v>
      </c>
      <c r="P99">
        <f>Parameters!$B$7*'Most deliveries (car issues)'!G99</f>
        <v>249</v>
      </c>
      <c r="Q99">
        <f t="shared" si="7"/>
        <v>1266</v>
      </c>
      <c r="R99">
        <f t="shared" si="8"/>
        <v>1484</v>
      </c>
      <c r="S99" s="6" t="b">
        <f t="shared" si="9"/>
        <v>1</v>
      </c>
    </row>
    <row r="100" spans="1:19">
      <c r="A100">
        <v>96</v>
      </c>
      <c r="B100" s="17">
        <f>MIN('Number of parcels delivered'!K99,MAX(0,Parameters!$B$11-'Most deliveries (car issues)'!E100-'Most deliveries (car issues)'!C100-'Most deliveries (car issues)'!D100))</f>
        <v>0</v>
      </c>
      <c r="C100">
        <f>MIN('Number of parcels delivered'!L99,MAX(0,Parameters!$B$11-E100))</f>
        <v>85</v>
      </c>
      <c r="D100" s="15">
        <f>MIN('Number of parcels delivered'!M99,MAX(0,Parameters!$B$11-'Most deliveries (car issues)'!C100-'Most deliveries (car issues)'!E100))</f>
        <v>0</v>
      </c>
      <c r="E100" s="16">
        <f>MIN(Parameters!$B$11,'Number of parcels delivered'!N99)</f>
        <v>465</v>
      </c>
      <c r="F100">
        <f t="shared" si="10"/>
        <v>550</v>
      </c>
      <c r="G100">
        <f>Parameters!$B$11-'Most deliveries (car issues)'!F100</f>
        <v>0</v>
      </c>
      <c r="J100">
        <v>96</v>
      </c>
      <c r="K100">
        <f>Parameters!$B$11*Parameters!$B$9</f>
        <v>2750</v>
      </c>
      <c r="L100">
        <f>'Most deliveries (car issues)'!B100*Parameters!$B$3</f>
        <v>0</v>
      </c>
      <c r="M100">
        <f>'Most deliveries (car issues)'!C100*Parameters!$B$4</f>
        <v>106.25</v>
      </c>
      <c r="N100">
        <f>Parameters!$B$5*'Most deliveries (car issues)'!D100</f>
        <v>0</v>
      </c>
      <c r="O100">
        <f>'Most deliveries (car issues)'!E100*Parameters!$B$6</f>
        <v>1395</v>
      </c>
      <c r="P100">
        <f>Parameters!$B$7*'Most deliveries (car issues)'!G100</f>
        <v>0</v>
      </c>
      <c r="Q100">
        <f t="shared" si="7"/>
        <v>1501.25</v>
      </c>
      <c r="R100">
        <f t="shared" si="8"/>
        <v>1248.75</v>
      </c>
      <c r="S100" s="6" t="b">
        <f t="shared" si="9"/>
        <v>0</v>
      </c>
    </row>
    <row r="101" spans="1:19">
      <c r="A101">
        <v>97</v>
      </c>
      <c r="B101" s="17">
        <f>MIN('Number of parcels delivered'!K100,MAX(0,Parameters!$B$11-'Most deliveries (car issues)'!E101-'Most deliveries (car issues)'!C101-'Most deliveries (car issues)'!D101))</f>
        <v>0</v>
      </c>
      <c r="C101">
        <f>MIN('Number of parcels delivered'!L100,MAX(0,Parameters!$B$11-E101))</f>
        <v>19</v>
      </c>
      <c r="D101" s="15">
        <f>MIN('Number of parcels delivered'!M100,MAX(0,Parameters!$B$11-'Most deliveries (car issues)'!C101-'Most deliveries (car issues)'!E101))</f>
        <v>0</v>
      </c>
      <c r="E101" s="16">
        <f>MIN(Parameters!$B$11,'Number of parcels delivered'!N100)</f>
        <v>531</v>
      </c>
      <c r="F101">
        <f t="shared" si="10"/>
        <v>550</v>
      </c>
      <c r="G101">
        <f>Parameters!$B$11-'Most deliveries (car issues)'!F101</f>
        <v>0</v>
      </c>
      <c r="J101">
        <v>97</v>
      </c>
      <c r="K101">
        <f>Parameters!$B$11*Parameters!$B$9</f>
        <v>2750</v>
      </c>
      <c r="L101">
        <f>'Most deliveries (car issues)'!B101*Parameters!$B$3</f>
        <v>0</v>
      </c>
      <c r="M101">
        <f>'Most deliveries (car issues)'!C101*Parameters!$B$4</f>
        <v>23.75</v>
      </c>
      <c r="N101">
        <f>Parameters!$B$5*'Most deliveries (car issues)'!D101</f>
        <v>0</v>
      </c>
      <c r="O101">
        <f>'Most deliveries (car issues)'!E101*Parameters!$B$6</f>
        <v>1593</v>
      </c>
      <c r="P101">
        <f>Parameters!$B$7*'Most deliveries (car issues)'!G101</f>
        <v>0</v>
      </c>
      <c r="Q101">
        <f t="shared" ref="Q101:Q104" si="11">SUM(L101:P101)</f>
        <v>1616.75</v>
      </c>
      <c r="R101">
        <f t="shared" ref="R101:R104" si="12">K101-Q101</f>
        <v>1133.25</v>
      </c>
      <c r="S101" s="6" t="b">
        <f t="shared" ref="S101:S104" si="13">R101&gt;$V$10</f>
        <v>0</v>
      </c>
    </row>
    <row r="102" spans="1:19">
      <c r="A102">
        <v>98</v>
      </c>
      <c r="B102" s="17">
        <f>MIN('Number of parcels delivered'!K101,MAX(0,Parameters!$B$11-'Most deliveries (car issues)'!E102-'Most deliveries (car issues)'!C102-'Most deliveries (car issues)'!D102))</f>
        <v>0</v>
      </c>
      <c r="C102">
        <f>MIN('Number of parcels delivered'!L101,MAX(0,Parameters!$B$11-E102))</f>
        <v>178</v>
      </c>
      <c r="D102" s="15">
        <f>MIN('Number of parcels delivered'!M101,MAX(0,Parameters!$B$11-'Most deliveries (car issues)'!C102-'Most deliveries (car issues)'!E102))</f>
        <v>0</v>
      </c>
      <c r="E102" s="16">
        <f>MIN(Parameters!$B$11,'Number of parcels delivered'!N101)</f>
        <v>372</v>
      </c>
      <c r="F102">
        <f t="shared" si="10"/>
        <v>550</v>
      </c>
      <c r="G102">
        <f>Parameters!$B$11-'Most deliveries (car issues)'!F102</f>
        <v>0</v>
      </c>
      <c r="J102">
        <v>98</v>
      </c>
      <c r="K102">
        <f>Parameters!$B$11*Parameters!$B$9</f>
        <v>2750</v>
      </c>
      <c r="L102">
        <f>'Most deliveries (car issues)'!B102*Parameters!$B$3</f>
        <v>0</v>
      </c>
      <c r="M102">
        <f>'Most deliveries (car issues)'!C102*Parameters!$B$4</f>
        <v>222.5</v>
      </c>
      <c r="N102">
        <f>Parameters!$B$5*'Most deliveries (car issues)'!D102</f>
        <v>0</v>
      </c>
      <c r="O102">
        <f>'Most deliveries (car issues)'!E102*Parameters!$B$6</f>
        <v>1116</v>
      </c>
      <c r="P102">
        <f>Parameters!$B$7*'Most deliveries (car issues)'!G102</f>
        <v>0</v>
      </c>
      <c r="Q102">
        <f t="shared" si="11"/>
        <v>1338.5</v>
      </c>
      <c r="R102">
        <f t="shared" si="12"/>
        <v>1411.5</v>
      </c>
      <c r="S102" s="6" t="b">
        <f t="shared" si="13"/>
        <v>0</v>
      </c>
    </row>
    <row r="103" spans="1:19">
      <c r="A103">
        <v>99</v>
      </c>
      <c r="B103" s="17">
        <f>MIN('Number of parcels delivered'!K102,MAX(0,Parameters!$B$11-'Most deliveries (car issues)'!E103-'Most deliveries (car issues)'!C103-'Most deliveries (car issues)'!D103))</f>
        <v>20</v>
      </c>
      <c r="C103">
        <f>MIN('Number of parcels delivered'!L102,MAX(0,Parameters!$B$11-E103))</f>
        <v>115</v>
      </c>
      <c r="D103" s="15">
        <f>MIN('Number of parcels delivered'!M102,MAX(0,Parameters!$B$11-'Most deliveries (car issues)'!C103-'Most deliveries (car issues)'!E103))</f>
        <v>75</v>
      </c>
      <c r="E103" s="16">
        <f>MIN(Parameters!$B$11,'Number of parcels delivered'!N102)</f>
        <v>100</v>
      </c>
      <c r="F103">
        <f t="shared" si="10"/>
        <v>310</v>
      </c>
      <c r="G103">
        <f>Parameters!$B$11-'Most deliveries (car issues)'!F103</f>
        <v>240</v>
      </c>
      <c r="J103">
        <v>99</v>
      </c>
      <c r="K103">
        <f>Parameters!$B$11*Parameters!$B$9</f>
        <v>2750</v>
      </c>
      <c r="L103">
        <f>'Most deliveries (car issues)'!B103*Parameters!$B$3</f>
        <v>45</v>
      </c>
      <c r="M103">
        <f>'Most deliveries (car issues)'!C103*Parameters!$B$4</f>
        <v>143.75</v>
      </c>
      <c r="N103">
        <f>Parameters!$B$5*'Most deliveries (car issues)'!D103</f>
        <v>262.5</v>
      </c>
      <c r="O103">
        <f>'Most deliveries (car issues)'!E103*Parameters!$B$6</f>
        <v>300</v>
      </c>
      <c r="P103">
        <f>Parameters!$B$7*'Most deliveries (car issues)'!G103</f>
        <v>720</v>
      </c>
      <c r="Q103">
        <f t="shared" si="11"/>
        <v>1471.25</v>
      </c>
      <c r="R103">
        <f t="shared" si="12"/>
        <v>1278.75</v>
      </c>
      <c r="S103" s="6" t="b">
        <f t="shared" si="13"/>
        <v>0</v>
      </c>
    </row>
    <row r="104" spans="1:19">
      <c r="A104">
        <v>100</v>
      </c>
      <c r="B104" s="17">
        <f>MIN('Number of parcels delivered'!K103,MAX(0,Parameters!$B$11-'Most deliveries (car issues)'!E104-'Most deliveries (car issues)'!C104-'Most deliveries (car issues)'!D104))</f>
        <v>0</v>
      </c>
      <c r="C104">
        <f>MIN('Number of parcels delivered'!L103,MAX(0,Parameters!$B$11-E104))</f>
        <v>39</v>
      </c>
      <c r="D104" s="15">
        <f>MIN('Number of parcels delivered'!M103,MAX(0,Parameters!$B$11-'Most deliveries (car issues)'!C104-'Most deliveries (car issues)'!E104))</f>
        <v>0</v>
      </c>
      <c r="E104" s="16">
        <f>MIN(Parameters!$B$11,'Number of parcels delivered'!N103)</f>
        <v>511</v>
      </c>
      <c r="F104">
        <f t="shared" si="10"/>
        <v>550</v>
      </c>
      <c r="G104">
        <f>Parameters!$B$11-'Most deliveries (car issues)'!F104</f>
        <v>0</v>
      </c>
      <c r="J104">
        <v>100</v>
      </c>
      <c r="K104">
        <f>Parameters!$B$11*Parameters!$B$9</f>
        <v>2750</v>
      </c>
      <c r="L104">
        <f>'Most deliveries (car issues)'!B104*Parameters!$B$3</f>
        <v>0</v>
      </c>
      <c r="M104">
        <f>'Most deliveries (car issues)'!C104*Parameters!$B$4</f>
        <v>48.75</v>
      </c>
      <c r="N104">
        <f>Parameters!$B$5*'Most deliveries (car issues)'!D104</f>
        <v>0</v>
      </c>
      <c r="O104">
        <f>'Most deliveries (car issues)'!E104*Parameters!$B$6</f>
        <v>1533</v>
      </c>
      <c r="P104">
        <f>Parameters!$B$7*'Most deliveries (car issues)'!G104</f>
        <v>0</v>
      </c>
      <c r="Q104">
        <f t="shared" si="11"/>
        <v>1581.75</v>
      </c>
      <c r="R104">
        <f t="shared" si="12"/>
        <v>1168.25</v>
      </c>
      <c r="S104" s="6" t="b">
        <f t="shared" si="13"/>
        <v>0</v>
      </c>
    </row>
    <row r="105" spans="1:19">
      <c r="A105" t="s">
        <v>39</v>
      </c>
      <c r="B105">
        <f>AVERAGE(B5:B104)</f>
        <v>8.0500000000000007</v>
      </c>
      <c r="C105">
        <f t="shared" ref="C105:G105" si="14">AVERAGE(C5:C104)</f>
        <v>78.81</v>
      </c>
      <c r="D105">
        <f t="shared" si="14"/>
        <v>59.23</v>
      </c>
      <c r="E105">
        <f t="shared" si="14"/>
        <v>342.23</v>
      </c>
      <c r="G105">
        <f t="shared" si="14"/>
        <v>61.68</v>
      </c>
    </row>
  </sheetData>
  <mergeCells count="2">
    <mergeCell ref="L3:P3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Parameters</vt:lpstr>
      <vt:lpstr>Number of parcels delivered</vt:lpstr>
      <vt:lpstr>Cheapest driver first</vt:lpstr>
      <vt:lpstr>Most deliveries</vt:lpstr>
      <vt:lpstr>Cheapest driver (car issues)</vt:lpstr>
      <vt:lpstr>Most deliveries (car issues)</vt:lpstr>
    </vt:vector>
  </TitlesOfParts>
  <Company>Swiss 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Hames</dc:creator>
  <cp:lastModifiedBy>ALEXA486</cp:lastModifiedBy>
  <dcterms:created xsi:type="dcterms:W3CDTF">2018-05-22T19:33:23Z</dcterms:created>
  <dcterms:modified xsi:type="dcterms:W3CDTF">2019-01-20T13:15:47Z</dcterms:modified>
</cp:coreProperties>
</file>