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F Project " sheetId="1" r:id="rId4"/>
    <sheet state="visible" name="HDFC Bank" sheetId="2" r:id="rId5"/>
    <sheet state="visible" name="Axis Bank" sheetId="3" r:id="rId6"/>
    <sheet state="visible" name="ICICI Bank" sheetId="4" r:id="rId7"/>
    <sheet state="visible" name="Kotak Mahindra Bank" sheetId="5" r:id="rId8"/>
    <sheet state="visible" name="IDFC Bank" sheetId="6" r:id="rId9"/>
  </sheets>
  <definedNames/>
  <calcPr/>
</workbook>
</file>

<file path=xl/sharedStrings.xml><?xml version="1.0" encoding="utf-8"?>
<sst xmlns="http://schemas.openxmlformats.org/spreadsheetml/2006/main" count="263" uniqueCount="190">
  <si>
    <t>Business Finance Project</t>
  </si>
  <si>
    <t xml:space="preserve">By - </t>
  </si>
  <si>
    <t xml:space="preserve">Akshita Bajpai (06) - HDFC Bank </t>
  </si>
  <si>
    <t>Indrayani Bhatawdekar (07) - Axis Bank</t>
  </si>
  <si>
    <t>Simran Bhurji (08) - ICICI Bank</t>
  </si>
  <si>
    <t>Ganesh Chaudhari (10) - IDFC Bank</t>
  </si>
  <si>
    <t xml:space="preserve">Acknowledgement - </t>
  </si>
  <si>
    <t xml:space="preserve">Working on the business finance project was very intresting. We would like to express our special thanks </t>
  </si>
  <si>
    <t xml:space="preserve">to our professor Mr. Harshwardhan for giving us the golden opportunity to work on this project. He has </t>
  </si>
  <si>
    <t xml:space="preserve">always motivated us to grab as much knowledge as possible. Without his help, this project might not </t>
  </si>
  <si>
    <t>have been possible. Last but not the least, we would also like to thank our college faculty for making all this happen.</t>
  </si>
  <si>
    <t>Our group showed excellent team spirit due to which we could successfully complete our project within the given time frame</t>
  </si>
  <si>
    <t>HDFC BANK</t>
  </si>
  <si>
    <t>Ratios</t>
  </si>
  <si>
    <t xml:space="preserve">Formula </t>
  </si>
  <si>
    <r>
      <rPr>
        <rFont val="Arial"/>
        <b/>
        <color theme="1"/>
      </rPr>
      <t xml:space="preserve">1)  </t>
    </r>
    <r>
      <rPr>
        <rFont val="Arial"/>
        <b/>
        <color theme="1"/>
        <u/>
      </rPr>
      <t>Liquidity Ratio</t>
    </r>
  </si>
  <si>
    <t>Current ratio</t>
  </si>
  <si>
    <t>Current Assets / Current Liability</t>
  </si>
  <si>
    <t>Quick Ratio</t>
  </si>
  <si>
    <t>Current Assets - Inventory / Current Liability</t>
  </si>
  <si>
    <t>*Notes</t>
  </si>
  <si>
    <t>Being a bank all the current assets are quickly realizable and hence both, current and quick ratios are the same.</t>
  </si>
  <si>
    <r>
      <rPr>
        <rFont val="Arial"/>
        <b/>
        <color theme="1"/>
      </rPr>
      <t xml:space="preserve">2)  </t>
    </r>
    <r>
      <rPr>
        <rFont val="Arial"/>
        <b/>
        <color theme="1"/>
        <u/>
      </rPr>
      <t>Profitability Ratio</t>
    </r>
  </si>
  <si>
    <t>RoCE</t>
  </si>
  <si>
    <t>EBIT / Equity + Reserves + Borrowings</t>
  </si>
  <si>
    <t>Operating Profit Margin</t>
  </si>
  <si>
    <t>Operating Profit / Total Sales</t>
  </si>
  <si>
    <t>Asset Utilization Ratio</t>
  </si>
  <si>
    <t>Total Sales / Assets</t>
  </si>
  <si>
    <r>
      <rPr>
        <rFont val="Arial"/>
        <b/>
        <color theme="1"/>
      </rPr>
      <t xml:space="preserve">3)  </t>
    </r>
    <r>
      <rPr>
        <rFont val="Arial"/>
        <b/>
        <color theme="1"/>
        <u/>
      </rPr>
      <t>Gearing Ratio</t>
    </r>
  </si>
  <si>
    <t>Debt to Equity</t>
  </si>
  <si>
    <t>Total Debt / Total Equity</t>
  </si>
  <si>
    <r>
      <rPr>
        <rFont val="Arial"/>
        <b/>
        <color theme="1"/>
      </rPr>
      <t xml:space="preserve">4)  </t>
    </r>
    <r>
      <rPr>
        <rFont val="Arial"/>
        <b/>
        <color theme="1"/>
        <u/>
      </rPr>
      <t>Investors Ratio</t>
    </r>
  </si>
  <si>
    <t>EPS</t>
  </si>
  <si>
    <t>EBIDTA - Pref Dividends/ No. of Equity Shares</t>
  </si>
  <si>
    <t>P/E Ratio</t>
  </si>
  <si>
    <t>Market Value per share / Earning Per Share</t>
  </si>
  <si>
    <t>Dividend Yield</t>
  </si>
  <si>
    <t>Dividend Per Share / Market Price of Share</t>
  </si>
  <si>
    <t>dividend cover</t>
  </si>
  <si>
    <t>eps/dps</t>
  </si>
  <si>
    <t>NA</t>
  </si>
  <si>
    <t>payout ratio</t>
  </si>
  <si>
    <t>dps/eps</t>
  </si>
  <si>
    <t>net value asset per share</t>
  </si>
  <si>
    <t>share capital-intangible assets/pbt</t>
  </si>
  <si>
    <r>
      <rPr>
        <rFont val="Arial"/>
        <b/>
        <color theme="1"/>
      </rPr>
      <t xml:space="preserve">5)   </t>
    </r>
    <r>
      <rPr>
        <rFont val="Arial"/>
        <b/>
        <color theme="1"/>
        <u/>
      </rPr>
      <t>Dupont Analysis of ROE</t>
    </r>
  </si>
  <si>
    <t>PROFIT MARGIN*FIN LEVERAGE*ASSET TURNOVER</t>
  </si>
  <si>
    <t>WORKINGS</t>
  </si>
  <si>
    <t>YEAR</t>
  </si>
  <si>
    <t>CURRENT RATIO</t>
  </si>
  <si>
    <t>CURRENT ASSETS</t>
  </si>
  <si>
    <t>CURRENT LIABILITY</t>
  </si>
  <si>
    <t>CR</t>
  </si>
  <si>
    <t>ROCE</t>
  </si>
  <si>
    <t>PBT</t>
  </si>
  <si>
    <t>SH CAP</t>
  </si>
  <si>
    <t>RES</t>
  </si>
  <si>
    <t>PROFIT MARGIN</t>
  </si>
  <si>
    <t>REVENUE</t>
  </si>
  <si>
    <t>PM</t>
  </si>
  <si>
    <t>ASSET UTILIZATION</t>
  </si>
  <si>
    <t>TOTAL ASSETS</t>
  </si>
  <si>
    <t>AU</t>
  </si>
  <si>
    <t>INVESTORS RATIO</t>
  </si>
  <si>
    <t>EARNINGS</t>
  </si>
  <si>
    <t>NUMBER OF SHARES</t>
  </si>
  <si>
    <t>PRICE EARNINGS</t>
  </si>
  <si>
    <t>MPS</t>
  </si>
  <si>
    <t>PE</t>
  </si>
  <si>
    <t>DIVIDEND YIELD</t>
  </si>
  <si>
    <t>Dividend(Rs.)</t>
  </si>
  <si>
    <t>Market Price per share</t>
  </si>
  <si>
    <t>DIVIDEND COVER</t>
  </si>
  <si>
    <t>DPS</t>
  </si>
  <si>
    <t>DC</t>
  </si>
  <si>
    <t>PAYOUT RATIO</t>
  </si>
  <si>
    <t>PR</t>
  </si>
  <si>
    <t>NET ASSET VALUE PER SHARE</t>
  </si>
  <si>
    <t>NAV</t>
  </si>
  <si>
    <t>GEARING</t>
  </si>
  <si>
    <t>DEBT</t>
  </si>
  <si>
    <t>EQUITY</t>
  </si>
  <si>
    <t>DEBT/EQUITY</t>
  </si>
  <si>
    <t>ROE USING DUPONT</t>
  </si>
  <si>
    <t>ASSET TURNOVER</t>
  </si>
  <si>
    <t xml:space="preserve">ROE </t>
  </si>
  <si>
    <t>AXIS BANK</t>
  </si>
  <si>
    <t>Month/year</t>
  </si>
  <si>
    <t>Revenue</t>
  </si>
  <si>
    <t>Interest</t>
  </si>
  <si>
    <t>Depriciation</t>
  </si>
  <si>
    <t>Profit Before Tax</t>
  </si>
  <si>
    <t>PAT</t>
  </si>
  <si>
    <t>Current Assets</t>
  </si>
  <si>
    <t>Current Liabilities</t>
  </si>
  <si>
    <t>Liquid assets</t>
  </si>
  <si>
    <t>Current Ratio</t>
  </si>
  <si>
    <t>Cost of goods sold</t>
  </si>
  <si>
    <t>Gross Profit Margin</t>
  </si>
  <si>
    <t>Net Profit Margin</t>
  </si>
  <si>
    <t>Debt/Equity Ratio</t>
  </si>
  <si>
    <t>Share Price</t>
  </si>
  <si>
    <t>Earning Per share</t>
  </si>
  <si>
    <t>Investors Ratio</t>
  </si>
  <si>
    <t>ROE</t>
  </si>
  <si>
    <t>Question 1)</t>
  </si>
  <si>
    <t>Liquidity Ratios:</t>
  </si>
  <si>
    <t>1.Current Ratio=Current Assets/Current Liability</t>
  </si>
  <si>
    <t>2.Quick Ratio=Liquid assets/Current liability</t>
  </si>
  <si>
    <t>Question 2)</t>
  </si>
  <si>
    <t>Profitability Ratios:</t>
  </si>
  <si>
    <t>1.Gross Profit Margin</t>
  </si>
  <si>
    <t>(Revenue-Cost of sales/Revenue*100)</t>
  </si>
  <si>
    <t>2.Net Profit Margin=</t>
  </si>
  <si>
    <t>PAT/Revenue*100</t>
  </si>
  <si>
    <t>Question 3)</t>
  </si>
  <si>
    <t>Gearing Ratios</t>
  </si>
  <si>
    <t>1.Debt to Equity Ratio=Total Debt/Total Equity</t>
  </si>
  <si>
    <t>Question 4)</t>
  </si>
  <si>
    <t>Investors Ratio or P/E ratio=Share Price/Earning per share</t>
  </si>
  <si>
    <t>ICICI BANK</t>
  </si>
  <si>
    <r>
      <rPr>
        <rFont val="Arial"/>
        <b/>
        <color theme="1"/>
      </rPr>
      <t xml:space="preserve">1)  </t>
    </r>
    <r>
      <rPr>
        <rFont val="Arial"/>
        <b/>
        <color theme="1"/>
        <u/>
      </rPr>
      <t>Liquidity Ratio</t>
    </r>
  </si>
  <si>
    <t>*Data for Liquidity ratio taken from balance sheet -</t>
  </si>
  <si>
    <t>Investments</t>
  </si>
  <si>
    <t>5,36,578.62</t>
  </si>
  <si>
    <t>4,43,472.63</t>
  </si>
  <si>
    <t xml:space="preserve"> 3,98,200.76 
</t>
  </si>
  <si>
    <t>3,72,207.68</t>
  </si>
  <si>
    <t>3,04,373.29</t>
  </si>
  <si>
    <t>2,86,044.09</t>
  </si>
  <si>
    <t>2,74,310.81</t>
  </si>
  <si>
    <t>2,67,609.44</t>
  </si>
  <si>
    <t>2,55,666.68</t>
  </si>
  <si>
    <t>1,59,560.04</t>
  </si>
  <si>
    <t>Advances</t>
  </si>
  <si>
    <t>7,33,729.09</t>
  </si>
  <si>
    <t>6,45,289.97</t>
  </si>
  <si>
    <t>5,86,646.58</t>
  </si>
  <si>
    <t>5,12,395.29</t>
  </si>
  <si>
    <t>4,64,232.08</t>
  </si>
  <si>
    <t>4,35,263.94</t>
  </si>
  <si>
    <t>3,87,522.07</t>
  </si>
  <si>
    <t>3,38,702.65</t>
  </si>
  <si>
    <t>2,90,249.44</t>
  </si>
  <si>
    <t>2,53,727.66</t>
  </si>
  <si>
    <r>
      <rPr>
        <rFont val="Arial"/>
        <b/>
        <color theme="1"/>
      </rPr>
      <t xml:space="preserve">2)  </t>
    </r>
    <r>
      <rPr>
        <rFont val="Arial"/>
        <b/>
        <color theme="1"/>
        <u/>
      </rPr>
      <t>Profitability Ratio</t>
    </r>
  </si>
  <si>
    <t>Fixed Assets</t>
  </si>
  <si>
    <t>Other Assets</t>
  </si>
  <si>
    <t>Deposits</t>
  </si>
  <si>
    <t>9,32,522.16</t>
  </si>
  <si>
    <t>7,70,968.99</t>
  </si>
  <si>
    <t>6,52,919.67</t>
  </si>
  <si>
    <t>5,60,975.21</t>
  </si>
  <si>
    <t>4,90,039.06</t>
  </si>
  <si>
    <t>4,21,425.71</t>
  </si>
  <si>
    <t>3,61,562.73</t>
  </si>
  <si>
    <t>3,31,913.66</t>
  </si>
  <si>
    <t>2,92,613.63</t>
  </si>
  <si>
    <t>2,55,499.96</t>
  </si>
  <si>
    <t>Borrowings</t>
  </si>
  <si>
    <t>1,62,896.76</t>
  </si>
  <si>
    <t>1,65,319.97</t>
  </si>
  <si>
    <t>1,82,858.62</t>
  </si>
  <si>
    <t>1,47,556.15</t>
  </si>
  <si>
    <t>1,74,807.38</t>
  </si>
  <si>
    <t>1,72,417.35</t>
  </si>
  <si>
    <t>1,54,759.05</t>
  </si>
  <si>
    <t>1,45,341.49</t>
  </si>
  <si>
    <t>1,40,164.91</t>
  </si>
  <si>
    <t>Other Liabilities and Provisions</t>
  </si>
  <si>
    <r>
      <rPr>
        <rFont val="Arial"/>
        <b/>
        <color theme="1"/>
      </rPr>
      <t xml:space="preserve">3)  </t>
    </r>
    <r>
      <rPr>
        <rFont val="Arial"/>
        <b/>
        <color theme="1"/>
        <u/>
      </rPr>
      <t>Gearing Ratio</t>
    </r>
  </si>
  <si>
    <r>
      <rPr>
        <rFont val="Arial"/>
        <b/>
        <color theme="1"/>
      </rPr>
      <t xml:space="preserve">4)  </t>
    </r>
    <r>
      <rPr>
        <rFont val="Arial"/>
        <b/>
        <color theme="1"/>
        <u/>
      </rPr>
      <t>Investors Ratio</t>
    </r>
  </si>
  <si>
    <t>dividend / share</t>
  </si>
  <si>
    <t>Leverage</t>
  </si>
  <si>
    <t>Assets/Shareholder Equity</t>
  </si>
  <si>
    <r>
      <rPr>
        <rFont val="Calibri, sans-serif"/>
        <b/>
        <color rgb="FF000000"/>
        <sz val="11.0"/>
      </rPr>
      <t xml:space="preserve">5)  </t>
    </r>
    <r>
      <rPr>
        <rFont val="Calibri, sans-serif"/>
        <b/>
        <color rgb="FF000000"/>
        <sz val="11.0"/>
        <u/>
      </rPr>
      <t>Dupont Analysis of ROE</t>
    </r>
  </si>
  <si>
    <t>Profitability x Asset Turnover x Leverage</t>
  </si>
  <si>
    <t>STUDENT HAS LEFT COLLEGE</t>
  </si>
  <si>
    <t>IDFC BANK</t>
  </si>
  <si>
    <t>Formula</t>
  </si>
  <si>
    <t>1) Liquidity Ratio</t>
  </si>
  <si>
    <t>The Company started it's operations on 2015</t>
  </si>
  <si>
    <r>
      <rPr>
        <rFont val="Arial"/>
        <b/>
        <color theme="1"/>
      </rPr>
      <t xml:space="preserve">2)  </t>
    </r>
    <r>
      <rPr>
        <rFont val="Arial"/>
        <b/>
        <color theme="1"/>
        <u/>
      </rPr>
      <t>Profitability Ratio</t>
    </r>
  </si>
  <si>
    <r>
      <rPr>
        <rFont val="Arial"/>
        <b/>
        <color theme="1"/>
      </rPr>
      <t xml:space="preserve">2)  </t>
    </r>
    <r>
      <rPr>
        <rFont val="Arial"/>
        <b/>
        <color theme="1"/>
        <u/>
      </rPr>
      <t>Profitability Ratio</t>
    </r>
  </si>
  <si>
    <r>
      <rPr>
        <rFont val="Arial"/>
        <b/>
        <color theme="1"/>
      </rPr>
      <t xml:space="preserve">4)  </t>
    </r>
    <r>
      <rPr>
        <rFont val="Arial"/>
        <b/>
        <color theme="1"/>
        <u/>
      </rPr>
      <t>Investors Ratio</t>
    </r>
  </si>
  <si>
    <r>
      <rPr>
        <rFont val="Calibri, sans-serif"/>
        <b/>
        <color rgb="FF000000"/>
        <sz val="11.0"/>
      </rPr>
      <t xml:space="preserve">5)  </t>
    </r>
    <r>
      <rPr>
        <rFont val="Calibri, sans-serif"/>
        <b/>
        <color rgb="FF000000"/>
        <sz val="11.0"/>
        <u/>
      </rPr>
      <t>Dupont Analysis of ROE</t>
    </r>
  </si>
  <si>
    <t>Graphs</t>
  </si>
  <si>
    <t>Current &amp; Quick Ratio</t>
  </si>
  <si>
    <t>Asset Utilisation Ratio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</si>
</sst>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mm&quot; &quot;yyyy"/>
    <numFmt numFmtId="165" formatCode="mmm yyyy"/>
    <numFmt numFmtId="166" formatCode="#,##0.0000000"/>
    <numFmt numFmtId="167" formatCode="mmm-d"/>
    <numFmt numFmtId="168" formatCode="mmmm yyyy"/>
    <numFmt numFmtId="169" formatCode="0.00000"/>
  </numFmts>
  <fonts count="29">
    <font>
      <sz val="10.0"/>
      <color rgb="FF000000"/>
      <name val="Arial"/>
      <scheme val="minor"/>
    </font>
    <font>
      <b/>
      <u/>
      <sz val="45.0"/>
      <color theme="1"/>
      <name val="Times New Roman"/>
    </font>
    <font>
      <color theme="1"/>
      <name val="Arial"/>
      <scheme val="minor"/>
    </font>
    <font>
      <color rgb="FF000000"/>
      <name val="Roboto"/>
    </font>
    <font>
      <b/>
      <u/>
      <sz val="18.0"/>
      <color theme="1"/>
      <name val="Georgia"/>
    </font>
    <font>
      <b/>
      <u/>
      <sz val="12.0"/>
      <color rgb="FFFFFFFF"/>
      <name val="Arial"/>
      <scheme val="minor"/>
    </font>
    <font>
      <sz val="12.0"/>
      <color rgb="FFFFFFFF"/>
      <name val="Arial"/>
      <scheme val="minor"/>
    </font>
    <font>
      <b/>
      <color theme="1"/>
      <name val="Arial"/>
      <scheme val="minor"/>
    </font>
    <font>
      <color rgb="FF22222F"/>
      <name val="&quot;Inter var&quot;"/>
    </font>
    <font>
      <sz val="11.0"/>
      <color rgb="FF000000"/>
      <name val="Calibri"/>
    </font>
    <font>
      <sz val="18.0"/>
      <color theme="1"/>
      <name val="Arial"/>
      <scheme val="minor"/>
    </font>
    <font>
      <color theme="1"/>
      <name val="&quot;Inter var&quot;"/>
    </font>
    <font>
      <b/>
      <sz val="11.0"/>
      <color rgb="FF000000"/>
      <name val="Calibri"/>
    </font>
    <font>
      <u/>
      <color theme="1"/>
      <name val="Arial"/>
      <scheme val="minor"/>
    </font>
    <font>
      <sz val="36.0"/>
      <color rgb="FFFF0000"/>
      <name val="Armstrong"/>
    </font>
    <font>
      <sz val="11.0"/>
      <color rgb="FF22222F"/>
      <name val="Arial"/>
    </font>
    <font>
      <b/>
      <u/>
      <sz val="14.0"/>
      <color theme="1"/>
      <name val="Georgia"/>
    </font>
    <font>
      <sz val="10.0"/>
      <color theme="1"/>
      <name val="Arial"/>
      <scheme val="minor"/>
    </font>
    <font>
      <sz val="12.0"/>
      <color theme="1"/>
      <name val="Arial"/>
      <scheme val="minor"/>
    </font>
    <font>
      <sz val="10.0"/>
      <color rgb="FF333333"/>
      <name val="Latoregular"/>
    </font>
    <font>
      <sz val="8.0"/>
      <color rgb="FF333333"/>
      <name val="&quot;Fira Sans&quot;"/>
    </font>
    <font>
      <sz val="11.0"/>
      <color rgb="FF333333"/>
      <name val="Latoregular"/>
    </font>
    <font>
      <b/>
      <sz val="11.0"/>
      <color rgb="FF333333"/>
      <name val="Latoregular"/>
    </font>
    <font>
      <u/>
      <sz val="11.0"/>
      <color rgb="FF000000"/>
      <name val="Calibri"/>
    </font>
    <font>
      <b/>
      <u/>
      <sz val="11.0"/>
      <color rgb="FF000000"/>
      <name val="Calibri"/>
    </font>
    <font>
      <b/>
      <i/>
      <sz val="24.0"/>
      <color theme="1"/>
      <name val="Arial"/>
      <scheme val="minor"/>
    </font>
    <font>
      <b/>
      <u/>
      <sz val="16.0"/>
      <color rgb="FF000000"/>
      <name val="Calibri"/>
    </font>
    <font>
      <b/>
      <u/>
      <color rgb="FF000000"/>
      <name val="Arial"/>
    </font>
    <font>
      <u/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BF8F00"/>
        <bgColor rgb="FFBF8F00"/>
      </patternFill>
    </fill>
    <fill>
      <patternFill patternType="solid">
        <fgColor rgb="FFFFE699"/>
        <bgColor rgb="FFFFE6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6F8FB"/>
        <bgColor rgb="FFF6F8FB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right" readingOrder="0"/>
    </xf>
    <xf borderId="0" fillId="2" fontId="2" numFmtId="0" xfId="0" applyAlignment="1" applyFont="1">
      <alignment readingOrder="0"/>
    </xf>
    <xf borderId="0" fillId="2" fontId="2" numFmtId="0" xfId="0" applyFont="1"/>
    <xf borderId="0" fillId="2" fontId="3" numFmtId="0" xfId="0" applyAlignment="1" applyFont="1">
      <alignment readingOrder="0"/>
    </xf>
    <xf borderId="0" fillId="3" fontId="4" numFmtId="0" xfId="0" applyAlignment="1" applyFill="1" applyFont="1">
      <alignment horizontal="center" readingOrder="0" vertical="center"/>
    </xf>
    <xf borderId="0" fillId="4" fontId="5" numFmtId="0" xfId="0" applyAlignment="1" applyFill="1" applyFont="1">
      <alignment horizontal="center" readingOrder="0" vertical="center"/>
    </xf>
    <xf borderId="0" fillId="4" fontId="6" numFmtId="164" xfId="0" applyAlignment="1" applyFont="1" applyNumberFormat="1">
      <alignment horizontal="center" readingOrder="0" vertical="center"/>
    </xf>
    <xf borderId="0" fillId="5" fontId="2" numFmtId="0" xfId="0" applyFill="1" applyFont="1"/>
    <xf borderId="0" fillId="5" fontId="7" numFmtId="0" xfId="0" applyAlignment="1" applyFont="1">
      <alignment horizontal="center" readingOrder="0" vertical="center"/>
    </xf>
    <xf borderId="0" fillId="5" fontId="2" numFmtId="0" xfId="0" applyAlignment="1" applyFont="1">
      <alignment readingOrder="0"/>
    </xf>
    <xf borderId="0" fillId="5" fontId="3" numFmtId="0" xfId="0" applyAlignment="1" applyFont="1">
      <alignment horizontal="center" readingOrder="0"/>
    </xf>
    <xf borderId="0" fillId="5" fontId="2" numFmtId="0" xfId="0" applyAlignment="1" applyFont="1">
      <alignment horizontal="center" readingOrder="0" vertical="center"/>
    </xf>
    <xf borderId="0" fillId="5" fontId="3" numFmtId="0" xfId="0" applyAlignment="1" applyFont="1">
      <alignment horizontal="center" readingOrder="0" vertical="center"/>
    </xf>
    <xf borderId="0" fillId="5" fontId="8" numFmtId="0" xfId="0" applyFont="1"/>
    <xf borderId="0" fillId="5" fontId="9" numFmtId="0" xfId="0" applyAlignment="1" applyFont="1">
      <alignment horizontal="center" readingOrder="0" shrinkToFit="0" vertical="bottom" wrapText="0"/>
    </xf>
    <xf borderId="0" fillId="5" fontId="9" numFmtId="0" xfId="0" applyAlignment="1" applyFont="1">
      <alignment horizontal="center" readingOrder="0" vertical="center"/>
    </xf>
    <xf borderId="0" fillId="5" fontId="2" numFmtId="0" xfId="0" applyAlignment="1" applyFont="1">
      <alignment readingOrder="0"/>
    </xf>
    <xf borderId="0" fillId="5" fontId="2" numFmtId="0" xfId="0" applyAlignment="1" applyFont="1">
      <alignment horizontal="center" readingOrder="0"/>
    </xf>
    <xf borderId="0" fillId="5" fontId="2" numFmtId="0" xfId="0" applyFont="1"/>
    <xf borderId="0" fillId="5" fontId="2" numFmtId="0" xfId="0" applyAlignment="1" applyFont="1">
      <alignment horizontal="left" readingOrder="0" vertical="center"/>
    </xf>
    <xf borderId="0" fillId="0" fontId="10" numFmtId="0" xfId="0" applyAlignment="1" applyFont="1">
      <alignment readingOrder="0"/>
    </xf>
    <xf borderId="0" fillId="0" fontId="7" numFmtId="0" xfId="0" applyAlignment="1" applyFont="1">
      <alignment readingOrder="0"/>
    </xf>
    <xf borderId="0" fillId="6" fontId="8" numFmtId="165" xfId="0" applyAlignment="1" applyFill="1" applyFont="1" applyNumberFormat="1">
      <alignment horizontal="right" readingOrder="0"/>
    </xf>
    <xf borderId="0" fillId="6" fontId="8" numFmtId="3" xfId="0" applyFont="1" applyNumberFormat="1"/>
    <xf borderId="0" fillId="6" fontId="8" numFmtId="3" xfId="0" applyAlignment="1" applyFont="1" applyNumberFormat="1">
      <alignment horizontal="right"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6" fontId="8" numFmtId="3" xfId="0" applyAlignment="1" applyFont="1" applyNumberFormat="1">
      <alignment horizontal="right"/>
    </xf>
    <xf borderId="0" fillId="0" fontId="2" numFmtId="0" xfId="0" applyAlignment="1" applyFont="1">
      <alignment horizontal="center" readingOrder="0" vertical="center"/>
    </xf>
    <xf borderId="0" fillId="6" fontId="8" numFmtId="0" xfId="0" applyAlignment="1" applyFont="1">
      <alignment horizontal="right"/>
    </xf>
    <xf borderId="0" fillId="6" fontId="8" numFmtId="0" xfId="0" applyAlignment="1" applyFont="1">
      <alignment horizontal="right" readingOrder="0"/>
    </xf>
    <xf borderId="0" fillId="6" fontId="8" numFmtId="0" xfId="0" applyFont="1"/>
    <xf borderId="0" fillId="0" fontId="11" numFmtId="0" xfId="0" applyAlignment="1" applyFont="1">
      <alignment horizontal="left" readingOrder="0" shrinkToFit="0" wrapText="0"/>
    </xf>
    <xf borderId="0" fillId="0" fontId="8" numFmtId="0" xfId="0" applyAlignment="1" applyFont="1">
      <alignment horizontal="left" readingOrder="0" shrinkToFit="0" wrapText="0"/>
    </xf>
    <xf borderId="0" fillId="0" fontId="9" numFmtId="0" xfId="0" applyAlignment="1" applyFont="1">
      <alignment horizontal="center" readingOrder="0" shrinkToFit="0" vertical="bottom" wrapText="0"/>
    </xf>
    <xf borderId="0" fillId="6" fontId="8" numFmtId="166" xfId="0" applyAlignment="1" applyFont="1" applyNumberFormat="1">
      <alignment readingOrder="0"/>
    </xf>
    <xf borderId="0" fillId="6" fontId="8" numFmtId="166" xfId="0" applyAlignment="1" applyFont="1" applyNumberFormat="1">
      <alignment horizontal="right" readingOrder="0"/>
    </xf>
    <xf borderId="0" fillId="0" fontId="9" numFmtId="3" xfId="0" applyAlignment="1" applyFont="1" applyNumberFormat="1">
      <alignment horizontal="center" readingOrder="0" shrinkToFit="0" vertical="bottom" wrapText="0"/>
    </xf>
    <xf borderId="0" fillId="0" fontId="2" numFmtId="0" xfId="0" applyAlignment="1" applyFont="1">
      <alignment readingOrder="0"/>
    </xf>
    <xf borderId="0" fillId="7" fontId="12" numFmtId="0" xfId="0" applyAlignment="1" applyFill="1" applyFont="1">
      <alignment readingOrder="0" shrinkToFit="0" vertical="bottom" wrapText="0"/>
    </xf>
    <xf borderId="0" fillId="7" fontId="9" numFmtId="0" xfId="0" applyAlignment="1" applyFont="1">
      <alignment readingOrder="0" shrinkToFit="0" vertical="bottom" wrapText="0"/>
    </xf>
    <xf borderId="0" fillId="0" fontId="8" numFmtId="3" xfId="0" applyAlignment="1" applyFont="1" applyNumberFormat="1">
      <alignment horizontal="left" readingOrder="0" shrinkToFit="0" wrapText="0"/>
    </xf>
    <xf borderId="0" fillId="0" fontId="2" numFmtId="0" xfId="0" applyAlignment="1" applyFont="1">
      <alignment horizontal="center" readingOrder="0" vertical="center"/>
    </xf>
    <xf borderId="0" fillId="0" fontId="13" numFmtId="0" xfId="0" applyFont="1"/>
    <xf borderId="0" fillId="0" fontId="9" numFmtId="0" xfId="0" applyAlignment="1" applyFont="1">
      <alignment shrinkToFit="0" vertical="bottom" wrapText="0"/>
    </xf>
    <xf borderId="0" fillId="0" fontId="14" numFmtId="0" xfId="0" applyAlignment="1" applyFont="1">
      <alignment horizontal="center" readingOrder="0" shrinkToFit="0" vertical="bottom" wrapText="0"/>
    </xf>
    <xf borderId="0" fillId="4" fontId="9" numFmtId="0" xfId="0" applyAlignment="1" applyFont="1">
      <alignment readingOrder="0" shrinkToFit="0" vertical="bottom" wrapText="0"/>
    </xf>
    <xf borderId="0" fillId="5" fontId="9" numFmtId="167" xfId="0" applyAlignment="1" applyFont="1" applyNumberFormat="1">
      <alignment horizontal="right" readingOrder="0" shrinkToFit="0" vertical="bottom" wrapText="0"/>
    </xf>
    <xf borderId="0" fillId="5" fontId="9" numFmtId="0" xfId="0" applyAlignment="1" applyFont="1">
      <alignment horizontal="right" readingOrder="0" shrinkToFit="0" vertical="bottom" wrapText="0"/>
    </xf>
    <xf borderId="0" fillId="5" fontId="9" numFmtId="0" xfId="0" applyAlignment="1" applyFont="1">
      <alignment shrinkToFit="0" vertical="bottom" wrapText="0"/>
    </xf>
    <xf borderId="0" fillId="5" fontId="9" numFmtId="9" xfId="0" applyAlignment="1" applyFont="1" applyNumberFormat="1">
      <alignment horizontal="right" readingOrder="0" shrinkToFit="0" vertical="bottom" wrapText="0"/>
    </xf>
    <xf borderId="0" fillId="0" fontId="9" numFmtId="0" xfId="0" applyAlignment="1" applyFont="1">
      <alignment readingOrder="0" shrinkToFit="0" vertical="bottom" wrapText="0"/>
    </xf>
    <xf borderId="0" fillId="6" fontId="15" numFmtId="0" xfId="0" applyAlignment="1" applyFont="1">
      <alignment horizontal="right"/>
    </xf>
    <xf borderId="0" fillId="0" fontId="9" numFmtId="0" xfId="0" applyAlignment="1" applyFont="1">
      <alignment horizontal="left" shrinkToFit="0" vertical="bottom" wrapText="0"/>
    </xf>
    <xf borderId="0" fillId="3" fontId="16" numFmtId="0" xfId="0" applyAlignment="1" applyFont="1">
      <alignment horizontal="center" readingOrder="0" vertical="center"/>
    </xf>
    <xf borderId="1" fillId="0" fontId="2" numFmtId="0" xfId="0" applyBorder="1" applyFont="1"/>
    <xf borderId="1" fillId="0" fontId="2" numFmtId="168" xfId="0" applyAlignment="1" applyBorder="1" applyFont="1" applyNumberFormat="1">
      <alignment readingOrder="0"/>
    </xf>
    <xf borderId="1" fillId="0" fontId="17" numFmtId="168" xfId="0" applyAlignment="1" applyBorder="1" applyFont="1" applyNumberFormat="1">
      <alignment horizontal="center" readingOrder="0"/>
    </xf>
    <xf borderId="0" fillId="0" fontId="18" numFmtId="164" xfId="0" applyAlignment="1" applyFont="1" applyNumberFormat="1">
      <alignment horizontal="center" readingOrder="0" vertical="center"/>
    </xf>
    <xf borderId="1" fillId="0" fontId="2" numFmtId="0" xfId="0" applyAlignment="1" applyBorder="1" applyFont="1">
      <alignment readingOrder="0"/>
    </xf>
    <xf borderId="1" fillId="0" fontId="9" numFmtId="0" xfId="0" applyAlignment="1" applyBorder="1" applyFont="1">
      <alignment horizontal="center" readingOrder="0" shrinkToFit="0" vertical="bottom" wrapText="0"/>
    </xf>
    <xf borderId="1" fillId="0" fontId="17" numFmtId="0" xfId="0" applyAlignment="1" applyBorder="1" applyFont="1">
      <alignment horizontal="center" readingOrder="0" vertical="center"/>
    </xf>
    <xf borderId="1" fillId="6" fontId="19" numFmtId="0" xfId="0" applyAlignment="1" applyBorder="1" applyFont="1">
      <alignment horizontal="left" readingOrder="0"/>
    </xf>
    <xf borderId="1" fillId="0" fontId="17" numFmtId="0" xfId="0" applyAlignment="1" applyBorder="1" applyFont="1">
      <alignment horizontal="center"/>
    </xf>
    <xf borderId="0" fillId="5" fontId="2" numFmtId="10" xfId="0" applyAlignment="1" applyFont="1" applyNumberFormat="1">
      <alignment readingOrder="0"/>
    </xf>
    <xf borderId="1" fillId="0" fontId="17" numFmtId="0" xfId="0" applyAlignment="1" applyBorder="1" applyFont="1">
      <alignment horizontal="left"/>
    </xf>
    <xf borderId="1" fillId="0" fontId="17" numFmtId="0" xfId="0" applyAlignment="1" applyBorder="1" applyFont="1">
      <alignment horizontal="left" readingOrder="0" vertical="center"/>
    </xf>
    <xf borderId="0" fillId="0" fontId="20" numFmtId="4" xfId="0" applyAlignment="1" applyFont="1" applyNumberFormat="1">
      <alignment horizontal="right" readingOrder="0" vertical="top"/>
    </xf>
    <xf borderId="0" fillId="6" fontId="21" numFmtId="4" xfId="0" applyAlignment="1" applyFont="1" applyNumberFormat="1">
      <alignment horizontal="right" readingOrder="0"/>
    </xf>
    <xf borderId="0" fillId="6" fontId="20" numFmtId="0" xfId="0" applyFont="1"/>
    <xf borderId="0" fillId="8" fontId="22" numFmtId="4" xfId="0" applyAlignment="1" applyFill="1" applyFont="1" applyNumberFormat="1">
      <alignment horizontal="right" readingOrder="0"/>
    </xf>
    <xf borderId="0" fillId="5" fontId="23" numFmtId="0" xfId="0" applyAlignment="1" applyFont="1">
      <alignment horizontal="center" readingOrder="0" shrinkToFit="0" vertical="center" wrapText="0"/>
    </xf>
    <xf borderId="0" fillId="5" fontId="24" numFmtId="0" xfId="0" applyAlignment="1" applyFont="1">
      <alignment readingOrder="0" shrinkToFit="0" vertical="bottom" wrapText="0"/>
    </xf>
    <xf borderId="0" fillId="5" fontId="9" numFmtId="0" xfId="0" applyAlignment="1" applyFont="1">
      <alignment horizontal="center" readingOrder="0" shrinkToFit="0" vertical="center" wrapText="0"/>
    </xf>
    <xf borderId="0" fillId="5" fontId="9" numFmtId="9" xfId="0" applyAlignment="1" applyFont="1" applyNumberFormat="1">
      <alignment shrinkToFit="0" vertical="bottom" wrapText="0"/>
    </xf>
    <xf borderId="0" fillId="5" fontId="9" numFmtId="169" xfId="0" applyAlignment="1" applyFont="1" applyNumberFormat="1">
      <alignment shrinkToFit="0" vertical="bottom" wrapText="0"/>
    </xf>
    <xf borderId="0" fillId="0" fontId="25" numFmtId="0" xfId="0" applyAlignment="1" applyFont="1">
      <alignment horizontal="center" readingOrder="0" vertical="center"/>
    </xf>
    <xf borderId="0" fillId="0" fontId="26" numFmtId="0" xfId="0" applyAlignment="1" applyFont="1">
      <alignment readingOrder="0" shrinkToFit="0" vertical="bottom" wrapText="0"/>
    </xf>
    <xf borderId="0" fillId="5" fontId="27" numFmtId="0" xfId="0" applyAlignment="1" applyFont="1">
      <alignment horizontal="center" readingOrder="0"/>
    </xf>
    <xf borderId="0" fillId="5" fontId="2" numFmtId="0" xfId="0" applyAlignment="1" applyFont="1">
      <alignment horizontal="center" vertical="center"/>
    </xf>
    <xf borderId="0" fillId="5" fontId="2" numFmtId="0" xfId="0" applyAlignment="1" applyFont="1">
      <alignment horizontal="center" shrinkToFit="0" wrapText="1"/>
    </xf>
    <xf borderId="0" fillId="5" fontId="28" numFmtId="0" xfId="0" applyAlignment="1" applyFont="1">
      <alignment horizontal="center" readingOrder="0" vertical="center"/>
    </xf>
    <xf borderId="0" fillId="0" fontId="9" numFmtId="0" xfId="0" applyAlignment="1" applyFont="1">
      <alignment horizontal="left" readingOrder="0" shrinkToFit="0" wrapText="1"/>
    </xf>
    <xf borderId="0" fillId="6" fontId="3" numFmtId="0" xfId="0" applyAlignment="1" applyFont="1">
      <alignment readingOrder="0"/>
    </xf>
    <xf borderId="0" fillId="0" fontId="9" numFmtId="0" xfId="0" applyAlignment="1" applyFont="1">
      <alignment horizontal="lef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DuPont Analysis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'IDFC Bank'!$G$4:$L$4</c:f>
            </c:strRef>
          </c:cat>
          <c:val>
            <c:numRef>
              <c:f>'IDFC Bank'!$G$30:$L$30</c:f>
              <c:numCache/>
            </c:numRef>
          </c:val>
          <c:smooth val="0"/>
        </c:ser>
        <c:axId val="1495576312"/>
        <c:axId val="980225609"/>
      </c:lineChart>
      <c:catAx>
        <c:axId val="1495576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80225609"/>
      </c:catAx>
      <c:valAx>
        <c:axId val="9802256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9557631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1.png"/><Relationship Id="rId3" Type="http://schemas.openxmlformats.org/officeDocument/2006/relationships/image" Target="../media/image5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9.png"/><Relationship Id="rId3" Type="http://schemas.openxmlformats.org/officeDocument/2006/relationships/image" Target="../media/image7.png"/><Relationship Id="rId4" Type="http://schemas.openxmlformats.org/officeDocument/2006/relationships/image" Target="../media/image3.png"/><Relationship Id="rId5" Type="http://schemas.openxmlformats.org/officeDocument/2006/relationships/image" Target="../media/image6.png"/><Relationship Id="rId6" Type="http://schemas.openxmlformats.org/officeDocument/2006/relationships/image" Target="../media/image4.png"/><Relationship Id="rId7" Type="http://schemas.openxmlformats.org/officeDocument/2006/relationships/image" Target="../media/image2.png"/><Relationship Id="rId8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33</xdr:row>
      <xdr:rowOff>180975</xdr:rowOff>
    </xdr:from>
    <xdr:ext cx="4114800" cy="2457450"/>
    <xdr:pic>
      <xdr:nvPicPr>
        <xdr:cNvPr id="0" name="image8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895350</xdr:colOff>
      <xdr:row>33</xdr:row>
      <xdr:rowOff>180975</xdr:rowOff>
    </xdr:from>
    <xdr:ext cx="4533900" cy="2143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952500</xdr:colOff>
      <xdr:row>33</xdr:row>
      <xdr:rowOff>180975</xdr:rowOff>
    </xdr:from>
    <xdr:ext cx="3810000" cy="2028825"/>
    <xdr:pic>
      <xdr:nvPicPr>
        <xdr:cNvPr id="0" name="image5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142875</xdr:colOff>
      <xdr:row>21</xdr:row>
      <xdr:rowOff>66675</xdr:rowOff>
    </xdr:from>
    <xdr:ext cx="4848225" cy="30003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19050</xdr:colOff>
      <xdr:row>45</xdr:row>
      <xdr:rowOff>171450</xdr:rowOff>
    </xdr:from>
    <xdr:ext cx="4162425" cy="2343150"/>
    <xdr:pic>
      <xdr:nvPicPr>
        <xdr:cNvPr id="0" name="image9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1428750</xdr:colOff>
      <xdr:row>70</xdr:row>
      <xdr:rowOff>133350</xdr:rowOff>
    </xdr:from>
    <xdr:ext cx="3943350" cy="2657475"/>
    <xdr:pic>
      <xdr:nvPicPr>
        <xdr:cNvPr id="0" name="image7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1428750</xdr:colOff>
      <xdr:row>57</xdr:row>
      <xdr:rowOff>200025</xdr:rowOff>
    </xdr:from>
    <xdr:ext cx="3695700" cy="2257425"/>
    <xdr:pic>
      <xdr:nvPicPr>
        <xdr:cNvPr id="0" name="image3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485775</xdr:colOff>
      <xdr:row>58</xdr:row>
      <xdr:rowOff>142875</xdr:rowOff>
    </xdr:from>
    <xdr:ext cx="4162425" cy="2657475"/>
    <xdr:pic>
      <xdr:nvPicPr>
        <xdr:cNvPr id="0" name="image6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485775</xdr:colOff>
      <xdr:row>46</xdr:row>
      <xdr:rowOff>180975</xdr:rowOff>
    </xdr:from>
    <xdr:ext cx="3943350" cy="2171700"/>
    <xdr:pic>
      <xdr:nvPicPr>
        <xdr:cNvPr id="0" name="image4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485775</xdr:colOff>
      <xdr:row>34</xdr:row>
      <xdr:rowOff>57150</xdr:rowOff>
    </xdr:from>
    <xdr:ext cx="3695700" cy="2257425"/>
    <xdr:pic>
      <xdr:nvPicPr>
        <xdr:cNvPr id="0" name="image2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35</xdr:row>
      <xdr:rowOff>-85725</xdr:rowOff>
    </xdr:from>
    <xdr:ext cx="4162425" cy="2114550"/>
    <xdr:pic>
      <xdr:nvPicPr>
        <xdr:cNvPr id="0" name="image10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0" max="10" width="8.13"/>
  </cols>
  <sheetData>
    <row r="5">
      <c r="D5" s="1" t="s">
        <v>0</v>
      </c>
    </row>
    <row r="15">
      <c r="E15" s="2" t="s">
        <v>1</v>
      </c>
      <c r="F15" s="3" t="s">
        <v>2</v>
      </c>
      <c r="G15" s="4"/>
      <c r="H15" s="4"/>
    </row>
    <row r="16">
      <c r="E16" s="4"/>
      <c r="F16" s="3" t="s">
        <v>3</v>
      </c>
      <c r="G16" s="4"/>
      <c r="H16" s="4"/>
    </row>
    <row r="17">
      <c r="E17" s="4"/>
      <c r="F17" s="3" t="s">
        <v>4</v>
      </c>
      <c r="G17" s="4"/>
      <c r="H17" s="4"/>
    </row>
    <row r="18">
      <c r="E18" s="4"/>
      <c r="F18" s="3" t="s">
        <v>5</v>
      </c>
      <c r="G18" s="4"/>
      <c r="H18" s="4"/>
    </row>
    <row r="23">
      <c r="B23" s="3" t="s">
        <v>6</v>
      </c>
      <c r="C23" s="4"/>
      <c r="D23" s="4"/>
      <c r="E23" s="4"/>
      <c r="F23" s="4"/>
      <c r="G23" s="4"/>
      <c r="H23" s="4"/>
      <c r="I23" s="4"/>
      <c r="J23" s="4"/>
    </row>
    <row r="24">
      <c r="B24" s="4"/>
      <c r="C24" s="3" t="s">
        <v>7</v>
      </c>
      <c r="D24" s="4"/>
      <c r="E24" s="4"/>
      <c r="F24" s="4"/>
      <c r="G24" s="4"/>
      <c r="H24" s="4"/>
      <c r="I24" s="4"/>
      <c r="J24" s="4"/>
    </row>
    <row r="25">
      <c r="B25" s="4"/>
      <c r="C25" s="3" t="s">
        <v>8</v>
      </c>
      <c r="D25" s="4"/>
      <c r="E25" s="4"/>
      <c r="F25" s="4"/>
      <c r="G25" s="4"/>
      <c r="H25" s="4"/>
      <c r="I25" s="4"/>
      <c r="J25" s="4"/>
    </row>
    <row r="26">
      <c r="B26" s="4"/>
      <c r="C26" s="3" t="s">
        <v>9</v>
      </c>
      <c r="D26" s="4"/>
      <c r="E26" s="4"/>
      <c r="F26" s="4"/>
      <c r="G26" s="4"/>
      <c r="H26" s="4"/>
      <c r="I26" s="4"/>
      <c r="J26" s="4"/>
    </row>
    <row r="27">
      <c r="B27" s="4"/>
      <c r="C27" s="3" t="s">
        <v>10</v>
      </c>
      <c r="D27" s="4"/>
      <c r="E27" s="4"/>
      <c r="F27" s="4"/>
      <c r="G27" s="4"/>
      <c r="H27" s="4"/>
      <c r="I27" s="4"/>
      <c r="J27" s="4"/>
    </row>
    <row r="28">
      <c r="B28" s="4"/>
      <c r="C28" s="5" t="s">
        <v>11</v>
      </c>
      <c r="D28" s="4"/>
      <c r="E28" s="4"/>
      <c r="F28" s="4"/>
      <c r="G28" s="4"/>
      <c r="H28" s="4"/>
      <c r="I28" s="4"/>
      <c r="J28" s="4"/>
    </row>
  </sheetData>
  <mergeCells count="1">
    <mergeCell ref="D5:J1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88"/>
    <col customWidth="1" min="2" max="2" width="47.0"/>
    <col customWidth="1" min="5" max="5" width="17.63"/>
    <col customWidth="1" min="6" max="6" width="11.63"/>
  </cols>
  <sheetData>
    <row r="1" ht="40.5" customHeight="1">
      <c r="B1" s="6" t="s">
        <v>12</v>
      </c>
    </row>
    <row r="3">
      <c r="A3" s="7" t="s">
        <v>13</v>
      </c>
      <c r="B3" s="7" t="s">
        <v>14</v>
      </c>
      <c r="C3" s="8">
        <v>40980.0</v>
      </c>
      <c r="D3" s="8">
        <v>41346.0</v>
      </c>
      <c r="E3" s="8">
        <v>41712.0</v>
      </c>
      <c r="F3" s="8">
        <v>42078.0</v>
      </c>
      <c r="G3" s="8">
        <v>42445.0</v>
      </c>
      <c r="H3" s="8">
        <v>42811.0</v>
      </c>
      <c r="I3" s="8">
        <v>43177.0</v>
      </c>
      <c r="J3" s="8">
        <v>43543.0</v>
      </c>
      <c r="K3" s="8">
        <v>43910.0</v>
      </c>
      <c r="L3" s="8">
        <v>44256.0</v>
      </c>
    </row>
    <row r="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>
      <c r="A6" s="10" t="s">
        <v>15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>
      <c r="A8" s="11" t="s">
        <v>16</v>
      </c>
      <c r="B8" s="12" t="s">
        <v>17</v>
      </c>
      <c r="C8" s="9">
        <v>1.0895365857581754</v>
      </c>
      <c r="D8" s="9">
        <v>1.0912714239517085</v>
      </c>
      <c r="E8" s="9">
        <v>1.089543435345944</v>
      </c>
      <c r="F8" s="9">
        <v>1.1101733086003496</v>
      </c>
      <c r="G8" s="9">
        <v>1.1026852427940945</v>
      </c>
      <c r="H8" s="9">
        <v>1.1096671038660921</v>
      </c>
      <c r="I8" s="9">
        <v>1.1062725257073613</v>
      </c>
      <c r="J8" s="9">
        <v>1.1310681017932058</v>
      </c>
      <c r="K8" s="9">
        <v>1.1221698418835278</v>
      </c>
      <c r="L8" s="9">
        <v>1.1286792388738232</v>
      </c>
    </row>
    <row r="9">
      <c r="A9" s="11" t="s">
        <v>18</v>
      </c>
      <c r="B9" s="12" t="s">
        <v>19</v>
      </c>
      <c r="C9" s="9">
        <v>1.0895365857581754</v>
      </c>
      <c r="D9" s="9">
        <v>1.0912714239517085</v>
      </c>
      <c r="E9" s="9">
        <v>1.089543435345944</v>
      </c>
      <c r="F9" s="9">
        <v>1.1101733086003496</v>
      </c>
      <c r="G9" s="9">
        <v>1.1026852427940945</v>
      </c>
      <c r="H9" s="9">
        <v>1.1096671038660921</v>
      </c>
      <c r="I9" s="9">
        <v>1.1062725257073613</v>
      </c>
      <c r="J9" s="9">
        <v>1.1310681017932058</v>
      </c>
      <c r="K9" s="9">
        <v>1.1221698418835278</v>
      </c>
      <c r="L9" s="9">
        <v>1.1286792388738232</v>
      </c>
    </row>
    <row r="10">
      <c r="A10" s="11" t="s">
        <v>20</v>
      </c>
      <c r="B10" s="9"/>
      <c r="C10" s="13" t="s">
        <v>21</v>
      </c>
    </row>
    <row r="1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>
      <c r="A12" s="10" t="s">
        <v>22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>
      <c r="A14" s="11" t="s">
        <v>23</v>
      </c>
      <c r="B14" s="14" t="s">
        <v>24</v>
      </c>
      <c r="C14" s="15">
        <v>25.37901357166501</v>
      </c>
      <c r="D14" s="15">
        <v>27.301258084763802</v>
      </c>
      <c r="E14" s="15">
        <v>29.911472366246294</v>
      </c>
      <c r="F14" s="15">
        <v>25.459986699179783</v>
      </c>
      <c r="G14" s="15">
        <v>26.258344099913867</v>
      </c>
      <c r="H14" s="15">
        <v>25.484236442469005</v>
      </c>
      <c r="I14" s="15">
        <v>25.971039881750745</v>
      </c>
      <c r="J14" s="15">
        <v>22.33183447970691</v>
      </c>
      <c r="K14" s="15">
        <v>21.65765091461686</v>
      </c>
      <c r="L14" s="15">
        <v>20.397502502263954</v>
      </c>
    </row>
    <row r="15">
      <c r="A15" s="11" t="s">
        <v>25</v>
      </c>
      <c r="B15" s="14" t="s">
        <v>26</v>
      </c>
      <c r="C15" s="15">
        <v>0.2719469371829887</v>
      </c>
      <c r="D15" s="15">
        <v>0.27896600764061236</v>
      </c>
      <c r="E15" s="15">
        <v>0.31044530607449183</v>
      </c>
      <c r="F15" s="15">
        <v>0.3173528599060514</v>
      </c>
      <c r="G15" s="15">
        <v>0.3089040879009531</v>
      </c>
      <c r="H15" s="15">
        <v>0.3192668313521038</v>
      </c>
      <c r="I15" s="15">
        <v>0.33373979926836134</v>
      </c>
      <c r="J15" s="15">
        <v>0.3263377107482812</v>
      </c>
      <c r="K15" s="15">
        <v>0.3125895129676157</v>
      </c>
      <c r="L15" s="15">
        <v>0.332908083888232</v>
      </c>
    </row>
    <row r="16">
      <c r="A16" s="11" t="s">
        <v>27</v>
      </c>
      <c r="B16" s="14" t="s">
        <v>28</v>
      </c>
      <c r="C16" s="15">
        <v>0.9332340284673949</v>
      </c>
      <c r="D16" s="15">
        <v>0.978658952596676</v>
      </c>
      <c r="E16" s="15">
        <v>0.9635021622478321</v>
      </c>
      <c r="F16" s="15">
        <v>0.8022611394369319</v>
      </c>
      <c r="G16" s="15">
        <v>0.8500484496124031</v>
      </c>
      <c r="H16" s="15">
        <v>0.7982112120617906</v>
      </c>
      <c r="I16" s="15">
        <v>0.778182282685061</v>
      </c>
      <c r="J16" s="15">
        <v>0.6843166984440988</v>
      </c>
      <c r="K16" s="15">
        <v>0.6928424407033381</v>
      </c>
      <c r="L16" s="15">
        <v>0.6127067346646966</v>
      </c>
    </row>
    <row r="17">
      <c r="A17" s="9"/>
      <c r="B17" s="9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>
      <c r="A18" s="10" t="s">
        <v>29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>
      <c r="A20" s="11" t="s">
        <v>30</v>
      </c>
      <c r="B20" s="14" t="s">
        <v>31</v>
      </c>
      <c r="C20" s="9">
        <v>10.289473684210526</v>
      </c>
      <c r="D20" s="9">
        <v>10.126900090058129</v>
      </c>
      <c r="E20" s="9">
        <v>10.4026309235402</v>
      </c>
      <c r="F20" s="9">
        <v>8.612961965987903</v>
      </c>
      <c r="G20" s="9">
        <v>9.258021102497846</v>
      </c>
      <c r="H20" s="9">
        <v>8.72115824563697</v>
      </c>
      <c r="I20" s="9">
        <v>9.065657533371654</v>
      </c>
      <c r="J20" s="9">
        <v>7.412707502293832</v>
      </c>
      <c r="K20" s="9">
        <v>7.963749872418603</v>
      </c>
      <c r="L20" s="9">
        <v>7.576840951336924</v>
      </c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>
      <c r="A22" s="10" t="s">
        <v>32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>
      <c r="A24" s="11" t="s">
        <v>33</v>
      </c>
      <c r="B24" s="14" t="s">
        <v>34</v>
      </c>
      <c r="C24" s="16">
        <v>22.11</v>
      </c>
      <c r="D24" s="16">
        <v>28.49</v>
      </c>
      <c r="E24" s="16">
        <v>35.47</v>
      </c>
      <c r="F24" s="16">
        <v>42.15</v>
      </c>
      <c r="G24" s="16">
        <v>48.84</v>
      </c>
      <c r="H24" s="16">
        <v>57.18</v>
      </c>
      <c r="I24" s="16">
        <v>67.76</v>
      </c>
      <c r="J24" s="16">
        <v>78.65</v>
      </c>
      <c r="K24" s="16">
        <v>48.01</v>
      </c>
      <c r="L24" s="16">
        <v>56.58</v>
      </c>
    </row>
    <row r="25">
      <c r="A25" s="11" t="s">
        <v>35</v>
      </c>
      <c r="B25" s="17" t="s">
        <v>36</v>
      </c>
      <c r="C25" s="18">
        <v>15.350520126639529</v>
      </c>
      <c r="D25" s="18">
        <v>11.684099684099685</v>
      </c>
      <c r="E25" s="18">
        <v>13.419791372991261</v>
      </c>
      <c r="F25" s="18">
        <v>12.844128113879004</v>
      </c>
      <c r="G25" s="18">
        <v>12.328009828009828</v>
      </c>
      <c r="H25" s="18">
        <v>16.383001049317944</v>
      </c>
      <c r="I25" s="18">
        <v>15.66159976387249</v>
      </c>
      <c r="J25" s="18">
        <v>16.170375079465988</v>
      </c>
      <c r="K25" s="18">
        <v>29.926057071443452</v>
      </c>
      <c r="L25" s="18">
        <v>26.15411806291976</v>
      </c>
    </row>
    <row r="26">
      <c r="A26" s="11" t="s">
        <v>37</v>
      </c>
      <c r="B26" s="17" t="s">
        <v>38</v>
      </c>
      <c r="C26" s="18">
        <v>1.266941662</v>
      </c>
      <c r="D26" s="18">
        <v>1.652247056</v>
      </c>
      <c r="E26" s="18">
        <v>1.43907563</v>
      </c>
      <c r="F26" s="18">
        <v>1.477705124</v>
      </c>
      <c r="G26" s="18">
        <v>1.577810995</v>
      </c>
      <c r="H26" s="18">
        <v>1.174235146</v>
      </c>
      <c r="I26" s="18">
        <v>1.224993639</v>
      </c>
      <c r="J26" s="18">
        <v>1.572574</v>
      </c>
      <c r="K26" s="18">
        <v>0.0</v>
      </c>
      <c r="L26" s="18">
        <v>0.439249</v>
      </c>
    </row>
    <row r="27">
      <c r="A27" s="11" t="s">
        <v>39</v>
      </c>
      <c r="B27" s="13" t="s">
        <v>40</v>
      </c>
      <c r="C27" s="9">
        <v>5.141860465116279</v>
      </c>
      <c r="D27" s="9">
        <v>5.18</v>
      </c>
      <c r="E27" s="9">
        <v>5.178102189781022</v>
      </c>
      <c r="F27" s="9">
        <v>5.26875</v>
      </c>
      <c r="G27" s="9">
        <v>5.1410526315789475</v>
      </c>
      <c r="H27" s="9">
        <v>5.198181818181818</v>
      </c>
      <c r="I27" s="9">
        <v>5.212307692307693</v>
      </c>
      <c r="J27" s="9">
        <v>3.9325</v>
      </c>
      <c r="K27" s="18" t="s">
        <v>41</v>
      </c>
      <c r="L27" s="9">
        <v>8.704615384615384</v>
      </c>
    </row>
    <row r="28">
      <c r="A28" s="11" t="s">
        <v>42</v>
      </c>
      <c r="B28" s="19" t="s">
        <v>43</v>
      </c>
      <c r="C28" s="9">
        <v>0.19448213478064225</v>
      </c>
      <c r="D28" s="9">
        <v>0.19305019305019305</v>
      </c>
      <c r="E28" s="9">
        <v>0.19312094727939103</v>
      </c>
      <c r="F28" s="9">
        <v>0.18979833926453143</v>
      </c>
      <c r="G28" s="9">
        <v>0.1945126945126945</v>
      </c>
      <c r="H28" s="9">
        <v>0.19237495627841902</v>
      </c>
      <c r="I28" s="9">
        <v>0.19185360094451</v>
      </c>
      <c r="J28" s="9">
        <v>0.25429116338207247</v>
      </c>
      <c r="K28" s="20">
        <v>0.0</v>
      </c>
      <c r="L28" s="9">
        <v>0.11488158359844468</v>
      </c>
    </row>
    <row r="29">
      <c r="A29" s="21" t="s">
        <v>44</v>
      </c>
      <c r="B29" s="19" t="s">
        <v>45</v>
      </c>
      <c r="C29" s="9">
        <v>1.9762893081761006</v>
      </c>
      <c r="D29" s="9">
        <v>1.9739796215429402</v>
      </c>
      <c r="E29" s="9">
        <v>1.9473407297266385</v>
      </c>
      <c r="F29" s="9">
        <v>1.9755964075217511</v>
      </c>
      <c r="G29" s="9">
        <v>1.930555425357394</v>
      </c>
      <c r="H29" s="9">
        <v>1.9197212041884817</v>
      </c>
      <c r="I29" s="9">
        <v>1.8999157212317666</v>
      </c>
      <c r="J29" s="9">
        <v>1.9194093677234463</v>
      </c>
      <c r="K29" s="9">
        <v>0.9653438027445512</v>
      </c>
      <c r="L29" s="9">
        <v>0.9793478465743097</v>
      </c>
    </row>
    <row r="30">
      <c r="A30" s="13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>
      <c r="A31" s="13" t="s">
        <v>46</v>
      </c>
      <c r="B31" s="13" t="s">
        <v>47</v>
      </c>
      <c r="C31" s="9">
        <v>0.2313098905948955</v>
      </c>
      <c r="D31" s="9">
        <v>0.24847631480427035</v>
      </c>
      <c r="E31" s="9">
        <v>0.27288264391979977</v>
      </c>
      <c r="F31" s="9">
        <v>0.22811480776732465</v>
      </c>
      <c r="G31" s="9">
        <v>0.23698557583826477</v>
      </c>
      <c r="H31" s="9">
        <v>0.22862713800976486</v>
      </c>
      <c r="I31" s="9">
        <v>0.233908766091929</v>
      </c>
      <c r="J31" s="9">
        <v>0.19677298532318052</v>
      </c>
      <c r="K31" s="9">
        <v>0.1924150138705797</v>
      </c>
      <c r="L31" s="9">
        <v>0.1801929558225753</v>
      </c>
    </row>
    <row r="3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5">
      <c r="A35" s="22" t="s">
        <v>48</v>
      </c>
    </row>
    <row r="36">
      <c r="A36" s="23" t="s">
        <v>49</v>
      </c>
      <c r="B36" s="24">
        <v>40969.0</v>
      </c>
      <c r="C36" s="24">
        <v>41334.0</v>
      </c>
      <c r="D36" s="24">
        <v>41699.0</v>
      </c>
      <c r="E36" s="24">
        <v>42064.0</v>
      </c>
      <c r="F36" s="24">
        <v>42430.0</v>
      </c>
      <c r="G36" s="24">
        <v>42795.0</v>
      </c>
      <c r="H36" s="24">
        <v>43160.0</v>
      </c>
      <c r="I36" s="24">
        <v>43525.0</v>
      </c>
      <c r="J36" s="24">
        <v>43891.0</v>
      </c>
      <c r="K36" s="24">
        <v>44256.0</v>
      </c>
    </row>
    <row r="37">
      <c r="A37" s="23" t="s">
        <v>50</v>
      </c>
      <c r="B37" s="25"/>
      <c r="C37" s="26"/>
      <c r="D37" s="26"/>
      <c r="E37" s="26"/>
      <c r="F37" s="26"/>
      <c r="G37" s="26"/>
      <c r="H37" s="26"/>
      <c r="I37" s="26"/>
      <c r="J37" s="26"/>
      <c r="K37" s="26"/>
    </row>
    <row r="39">
      <c r="A39" s="27" t="s">
        <v>51</v>
      </c>
      <c r="B39" s="28">
        <v>338677.0</v>
      </c>
      <c r="C39" s="28">
        <v>404949.0</v>
      </c>
      <c r="D39" s="28">
        <v>500594.0</v>
      </c>
      <c r="E39" s="28">
        <v>603871.0</v>
      </c>
      <c r="F39" s="28">
        <v>758546.0</v>
      </c>
      <c r="G39" s="28">
        <v>888344.0</v>
      </c>
      <c r="H39" s="28">
        <v>1099178.0</v>
      </c>
      <c r="I39" s="28">
        <v>1288437.0</v>
      </c>
      <c r="J39" s="28">
        <v>1576055.0</v>
      </c>
      <c r="K39" s="28">
        <v>1794258.0</v>
      </c>
    </row>
    <row r="40">
      <c r="A40" s="27" t="s">
        <v>52</v>
      </c>
      <c r="B40" s="29">
        <v>310845.0</v>
      </c>
      <c r="C40" s="29">
        <v>371080.0</v>
      </c>
      <c r="D40" s="29">
        <v>459453.0</v>
      </c>
      <c r="E40" s="29">
        <v>543943.0</v>
      </c>
      <c r="F40" s="29">
        <v>687908.0</v>
      </c>
      <c r="G40" s="29">
        <v>800550.0</v>
      </c>
      <c r="H40" s="29">
        <v>993587.0</v>
      </c>
      <c r="I40" s="29">
        <v>1139133.0</v>
      </c>
      <c r="J40" s="29">
        <v>1404471.0</v>
      </c>
      <c r="K40" s="29">
        <v>1589697.0</v>
      </c>
    </row>
    <row r="41">
      <c r="A41" s="27" t="s">
        <v>53</v>
      </c>
      <c r="B41" s="28">
        <f t="shared" ref="B41:K41" si="1">B39/B40</f>
        <v>1.089536586</v>
      </c>
      <c r="C41" s="28">
        <f t="shared" si="1"/>
        <v>1.091271424</v>
      </c>
      <c r="D41" s="28">
        <f t="shared" si="1"/>
        <v>1.089543435</v>
      </c>
      <c r="E41" s="28">
        <f t="shared" si="1"/>
        <v>1.110173309</v>
      </c>
      <c r="F41" s="28">
        <f t="shared" si="1"/>
        <v>1.102685243</v>
      </c>
      <c r="G41" s="28">
        <f t="shared" si="1"/>
        <v>1.109667104</v>
      </c>
      <c r="H41" s="28">
        <f t="shared" si="1"/>
        <v>1.106272526</v>
      </c>
      <c r="I41" s="28">
        <f t="shared" si="1"/>
        <v>1.131068102</v>
      </c>
      <c r="J41" s="28">
        <f t="shared" si="1"/>
        <v>1.122169842</v>
      </c>
      <c r="K41" s="28">
        <f t="shared" si="1"/>
        <v>1.128679239</v>
      </c>
    </row>
    <row r="42">
      <c r="B42" s="30" t="s">
        <v>21</v>
      </c>
      <c r="L42" s="26"/>
    </row>
    <row r="43">
      <c r="A43" s="23" t="s">
        <v>54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31"/>
    </row>
    <row r="44">
      <c r="A44" s="27" t="s">
        <v>55</v>
      </c>
      <c r="B44" s="26">
        <v>7667.0</v>
      </c>
      <c r="C44" s="26">
        <v>10004.0</v>
      </c>
      <c r="D44" s="26">
        <v>13211.0</v>
      </c>
      <c r="E44" s="26">
        <v>16079.0</v>
      </c>
      <c r="F44" s="26">
        <v>19511.0</v>
      </c>
      <c r="G44" s="26">
        <v>23393.0</v>
      </c>
      <c r="H44" s="26">
        <v>28464.0</v>
      </c>
      <c r="I44" s="26">
        <v>34318.0</v>
      </c>
      <c r="J44" s="26">
        <v>38195.0</v>
      </c>
      <c r="K44" s="26">
        <v>42796.0</v>
      </c>
      <c r="L44" s="26"/>
    </row>
    <row r="45">
      <c r="A45" s="27" t="s">
        <v>56</v>
      </c>
      <c r="B45" s="32">
        <v>469.0</v>
      </c>
      <c r="C45" s="32">
        <v>476.0</v>
      </c>
      <c r="D45" s="32">
        <v>480.0</v>
      </c>
      <c r="E45" s="32">
        <v>501.0</v>
      </c>
      <c r="F45" s="32">
        <v>506.0</v>
      </c>
      <c r="G45" s="32">
        <v>513.0</v>
      </c>
      <c r="H45" s="32">
        <v>519.0</v>
      </c>
      <c r="I45" s="32">
        <v>545.0</v>
      </c>
      <c r="J45" s="32">
        <v>548.0</v>
      </c>
      <c r="K45" s="32">
        <v>551.0</v>
      </c>
    </row>
    <row r="46">
      <c r="A46" s="27" t="s">
        <v>57</v>
      </c>
      <c r="B46" s="26">
        <v>29741.0</v>
      </c>
      <c r="C46" s="26">
        <v>36167.0</v>
      </c>
      <c r="D46" s="26">
        <v>43687.0</v>
      </c>
      <c r="E46" s="26">
        <v>62653.0</v>
      </c>
      <c r="F46" s="26">
        <v>73798.0</v>
      </c>
      <c r="G46" s="26">
        <v>91281.0</v>
      </c>
      <c r="H46" s="26">
        <v>109080.0</v>
      </c>
      <c r="I46" s="26">
        <v>153128.0</v>
      </c>
      <c r="J46" s="26">
        <v>175810.0</v>
      </c>
      <c r="K46" s="26">
        <v>209259.0</v>
      </c>
      <c r="N46" s="31"/>
    </row>
    <row r="47">
      <c r="A47" s="27" t="s">
        <v>54</v>
      </c>
      <c r="B47" s="33">
        <f t="shared" ref="B47:K47" si="2">(B44/(B45+B46))*100</f>
        <v>25.37901357</v>
      </c>
      <c r="C47" s="33">
        <f t="shared" si="2"/>
        <v>27.30125808</v>
      </c>
      <c r="D47" s="33">
        <f t="shared" si="2"/>
        <v>29.91147237</v>
      </c>
      <c r="E47" s="33">
        <f t="shared" si="2"/>
        <v>25.4599867</v>
      </c>
      <c r="F47" s="33">
        <f t="shared" si="2"/>
        <v>26.2583441</v>
      </c>
      <c r="G47" s="33">
        <f t="shared" si="2"/>
        <v>25.48423644</v>
      </c>
      <c r="H47" s="33">
        <f t="shared" si="2"/>
        <v>25.97103988</v>
      </c>
      <c r="I47" s="33">
        <f t="shared" si="2"/>
        <v>22.33183448</v>
      </c>
      <c r="J47" s="33">
        <f t="shared" si="2"/>
        <v>21.65765091</v>
      </c>
      <c r="K47" s="33">
        <f t="shared" si="2"/>
        <v>20.3975025</v>
      </c>
    </row>
    <row r="48">
      <c r="B48" s="34"/>
      <c r="C48" s="32"/>
      <c r="O48" s="31"/>
    </row>
    <row r="49">
      <c r="A49" s="23" t="s">
        <v>58</v>
      </c>
      <c r="B49" s="35"/>
      <c r="C49" s="26"/>
    </row>
    <row r="50">
      <c r="A50" s="27" t="s">
        <v>55</v>
      </c>
      <c r="B50" s="26">
        <v>7667.0</v>
      </c>
      <c r="C50" s="26">
        <v>10004.0</v>
      </c>
      <c r="D50" s="26">
        <v>13211.0</v>
      </c>
      <c r="E50" s="26">
        <v>16079.0</v>
      </c>
      <c r="F50" s="26">
        <v>19511.0</v>
      </c>
      <c r="G50" s="26">
        <v>23393.0</v>
      </c>
      <c r="H50" s="26">
        <v>28464.0</v>
      </c>
      <c r="I50" s="26">
        <v>34318.0</v>
      </c>
      <c r="J50" s="26">
        <v>38195.0</v>
      </c>
      <c r="K50" s="26">
        <v>42796.0</v>
      </c>
    </row>
    <row r="51">
      <c r="A51" s="27" t="s">
        <v>59</v>
      </c>
      <c r="B51" s="26">
        <v>28193.0</v>
      </c>
      <c r="C51" s="26">
        <v>35861.0</v>
      </c>
      <c r="D51" s="26">
        <v>42555.0</v>
      </c>
      <c r="E51" s="26">
        <v>50666.0</v>
      </c>
      <c r="F51" s="26">
        <v>63162.0</v>
      </c>
      <c r="G51" s="26">
        <v>73271.0</v>
      </c>
      <c r="H51" s="26">
        <v>85288.0</v>
      </c>
      <c r="I51" s="26">
        <v>105161.0</v>
      </c>
      <c r="J51" s="26">
        <v>122189.0</v>
      </c>
      <c r="K51" s="26">
        <v>128552.0</v>
      </c>
    </row>
    <row r="52">
      <c r="A52" s="27" t="s">
        <v>60</v>
      </c>
      <c r="B52" s="28">
        <f t="shared" ref="B52:K52" si="3">B50/B51</f>
        <v>0.2719469372</v>
      </c>
      <c r="C52" s="28">
        <f t="shared" si="3"/>
        <v>0.2789660076</v>
      </c>
      <c r="D52" s="28">
        <f t="shared" si="3"/>
        <v>0.3104453061</v>
      </c>
      <c r="E52" s="28">
        <f t="shared" si="3"/>
        <v>0.3173528599</v>
      </c>
      <c r="F52" s="28">
        <f t="shared" si="3"/>
        <v>0.3089040879</v>
      </c>
      <c r="G52" s="28">
        <f t="shared" si="3"/>
        <v>0.3192668314</v>
      </c>
      <c r="H52" s="28">
        <f t="shared" si="3"/>
        <v>0.3337397993</v>
      </c>
      <c r="I52" s="28">
        <f t="shared" si="3"/>
        <v>0.3263377107</v>
      </c>
      <c r="J52" s="28">
        <f t="shared" si="3"/>
        <v>0.312589513</v>
      </c>
      <c r="K52" s="28">
        <f t="shared" si="3"/>
        <v>0.3329080839</v>
      </c>
    </row>
    <row r="53">
      <c r="C53" s="33"/>
    </row>
    <row r="54">
      <c r="A54" s="23" t="s">
        <v>61</v>
      </c>
    </row>
    <row r="55">
      <c r="A55" s="27" t="s">
        <v>59</v>
      </c>
      <c r="B55" s="26">
        <v>28193.0</v>
      </c>
      <c r="C55" s="26">
        <v>35861.0</v>
      </c>
      <c r="D55" s="26">
        <v>42555.0</v>
      </c>
      <c r="E55" s="26">
        <v>50666.0</v>
      </c>
      <c r="F55" s="26">
        <v>63162.0</v>
      </c>
      <c r="G55" s="26">
        <v>73271.0</v>
      </c>
      <c r="H55" s="26">
        <v>85288.0</v>
      </c>
      <c r="I55" s="26">
        <v>105161.0</v>
      </c>
      <c r="J55" s="26">
        <v>122189.0</v>
      </c>
      <c r="K55" s="26">
        <v>128552.0</v>
      </c>
    </row>
    <row r="56">
      <c r="A56" s="27" t="s">
        <v>62</v>
      </c>
      <c r="B56" s="26">
        <v>341055.0</v>
      </c>
      <c r="C56" s="26">
        <v>407723.0</v>
      </c>
      <c r="D56" s="26">
        <v>503620.0</v>
      </c>
      <c r="E56" s="26">
        <v>607097.0</v>
      </c>
      <c r="F56" s="26">
        <v>762212.0</v>
      </c>
      <c r="G56" s="26">
        <v>892344.0</v>
      </c>
      <c r="H56" s="26">
        <v>1103186.0</v>
      </c>
      <c r="I56" s="26">
        <v>1292806.0</v>
      </c>
      <c r="J56" s="26">
        <v>1580830.0</v>
      </c>
      <c r="K56" s="26">
        <v>1799507.0</v>
      </c>
    </row>
    <row r="57">
      <c r="A57" s="27" t="s">
        <v>52</v>
      </c>
      <c r="B57" s="29">
        <v>310845.0</v>
      </c>
      <c r="C57" s="29">
        <v>371080.0</v>
      </c>
      <c r="D57" s="29">
        <v>459453.0</v>
      </c>
      <c r="E57" s="29">
        <v>543943.0</v>
      </c>
      <c r="F57" s="29">
        <v>687908.0</v>
      </c>
      <c r="G57" s="29">
        <v>800550.0</v>
      </c>
      <c r="H57" s="29">
        <v>993587.0</v>
      </c>
      <c r="I57" s="29">
        <v>1139133.0</v>
      </c>
      <c r="J57" s="29">
        <v>1404471.0</v>
      </c>
      <c r="K57" s="29">
        <v>1589697.0</v>
      </c>
    </row>
    <row r="58">
      <c r="A58" s="27" t="s">
        <v>63</v>
      </c>
      <c r="B58" s="28">
        <f t="shared" ref="B58:K58" si="4">B55/(B56-B57)</f>
        <v>0.9332340285</v>
      </c>
      <c r="C58" s="28">
        <f t="shared" si="4"/>
        <v>0.9786589526</v>
      </c>
      <c r="D58" s="28">
        <f t="shared" si="4"/>
        <v>0.9635021622</v>
      </c>
      <c r="E58" s="28">
        <f t="shared" si="4"/>
        <v>0.8022611394</v>
      </c>
      <c r="F58" s="28">
        <f t="shared" si="4"/>
        <v>0.8500484496</v>
      </c>
      <c r="G58" s="28">
        <f t="shared" si="4"/>
        <v>0.7982112121</v>
      </c>
      <c r="H58" s="28">
        <f t="shared" si="4"/>
        <v>0.7781822827</v>
      </c>
      <c r="I58" s="28">
        <f t="shared" si="4"/>
        <v>0.6843166984</v>
      </c>
      <c r="J58" s="28">
        <f t="shared" si="4"/>
        <v>0.6928424407</v>
      </c>
      <c r="K58" s="28">
        <f t="shared" si="4"/>
        <v>0.6127067347</v>
      </c>
      <c r="M58" s="36"/>
    </row>
    <row r="59">
      <c r="M59" s="36"/>
    </row>
    <row r="60">
      <c r="A60" s="23" t="s">
        <v>64</v>
      </c>
      <c r="M60" s="36"/>
    </row>
    <row r="61">
      <c r="A61" s="23" t="s">
        <v>33</v>
      </c>
      <c r="L61" s="26"/>
      <c r="M61" s="36"/>
    </row>
    <row r="62">
      <c r="A62" s="27" t="s">
        <v>65</v>
      </c>
      <c r="B62" s="26">
        <v>5247.0</v>
      </c>
      <c r="C62" s="26">
        <v>6870.0</v>
      </c>
      <c r="D62" s="26">
        <v>8743.0</v>
      </c>
      <c r="E62" s="26">
        <v>10689.0</v>
      </c>
      <c r="F62" s="26">
        <v>12801.0</v>
      </c>
      <c r="G62" s="26">
        <v>15280.0</v>
      </c>
      <c r="H62" s="26">
        <v>18510.0</v>
      </c>
      <c r="I62" s="26">
        <v>22332.0</v>
      </c>
      <c r="J62" s="26">
        <v>27254.0</v>
      </c>
      <c r="K62" s="26">
        <v>31833.0</v>
      </c>
      <c r="L62" s="33"/>
      <c r="M62" s="36"/>
    </row>
    <row r="63">
      <c r="A63" s="27" t="s">
        <v>66</v>
      </c>
      <c r="B63" s="37">
        <v>237.3134328358209</v>
      </c>
      <c r="C63" s="38">
        <v>241.13724113724115</v>
      </c>
      <c r="D63" s="38">
        <v>246.4899915421483</v>
      </c>
      <c r="E63" s="38">
        <v>253.59430604982208</v>
      </c>
      <c r="F63" s="38">
        <v>262.1007371007371</v>
      </c>
      <c r="G63" s="38">
        <v>267.226302903113</v>
      </c>
      <c r="H63" s="38">
        <v>273.17001180637544</v>
      </c>
      <c r="I63" s="38">
        <v>283.9415130324221</v>
      </c>
      <c r="J63" s="38">
        <v>567.6734013747136</v>
      </c>
      <c r="K63" s="38">
        <v>562.6193001060445</v>
      </c>
      <c r="M63" s="36"/>
    </row>
    <row r="64">
      <c r="A64" s="27" t="s">
        <v>33</v>
      </c>
      <c r="B64" s="36">
        <f t="shared" ref="B64:K64" si="5">B62/B63</f>
        <v>22.11</v>
      </c>
      <c r="C64" s="36">
        <f t="shared" si="5"/>
        <v>28.49</v>
      </c>
      <c r="D64" s="36">
        <f t="shared" si="5"/>
        <v>35.47</v>
      </c>
      <c r="E64" s="36">
        <f t="shared" si="5"/>
        <v>42.15</v>
      </c>
      <c r="F64" s="36">
        <f t="shared" si="5"/>
        <v>48.84</v>
      </c>
      <c r="G64" s="36">
        <f t="shared" si="5"/>
        <v>57.18</v>
      </c>
      <c r="H64" s="36">
        <f t="shared" si="5"/>
        <v>67.76</v>
      </c>
      <c r="I64" s="36">
        <f t="shared" si="5"/>
        <v>78.65</v>
      </c>
      <c r="J64" s="36">
        <f t="shared" si="5"/>
        <v>48.01</v>
      </c>
      <c r="K64" s="36">
        <f t="shared" si="5"/>
        <v>56.58</v>
      </c>
      <c r="M64" s="36"/>
    </row>
    <row r="65">
      <c r="B65" s="36"/>
      <c r="M65" s="36"/>
    </row>
    <row r="66">
      <c r="A66" s="23" t="s">
        <v>67</v>
      </c>
      <c r="B66" s="36"/>
      <c r="C66" s="39"/>
      <c r="D66" s="39"/>
      <c r="E66" s="36"/>
      <c r="F66" s="36"/>
      <c r="G66" s="36"/>
      <c r="H66" s="36"/>
      <c r="I66" s="36"/>
      <c r="J66" s="36"/>
      <c r="K66" s="36"/>
      <c r="M66" s="36"/>
    </row>
    <row r="67">
      <c r="A67" s="27" t="s">
        <v>68</v>
      </c>
      <c r="B67" s="36">
        <v>339.4</v>
      </c>
      <c r="C67" s="36">
        <v>332.88</v>
      </c>
      <c r="D67" s="36">
        <v>476.0</v>
      </c>
      <c r="E67" s="36">
        <v>541.38</v>
      </c>
      <c r="F67" s="36">
        <v>602.1</v>
      </c>
      <c r="G67" s="36">
        <v>936.78</v>
      </c>
      <c r="H67" s="36">
        <v>1061.23</v>
      </c>
      <c r="I67" s="36">
        <v>1271.8</v>
      </c>
      <c r="J67" s="36">
        <v>1436.75</v>
      </c>
      <c r="K67" s="36">
        <v>1479.8</v>
      </c>
      <c r="M67" s="36"/>
    </row>
    <row r="68">
      <c r="A68" s="27" t="s">
        <v>33</v>
      </c>
      <c r="B68" s="36">
        <v>22.11</v>
      </c>
      <c r="C68" s="40">
        <v>28.49</v>
      </c>
      <c r="D68" s="40">
        <v>35.47</v>
      </c>
      <c r="E68" s="40">
        <v>42.15</v>
      </c>
      <c r="F68" s="40">
        <v>48.84</v>
      </c>
      <c r="G68" s="40">
        <v>57.18</v>
      </c>
      <c r="H68" s="40">
        <v>67.76</v>
      </c>
      <c r="I68" s="40">
        <v>78.65</v>
      </c>
      <c r="J68" s="40">
        <v>48.01</v>
      </c>
      <c r="K68" s="40">
        <v>56.58</v>
      </c>
    </row>
    <row r="69">
      <c r="A69" s="27" t="s">
        <v>69</v>
      </c>
      <c r="B69" s="36">
        <f t="shared" ref="B69:K69" si="6">B67/B68</f>
        <v>15.35052013</v>
      </c>
      <c r="C69" s="36">
        <f t="shared" si="6"/>
        <v>11.68409968</v>
      </c>
      <c r="D69" s="36">
        <f t="shared" si="6"/>
        <v>13.41979137</v>
      </c>
      <c r="E69" s="36">
        <f t="shared" si="6"/>
        <v>12.84412811</v>
      </c>
      <c r="F69" s="36">
        <f t="shared" si="6"/>
        <v>12.32800983</v>
      </c>
      <c r="G69" s="36">
        <f t="shared" si="6"/>
        <v>16.38300105</v>
      </c>
      <c r="H69" s="36">
        <f t="shared" si="6"/>
        <v>15.66159976</v>
      </c>
      <c r="I69" s="36">
        <f t="shared" si="6"/>
        <v>16.17037508</v>
      </c>
      <c r="J69" s="36">
        <f t="shared" si="6"/>
        <v>29.92605707</v>
      </c>
      <c r="K69" s="36">
        <f t="shared" si="6"/>
        <v>26.15411806</v>
      </c>
      <c r="L69" s="36"/>
    </row>
    <row r="70">
      <c r="B70" s="36"/>
    </row>
    <row r="71">
      <c r="A71" s="41" t="s">
        <v>70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</row>
    <row r="72">
      <c r="A72" s="42" t="s">
        <v>71</v>
      </c>
      <c r="B72" s="36">
        <v>4.3</v>
      </c>
      <c r="C72" s="36">
        <v>5.5</v>
      </c>
      <c r="D72" s="36">
        <v>6.85</v>
      </c>
      <c r="E72" s="36">
        <v>8.0</v>
      </c>
      <c r="F72" s="36">
        <v>9.5</v>
      </c>
      <c r="G72" s="36">
        <v>11.0</v>
      </c>
      <c r="H72" s="36">
        <v>13.0</v>
      </c>
      <c r="I72" s="36">
        <v>20.0</v>
      </c>
      <c r="J72" s="36">
        <v>0.0</v>
      </c>
      <c r="K72" s="36">
        <v>6.5</v>
      </c>
    </row>
    <row r="73">
      <c r="A73" s="42" t="s">
        <v>72</v>
      </c>
      <c r="B73" s="36">
        <v>339.4</v>
      </c>
      <c r="C73" s="36">
        <v>332.88</v>
      </c>
      <c r="D73" s="36">
        <v>476.0</v>
      </c>
      <c r="E73" s="36">
        <v>541.38</v>
      </c>
      <c r="F73" s="36">
        <v>602.1</v>
      </c>
      <c r="G73" s="36">
        <v>936.78</v>
      </c>
      <c r="H73" s="36">
        <v>1061.23</v>
      </c>
      <c r="I73" s="36">
        <v>1271.8</v>
      </c>
      <c r="J73" s="36">
        <v>1436.75</v>
      </c>
      <c r="K73" s="36">
        <v>1479.8</v>
      </c>
    </row>
    <row r="74">
      <c r="A74" s="42" t="s">
        <v>37</v>
      </c>
      <c r="B74" s="36">
        <v>1.266941662</v>
      </c>
      <c r="C74" s="36">
        <v>1.652247056</v>
      </c>
      <c r="D74" s="36">
        <v>1.43907563</v>
      </c>
      <c r="E74" s="36">
        <v>1.477705124</v>
      </c>
      <c r="F74" s="36">
        <v>1.577810995</v>
      </c>
      <c r="G74" s="36">
        <v>1.174235146</v>
      </c>
      <c r="H74" s="36">
        <v>1.224993639</v>
      </c>
      <c r="I74" s="36">
        <v>1.572574</v>
      </c>
      <c r="J74" s="36">
        <v>0.0</v>
      </c>
      <c r="K74" s="36">
        <v>0.439249</v>
      </c>
    </row>
    <row r="75">
      <c r="A75" s="27"/>
    </row>
    <row r="76">
      <c r="A76" s="23" t="s">
        <v>73</v>
      </c>
    </row>
    <row r="77">
      <c r="A77" s="27" t="s">
        <v>33</v>
      </c>
      <c r="B77" s="36">
        <v>22.11</v>
      </c>
      <c r="C77" s="40">
        <v>28.49</v>
      </c>
      <c r="D77" s="40">
        <v>35.47</v>
      </c>
      <c r="E77" s="40">
        <v>42.15</v>
      </c>
      <c r="F77" s="40">
        <v>48.84</v>
      </c>
      <c r="G77" s="40">
        <v>57.18</v>
      </c>
      <c r="H77" s="40">
        <v>67.76</v>
      </c>
      <c r="I77" s="40">
        <v>78.65</v>
      </c>
      <c r="J77" s="40">
        <v>48.01</v>
      </c>
      <c r="K77" s="40">
        <v>56.58</v>
      </c>
    </row>
    <row r="78">
      <c r="A78" s="27" t="s">
        <v>74</v>
      </c>
      <c r="B78" s="36">
        <v>4.3</v>
      </c>
      <c r="C78" s="36">
        <v>5.5</v>
      </c>
      <c r="D78" s="36">
        <v>6.85</v>
      </c>
      <c r="E78" s="36">
        <v>8.0</v>
      </c>
      <c r="F78" s="36">
        <v>9.5</v>
      </c>
      <c r="G78" s="36">
        <v>11.0</v>
      </c>
      <c r="H78" s="36">
        <v>13.0</v>
      </c>
      <c r="I78" s="36">
        <v>20.0</v>
      </c>
      <c r="J78" s="36">
        <v>0.0</v>
      </c>
      <c r="K78" s="36">
        <v>6.5</v>
      </c>
    </row>
    <row r="79">
      <c r="A79" s="27" t="s">
        <v>75</v>
      </c>
      <c r="B79" s="28">
        <f t="shared" ref="B79:I79" si="7">B77/B78</f>
        <v>5.141860465</v>
      </c>
      <c r="C79" s="28">
        <f t="shared" si="7"/>
        <v>5.18</v>
      </c>
      <c r="D79" s="28">
        <f t="shared" si="7"/>
        <v>5.17810219</v>
      </c>
      <c r="E79" s="28">
        <f t="shared" si="7"/>
        <v>5.26875</v>
      </c>
      <c r="F79" s="28">
        <f t="shared" si="7"/>
        <v>5.141052632</v>
      </c>
      <c r="G79" s="28">
        <f t="shared" si="7"/>
        <v>5.198181818</v>
      </c>
      <c r="H79" s="28">
        <f t="shared" si="7"/>
        <v>5.212307692</v>
      </c>
      <c r="I79" s="28">
        <f t="shared" si="7"/>
        <v>3.9325</v>
      </c>
      <c r="J79" s="27" t="s">
        <v>41</v>
      </c>
      <c r="K79" s="28">
        <f>K77/K78</f>
        <v>8.704615385</v>
      </c>
    </row>
    <row r="81">
      <c r="A81" s="23" t="s">
        <v>76</v>
      </c>
    </row>
    <row r="82">
      <c r="A82" s="27" t="s">
        <v>33</v>
      </c>
      <c r="B82" s="36">
        <v>22.11</v>
      </c>
      <c r="C82" s="40">
        <v>28.49</v>
      </c>
      <c r="D82" s="40">
        <v>35.47</v>
      </c>
      <c r="E82" s="40">
        <v>42.15</v>
      </c>
      <c r="F82" s="40">
        <v>48.84</v>
      </c>
      <c r="G82" s="40">
        <v>57.18</v>
      </c>
      <c r="H82" s="40">
        <v>67.76</v>
      </c>
      <c r="I82" s="40">
        <v>78.65</v>
      </c>
      <c r="J82" s="40">
        <v>48.01</v>
      </c>
      <c r="K82" s="40">
        <v>56.58</v>
      </c>
    </row>
    <row r="83">
      <c r="A83" s="27" t="s">
        <v>74</v>
      </c>
      <c r="B83" s="36">
        <v>4.3</v>
      </c>
      <c r="C83" s="36">
        <v>5.5</v>
      </c>
      <c r="D83" s="36">
        <v>6.85</v>
      </c>
      <c r="E83" s="36">
        <v>8.0</v>
      </c>
      <c r="F83" s="36">
        <v>9.5</v>
      </c>
      <c r="G83" s="36">
        <v>11.0</v>
      </c>
      <c r="H83" s="36">
        <v>13.0</v>
      </c>
      <c r="I83" s="36">
        <v>20.0</v>
      </c>
      <c r="J83" s="36">
        <v>0.0</v>
      </c>
      <c r="K83" s="36">
        <v>6.5</v>
      </c>
    </row>
    <row r="84">
      <c r="A84" s="27" t="s">
        <v>77</v>
      </c>
      <c r="B84" s="28">
        <f t="shared" ref="B84:K84" si="8">B83/B82</f>
        <v>0.1944821348</v>
      </c>
      <c r="C84" s="28">
        <f t="shared" si="8"/>
        <v>0.1930501931</v>
      </c>
      <c r="D84" s="28">
        <f t="shared" si="8"/>
        <v>0.1931209473</v>
      </c>
      <c r="E84" s="28">
        <f t="shared" si="8"/>
        <v>0.1897983393</v>
      </c>
      <c r="F84" s="28">
        <f t="shared" si="8"/>
        <v>0.1945126945</v>
      </c>
      <c r="G84" s="28">
        <f t="shared" si="8"/>
        <v>0.1923749563</v>
      </c>
      <c r="H84" s="28">
        <f t="shared" si="8"/>
        <v>0.1918536009</v>
      </c>
      <c r="I84" s="28">
        <f t="shared" si="8"/>
        <v>0.2542911634</v>
      </c>
      <c r="J84" s="28">
        <f t="shared" si="8"/>
        <v>0</v>
      </c>
      <c r="K84" s="28">
        <f t="shared" si="8"/>
        <v>0.1148815836</v>
      </c>
    </row>
    <row r="86">
      <c r="A86" s="23" t="s">
        <v>78</v>
      </c>
    </row>
    <row r="87">
      <c r="A87" s="27" t="s">
        <v>56</v>
      </c>
      <c r="B87" s="32">
        <v>469.0</v>
      </c>
      <c r="C87" s="32">
        <v>476.0</v>
      </c>
      <c r="D87" s="32">
        <v>480.0</v>
      </c>
      <c r="E87" s="32">
        <v>501.0</v>
      </c>
      <c r="F87" s="32">
        <v>506.0</v>
      </c>
      <c r="G87" s="32">
        <v>513.0</v>
      </c>
      <c r="H87" s="32">
        <v>519.0</v>
      </c>
      <c r="I87" s="32">
        <v>545.0</v>
      </c>
      <c r="J87" s="32">
        <v>548.0</v>
      </c>
      <c r="K87" s="32">
        <v>551.0</v>
      </c>
    </row>
    <row r="88">
      <c r="A88" s="27" t="s">
        <v>66</v>
      </c>
      <c r="B88" s="37">
        <v>237.3134328358209</v>
      </c>
      <c r="C88" s="38">
        <v>241.13724113724115</v>
      </c>
      <c r="D88" s="38">
        <v>246.4899915421483</v>
      </c>
      <c r="E88" s="38">
        <v>253.59430604982208</v>
      </c>
      <c r="F88" s="38">
        <v>262.1007371007371</v>
      </c>
      <c r="G88" s="38">
        <v>267.226302903113</v>
      </c>
      <c r="H88" s="38">
        <v>273.17001180637544</v>
      </c>
      <c r="I88" s="38">
        <v>283.9415130324221</v>
      </c>
      <c r="J88" s="38">
        <v>567.6734013747136</v>
      </c>
      <c r="K88" s="38">
        <v>562.6193001060445</v>
      </c>
    </row>
    <row r="89">
      <c r="A89" s="27" t="s">
        <v>79</v>
      </c>
      <c r="B89" s="28">
        <f t="shared" ref="B89:K89" si="9">B87/B88</f>
        <v>1.976289308</v>
      </c>
      <c r="C89" s="28">
        <f t="shared" si="9"/>
        <v>1.973979622</v>
      </c>
      <c r="D89" s="28">
        <f t="shared" si="9"/>
        <v>1.94734073</v>
      </c>
      <c r="E89" s="28">
        <f t="shared" si="9"/>
        <v>1.975596408</v>
      </c>
      <c r="F89" s="28">
        <f t="shared" si="9"/>
        <v>1.930555425</v>
      </c>
      <c r="G89" s="28">
        <f t="shared" si="9"/>
        <v>1.919721204</v>
      </c>
      <c r="H89" s="28">
        <f t="shared" si="9"/>
        <v>1.899915721</v>
      </c>
      <c r="I89" s="28">
        <f t="shared" si="9"/>
        <v>1.919409368</v>
      </c>
      <c r="J89" s="28">
        <f t="shared" si="9"/>
        <v>0.9653438027</v>
      </c>
      <c r="K89" s="28">
        <f t="shared" si="9"/>
        <v>0.9793478466</v>
      </c>
    </row>
    <row r="92">
      <c r="A92" s="23" t="s">
        <v>80</v>
      </c>
    </row>
    <row r="94">
      <c r="A94" s="27" t="s">
        <v>81</v>
      </c>
      <c r="B94" s="28">
        <v>310845.0</v>
      </c>
      <c r="C94" s="28">
        <v>371080.0</v>
      </c>
      <c r="D94" s="28">
        <v>459453.0</v>
      </c>
      <c r="E94" s="28">
        <v>543943.0</v>
      </c>
      <c r="F94" s="28">
        <v>687908.0</v>
      </c>
      <c r="G94" s="28">
        <v>800550.0</v>
      </c>
      <c r="H94" s="28">
        <v>993587.0</v>
      </c>
      <c r="I94" s="28">
        <v>1139133.0</v>
      </c>
      <c r="J94" s="28">
        <v>1404471.0</v>
      </c>
      <c r="K94" s="28">
        <v>1589697.0</v>
      </c>
    </row>
    <row r="95">
      <c r="A95" s="27" t="s">
        <v>82</v>
      </c>
      <c r="B95" s="28">
        <v>30210.0</v>
      </c>
      <c r="C95" s="28">
        <v>36643.0</v>
      </c>
      <c r="D95" s="28">
        <v>44167.0</v>
      </c>
      <c r="E95" s="28">
        <v>63154.0</v>
      </c>
      <c r="F95" s="28">
        <v>74304.0</v>
      </c>
      <c r="G95" s="28">
        <v>91794.0</v>
      </c>
      <c r="H95" s="28">
        <v>109599.0</v>
      </c>
      <c r="I95" s="28">
        <v>153673.0</v>
      </c>
      <c r="J95" s="28">
        <v>176358.0</v>
      </c>
      <c r="K95" s="28">
        <v>209810.0</v>
      </c>
    </row>
    <row r="96">
      <c r="A96" s="27" t="s">
        <v>83</v>
      </c>
      <c r="B96" s="28">
        <f t="shared" ref="B96:K96" si="10">B94/B95</f>
        <v>10.28947368</v>
      </c>
      <c r="C96" s="28">
        <f t="shared" si="10"/>
        <v>10.12690009</v>
      </c>
      <c r="D96" s="28">
        <f t="shared" si="10"/>
        <v>10.40263092</v>
      </c>
      <c r="E96" s="28">
        <f t="shared" si="10"/>
        <v>8.612961966</v>
      </c>
      <c r="F96" s="28">
        <f t="shared" si="10"/>
        <v>9.258021102</v>
      </c>
      <c r="G96" s="28">
        <f t="shared" si="10"/>
        <v>8.721158246</v>
      </c>
      <c r="H96" s="28">
        <f t="shared" si="10"/>
        <v>9.065657533</v>
      </c>
      <c r="I96" s="28">
        <f t="shared" si="10"/>
        <v>7.412707502</v>
      </c>
      <c r="J96" s="28">
        <f t="shared" si="10"/>
        <v>7.963749872</v>
      </c>
      <c r="K96" s="28">
        <f t="shared" si="10"/>
        <v>7.576840951</v>
      </c>
    </row>
    <row r="97">
      <c r="B97" s="43"/>
      <c r="C97" s="26"/>
      <c r="D97" s="26"/>
      <c r="E97" s="26"/>
      <c r="F97" s="26"/>
      <c r="G97" s="26"/>
      <c r="H97" s="26"/>
      <c r="I97" s="26"/>
      <c r="J97" s="26"/>
      <c r="K97" s="26"/>
      <c r="L97" s="32"/>
      <c r="M97" s="32"/>
      <c r="N97" s="32"/>
    </row>
    <row r="98">
      <c r="A98" s="23" t="s">
        <v>84</v>
      </c>
      <c r="B98" s="35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</row>
    <row r="99">
      <c r="A99" s="27" t="s">
        <v>58</v>
      </c>
      <c r="B99" s="33">
        <v>0.2719469371829887</v>
      </c>
      <c r="C99" s="28">
        <v>0.27896600764061236</v>
      </c>
      <c r="D99" s="28">
        <v>0.31044530607449183</v>
      </c>
      <c r="E99" s="28">
        <v>0.3173528599060514</v>
      </c>
      <c r="F99" s="28">
        <v>0.3089040879009531</v>
      </c>
      <c r="G99" s="28">
        <v>0.3192668313521038</v>
      </c>
      <c r="H99" s="28">
        <v>0.33373979926836134</v>
      </c>
      <c r="I99" s="28">
        <v>0.3263377107482812</v>
      </c>
      <c r="J99" s="28">
        <v>0.3125895129676157</v>
      </c>
      <c r="K99" s="28">
        <v>0.332908083888232</v>
      </c>
    </row>
    <row r="100">
      <c r="A100" s="40" t="s">
        <v>83</v>
      </c>
      <c r="B100" s="28">
        <v>10.289473684210526</v>
      </c>
      <c r="C100" s="28">
        <v>10.126900090058129</v>
      </c>
      <c r="D100" s="28">
        <v>10.4026309235402</v>
      </c>
      <c r="E100" s="28">
        <v>8.612961965987903</v>
      </c>
      <c r="F100" s="28">
        <v>9.258021102497846</v>
      </c>
      <c r="G100" s="28">
        <v>8.72115824563697</v>
      </c>
      <c r="H100" s="28">
        <v>9.065657533371654</v>
      </c>
      <c r="I100" s="28">
        <v>7.412707502293832</v>
      </c>
      <c r="J100" s="28">
        <v>7.963749872418603</v>
      </c>
      <c r="K100" s="28">
        <v>7.576840951336924</v>
      </c>
    </row>
    <row r="101">
      <c r="A101" s="40" t="s">
        <v>59</v>
      </c>
      <c r="B101" s="40">
        <v>28193.0</v>
      </c>
      <c r="C101" s="40">
        <v>35861.0</v>
      </c>
      <c r="D101" s="40">
        <v>42555.0</v>
      </c>
      <c r="E101" s="40">
        <v>50666.0</v>
      </c>
      <c r="F101" s="40">
        <v>63162.0</v>
      </c>
      <c r="G101" s="40">
        <v>73271.0</v>
      </c>
      <c r="H101" s="40">
        <v>85288.0</v>
      </c>
      <c r="I101" s="40">
        <v>105161.0</v>
      </c>
      <c r="J101" s="40">
        <v>122189.0</v>
      </c>
      <c r="K101" s="40">
        <v>128552.0</v>
      </c>
    </row>
    <row r="102">
      <c r="A102" s="40" t="s">
        <v>62</v>
      </c>
      <c r="B102" s="40">
        <v>341055.0</v>
      </c>
      <c r="C102" s="40">
        <v>407723.0</v>
      </c>
      <c r="D102" s="40">
        <v>503620.0</v>
      </c>
      <c r="E102" s="40">
        <v>607097.0</v>
      </c>
      <c r="F102" s="40">
        <v>762212.0</v>
      </c>
      <c r="G102" s="40">
        <v>892344.0</v>
      </c>
      <c r="H102" s="40">
        <v>1103186.0</v>
      </c>
      <c r="I102" s="40">
        <v>1292806.0</v>
      </c>
      <c r="J102" s="40">
        <v>1580830.0</v>
      </c>
      <c r="K102" s="40">
        <v>1799507.0</v>
      </c>
    </row>
    <row r="103">
      <c r="A103" s="27" t="s">
        <v>85</v>
      </c>
      <c r="B103" s="28">
        <f t="shared" ref="B103:K103" si="11">B101/B102</f>
        <v>0.08266408644</v>
      </c>
      <c r="C103" s="28">
        <f t="shared" si="11"/>
        <v>0.08795432193</v>
      </c>
      <c r="D103" s="28">
        <f t="shared" si="11"/>
        <v>0.08449823279</v>
      </c>
      <c r="E103" s="28">
        <f t="shared" si="11"/>
        <v>0.08345618575</v>
      </c>
      <c r="F103" s="28">
        <f t="shared" si="11"/>
        <v>0.082866709</v>
      </c>
      <c r="G103" s="28">
        <f t="shared" si="11"/>
        <v>0.08211071067</v>
      </c>
      <c r="H103" s="28">
        <f t="shared" si="11"/>
        <v>0.07731062577</v>
      </c>
      <c r="I103" s="28">
        <f t="shared" si="11"/>
        <v>0.08134321778</v>
      </c>
      <c r="J103" s="28">
        <f t="shared" si="11"/>
        <v>0.07729420621</v>
      </c>
      <c r="K103" s="28">
        <f t="shared" si="11"/>
        <v>0.07143734367</v>
      </c>
    </row>
    <row r="104">
      <c r="A104" s="23" t="s">
        <v>86</v>
      </c>
      <c r="B104" s="28">
        <f t="shared" ref="B104:K104" si="12">B99*B100*B103</f>
        <v>0.2313098906</v>
      </c>
      <c r="C104" s="28">
        <f t="shared" si="12"/>
        <v>0.2484763148</v>
      </c>
      <c r="D104" s="28">
        <f t="shared" si="12"/>
        <v>0.2728826439</v>
      </c>
      <c r="E104" s="28">
        <f t="shared" si="12"/>
        <v>0.2281148078</v>
      </c>
      <c r="F104" s="28">
        <f t="shared" si="12"/>
        <v>0.2369855758</v>
      </c>
      <c r="G104" s="28">
        <f t="shared" si="12"/>
        <v>0.228627138</v>
      </c>
      <c r="H104" s="28">
        <f t="shared" si="12"/>
        <v>0.2339087661</v>
      </c>
      <c r="I104" s="28">
        <f t="shared" si="12"/>
        <v>0.1967729853</v>
      </c>
      <c r="J104" s="28">
        <f t="shared" si="12"/>
        <v>0.1924150139</v>
      </c>
      <c r="K104" s="28">
        <f t="shared" si="12"/>
        <v>0.1801929558</v>
      </c>
    </row>
    <row r="108" ht="21.0" customHeight="1">
      <c r="A108" s="44"/>
    </row>
    <row r="120">
      <c r="A120" s="45"/>
    </row>
    <row r="161">
      <c r="C161" s="45"/>
    </row>
  </sheetData>
  <mergeCells count="3">
    <mergeCell ref="B1:J1"/>
    <mergeCell ref="C10:L10"/>
    <mergeCell ref="B42:K4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6"/>
      <c r="B1" s="46"/>
      <c r="C1" s="46"/>
      <c r="D1" s="46"/>
      <c r="E1" s="46"/>
      <c r="F1" s="47" t="s">
        <v>87</v>
      </c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</row>
    <row r="2">
      <c r="A2" s="46"/>
      <c r="B2" s="46"/>
      <c r="C2" s="46"/>
      <c r="D2" s="46"/>
      <c r="E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</row>
    <row r="3">
      <c r="A3" s="46"/>
      <c r="B3" s="46"/>
      <c r="C3" s="46"/>
      <c r="D3" s="46"/>
      <c r="E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</row>
    <row r="4">
      <c r="A4" s="48" t="s">
        <v>88</v>
      </c>
      <c r="B4" s="48" t="s">
        <v>89</v>
      </c>
      <c r="C4" s="48" t="s">
        <v>90</v>
      </c>
      <c r="D4" s="48" t="s">
        <v>91</v>
      </c>
      <c r="E4" s="48" t="s">
        <v>92</v>
      </c>
      <c r="F4" s="48" t="s">
        <v>93</v>
      </c>
      <c r="G4" s="48" t="s">
        <v>94</v>
      </c>
      <c r="H4" s="48" t="s">
        <v>95</v>
      </c>
      <c r="J4" s="48" t="s">
        <v>96</v>
      </c>
      <c r="L4" s="48" t="s">
        <v>97</v>
      </c>
      <c r="M4" s="48" t="s">
        <v>18</v>
      </c>
      <c r="N4" s="48" t="s">
        <v>98</v>
      </c>
      <c r="P4" s="48" t="s">
        <v>99</v>
      </c>
      <c r="R4" s="48" t="s">
        <v>100</v>
      </c>
      <c r="T4" s="48" t="s">
        <v>101</v>
      </c>
      <c r="V4" s="48" t="s">
        <v>102</v>
      </c>
      <c r="W4" s="48" t="s">
        <v>103</v>
      </c>
      <c r="Y4" s="48" t="s">
        <v>104</v>
      </c>
      <c r="AA4" s="48" t="s">
        <v>105</v>
      </c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</row>
    <row r="5">
      <c r="A5" s="49">
        <v>44631.0</v>
      </c>
      <c r="B5" s="50">
        <v>15155.0</v>
      </c>
      <c r="C5" s="50">
        <v>8589.0</v>
      </c>
      <c r="D5" s="50">
        <v>294.0</v>
      </c>
      <c r="E5" s="50">
        <v>5097.0</v>
      </c>
      <c r="F5" s="50">
        <v>3340.0</v>
      </c>
      <c r="G5" s="50">
        <v>2270.0</v>
      </c>
      <c r="H5" s="50">
        <v>8238.0</v>
      </c>
      <c r="I5" s="51"/>
      <c r="J5" s="50">
        <v>71788.0</v>
      </c>
      <c r="K5" s="51"/>
      <c r="L5" s="50">
        <v>0.2755523</v>
      </c>
      <c r="M5" s="50">
        <v>8.714251</v>
      </c>
      <c r="N5" s="50">
        <v>13894.0</v>
      </c>
      <c r="O5" s="51"/>
      <c r="P5" s="50">
        <v>8.320686</v>
      </c>
      <c r="Q5" s="51"/>
      <c r="R5" s="50">
        <v>22.03893</v>
      </c>
      <c r="S5" s="51"/>
      <c r="T5" s="50">
        <v>8235.0</v>
      </c>
      <c r="U5" s="51"/>
      <c r="V5" s="50">
        <v>411.0</v>
      </c>
      <c r="W5" s="50">
        <v>16.27</v>
      </c>
      <c r="X5" s="51"/>
      <c r="Y5" s="50">
        <v>25.26122</v>
      </c>
      <c r="Z5" s="51"/>
      <c r="AA5" s="52">
        <v>0.19</v>
      </c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</row>
    <row r="6">
      <c r="A6" s="49">
        <v>44632.0</v>
      </c>
      <c r="B6" s="50">
        <v>21995.0</v>
      </c>
      <c r="C6" s="50">
        <v>13969.0</v>
      </c>
      <c r="D6" s="50">
        <v>348.0</v>
      </c>
      <c r="E6" s="50">
        <v>6270.0</v>
      </c>
      <c r="F6" s="50">
        <v>4220.0</v>
      </c>
      <c r="G6" s="50">
        <v>2204.0</v>
      </c>
      <c r="H6" s="50">
        <v>8675.0</v>
      </c>
      <c r="I6" s="51"/>
      <c r="J6" s="50">
        <v>92921.0</v>
      </c>
      <c r="K6" s="51"/>
      <c r="L6" s="50">
        <v>0.2540634</v>
      </c>
      <c r="M6" s="50">
        <v>10.71135</v>
      </c>
      <c r="N6" s="50">
        <v>4840.0</v>
      </c>
      <c r="O6" s="51"/>
      <c r="P6" s="50">
        <v>77.995</v>
      </c>
      <c r="Q6" s="51"/>
      <c r="R6" s="50">
        <v>19.18618</v>
      </c>
      <c r="S6" s="51"/>
      <c r="T6" s="50">
        <v>9645.0</v>
      </c>
      <c r="U6" s="51"/>
      <c r="V6" s="50">
        <v>413.0</v>
      </c>
      <c r="W6" s="50">
        <v>20.42</v>
      </c>
      <c r="X6" s="51"/>
      <c r="Y6" s="50">
        <v>20.22527</v>
      </c>
      <c r="Z6" s="51"/>
      <c r="AA6" s="52">
        <v>0.2</v>
      </c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</row>
    <row r="7">
      <c r="A7" s="49">
        <v>44633.0</v>
      </c>
      <c r="B7" s="50">
        <v>27202.0</v>
      </c>
      <c r="C7" s="50">
        <v>17513.0</v>
      </c>
      <c r="D7" s="50">
        <v>359.0</v>
      </c>
      <c r="E7" s="50">
        <v>7625.0</v>
      </c>
      <c r="F7" s="50">
        <v>5235.0</v>
      </c>
      <c r="G7" s="50">
        <v>2245.0</v>
      </c>
      <c r="H7" s="50">
        <v>11145.0</v>
      </c>
      <c r="I7" s="51"/>
      <c r="J7" s="50">
        <v>113378.0</v>
      </c>
      <c r="K7" s="51"/>
      <c r="L7" s="50">
        <v>0.2014356</v>
      </c>
      <c r="M7" s="50">
        <v>10.17299</v>
      </c>
      <c r="N7" s="50">
        <v>10939.0</v>
      </c>
      <c r="O7" s="51"/>
      <c r="P7" s="50">
        <v>59.78605</v>
      </c>
      <c r="Q7" s="51"/>
      <c r="R7" s="50">
        <v>19.24491</v>
      </c>
      <c r="S7" s="51"/>
      <c r="T7" s="50">
        <v>4525.0</v>
      </c>
      <c r="U7" s="51"/>
      <c r="V7" s="50">
        <v>468.0</v>
      </c>
      <c r="W7" s="50">
        <v>22.37</v>
      </c>
      <c r="X7" s="51"/>
      <c r="Y7" s="50">
        <v>20.92088</v>
      </c>
      <c r="Z7" s="51"/>
      <c r="AA7" s="52">
        <v>0.19</v>
      </c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</row>
    <row r="8">
      <c r="A8" s="49">
        <v>44634.0</v>
      </c>
      <c r="B8" s="50">
        <v>30736.0</v>
      </c>
      <c r="C8" s="50">
        <v>18703.0</v>
      </c>
      <c r="D8" s="50">
        <v>375.0</v>
      </c>
      <c r="E8" s="50">
        <v>9479.0</v>
      </c>
      <c r="F8" s="50">
        <v>6310.0</v>
      </c>
      <c r="G8" s="50">
        <v>2346.0</v>
      </c>
      <c r="H8" s="50">
        <v>14674.0</v>
      </c>
      <c r="I8" s="51"/>
      <c r="J8" s="50">
        <v>11093.0</v>
      </c>
      <c r="K8" s="51"/>
      <c r="L8" s="50">
        <v>0.1598746</v>
      </c>
      <c r="M8" s="50">
        <v>0.755963</v>
      </c>
      <c r="N8" s="50">
        <v>14166.0</v>
      </c>
      <c r="O8" s="51"/>
      <c r="P8" s="50">
        <v>53.91072</v>
      </c>
      <c r="Q8" s="51"/>
      <c r="R8" s="50">
        <v>20.52967</v>
      </c>
      <c r="S8" s="51"/>
      <c r="T8" s="50">
        <v>5241.0</v>
      </c>
      <c r="U8" s="51"/>
      <c r="V8" s="50">
        <v>470.0</v>
      </c>
      <c r="W8" s="50">
        <v>26.86</v>
      </c>
      <c r="X8" s="51"/>
      <c r="Y8" s="50">
        <v>17.49814</v>
      </c>
      <c r="Z8" s="51"/>
      <c r="AA8" s="52">
        <v>0.18</v>
      </c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</row>
    <row r="9">
      <c r="A9" s="49">
        <v>44635.0</v>
      </c>
      <c r="B9" s="50">
        <v>35727.0</v>
      </c>
      <c r="C9" s="50">
        <v>21341.0</v>
      </c>
      <c r="D9" s="50">
        <v>420.0</v>
      </c>
      <c r="E9" s="50">
        <v>11283.0</v>
      </c>
      <c r="F9" s="50">
        <v>7448.0</v>
      </c>
      <c r="G9" s="50">
        <v>2447.0</v>
      </c>
      <c r="H9" s="50">
        <v>15656.0</v>
      </c>
      <c r="I9" s="51"/>
      <c r="J9" s="50">
        <v>118527.0</v>
      </c>
      <c r="K9" s="51"/>
      <c r="L9" s="50">
        <v>0.1562979</v>
      </c>
      <c r="M9" s="50">
        <v>7.570708</v>
      </c>
      <c r="N9" s="50">
        <v>7972.0</v>
      </c>
      <c r="O9" s="51"/>
      <c r="P9" s="50">
        <v>77.68634</v>
      </c>
      <c r="Q9" s="51"/>
      <c r="R9" s="50">
        <v>20.84698</v>
      </c>
      <c r="S9" s="51"/>
      <c r="T9" s="50">
        <v>5682.0</v>
      </c>
      <c r="U9" s="51"/>
      <c r="V9" s="50">
        <v>474.0</v>
      </c>
      <c r="W9" s="50">
        <v>31.42</v>
      </c>
      <c r="X9" s="51"/>
      <c r="Y9" s="50">
        <v>15.08593</v>
      </c>
      <c r="Z9" s="51"/>
      <c r="AA9" s="52">
        <v>0.18</v>
      </c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</row>
    <row r="10">
      <c r="A10" s="49">
        <v>44636.0</v>
      </c>
      <c r="B10" s="50">
        <v>41409.0</v>
      </c>
      <c r="C10" s="50">
        <v>24344.0</v>
      </c>
      <c r="D10" s="50">
        <v>461.0</v>
      </c>
      <c r="E10" s="50">
        <v>12690.0</v>
      </c>
      <c r="F10" s="50">
        <v>8350.0</v>
      </c>
      <c r="G10" s="50">
        <v>3358.0</v>
      </c>
      <c r="H10" s="50">
        <v>20678.0</v>
      </c>
      <c r="I10" s="51"/>
      <c r="J10" s="50">
        <v>131399.0</v>
      </c>
      <c r="K10" s="51"/>
      <c r="L10" s="50">
        <v>0.1623948</v>
      </c>
      <c r="M10" s="50">
        <v>6.354531</v>
      </c>
      <c r="N10" s="50">
        <v>9211.0</v>
      </c>
      <c r="O10" s="51"/>
      <c r="P10" s="50">
        <v>77.75604</v>
      </c>
      <c r="Q10" s="51"/>
      <c r="R10" s="50">
        <v>20.1647</v>
      </c>
      <c r="S10" s="51"/>
      <c r="T10" s="50">
        <v>2122.0</v>
      </c>
      <c r="U10" s="51"/>
      <c r="V10" s="50">
        <v>477.0</v>
      </c>
      <c r="W10" s="50">
        <v>35.04</v>
      </c>
      <c r="X10" s="51"/>
      <c r="Y10" s="50">
        <v>13.61301</v>
      </c>
      <c r="Z10" s="51"/>
      <c r="AA10" s="52">
        <v>0.18</v>
      </c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</row>
    <row r="11">
      <c r="A11" s="49">
        <v>44637.0</v>
      </c>
      <c r="B11" s="50">
        <v>45175.0</v>
      </c>
      <c r="C11" s="50">
        <v>26789.0</v>
      </c>
      <c r="D11" s="50">
        <v>527.0</v>
      </c>
      <c r="E11" s="50">
        <v>5954.0</v>
      </c>
      <c r="F11" s="50">
        <v>3953.0</v>
      </c>
      <c r="G11" s="50">
        <v>3518.0</v>
      </c>
      <c r="H11" s="50">
        <v>27644.0</v>
      </c>
      <c r="I11" s="51"/>
      <c r="J11" s="50">
        <v>129018.0</v>
      </c>
      <c r="K11" s="51"/>
      <c r="L11" s="50">
        <v>0.1272609</v>
      </c>
      <c r="M11" s="50">
        <v>4.667125</v>
      </c>
      <c r="N11" s="50">
        <v>12458.0</v>
      </c>
      <c r="O11" s="51"/>
      <c r="P11" s="50">
        <v>72.4228</v>
      </c>
      <c r="Q11" s="51"/>
      <c r="R11" s="50">
        <v>8.750415</v>
      </c>
      <c r="S11" s="51"/>
      <c r="T11" s="50">
        <v>3126.0</v>
      </c>
      <c r="U11" s="51"/>
      <c r="V11" s="50">
        <v>479.0</v>
      </c>
      <c r="W11" s="50">
        <v>16.51</v>
      </c>
      <c r="X11" s="51"/>
      <c r="Y11" s="50">
        <v>29.01272</v>
      </c>
      <c r="Z11" s="51"/>
      <c r="AA11" s="52">
        <v>0.17</v>
      </c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</row>
    <row r="12">
      <c r="A12" s="49">
        <v>44638.0</v>
      </c>
      <c r="B12" s="50">
        <v>46614.0</v>
      </c>
      <c r="C12" s="50">
        <v>27604.0</v>
      </c>
      <c r="D12" s="50">
        <v>591.0</v>
      </c>
      <c r="E12" s="50">
        <v>566.0</v>
      </c>
      <c r="F12" s="50">
        <v>456.0</v>
      </c>
      <c r="G12" s="50">
        <v>3697.0</v>
      </c>
      <c r="H12" s="50">
        <v>28071.0</v>
      </c>
      <c r="I12" s="51"/>
      <c r="J12" s="50">
        <v>153037.0</v>
      </c>
      <c r="K12" s="51"/>
      <c r="L12" s="50">
        <v>0.1317018</v>
      </c>
      <c r="M12" s="50">
        <v>5.451783</v>
      </c>
      <c r="N12" s="50">
        <v>10007.0</v>
      </c>
      <c r="O12" s="51"/>
      <c r="P12" s="50">
        <v>78.5322</v>
      </c>
      <c r="Q12" s="51"/>
      <c r="R12" s="50">
        <v>0.978247</v>
      </c>
      <c r="S12" s="51"/>
      <c r="T12" s="50">
        <v>1252.0</v>
      </c>
      <c r="U12" s="51"/>
      <c r="V12" s="50">
        <v>513.0</v>
      </c>
      <c r="W12" s="50">
        <v>1.78</v>
      </c>
      <c r="X12" s="51"/>
      <c r="Y12" s="50">
        <v>288.2022</v>
      </c>
      <c r="Z12" s="51"/>
      <c r="AA12" s="52">
        <v>0.07</v>
      </c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</row>
    <row r="13">
      <c r="A13" s="49">
        <v>44639.0</v>
      </c>
      <c r="B13" s="50">
        <v>56044.0</v>
      </c>
      <c r="C13" s="50">
        <v>33883.0</v>
      </c>
      <c r="D13" s="50">
        <v>737.0</v>
      </c>
      <c r="E13" s="50">
        <v>7592.0</v>
      </c>
      <c r="F13" s="50">
        <v>5039.0</v>
      </c>
      <c r="G13" s="50">
        <v>3842.0</v>
      </c>
      <c r="H13" s="50">
        <v>34248.0</v>
      </c>
      <c r="I13" s="51"/>
      <c r="J13" s="50">
        <v>174056.0</v>
      </c>
      <c r="K13" s="51"/>
      <c r="L13" s="50">
        <v>0.1121817</v>
      </c>
      <c r="M13" s="50">
        <v>5.082224</v>
      </c>
      <c r="N13" s="50">
        <v>18674.0</v>
      </c>
      <c r="O13" s="51"/>
      <c r="P13" s="50">
        <v>66.67975</v>
      </c>
      <c r="Q13" s="51"/>
      <c r="R13" s="50">
        <v>8.99115</v>
      </c>
      <c r="S13" s="51"/>
      <c r="T13" s="50">
        <v>5458.0</v>
      </c>
      <c r="U13" s="51"/>
      <c r="V13" s="50">
        <v>514.0</v>
      </c>
      <c r="W13" s="50">
        <v>19.59</v>
      </c>
      <c r="X13" s="51"/>
      <c r="Y13" s="50">
        <v>26.23788</v>
      </c>
      <c r="Z13" s="51"/>
      <c r="AA13" s="52">
        <v>0.01</v>
      </c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</row>
    <row r="14">
      <c r="A14" s="49">
        <v>44640.0</v>
      </c>
      <c r="B14" s="50">
        <v>63716.0</v>
      </c>
      <c r="C14" s="50">
        <v>37996.0</v>
      </c>
      <c r="D14" s="50">
        <v>806.0</v>
      </c>
      <c r="E14" s="50">
        <v>5280.0</v>
      </c>
      <c r="F14" s="50">
        <v>1853.0</v>
      </c>
      <c r="G14" s="50">
        <v>3912.0</v>
      </c>
      <c r="H14" s="50">
        <v>44194.0</v>
      </c>
      <c r="I14" s="51"/>
      <c r="J14" s="50">
        <v>155282.0</v>
      </c>
      <c r="K14" s="51"/>
      <c r="L14" s="50">
        <v>0.0885188</v>
      </c>
      <c r="M14" s="50">
        <v>3.513644</v>
      </c>
      <c r="N14" s="50">
        <v>9485.0</v>
      </c>
      <c r="O14" s="51"/>
      <c r="P14" s="50">
        <v>85.11363</v>
      </c>
      <c r="Q14" s="51"/>
      <c r="R14" s="50">
        <v>2.908218</v>
      </c>
      <c r="S14" s="51"/>
      <c r="T14" s="50">
        <v>6595.0</v>
      </c>
      <c r="U14" s="51"/>
      <c r="V14" s="50">
        <v>564.0</v>
      </c>
      <c r="W14" s="50">
        <v>6.57</v>
      </c>
      <c r="X14" s="51"/>
      <c r="Y14" s="50">
        <v>85.84475</v>
      </c>
      <c r="Z14" s="51"/>
      <c r="AA14" s="52">
        <v>0.08</v>
      </c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</row>
    <row r="15">
      <c r="A15" s="49">
        <v>44641.0</v>
      </c>
      <c r="B15" s="50">
        <v>64696.0</v>
      </c>
      <c r="C15" s="50">
        <v>34926.0</v>
      </c>
      <c r="D15" s="50">
        <v>979.0</v>
      </c>
      <c r="E15" s="50">
        <v>97750.0</v>
      </c>
      <c r="F15" s="50">
        <v>7196.0</v>
      </c>
      <c r="G15" s="50">
        <v>4012.0</v>
      </c>
      <c r="H15" s="50">
        <v>46859.0</v>
      </c>
      <c r="I15" s="51"/>
      <c r="J15" s="50">
        <v>225336.0</v>
      </c>
      <c r="K15" s="51"/>
      <c r="L15" s="50">
        <v>0.0856186</v>
      </c>
      <c r="M15" s="50">
        <v>4.808809</v>
      </c>
      <c r="N15" s="50">
        <v>54288.0</v>
      </c>
      <c r="O15" s="51"/>
      <c r="P15" s="50">
        <v>16.08755</v>
      </c>
      <c r="Q15" s="51"/>
      <c r="R15" s="50">
        <v>11.12279</v>
      </c>
      <c r="S15" s="51"/>
      <c r="T15" s="50">
        <v>3545.0</v>
      </c>
      <c r="U15" s="51"/>
      <c r="V15" s="50">
        <v>613.0</v>
      </c>
      <c r="W15" s="50">
        <v>23.49</v>
      </c>
      <c r="X15" s="51"/>
      <c r="Y15" s="50">
        <v>26.09621</v>
      </c>
      <c r="Z15" s="51"/>
      <c r="AA15" s="52">
        <v>0.02</v>
      </c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</row>
    <row r="16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</row>
    <row r="17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</row>
    <row r="18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</row>
    <row r="19">
      <c r="A19" s="53" t="s">
        <v>106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</row>
    <row r="20">
      <c r="A20" s="53" t="s">
        <v>107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</row>
    <row r="21">
      <c r="A21" s="46"/>
      <c r="B21" s="53" t="s">
        <v>108</v>
      </c>
      <c r="F21" s="46"/>
      <c r="G21" s="46"/>
      <c r="H21" s="46"/>
      <c r="I21" s="46"/>
      <c r="J21" s="46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46"/>
      <c r="X21" s="46"/>
      <c r="Y21" s="46"/>
      <c r="Z21" s="46"/>
      <c r="AA21" s="46"/>
      <c r="AB21" s="46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</row>
    <row r="22">
      <c r="A22" s="46"/>
      <c r="B22" s="53" t="s">
        <v>109</v>
      </c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</row>
    <row r="2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</row>
    <row r="24">
      <c r="A24" s="53" t="s">
        <v>110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</row>
    <row r="25">
      <c r="A25" s="53" t="s">
        <v>111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</row>
    <row r="26">
      <c r="A26" s="46"/>
      <c r="B26" s="53" t="s">
        <v>112</v>
      </c>
      <c r="D26" s="53" t="s">
        <v>113</v>
      </c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</row>
    <row r="27">
      <c r="A27" s="46"/>
      <c r="B27" s="53" t="s">
        <v>114</v>
      </c>
      <c r="D27" s="53" t="s">
        <v>115</v>
      </c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</row>
    <row r="28">
      <c r="A28" s="53" t="s">
        <v>116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</row>
    <row r="29">
      <c r="A29" s="53" t="s">
        <v>117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</row>
    <row r="30">
      <c r="A30" s="46"/>
      <c r="B30" s="53" t="s">
        <v>118</v>
      </c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</row>
    <row r="3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</row>
    <row r="32">
      <c r="A32" s="53" t="s">
        <v>119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</row>
    <row r="33">
      <c r="A33" s="53" t="s">
        <v>120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</row>
    <row r="34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</row>
    <row r="35">
      <c r="A35" s="55"/>
      <c r="B35" s="46"/>
      <c r="C35" s="46"/>
      <c r="D35" s="46"/>
      <c r="E35" s="46"/>
      <c r="F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</row>
    <row r="36">
      <c r="A36" s="46"/>
      <c r="B36" s="46"/>
      <c r="C36" s="46"/>
      <c r="D36" s="46"/>
      <c r="E36" s="46"/>
      <c r="F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</row>
    <row r="37">
      <c r="A37" s="46"/>
      <c r="B37" s="46"/>
      <c r="C37" s="46"/>
      <c r="D37" s="46"/>
      <c r="E37" s="46"/>
      <c r="F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</row>
    <row r="38">
      <c r="A38" s="46"/>
      <c r="B38" s="46"/>
      <c r="C38" s="46"/>
      <c r="D38" s="46"/>
      <c r="E38" s="46"/>
      <c r="F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</row>
    <row r="39">
      <c r="A39" s="46"/>
      <c r="B39" s="46"/>
      <c r="C39" s="46"/>
      <c r="D39" s="46"/>
      <c r="E39" s="46"/>
      <c r="F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</row>
    <row r="40">
      <c r="A40" s="46"/>
      <c r="B40" s="46"/>
      <c r="C40" s="46"/>
      <c r="D40" s="46"/>
      <c r="E40" s="46"/>
      <c r="F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</row>
    <row r="41">
      <c r="A41" s="46"/>
      <c r="B41" s="46"/>
      <c r="C41" s="46"/>
      <c r="D41" s="46"/>
      <c r="E41" s="46"/>
      <c r="F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</row>
    <row r="42">
      <c r="A42" s="46"/>
      <c r="B42" s="46"/>
      <c r="C42" s="46"/>
      <c r="D42" s="46"/>
      <c r="E42" s="46"/>
      <c r="F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</row>
    <row r="43">
      <c r="A43" s="46"/>
      <c r="B43" s="46"/>
      <c r="C43" s="46"/>
      <c r="D43" s="46"/>
      <c r="E43" s="46"/>
      <c r="F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</row>
    <row r="44">
      <c r="A44" s="46"/>
      <c r="B44" s="46"/>
      <c r="C44" s="46"/>
      <c r="D44" s="46"/>
      <c r="E44" s="46"/>
      <c r="F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</row>
    <row r="45">
      <c r="A45" s="46"/>
      <c r="B45" s="46"/>
      <c r="C45" s="46"/>
      <c r="D45" s="46"/>
      <c r="E45" s="46"/>
      <c r="F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</row>
    <row r="46">
      <c r="A46" s="46"/>
      <c r="B46" s="46"/>
      <c r="C46" s="46"/>
      <c r="D46" s="46"/>
      <c r="E46" s="46"/>
      <c r="F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</row>
    <row r="47">
      <c r="A47" s="46"/>
      <c r="B47" s="46"/>
      <c r="C47" s="46"/>
      <c r="D47" s="46"/>
      <c r="E47" s="46"/>
      <c r="F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</row>
    <row r="48">
      <c r="A48" s="46"/>
      <c r="B48" s="46"/>
      <c r="C48" s="46"/>
      <c r="D48" s="46"/>
      <c r="E48" s="46"/>
      <c r="F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</row>
  </sheetData>
  <mergeCells count="20">
    <mergeCell ref="W4:X4"/>
    <mergeCell ref="Y4:Z4"/>
    <mergeCell ref="F1:L3"/>
    <mergeCell ref="H4:I4"/>
    <mergeCell ref="J4:K4"/>
    <mergeCell ref="N4:O4"/>
    <mergeCell ref="P4:Q4"/>
    <mergeCell ref="R4:S4"/>
    <mergeCell ref="T4:U4"/>
    <mergeCell ref="B27:C27"/>
    <mergeCell ref="A29:B29"/>
    <mergeCell ref="B30:E30"/>
    <mergeCell ref="A33:E33"/>
    <mergeCell ref="A20:B20"/>
    <mergeCell ref="B21:E21"/>
    <mergeCell ref="B22:E22"/>
    <mergeCell ref="A25:B25"/>
    <mergeCell ref="B26:C26"/>
    <mergeCell ref="D26:F26"/>
    <mergeCell ref="D27:E27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13"/>
    <col customWidth="1" min="2" max="2" width="44.63"/>
    <col customWidth="1" min="3" max="3" width="14.75"/>
    <col customWidth="1" min="4" max="5" width="14.0"/>
    <col customWidth="1" min="6" max="6" width="21.38"/>
    <col customWidth="1" min="7" max="7" width="13.88"/>
    <col customWidth="1" min="8" max="8" width="14.38"/>
    <col customWidth="1" min="9" max="9" width="13.75"/>
    <col customWidth="1" min="10" max="11" width="14.38"/>
    <col customWidth="1" min="12" max="12" width="14.75"/>
    <col customWidth="1" min="14" max="14" width="29.88"/>
  </cols>
  <sheetData>
    <row r="1" ht="33.75" customHeight="1">
      <c r="B1" s="56" t="s">
        <v>121</v>
      </c>
    </row>
    <row r="3" ht="21.75" customHeight="1">
      <c r="A3" s="7" t="s">
        <v>13</v>
      </c>
      <c r="B3" s="7" t="s">
        <v>14</v>
      </c>
      <c r="C3" s="8">
        <v>44256.0</v>
      </c>
      <c r="D3" s="8">
        <v>43903.0</v>
      </c>
      <c r="E3" s="8">
        <v>43538.0</v>
      </c>
      <c r="F3" s="8">
        <v>43174.0</v>
      </c>
      <c r="G3" s="8">
        <v>42810.0</v>
      </c>
      <c r="H3" s="8">
        <v>42446.0</v>
      </c>
      <c r="I3" s="8">
        <v>42081.0</v>
      </c>
      <c r="J3" s="8">
        <v>41717.0</v>
      </c>
      <c r="K3" s="8">
        <v>41353.0</v>
      </c>
      <c r="L3" s="8">
        <v>40969.0</v>
      </c>
    </row>
    <row r="4">
      <c r="A4" s="11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ht="21.0" customHeight="1">
      <c r="A6" s="10" t="s">
        <v>122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ht="15.75" customHeight="1">
      <c r="A8" s="11" t="s">
        <v>16</v>
      </c>
      <c r="B8" s="12" t="s">
        <v>17</v>
      </c>
      <c r="C8" s="9">
        <f t="shared" ref="C8:K8" si="1">sum(O11:O13)/sum(O15:O17)</f>
        <v>0.5471280739</v>
      </c>
      <c r="D8" s="9">
        <f t="shared" si="1"/>
        <v>1.758266019</v>
      </c>
      <c r="E8" s="9">
        <f t="shared" si="1"/>
        <v>2.371998332</v>
      </c>
      <c r="F8" s="9">
        <f t="shared" si="1"/>
        <v>2.637079586</v>
      </c>
      <c r="G8" s="9">
        <f t="shared" si="1"/>
        <v>2.05400588</v>
      </c>
      <c r="H8" s="9">
        <f t="shared" si="1"/>
        <v>1.876109961</v>
      </c>
      <c r="I8" s="9">
        <f t="shared" si="1"/>
        <v>0.9370334548</v>
      </c>
      <c r="J8" s="9">
        <f t="shared" si="1"/>
        <v>1.075728337</v>
      </c>
      <c r="K8" s="9">
        <f t="shared" si="1"/>
        <v>1.049808612</v>
      </c>
      <c r="L8" s="9">
        <f>sum(X10:X13)/sum(X15:X17)</f>
        <v>1.372822863</v>
      </c>
      <c r="N8" s="28" t="s">
        <v>123</v>
      </c>
    </row>
    <row r="9">
      <c r="A9" s="11" t="s">
        <v>18</v>
      </c>
      <c r="B9" s="12" t="s">
        <v>19</v>
      </c>
      <c r="C9" s="9">
        <f t="shared" ref="C9:L9" si="2">sum(O11:O14)/sum(O16:O18)</f>
        <v>0.5471280739</v>
      </c>
      <c r="D9" s="9">
        <f t="shared" si="2"/>
        <v>1.758266019</v>
      </c>
      <c r="E9" s="9">
        <f t="shared" si="2"/>
        <v>2.371998332</v>
      </c>
      <c r="F9" s="9">
        <f t="shared" si="2"/>
        <v>2.637079586</v>
      </c>
      <c r="G9" s="9">
        <f t="shared" si="2"/>
        <v>2.05400588</v>
      </c>
      <c r="H9" s="9">
        <f t="shared" si="2"/>
        <v>1.876109961</v>
      </c>
      <c r="I9" s="9">
        <f t="shared" si="2"/>
        <v>0.9370334548</v>
      </c>
      <c r="J9" s="9">
        <f t="shared" si="2"/>
        <v>1.075728337</v>
      </c>
      <c r="K9" s="9">
        <f t="shared" si="2"/>
        <v>1.049808612</v>
      </c>
      <c r="L9" s="9">
        <f t="shared" si="2"/>
        <v>1.372822863</v>
      </c>
      <c r="N9" s="57"/>
      <c r="O9" s="58">
        <v>44256.0</v>
      </c>
      <c r="P9" s="58">
        <v>43891.0</v>
      </c>
      <c r="Q9" s="58">
        <v>43525.0</v>
      </c>
      <c r="R9" s="58">
        <v>43160.0</v>
      </c>
      <c r="S9" s="58">
        <v>42795.0</v>
      </c>
      <c r="T9" s="58">
        <v>42430.0</v>
      </c>
      <c r="U9" s="58">
        <v>42064.0</v>
      </c>
      <c r="V9" s="58">
        <v>41699.0</v>
      </c>
      <c r="W9" s="58">
        <v>41334.0</v>
      </c>
      <c r="X9" s="59">
        <v>40969.0</v>
      </c>
    </row>
    <row r="10">
      <c r="A10" s="11" t="s">
        <v>20</v>
      </c>
      <c r="B10" s="9"/>
      <c r="C10" s="13" t="s">
        <v>21</v>
      </c>
      <c r="M10" s="60"/>
      <c r="N10" s="61" t="s">
        <v>124</v>
      </c>
      <c r="O10" s="62" t="s">
        <v>125</v>
      </c>
      <c r="P10" s="62" t="s">
        <v>126</v>
      </c>
      <c r="Q10" s="61" t="s">
        <v>127</v>
      </c>
      <c r="R10" s="62" t="s">
        <v>128</v>
      </c>
      <c r="S10" s="62" t="s">
        <v>129</v>
      </c>
      <c r="T10" s="62" t="s">
        <v>130</v>
      </c>
      <c r="U10" s="62" t="s">
        <v>131</v>
      </c>
      <c r="V10" s="62" t="s">
        <v>132</v>
      </c>
      <c r="W10" s="62" t="s">
        <v>133</v>
      </c>
      <c r="X10" s="63" t="s">
        <v>134</v>
      </c>
    </row>
    <row r="1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N11" s="64" t="s">
        <v>135</v>
      </c>
      <c r="O11" s="63" t="s">
        <v>136</v>
      </c>
      <c r="P11" s="63" t="s">
        <v>137</v>
      </c>
      <c r="Q11" s="63" t="s">
        <v>138</v>
      </c>
      <c r="R11" s="63" t="s">
        <v>139</v>
      </c>
      <c r="S11" s="63" t="s">
        <v>140</v>
      </c>
      <c r="T11" s="65" t="s">
        <v>141</v>
      </c>
      <c r="U11" s="65" t="s">
        <v>142</v>
      </c>
      <c r="V11" s="65" t="s">
        <v>143</v>
      </c>
      <c r="W11" s="65" t="s">
        <v>144</v>
      </c>
      <c r="X11" s="65" t="s">
        <v>145</v>
      </c>
    </row>
    <row r="12" ht="18.75" customHeight="1">
      <c r="A12" s="10" t="s">
        <v>146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N12" s="64" t="s">
        <v>147</v>
      </c>
      <c r="O12" s="63">
        <v>8877.58</v>
      </c>
      <c r="P12" s="65">
        <v>8410.29</v>
      </c>
      <c r="Q12" s="65">
        <v>7931.43</v>
      </c>
      <c r="R12" s="65">
        <v>7903.51</v>
      </c>
      <c r="S12" s="63">
        <v>7805.21</v>
      </c>
      <c r="T12" s="65">
        <v>7576.92</v>
      </c>
      <c r="U12" s="65">
        <v>4725.52</v>
      </c>
      <c r="V12" s="65">
        <v>4678.14</v>
      </c>
      <c r="W12" s="65">
        <v>4647.06</v>
      </c>
      <c r="X12" s="65">
        <v>4614.69</v>
      </c>
    </row>
    <row r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N13" s="64" t="s">
        <v>148</v>
      </c>
      <c r="O13" s="63">
        <v>73411.21</v>
      </c>
      <c r="P13" s="65">
        <v>75977.67</v>
      </c>
      <c r="Q13" s="65">
        <v>81852.17</v>
      </c>
      <c r="R13" s="65">
        <v>71726.8</v>
      </c>
      <c r="S13" s="65">
        <v>62534.55</v>
      </c>
      <c r="T13" s="65">
        <v>57573.7</v>
      </c>
      <c r="U13" s="65">
        <v>24997.05</v>
      </c>
      <c r="V13" s="65">
        <v>32709.39</v>
      </c>
      <c r="W13" s="65">
        <v>29087.07</v>
      </c>
      <c r="X13" s="65">
        <v>19515.39</v>
      </c>
    </row>
    <row r="14">
      <c r="A14" s="11" t="s">
        <v>23</v>
      </c>
      <c r="B14" s="14" t="s">
        <v>24</v>
      </c>
      <c r="C14" s="66">
        <v>0.0287</v>
      </c>
      <c r="D14" s="66">
        <v>0.026</v>
      </c>
      <c r="E14" s="66">
        <v>0.0239</v>
      </c>
      <c r="F14" s="66">
        <v>0.031</v>
      </c>
      <c r="G14" s="66">
        <v>0.0375</v>
      </c>
      <c r="H14" s="66">
        <v>0.0346</v>
      </c>
      <c r="I14" s="66">
        <v>0.0334</v>
      </c>
      <c r="J14" s="66">
        <v>0.0308</v>
      </c>
      <c r="K14" s="66">
        <v>0.0281</v>
      </c>
      <c r="L14" s="66">
        <v>0.0239</v>
      </c>
      <c r="N14" s="67"/>
      <c r="O14" s="63"/>
      <c r="P14" s="65"/>
      <c r="Q14" s="65"/>
      <c r="R14" s="65"/>
      <c r="S14" s="65"/>
      <c r="T14" s="65"/>
      <c r="U14" s="65"/>
      <c r="V14" s="65"/>
      <c r="W14" s="65"/>
      <c r="X14" s="65"/>
    </row>
    <row r="15">
      <c r="A15" s="11" t="s">
        <v>25</v>
      </c>
      <c r="B15" s="14" t="s">
        <v>26</v>
      </c>
      <c r="C15" s="66">
        <v>0.0</v>
      </c>
      <c r="D15" s="66">
        <v>0.0</v>
      </c>
      <c r="E15" s="66">
        <v>0.0</v>
      </c>
      <c r="F15" s="66">
        <v>0.0</v>
      </c>
      <c r="G15" s="66">
        <v>0.0</v>
      </c>
      <c r="H15" s="66">
        <v>0.1188</v>
      </c>
      <c r="I15" s="66">
        <v>0.2947</v>
      </c>
      <c r="J15" s="66">
        <v>0.336</v>
      </c>
      <c r="K15" s="66">
        <v>0.2941</v>
      </c>
      <c r="L15" s="66">
        <v>0.3448</v>
      </c>
      <c r="N15" s="64" t="s">
        <v>149</v>
      </c>
      <c r="O15" s="63" t="s">
        <v>150</v>
      </c>
      <c r="P15" s="65" t="s">
        <v>151</v>
      </c>
      <c r="Q15" s="65" t="s">
        <v>152</v>
      </c>
      <c r="R15" s="65" t="s">
        <v>153</v>
      </c>
      <c r="S15" s="65" t="s">
        <v>154</v>
      </c>
      <c r="T15" s="65" t="s">
        <v>155</v>
      </c>
      <c r="U15" s="65" t="s">
        <v>156</v>
      </c>
      <c r="V15" s="65" t="s">
        <v>157</v>
      </c>
      <c r="W15" s="65" t="s">
        <v>158</v>
      </c>
      <c r="X15" s="65" t="s">
        <v>159</v>
      </c>
    </row>
    <row r="16">
      <c r="A16" s="11" t="s">
        <v>27</v>
      </c>
      <c r="B16" s="14" t="s">
        <v>28</v>
      </c>
      <c r="C16" s="66">
        <v>0.0116</v>
      </c>
      <c r="D16" s="66">
        <v>0.0069</v>
      </c>
      <c r="E16" s="66">
        <v>0.0034</v>
      </c>
      <c r="F16" s="66">
        <v>0.0068</v>
      </c>
      <c r="G16" s="66">
        <v>0.0103</v>
      </c>
      <c r="H16" s="66">
        <v>0.011</v>
      </c>
      <c r="I16" s="66">
        <v>0.0148</v>
      </c>
      <c r="J16" s="66">
        <v>0.0147</v>
      </c>
      <c r="K16" s="66">
        <v>0.0142</v>
      </c>
      <c r="L16" s="66">
        <v>0.0126</v>
      </c>
      <c r="N16" s="64" t="s">
        <v>160</v>
      </c>
      <c r="O16" s="63">
        <v>91630.96</v>
      </c>
      <c r="P16" s="65" t="s">
        <v>161</v>
      </c>
      <c r="Q16" s="65" t="s">
        <v>162</v>
      </c>
      <c r="R16" s="65" t="s">
        <v>163</v>
      </c>
      <c r="S16" s="65" t="s">
        <v>164</v>
      </c>
      <c r="T16" s="65" t="s">
        <v>165</v>
      </c>
      <c r="U16" s="65" t="s">
        <v>166</v>
      </c>
      <c r="V16" s="65" t="s">
        <v>167</v>
      </c>
      <c r="W16" s="65" t="s">
        <v>168</v>
      </c>
      <c r="X16" s="65" t="s">
        <v>169</v>
      </c>
    </row>
    <row r="17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N17" s="68" t="s">
        <v>170</v>
      </c>
      <c r="O17" s="63">
        <v>58770.37</v>
      </c>
      <c r="P17" s="65">
        <v>47994.99</v>
      </c>
      <c r="Q17" s="65">
        <v>37851.46</v>
      </c>
      <c r="R17" s="65">
        <v>30196.4</v>
      </c>
      <c r="S17" s="65">
        <v>34245.16</v>
      </c>
      <c r="T17" s="65">
        <v>34726.44</v>
      </c>
      <c r="U17" s="65">
        <v>31719.86</v>
      </c>
      <c r="V17" s="65">
        <v>34755.55</v>
      </c>
      <c r="W17" s="65">
        <v>32133.6</v>
      </c>
      <c r="X17" s="65">
        <v>17576.98</v>
      </c>
    </row>
    <row r="18" ht="19.5" customHeight="1">
      <c r="A18" s="10" t="s">
        <v>171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>
      <c r="A20" s="11" t="s">
        <v>30</v>
      </c>
      <c r="B20" s="14" t="s">
        <v>31</v>
      </c>
      <c r="C20" s="66">
        <v>0.0</v>
      </c>
      <c r="D20" s="66">
        <v>0.0</v>
      </c>
      <c r="E20" s="66">
        <v>0.0</v>
      </c>
      <c r="F20" s="66">
        <v>0.0</v>
      </c>
      <c r="G20" s="66">
        <v>0.0</v>
      </c>
      <c r="H20" s="66">
        <v>0.0</v>
      </c>
      <c r="I20" s="66">
        <v>0.0</v>
      </c>
      <c r="J20" s="66">
        <v>0.0</v>
      </c>
      <c r="K20" s="66">
        <v>0.0</v>
      </c>
      <c r="L20" s="66">
        <v>0.0</v>
      </c>
    </row>
    <row r="21">
      <c r="A21" s="9"/>
      <c r="B21" s="9"/>
      <c r="C21" s="66"/>
      <c r="D21" s="66"/>
      <c r="E21" s="66"/>
      <c r="F21" s="66"/>
      <c r="G21" s="66"/>
      <c r="H21" s="66"/>
      <c r="I21" s="66"/>
      <c r="J21" s="66"/>
      <c r="K21" s="66"/>
      <c r="L21" s="66"/>
      <c r="T21" s="69"/>
      <c r="U21" s="70"/>
      <c r="V21" s="70"/>
    </row>
    <row r="22" ht="19.5" customHeight="1">
      <c r="A22" s="10" t="s">
        <v>172</v>
      </c>
      <c r="B22" s="9"/>
      <c r="C22" s="66"/>
      <c r="D22" s="66"/>
      <c r="E22" s="66"/>
      <c r="F22" s="66"/>
      <c r="G22" s="66"/>
      <c r="H22" s="66"/>
      <c r="I22" s="66"/>
      <c r="J22" s="66"/>
      <c r="K22" s="66"/>
      <c r="L22" s="66"/>
      <c r="T22" s="71"/>
    </row>
    <row r="23">
      <c r="A23" s="9"/>
      <c r="B23" s="9"/>
      <c r="C23" s="66"/>
      <c r="D23" s="66"/>
      <c r="E23" s="66"/>
      <c r="F23" s="66"/>
      <c r="G23" s="66"/>
      <c r="H23" s="66"/>
      <c r="I23" s="66"/>
      <c r="J23" s="66"/>
      <c r="K23" s="66"/>
      <c r="L23" s="66"/>
      <c r="R23" s="72"/>
      <c r="S23" s="70"/>
    </row>
    <row r="24">
      <c r="A24" s="11" t="s">
        <v>33</v>
      </c>
      <c r="B24" s="14" t="s">
        <v>34</v>
      </c>
      <c r="C24" s="66">
        <v>24.01</v>
      </c>
      <c r="D24" s="66">
        <v>12.28</v>
      </c>
      <c r="E24" s="66">
        <v>5.23</v>
      </c>
      <c r="F24" s="66">
        <v>10.56</v>
      </c>
      <c r="G24" s="66">
        <v>15.31</v>
      </c>
      <c r="H24" s="66">
        <v>16.75</v>
      </c>
      <c r="I24" s="66">
        <v>19.32</v>
      </c>
      <c r="J24" s="66">
        <v>84.99</v>
      </c>
      <c r="K24" s="66">
        <v>72.2</v>
      </c>
      <c r="L24" s="66">
        <v>56.11</v>
      </c>
    </row>
    <row r="25">
      <c r="A25" s="11" t="s">
        <v>35</v>
      </c>
      <c r="B25" s="17" t="s">
        <v>36</v>
      </c>
      <c r="C25" s="66">
        <v>24.244</v>
      </c>
      <c r="D25" s="66">
        <v>26.364</v>
      </c>
      <c r="E25" s="66">
        <v>76.577</v>
      </c>
      <c r="F25" s="66">
        <v>26.359</v>
      </c>
      <c r="G25" s="66">
        <v>16.439</v>
      </c>
      <c r="H25" s="66">
        <v>12.844</v>
      </c>
      <c r="I25" s="66">
        <v>14.846</v>
      </c>
      <c r="J25" s="66">
        <v>2.663</v>
      </c>
      <c r="K25" s="66">
        <v>2.632</v>
      </c>
      <c r="L25" s="66">
        <v>2.885</v>
      </c>
    </row>
    <row r="26">
      <c r="A26" s="11" t="s">
        <v>37</v>
      </c>
      <c r="B26" s="17" t="s">
        <v>38</v>
      </c>
      <c r="C26" s="66">
        <v>0.0029</v>
      </c>
      <c r="D26" s="66">
        <v>0.0</v>
      </c>
      <c r="E26" s="66">
        <v>0.0024</v>
      </c>
      <c r="F26" s="66">
        <v>0.0044</v>
      </c>
      <c r="G26" s="66">
        <v>0.0071</v>
      </c>
      <c r="H26" s="66">
        <v>0.0202</v>
      </c>
      <c r="I26" s="66">
        <v>0.0169</v>
      </c>
      <c r="J26" s="66">
        <v>0.0157</v>
      </c>
      <c r="K26" s="66">
        <v>0.0165</v>
      </c>
      <c r="L26" s="66">
        <v>0.0202</v>
      </c>
    </row>
    <row r="27">
      <c r="A27" s="11" t="s">
        <v>74</v>
      </c>
      <c r="B27" s="13" t="s">
        <v>173</v>
      </c>
      <c r="C27" s="66">
        <v>2.0</v>
      </c>
      <c r="D27" s="66">
        <v>0.0</v>
      </c>
      <c r="E27" s="66">
        <v>1.0</v>
      </c>
      <c r="F27" s="66">
        <v>1.5</v>
      </c>
      <c r="G27" s="66">
        <v>2.5</v>
      </c>
      <c r="H27" s="66">
        <v>5.0</v>
      </c>
      <c r="I27" s="66">
        <v>5.0</v>
      </c>
      <c r="J27" s="66">
        <v>23.0</v>
      </c>
      <c r="K27" s="66">
        <v>20.0</v>
      </c>
      <c r="L27" s="66">
        <v>16.5</v>
      </c>
    </row>
    <row r="28">
      <c r="A28" s="9"/>
      <c r="B28" s="9"/>
      <c r="C28" s="66"/>
      <c r="D28" s="66"/>
      <c r="E28" s="66"/>
      <c r="F28" s="66"/>
      <c r="G28" s="66"/>
      <c r="H28" s="66"/>
      <c r="I28" s="66"/>
      <c r="J28" s="66"/>
      <c r="K28" s="66"/>
      <c r="L28" s="66"/>
    </row>
    <row r="29" ht="18.0" customHeight="1">
      <c r="A29" s="73" t="s">
        <v>174</v>
      </c>
      <c r="B29" s="17" t="s">
        <v>175</v>
      </c>
      <c r="C29" s="66">
        <v>9.99</v>
      </c>
      <c r="D29" s="66">
        <v>11.2</v>
      </c>
      <c r="E29" s="66">
        <v>10.84</v>
      </c>
      <c r="F29" s="66">
        <v>10.16</v>
      </c>
      <c r="G29" s="66">
        <v>9.42</v>
      </c>
      <c r="H29" s="66">
        <v>9.76</v>
      </c>
      <c r="I29" s="66">
        <v>9.75</v>
      </c>
      <c r="J29" s="66">
        <v>9.78</v>
      </c>
      <c r="K29" s="66">
        <v>9.81</v>
      </c>
      <c r="L29" s="66">
        <v>9.85</v>
      </c>
    </row>
    <row r="30">
      <c r="A30" s="74"/>
      <c r="B30" s="17"/>
      <c r="C30" s="66"/>
      <c r="D30" s="66"/>
      <c r="E30" s="66"/>
      <c r="F30" s="66"/>
      <c r="G30" s="66"/>
      <c r="H30" s="66"/>
      <c r="I30" s="66"/>
      <c r="J30" s="66"/>
      <c r="K30" s="66"/>
      <c r="L30" s="66"/>
    </row>
    <row r="31">
      <c r="A31" s="75" t="s">
        <v>176</v>
      </c>
      <c r="B31" s="17" t="s">
        <v>177</v>
      </c>
      <c r="C31" s="76">
        <f t="shared" ref="C31:L31" si="3">C15*C16*C29</f>
        <v>0</v>
      </c>
      <c r="D31" s="77">
        <f t="shared" si="3"/>
        <v>0</v>
      </c>
      <c r="E31" s="77">
        <f t="shared" si="3"/>
        <v>0</v>
      </c>
      <c r="F31" s="77">
        <f t="shared" si="3"/>
        <v>0</v>
      </c>
      <c r="G31" s="77">
        <f t="shared" si="3"/>
        <v>0</v>
      </c>
      <c r="H31" s="77">
        <f t="shared" si="3"/>
        <v>0.012754368</v>
      </c>
      <c r="I31" s="77">
        <f t="shared" si="3"/>
        <v>0.04252521</v>
      </c>
      <c r="J31" s="77">
        <f t="shared" si="3"/>
        <v>0.048305376</v>
      </c>
      <c r="K31" s="77">
        <f t="shared" si="3"/>
        <v>0.0409687182</v>
      </c>
      <c r="L31" s="77">
        <f t="shared" si="3"/>
        <v>0.042793128</v>
      </c>
    </row>
    <row r="3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</sheetData>
  <mergeCells count="2">
    <mergeCell ref="B1:J1"/>
    <mergeCell ref="C10:L10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78" t="s">
        <v>178</v>
      </c>
    </row>
  </sheetData>
  <mergeCells count="1">
    <mergeCell ref="A1:H13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35.38"/>
    <col customWidth="1" min="3" max="3" width="13.13"/>
    <col customWidth="1" min="4" max="4" width="11.5"/>
    <col customWidth="1" min="5" max="5" width="11.0"/>
    <col customWidth="1" min="6" max="6" width="11.5"/>
    <col customWidth="1" min="7" max="7" width="21.5"/>
    <col customWidth="1" min="8" max="12" width="11.5"/>
  </cols>
  <sheetData>
    <row r="1">
      <c r="A1" s="6" t="s">
        <v>179</v>
      </c>
    </row>
    <row r="2">
      <c r="A2" s="79"/>
    </row>
    <row r="3">
      <c r="A3" s="79"/>
    </row>
    <row r="4">
      <c r="A4" s="7" t="s">
        <v>13</v>
      </c>
      <c r="B4" s="7" t="s">
        <v>180</v>
      </c>
      <c r="C4" s="8">
        <v>40980.0</v>
      </c>
      <c r="D4" s="8">
        <v>41346.0</v>
      </c>
      <c r="E4" s="8">
        <v>41712.0</v>
      </c>
      <c r="F4" s="8">
        <v>42078.0</v>
      </c>
      <c r="G4" s="8">
        <v>42445.0</v>
      </c>
      <c r="H4" s="8">
        <v>42811.0</v>
      </c>
      <c r="I4" s="8">
        <v>43177.0</v>
      </c>
      <c r="J4" s="8">
        <v>43543.0</v>
      </c>
      <c r="K4" s="8">
        <v>43910.0</v>
      </c>
      <c r="L4" s="8">
        <v>44276.0</v>
      </c>
    </row>
    <row r="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>
      <c r="A6" s="80" t="s">
        <v>181</v>
      </c>
      <c r="B6" s="9"/>
      <c r="C6" s="81" t="s">
        <v>182</v>
      </c>
      <c r="G6" s="9"/>
      <c r="H6" s="9"/>
      <c r="I6" s="9"/>
      <c r="J6" s="9"/>
      <c r="K6" s="9"/>
      <c r="L6" s="9"/>
    </row>
    <row r="7">
      <c r="A7" s="10"/>
      <c r="B7" s="9"/>
      <c r="G7" s="9"/>
      <c r="H7" s="9"/>
      <c r="I7" s="9"/>
      <c r="J7" s="9"/>
      <c r="K7" s="9"/>
      <c r="L7" s="9"/>
    </row>
    <row r="8">
      <c r="A8" s="9" t="s">
        <v>97</v>
      </c>
      <c r="B8" s="9" t="s">
        <v>17</v>
      </c>
      <c r="G8" s="9">
        <v>0.69</v>
      </c>
      <c r="H8" s="9">
        <v>0.73</v>
      </c>
      <c r="I8" s="9">
        <v>0.85</v>
      </c>
      <c r="J8" s="9">
        <v>1.12</v>
      </c>
      <c r="K8" s="9">
        <v>0.37</v>
      </c>
      <c r="L8" s="9">
        <v>0.54</v>
      </c>
    </row>
    <row r="9">
      <c r="A9" s="11" t="s">
        <v>18</v>
      </c>
      <c r="B9" s="12" t="s">
        <v>19</v>
      </c>
      <c r="G9" s="9">
        <v>0.69</v>
      </c>
      <c r="H9" s="9">
        <v>0.73</v>
      </c>
      <c r="I9" s="9">
        <v>0.85</v>
      </c>
      <c r="J9" s="9">
        <v>1.12</v>
      </c>
      <c r="K9" s="9">
        <v>0.37</v>
      </c>
      <c r="L9" s="9">
        <v>0.54</v>
      </c>
    </row>
    <row r="10">
      <c r="A10" s="11" t="s">
        <v>20</v>
      </c>
      <c r="B10" s="12"/>
      <c r="G10" s="82" t="s">
        <v>21</v>
      </c>
    </row>
    <row r="11">
      <c r="A11" s="11"/>
      <c r="B11" s="9"/>
    </row>
    <row r="12">
      <c r="A12" s="10" t="s">
        <v>183</v>
      </c>
      <c r="B12" s="9"/>
      <c r="G12" s="9"/>
      <c r="H12" s="9"/>
      <c r="I12" s="9"/>
      <c r="J12" s="9"/>
      <c r="K12" s="9"/>
      <c r="L12" s="9"/>
    </row>
    <row r="13">
      <c r="A13" s="10"/>
      <c r="B13" s="9"/>
      <c r="G13" s="9"/>
      <c r="H13" s="9"/>
      <c r="I13" s="9"/>
      <c r="J13" s="9"/>
      <c r="K13" s="9"/>
      <c r="L13" s="9"/>
    </row>
    <row r="14">
      <c r="A14" s="9" t="s">
        <v>23</v>
      </c>
      <c r="B14" s="9" t="s">
        <v>24</v>
      </c>
      <c r="G14" s="9">
        <v>0.04</v>
      </c>
      <c r="H14" s="9">
        <v>0.08</v>
      </c>
      <c r="I14" s="9">
        <v>0.07</v>
      </c>
      <c r="J14" s="9">
        <v>0.03</v>
      </c>
      <c r="K14" s="9">
        <v>0.06</v>
      </c>
      <c r="L14" s="9">
        <v>0.06</v>
      </c>
    </row>
    <row r="15">
      <c r="A15" s="11" t="s">
        <v>25</v>
      </c>
      <c r="B15" s="14" t="s">
        <v>26</v>
      </c>
      <c r="G15" s="15">
        <v>0.86</v>
      </c>
      <c r="H15" s="15">
        <v>0.83</v>
      </c>
      <c r="I15" s="15">
        <v>0.81</v>
      </c>
      <c r="J15" s="15">
        <v>0.62</v>
      </c>
      <c r="K15" s="15">
        <v>0.39</v>
      </c>
      <c r="L15" s="15">
        <v>0.45</v>
      </c>
    </row>
    <row r="16">
      <c r="A16" s="11" t="s">
        <v>27</v>
      </c>
      <c r="B16" s="14" t="s">
        <v>28</v>
      </c>
      <c r="G16" s="15">
        <v>0.04</v>
      </c>
      <c r="H16" s="15">
        <v>0.08</v>
      </c>
      <c r="I16" s="15">
        <v>0.07</v>
      </c>
      <c r="J16" s="15">
        <v>0.07</v>
      </c>
      <c r="K16" s="15">
        <v>0.11</v>
      </c>
      <c r="L16" s="15">
        <v>0.1</v>
      </c>
    </row>
    <row r="17">
      <c r="A17" s="11"/>
      <c r="B17" s="14"/>
      <c r="G17" s="15"/>
      <c r="H17" s="15"/>
      <c r="I17" s="15"/>
      <c r="J17" s="15"/>
      <c r="K17" s="15"/>
      <c r="L17" s="15"/>
    </row>
    <row r="18">
      <c r="A18" s="10" t="s">
        <v>184</v>
      </c>
      <c r="B18" s="9"/>
      <c r="G18" s="15"/>
      <c r="H18" s="15"/>
      <c r="I18" s="15"/>
      <c r="J18" s="15"/>
      <c r="K18" s="15"/>
      <c r="L18" s="15"/>
    </row>
    <row r="19">
      <c r="A19" s="10"/>
      <c r="B19" s="9"/>
      <c r="G19" s="9"/>
      <c r="H19" s="9"/>
      <c r="I19" s="9"/>
      <c r="J19" s="9"/>
      <c r="K19" s="9"/>
      <c r="L19" s="9"/>
    </row>
    <row r="20">
      <c r="A20" s="9" t="s">
        <v>30</v>
      </c>
      <c r="B20" s="9" t="s">
        <v>31</v>
      </c>
      <c r="G20" s="9">
        <v>4.8</v>
      </c>
      <c r="H20" s="9">
        <v>6.16</v>
      </c>
      <c r="I20" s="9">
        <v>6.91</v>
      </c>
      <c r="J20" s="9">
        <v>7.74</v>
      </c>
      <c r="K20" s="9">
        <v>7.98</v>
      </c>
      <c r="L20" s="9">
        <v>7.55</v>
      </c>
    </row>
    <row r="21">
      <c r="A21" s="11"/>
      <c r="B21" s="14"/>
      <c r="G21" s="9"/>
      <c r="H21" s="9"/>
      <c r="I21" s="9"/>
      <c r="J21" s="9"/>
      <c r="K21" s="9"/>
      <c r="L21" s="9"/>
    </row>
    <row r="22">
      <c r="A22" s="10" t="s">
        <v>185</v>
      </c>
      <c r="B22" s="9"/>
      <c r="G22" s="9"/>
      <c r="H22" s="9"/>
      <c r="I22" s="9"/>
      <c r="J22" s="9"/>
      <c r="K22" s="9"/>
      <c r="L22" s="9"/>
    </row>
    <row r="23">
      <c r="A23" s="10"/>
      <c r="B23" s="9"/>
      <c r="G23" s="9"/>
      <c r="H23" s="9"/>
      <c r="I23" s="9"/>
      <c r="J23" s="9"/>
      <c r="K23" s="9"/>
      <c r="L23" s="9"/>
    </row>
    <row r="24">
      <c r="A24" s="9" t="s">
        <v>33</v>
      </c>
      <c r="B24" s="9" t="s">
        <v>34</v>
      </c>
      <c r="G24" s="9">
        <v>1.38</v>
      </c>
      <c r="H24" s="9">
        <v>3.0</v>
      </c>
      <c r="I24" s="9">
        <v>2.52</v>
      </c>
      <c r="J24" s="9">
        <v>-4.07</v>
      </c>
      <c r="K24" s="9">
        <v>-5.95</v>
      </c>
      <c r="L24" s="9">
        <v>0.8</v>
      </c>
    </row>
    <row r="25">
      <c r="A25" s="11" t="s">
        <v>35</v>
      </c>
      <c r="B25" s="14" t="s">
        <v>36</v>
      </c>
      <c r="G25" s="16">
        <v>35.03</v>
      </c>
      <c r="H25" s="16">
        <v>19.77</v>
      </c>
      <c r="I25" s="16">
        <v>18.76</v>
      </c>
      <c r="J25" s="16">
        <v>-13.65</v>
      </c>
      <c r="K25" s="16">
        <v>-3.54</v>
      </c>
      <c r="L25" s="16">
        <v>69.9</v>
      </c>
    </row>
    <row r="26">
      <c r="A26" s="11" t="s">
        <v>37</v>
      </c>
      <c r="B26" s="17" t="s">
        <v>38</v>
      </c>
      <c r="G26" s="18">
        <v>0.0</v>
      </c>
      <c r="H26" s="18">
        <v>0.0</v>
      </c>
      <c r="I26" s="18">
        <v>0.0</v>
      </c>
      <c r="J26" s="18">
        <v>0.0</v>
      </c>
      <c r="K26" s="18">
        <v>0.0</v>
      </c>
      <c r="L26" s="18">
        <v>0.0</v>
      </c>
    </row>
    <row r="27">
      <c r="A27" s="11"/>
      <c r="B27" s="17"/>
      <c r="G27" s="18"/>
      <c r="H27" s="18"/>
      <c r="I27" s="18"/>
      <c r="J27" s="18"/>
      <c r="K27" s="18"/>
      <c r="L27" s="18"/>
    </row>
    <row r="28">
      <c r="A28" s="83" t="s">
        <v>174</v>
      </c>
      <c r="B28" s="13" t="s">
        <v>175</v>
      </c>
      <c r="G28" s="9">
        <v>24.52849715</v>
      </c>
      <c r="H28" s="9">
        <v>32.99774346</v>
      </c>
      <c r="I28" s="9">
        <v>37.16732617</v>
      </c>
      <c r="J28" s="9">
        <v>34.96362366</v>
      </c>
      <c r="K28" s="18">
        <v>31.01943907</v>
      </c>
      <c r="L28" s="9">
        <v>28.74351507</v>
      </c>
    </row>
    <row r="29">
      <c r="A29" s="21"/>
      <c r="B29" s="19"/>
      <c r="G29" s="9"/>
      <c r="H29" s="9"/>
      <c r="I29" s="9"/>
      <c r="J29" s="9"/>
      <c r="K29" s="9"/>
      <c r="L29" s="9"/>
    </row>
    <row r="30">
      <c r="A30" s="75" t="s">
        <v>186</v>
      </c>
      <c r="B30" s="9" t="s">
        <v>177</v>
      </c>
      <c r="G30" s="9">
        <v>0.92990668</v>
      </c>
      <c r="H30" s="9">
        <v>2.091070635</v>
      </c>
      <c r="I30" s="9">
        <v>2.116528156</v>
      </c>
      <c r="J30" s="9">
        <v>1.550603554</v>
      </c>
      <c r="K30" s="9">
        <v>1.338231564</v>
      </c>
      <c r="L30" s="9">
        <v>1.257795749</v>
      </c>
    </row>
    <row r="31">
      <c r="A31" s="13"/>
      <c r="B31" s="13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</row>
    <row r="34">
      <c r="A34" s="53" t="s">
        <v>187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</row>
    <row r="35">
      <c r="A35" s="55"/>
      <c r="B35" s="46"/>
      <c r="C35" s="46"/>
      <c r="D35" s="46"/>
      <c r="E35" s="46"/>
    </row>
    <row r="36">
      <c r="A36" s="53" t="s">
        <v>188</v>
      </c>
      <c r="B36" s="46"/>
      <c r="C36" s="46"/>
      <c r="D36" s="53" t="s">
        <v>23</v>
      </c>
      <c r="E36" s="53" t="s">
        <v>23</v>
      </c>
    </row>
    <row r="37">
      <c r="A37" s="46"/>
      <c r="B37" s="46"/>
      <c r="C37" s="46"/>
      <c r="D37" s="46"/>
      <c r="E37" s="46"/>
    </row>
    <row r="38">
      <c r="A38" s="46"/>
      <c r="B38" s="46"/>
      <c r="C38" s="46"/>
      <c r="D38" s="46"/>
      <c r="E38" s="46"/>
    </row>
    <row r="39">
      <c r="A39" s="46"/>
      <c r="B39" s="46"/>
      <c r="C39" s="46"/>
      <c r="D39" s="46"/>
      <c r="E39" s="46"/>
    </row>
    <row r="40">
      <c r="A40" s="46"/>
      <c r="B40" s="46"/>
      <c r="C40" s="46"/>
      <c r="D40" s="46"/>
      <c r="E40" s="46"/>
    </row>
    <row r="41">
      <c r="A41" s="46"/>
      <c r="B41" s="46"/>
      <c r="C41" s="46"/>
      <c r="D41" s="46"/>
      <c r="E41" s="46"/>
    </row>
    <row r="42">
      <c r="A42" s="46"/>
      <c r="B42" s="46"/>
      <c r="C42" s="46"/>
      <c r="D42" s="46"/>
      <c r="E42" s="46"/>
    </row>
    <row r="43">
      <c r="A43" s="46"/>
      <c r="B43" s="46"/>
      <c r="C43" s="46"/>
      <c r="D43" s="46"/>
      <c r="E43" s="46"/>
    </row>
    <row r="44">
      <c r="A44" s="46"/>
      <c r="B44" s="46"/>
      <c r="C44" s="46"/>
      <c r="D44" s="46"/>
      <c r="E44" s="46"/>
    </row>
    <row r="45">
      <c r="A45" s="46"/>
      <c r="B45" s="46"/>
      <c r="C45" s="46"/>
      <c r="D45" s="46"/>
      <c r="E45" s="46"/>
    </row>
    <row r="46">
      <c r="A46" s="46"/>
      <c r="B46" s="46"/>
      <c r="C46" s="46"/>
      <c r="D46" s="46"/>
      <c r="E46" s="46"/>
    </row>
    <row r="47">
      <c r="A47" s="53" t="s">
        <v>25</v>
      </c>
      <c r="C47" s="46"/>
      <c r="D47" s="84"/>
      <c r="E47" s="84"/>
    </row>
    <row r="48">
      <c r="A48" s="46"/>
      <c r="C48" s="46"/>
      <c r="D48" s="84"/>
      <c r="E48" s="85" t="s">
        <v>189</v>
      </c>
    </row>
    <row r="49">
      <c r="A49" s="46"/>
      <c r="C49" s="46"/>
      <c r="D49" s="84"/>
      <c r="E49" s="84"/>
    </row>
    <row r="50">
      <c r="A50" s="46"/>
      <c r="C50" s="46"/>
      <c r="D50" s="46"/>
      <c r="E50" s="46"/>
    </row>
    <row r="51">
      <c r="A51" s="46"/>
      <c r="C51" s="46"/>
      <c r="D51" s="46"/>
      <c r="E51" s="46"/>
    </row>
    <row r="52">
      <c r="A52" s="46"/>
      <c r="C52" s="46"/>
      <c r="D52" s="46"/>
      <c r="E52" s="46"/>
    </row>
    <row r="53">
      <c r="A53" s="46"/>
      <c r="C53" s="46"/>
      <c r="D53" s="46"/>
      <c r="E53" s="46"/>
    </row>
    <row r="54">
      <c r="A54" s="46"/>
      <c r="C54" s="46"/>
      <c r="D54" s="46"/>
      <c r="E54" s="46"/>
    </row>
    <row r="55">
      <c r="A55" s="46"/>
      <c r="C55" s="46"/>
      <c r="D55" s="46"/>
      <c r="E55" s="46"/>
    </row>
    <row r="56">
      <c r="A56" s="46"/>
      <c r="C56" s="46"/>
      <c r="D56" s="46"/>
      <c r="E56" s="46"/>
    </row>
    <row r="57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>
      <c r="A58" s="55"/>
      <c r="B58" s="46"/>
      <c r="C58" s="46"/>
      <c r="D58" s="46"/>
      <c r="E58" s="46"/>
    </row>
    <row r="59">
      <c r="A59" s="53" t="s">
        <v>30</v>
      </c>
      <c r="B59" s="46"/>
      <c r="C59" s="46"/>
      <c r="D59" s="86"/>
    </row>
    <row r="60">
      <c r="A60" s="46"/>
      <c r="B60" s="46"/>
      <c r="C60" s="46"/>
      <c r="D60" s="46"/>
      <c r="E60" s="53" t="s">
        <v>33</v>
      </c>
    </row>
    <row r="61">
      <c r="A61" s="46"/>
      <c r="B61" s="46"/>
      <c r="C61" s="46"/>
      <c r="D61" s="46"/>
      <c r="E61" s="46"/>
    </row>
    <row r="62">
      <c r="A62" s="46"/>
      <c r="B62" s="46"/>
      <c r="C62" s="46"/>
      <c r="D62" s="46"/>
      <c r="E62" s="46"/>
    </row>
    <row r="63">
      <c r="A63" s="46"/>
      <c r="B63" s="46"/>
      <c r="C63" s="46"/>
      <c r="D63" s="46"/>
      <c r="E63" s="46"/>
    </row>
    <row r="64">
      <c r="A64" s="46"/>
      <c r="B64" s="46"/>
      <c r="C64" s="46"/>
      <c r="D64" s="46"/>
      <c r="E64" s="46"/>
    </row>
    <row r="65">
      <c r="A65" s="46"/>
      <c r="B65" s="46"/>
      <c r="C65" s="46"/>
      <c r="D65" s="46"/>
      <c r="E65" s="46"/>
    </row>
    <row r="66">
      <c r="A66" s="46"/>
      <c r="B66" s="46"/>
      <c r="C66" s="46"/>
      <c r="D66" s="46"/>
      <c r="E66" s="46"/>
    </row>
    <row r="67">
      <c r="A67" s="46"/>
      <c r="B67" s="46"/>
      <c r="C67" s="46"/>
      <c r="D67" s="46"/>
      <c r="E67" s="46"/>
    </row>
    <row r="68">
      <c r="A68" s="46"/>
      <c r="B68" s="46"/>
      <c r="C68" s="46"/>
      <c r="D68" s="46"/>
      <c r="E68" s="46"/>
    </row>
    <row r="69">
      <c r="A69" s="46"/>
      <c r="B69" s="46"/>
      <c r="C69" s="46"/>
      <c r="D69" s="46"/>
      <c r="E69" s="46"/>
    </row>
    <row r="70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</row>
    <row r="7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</row>
    <row r="72">
      <c r="A72" s="46"/>
      <c r="C72" s="46"/>
      <c r="D72" s="46"/>
      <c r="E72" s="46"/>
      <c r="F72" s="46"/>
      <c r="G72" s="46"/>
      <c r="H72" s="46"/>
      <c r="I72" s="46"/>
      <c r="J72" s="46"/>
      <c r="K72" s="46"/>
      <c r="L72" s="46"/>
    </row>
    <row r="73">
      <c r="A73" s="53" t="s">
        <v>35</v>
      </c>
      <c r="C73" s="46"/>
      <c r="D73" s="46"/>
      <c r="E73" s="46"/>
      <c r="F73" s="46"/>
      <c r="G73" s="46"/>
      <c r="H73" s="46"/>
      <c r="I73" s="46"/>
      <c r="J73" s="46"/>
      <c r="K73" s="46"/>
      <c r="L73" s="46"/>
    </row>
    <row r="74">
      <c r="A74" s="46"/>
      <c r="C74" s="46"/>
      <c r="D74" s="46"/>
      <c r="E74" s="46"/>
      <c r="F74" s="46"/>
      <c r="G74" s="46"/>
      <c r="H74" s="46"/>
      <c r="I74" s="46"/>
      <c r="J74" s="46"/>
      <c r="K74" s="46"/>
      <c r="L74" s="46"/>
    </row>
    <row r="75">
      <c r="A75" s="46"/>
      <c r="C75" s="46"/>
      <c r="D75" s="46"/>
      <c r="E75" s="46"/>
      <c r="F75" s="46"/>
      <c r="G75" s="46"/>
      <c r="H75" s="46"/>
      <c r="I75" s="46"/>
      <c r="J75" s="46"/>
      <c r="K75" s="46"/>
      <c r="L75" s="46"/>
    </row>
    <row r="76">
      <c r="A76" s="46"/>
      <c r="C76" s="46"/>
      <c r="D76" s="46"/>
      <c r="E76" s="46"/>
      <c r="F76" s="46"/>
      <c r="G76" s="46"/>
      <c r="H76" s="46"/>
      <c r="I76" s="46"/>
      <c r="J76" s="46"/>
      <c r="K76" s="46"/>
      <c r="L76" s="46"/>
    </row>
    <row r="77">
      <c r="A77" s="46"/>
      <c r="C77" s="46"/>
      <c r="D77" s="46"/>
      <c r="E77" s="46"/>
      <c r="F77" s="46"/>
      <c r="G77" s="46"/>
      <c r="H77" s="46"/>
      <c r="I77" s="46"/>
      <c r="J77" s="46"/>
      <c r="K77" s="46"/>
      <c r="L77" s="46"/>
    </row>
    <row r="78">
      <c r="A78" s="46"/>
      <c r="C78" s="46"/>
      <c r="D78" s="46"/>
      <c r="E78" s="46"/>
      <c r="F78" s="46"/>
      <c r="G78" s="46"/>
      <c r="H78" s="46"/>
      <c r="I78" s="46"/>
      <c r="J78" s="46"/>
      <c r="K78" s="46"/>
      <c r="L78" s="46"/>
    </row>
    <row r="79">
      <c r="A79" s="46"/>
      <c r="C79" s="46"/>
      <c r="D79" s="46"/>
      <c r="E79" s="46"/>
      <c r="F79" s="46"/>
      <c r="G79" s="46"/>
      <c r="H79" s="46"/>
      <c r="I79" s="46"/>
      <c r="J79" s="46"/>
      <c r="K79" s="46"/>
      <c r="L79" s="46"/>
    </row>
    <row r="80">
      <c r="A80" s="46"/>
      <c r="C80" s="46"/>
      <c r="D80" s="46"/>
      <c r="E80" s="46"/>
      <c r="F80" s="46"/>
      <c r="G80" s="46"/>
      <c r="H80" s="46"/>
      <c r="I80" s="46"/>
      <c r="J80" s="46"/>
      <c r="K80" s="46"/>
      <c r="L80" s="46"/>
    </row>
    <row r="81">
      <c r="A81" s="46"/>
      <c r="C81" s="46"/>
      <c r="D81" s="46"/>
      <c r="E81" s="46"/>
      <c r="F81" s="46"/>
      <c r="G81" s="46"/>
      <c r="H81" s="46"/>
      <c r="I81" s="46"/>
      <c r="J81" s="46"/>
      <c r="K81" s="46"/>
      <c r="L81" s="46"/>
    </row>
    <row r="82">
      <c r="A82" s="46"/>
      <c r="C82" s="46"/>
      <c r="D82" s="46"/>
      <c r="E82" s="46"/>
      <c r="F82" s="46"/>
      <c r="G82" s="46"/>
      <c r="H82" s="46"/>
      <c r="I82" s="46"/>
      <c r="J82" s="46"/>
      <c r="K82" s="46"/>
      <c r="L82" s="46"/>
    </row>
    <row r="83">
      <c r="A83" s="46"/>
      <c r="C83" s="46"/>
      <c r="D83" s="46"/>
      <c r="E83" s="46"/>
      <c r="F83" s="46"/>
      <c r="G83" s="46"/>
      <c r="H83" s="46"/>
      <c r="I83" s="46"/>
      <c r="J83" s="46"/>
      <c r="K83" s="46"/>
      <c r="L83" s="46"/>
    </row>
    <row r="84">
      <c r="A84" s="46"/>
      <c r="C84" s="46"/>
      <c r="D84" s="46"/>
      <c r="E84" s="46"/>
      <c r="F84" s="46"/>
      <c r="G84" s="46"/>
      <c r="H84" s="46"/>
      <c r="I84" s="46"/>
      <c r="J84" s="46"/>
      <c r="K84" s="46"/>
      <c r="L84" s="46"/>
    </row>
  </sheetData>
  <mergeCells count="5">
    <mergeCell ref="A1:L1"/>
    <mergeCell ref="G10:L11"/>
    <mergeCell ref="D59:E59"/>
    <mergeCell ref="B72:B84"/>
    <mergeCell ref="C6:F30"/>
  </mergeCells>
  <drawing r:id="rId1"/>
</worksheet>
</file>