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Avantika Arvind\Downloads\"/>
    </mc:Choice>
  </mc:AlternateContent>
  <xr:revisionPtr revIDLastSave="0" documentId="13_ncr:1_{BD95DB62-881E-4834-9360-1D123D6DF226}" xr6:coauthVersionLast="47" xr6:coauthVersionMax="47" xr10:uidLastSave="{00000000-0000-0000-0000-000000000000}"/>
  <bookViews>
    <workbookView xWindow="-120" yWindow="-120" windowWidth="20730" windowHeight="11160" firstSheet="1" activeTab="1" xr2:uid="{E808E446-C82E-4068-9BED-A10ED7EDF225}"/>
  </bookViews>
  <sheets>
    <sheet name="Group Details" sheetId="12" r:id="rId1"/>
    <sheet name="HDFC Historical Data" sheetId="3" r:id="rId2"/>
    <sheet name="ONGC Historical Data" sheetId="7" r:id="rId3"/>
    <sheet name="SpiceJet Historical Data" sheetId="10" r:id="rId4"/>
    <sheet name="Sharpe Ratio Analysis" sheetId="11" r:id="rId5"/>
    <sheet name="Portfolio Data Inv D" sheetId="8" r:id="rId6"/>
    <sheet name="Portfolio Data Inv E" sheetId="9" r:id="rId7"/>
    <sheet name="Portfolio Data Inv F"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8" l="1"/>
  <c r="J3" i="10"/>
  <c r="J4" i="10"/>
  <c r="J5" i="10"/>
  <c r="J6" i="10"/>
  <c r="J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M8" i="7"/>
  <c r="J2" i="10"/>
  <c r="M7" i="7"/>
  <c r="M10" i="10"/>
  <c r="M9" i="10"/>
  <c r="M8" i="10"/>
  <c r="M6" i="7"/>
  <c r="M7" i="10"/>
  <c r="M5" i="7"/>
  <c r="M3" i="7"/>
  <c r="M6" i="10"/>
  <c r="M4" i="7"/>
  <c r="M4" i="10"/>
  <c r="M3" i="10"/>
  <c r="H8" i="9"/>
  <c r="H8" i="6"/>
  <c r="H8" i="8"/>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 i="7"/>
  <c r="E2" i="6"/>
  <c r="C4" i="6"/>
  <c r="D4" i="6"/>
  <c r="C5" i="6"/>
  <c r="D5" i="6"/>
  <c r="C6" i="6"/>
  <c r="D6" i="6"/>
  <c r="C7" i="6"/>
  <c r="D7" i="6"/>
  <c r="C8" i="6"/>
  <c r="D8" i="6"/>
  <c r="C9" i="6"/>
  <c r="D9" i="6"/>
  <c r="C10" i="6"/>
  <c r="D10" i="6"/>
  <c r="C11" i="6"/>
  <c r="D11" i="6"/>
  <c r="C12" i="6"/>
  <c r="D12" i="6"/>
  <c r="C13" i="6"/>
  <c r="D13" i="6"/>
  <c r="C14" i="6"/>
  <c r="D14" i="6"/>
  <c r="C15" i="6"/>
  <c r="D15" i="6"/>
  <c r="C16" i="6"/>
  <c r="D16" i="6"/>
  <c r="C17" i="6"/>
  <c r="D17" i="6"/>
  <c r="C18" i="6"/>
  <c r="D18" i="6"/>
  <c r="C19" i="6"/>
  <c r="D19" i="6"/>
  <c r="C20" i="6"/>
  <c r="D20" i="6"/>
  <c r="C21" i="6"/>
  <c r="D21" i="6"/>
  <c r="C22" i="6"/>
  <c r="D22" i="6"/>
  <c r="C23" i="6"/>
  <c r="D23" i="6"/>
  <c r="C24" i="6"/>
  <c r="D24" i="6"/>
  <c r="C25" i="6"/>
  <c r="D25" i="6"/>
  <c r="C26" i="6"/>
  <c r="D26" i="6"/>
  <c r="C27" i="6"/>
  <c r="D27" i="6"/>
  <c r="C28" i="6"/>
  <c r="D28" i="6"/>
  <c r="C29" i="6"/>
  <c r="D29" i="6"/>
  <c r="C30" i="6"/>
  <c r="D30" i="6"/>
  <c r="C31" i="6"/>
  <c r="D31" i="6"/>
  <c r="C32" i="6"/>
  <c r="D32" i="6"/>
  <c r="C33" i="6"/>
  <c r="D33" i="6"/>
  <c r="C34" i="6"/>
  <c r="D34" i="6"/>
  <c r="C35" i="6"/>
  <c r="D35" i="6"/>
  <c r="C36" i="6"/>
  <c r="D36" i="6"/>
  <c r="C37" i="6"/>
  <c r="D37" i="6"/>
  <c r="C38" i="6"/>
  <c r="D38" i="6"/>
  <c r="C39" i="6"/>
  <c r="D39" i="6"/>
  <c r="C40" i="6"/>
  <c r="D40" i="6"/>
  <c r="C41" i="6"/>
  <c r="D41" i="6"/>
  <c r="C42" i="6"/>
  <c r="D42" i="6"/>
  <c r="C43" i="6"/>
  <c r="D43" i="6"/>
  <c r="C44" i="6"/>
  <c r="D44" i="6"/>
  <c r="C45" i="6"/>
  <c r="D45" i="6"/>
  <c r="C46" i="6"/>
  <c r="D46" i="6"/>
  <c r="C47" i="6"/>
  <c r="D47" i="6"/>
  <c r="C48" i="6"/>
  <c r="D48" i="6"/>
  <c r="C49" i="6"/>
  <c r="D49" i="6"/>
  <c r="C50" i="6"/>
  <c r="D50" i="6"/>
  <c r="C51" i="6"/>
  <c r="D51" i="6"/>
  <c r="C52" i="6"/>
  <c r="D52" i="6"/>
  <c r="C53" i="6"/>
  <c r="D53" i="6"/>
  <c r="C54" i="6"/>
  <c r="D54" i="6"/>
  <c r="C55" i="6"/>
  <c r="D55" i="6"/>
  <c r="C56" i="6"/>
  <c r="D56" i="6"/>
  <c r="C57" i="6"/>
  <c r="D57" i="6"/>
  <c r="C58" i="6"/>
  <c r="D58" i="6"/>
  <c r="C59" i="6"/>
  <c r="D59" i="6"/>
  <c r="C60" i="6"/>
  <c r="D60" i="6"/>
  <c r="C61" i="6"/>
  <c r="D61" i="6"/>
  <c r="C62" i="6"/>
  <c r="D62" i="6"/>
  <c r="C63" i="6"/>
  <c r="D63" i="6"/>
  <c r="C64" i="6"/>
  <c r="D64" i="6"/>
  <c r="C65" i="6"/>
  <c r="D65" i="6"/>
  <c r="C66" i="6"/>
  <c r="D66" i="6"/>
  <c r="C67" i="6"/>
  <c r="D67" i="6"/>
  <c r="C68" i="6"/>
  <c r="D68" i="6"/>
  <c r="C69" i="6"/>
  <c r="D69" i="6"/>
  <c r="C70" i="6"/>
  <c r="D70" i="6"/>
  <c r="C71" i="6"/>
  <c r="D71" i="6"/>
  <c r="C72" i="6"/>
  <c r="D72" i="6"/>
  <c r="C73" i="6"/>
  <c r="D73" i="6"/>
  <c r="C74" i="6"/>
  <c r="D74" i="6"/>
  <c r="C75" i="6"/>
  <c r="D75" i="6"/>
  <c r="C76" i="6"/>
  <c r="D76" i="6"/>
  <c r="C77" i="6"/>
  <c r="D77" i="6"/>
  <c r="C78" i="6"/>
  <c r="D78" i="6"/>
  <c r="C79" i="6"/>
  <c r="D79" i="6"/>
  <c r="C80" i="6"/>
  <c r="D80" i="6"/>
  <c r="C81" i="6"/>
  <c r="D81" i="6"/>
  <c r="C82" i="6"/>
  <c r="D82" i="6"/>
  <c r="C83" i="6"/>
  <c r="D83" i="6"/>
  <c r="C84" i="6"/>
  <c r="D84" i="6"/>
  <c r="C85" i="6"/>
  <c r="D85" i="6"/>
  <c r="C86" i="6"/>
  <c r="D86" i="6"/>
  <c r="C87" i="6"/>
  <c r="D87" i="6"/>
  <c r="C88" i="6"/>
  <c r="D88" i="6"/>
  <c r="C89" i="6"/>
  <c r="D89" i="6"/>
  <c r="C90" i="6"/>
  <c r="D90" i="6"/>
  <c r="C91" i="6"/>
  <c r="D91" i="6"/>
  <c r="C92" i="6"/>
  <c r="D92" i="6"/>
  <c r="C93" i="6"/>
  <c r="D93" i="6"/>
  <c r="C94" i="6"/>
  <c r="D94" i="6"/>
  <c r="C95" i="6"/>
  <c r="D95" i="6"/>
  <c r="C96" i="6"/>
  <c r="D96" i="6"/>
  <c r="C97" i="6"/>
  <c r="D97" i="6"/>
  <c r="C98" i="6"/>
  <c r="D98" i="6"/>
  <c r="C99" i="6"/>
  <c r="D99" i="6"/>
  <c r="C100" i="6"/>
  <c r="D100" i="6"/>
  <c r="C101" i="6"/>
  <c r="D101" i="6"/>
  <c r="C102" i="6"/>
  <c r="D102" i="6"/>
  <c r="C103" i="6"/>
  <c r="D103" i="6"/>
  <c r="C104" i="6"/>
  <c r="D104" i="6"/>
  <c r="C105" i="6"/>
  <c r="D105" i="6"/>
  <c r="C106" i="6"/>
  <c r="D106" i="6"/>
  <c r="C107" i="6"/>
  <c r="D107" i="6"/>
  <c r="C108" i="6"/>
  <c r="D108" i="6"/>
  <c r="C109" i="6"/>
  <c r="D109" i="6"/>
  <c r="C110" i="6"/>
  <c r="D110" i="6"/>
  <c r="C111" i="6"/>
  <c r="D111" i="6"/>
  <c r="C112" i="6"/>
  <c r="D112" i="6"/>
  <c r="C113" i="6"/>
  <c r="D113" i="6"/>
  <c r="C114" i="6"/>
  <c r="D114" i="6"/>
  <c r="C115" i="6"/>
  <c r="D115" i="6"/>
  <c r="C116" i="6"/>
  <c r="D116" i="6"/>
  <c r="C117" i="6"/>
  <c r="D117" i="6"/>
  <c r="C118" i="6"/>
  <c r="D118" i="6"/>
  <c r="C119" i="6"/>
  <c r="D119" i="6"/>
  <c r="C120" i="6"/>
  <c r="D120" i="6"/>
  <c r="C121" i="6"/>
  <c r="D121" i="6"/>
  <c r="C122" i="6"/>
  <c r="D122" i="6"/>
  <c r="C123" i="6"/>
  <c r="D123" i="6"/>
  <c r="C124" i="6"/>
  <c r="D124" i="6"/>
  <c r="C125" i="6"/>
  <c r="D125" i="6"/>
  <c r="C126" i="6"/>
  <c r="D126" i="6"/>
  <c r="C127" i="6"/>
  <c r="D127" i="6"/>
  <c r="C128" i="6"/>
  <c r="D128" i="6"/>
  <c r="C129" i="6"/>
  <c r="D129" i="6"/>
  <c r="C130" i="6"/>
  <c r="D130" i="6"/>
  <c r="C131" i="6"/>
  <c r="D131" i="6"/>
  <c r="C132" i="6"/>
  <c r="D132" i="6"/>
  <c r="C133" i="6"/>
  <c r="D133" i="6"/>
  <c r="C134" i="6"/>
  <c r="D134" i="6"/>
  <c r="C135" i="6"/>
  <c r="D135" i="6"/>
  <c r="C136" i="6"/>
  <c r="D136" i="6"/>
  <c r="C137" i="6"/>
  <c r="D137" i="6"/>
  <c r="C138" i="6"/>
  <c r="D138" i="6"/>
  <c r="C139" i="6"/>
  <c r="D139" i="6"/>
  <c r="C140" i="6"/>
  <c r="D140" i="6"/>
  <c r="C141" i="6"/>
  <c r="D141" i="6"/>
  <c r="C142" i="6"/>
  <c r="D142" i="6"/>
  <c r="C143" i="6"/>
  <c r="D143" i="6"/>
  <c r="C144" i="6"/>
  <c r="D144" i="6"/>
  <c r="C145" i="6"/>
  <c r="D145" i="6"/>
  <c r="C146" i="6"/>
  <c r="D146" i="6"/>
  <c r="C147" i="6"/>
  <c r="D147" i="6"/>
  <c r="C148" i="6"/>
  <c r="D148" i="6"/>
  <c r="C149" i="6"/>
  <c r="D149" i="6"/>
  <c r="C150" i="6"/>
  <c r="D150" i="6"/>
  <c r="C151" i="6"/>
  <c r="D151" i="6"/>
  <c r="C152" i="6"/>
  <c r="D152" i="6"/>
  <c r="C153" i="6"/>
  <c r="D153" i="6"/>
  <c r="C154" i="6"/>
  <c r="D154" i="6"/>
  <c r="C155" i="6"/>
  <c r="D155" i="6"/>
  <c r="C156" i="6"/>
  <c r="D156" i="6"/>
  <c r="C157" i="6"/>
  <c r="D157" i="6"/>
  <c r="C158" i="6"/>
  <c r="D158" i="6"/>
  <c r="C159" i="6"/>
  <c r="D159" i="6"/>
  <c r="C160" i="6"/>
  <c r="D160" i="6"/>
  <c r="C161" i="6"/>
  <c r="D161" i="6"/>
  <c r="C162" i="6"/>
  <c r="D162" i="6"/>
  <c r="C163" i="6"/>
  <c r="D163" i="6"/>
  <c r="C164" i="6"/>
  <c r="D164" i="6"/>
  <c r="C165" i="6"/>
  <c r="D165" i="6"/>
  <c r="C166" i="6"/>
  <c r="D166" i="6"/>
  <c r="C167" i="6"/>
  <c r="D167" i="6"/>
  <c r="C168" i="6"/>
  <c r="D168" i="6"/>
  <c r="C169" i="6"/>
  <c r="D169" i="6"/>
  <c r="C170" i="6"/>
  <c r="D170" i="6"/>
  <c r="C171" i="6"/>
  <c r="D171" i="6"/>
  <c r="C172" i="6"/>
  <c r="D172" i="6"/>
  <c r="C173" i="6"/>
  <c r="D173" i="6"/>
  <c r="C174" i="6"/>
  <c r="D174" i="6"/>
  <c r="C175" i="6"/>
  <c r="D175" i="6"/>
  <c r="C176" i="6"/>
  <c r="D176" i="6"/>
  <c r="C177" i="6"/>
  <c r="D177" i="6"/>
  <c r="C178" i="6"/>
  <c r="D178" i="6"/>
  <c r="C179" i="6"/>
  <c r="D179" i="6"/>
  <c r="C180" i="6"/>
  <c r="D180" i="6"/>
  <c r="C181" i="6"/>
  <c r="D181" i="6"/>
  <c r="C182" i="6"/>
  <c r="D182" i="6"/>
  <c r="C183" i="6"/>
  <c r="D183" i="6"/>
  <c r="C184" i="6"/>
  <c r="D184" i="6"/>
  <c r="C185" i="6"/>
  <c r="D185" i="6"/>
  <c r="C186" i="6"/>
  <c r="D186" i="6"/>
  <c r="C187" i="6"/>
  <c r="D187" i="6"/>
  <c r="C188" i="6"/>
  <c r="D188" i="6"/>
  <c r="C189" i="6"/>
  <c r="D189" i="6"/>
  <c r="C190" i="6"/>
  <c r="D190" i="6"/>
  <c r="C191" i="6"/>
  <c r="D191" i="6"/>
  <c r="C192" i="6"/>
  <c r="D192" i="6"/>
  <c r="C193" i="6"/>
  <c r="D193" i="6"/>
  <c r="C194" i="6"/>
  <c r="D194" i="6"/>
  <c r="C195" i="6"/>
  <c r="D195" i="6"/>
  <c r="C196" i="6"/>
  <c r="D196" i="6"/>
  <c r="C197" i="6"/>
  <c r="D197" i="6"/>
  <c r="C198" i="6"/>
  <c r="D198" i="6"/>
  <c r="C199" i="6"/>
  <c r="D199" i="6"/>
  <c r="C200" i="6"/>
  <c r="D200" i="6"/>
  <c r="C201" i="6"/>
  <c r="D201" i="6"/>
  <c r="C202" i="6"/>
  <c r="D202" i="6"/>
  <c r="C203" i="6"/>
  <c r="D203" i="6"/>
  <c r="C204" i="6"/>
  <c r="D204" i="6"/>
  <c r="C205" i="6"/>
  <c r="D205" i="6"/>
  <c r="C206" i="6"/>
  <c r="D206" i="6"/>
  <c r="C207" i="6"/>
  <c r="D207" i="6"/>
  <c r="C208" i="6"/>
  <c r="D208" i="6"/>
  <c r="C209" i="6"/>
  <c r="D209" i="6"/>
  <c r="C210" i="6"/>
  <c r="D210" i="6"/>
  <c r="C211" i="6"/>
  <c r="D211" i="6"/>
  <c r="C212" i="6"/>
  <c r="D212" i="6"/>
  <c r="C213" i="6"/>
  <c r="D213" i="6"/>
  <c r="C214" i="6"/>
  <c r="D214" i="6"/>
  <c r="C215" i="6"/>
  <c r="D215" i="6"/>
  <c r="C216" i="6"/>
  <c r="D216" i="6"/>
  <c r="C217" i="6"/>
  <c r="D217" i="6"/>
  <c r="C218" i="6"/>
  <c r="D218" i="6"/>
  <c r="C219" i="6"/>
  <c r="D219" i="6"/>
  <c r="C220" i="6"/>
  <c r="D220" i="6"/>
  <c r="C221" i="6"/>
  <c r="D221" i="6"/>
  <c r="C222" i="6"/>
  <c r="D222" i="6"/>
  <c r="C223" i="6"/>
  <c r="D223" i="6"/>
  <c r="C224" i="6"/>
  <c r="D224" i="6"/>
  <c r="C225" i="6"/>
  <c r="D225" i="6"/>
  <c r="C226" i="6"/>
  <c r="D226" i="6"/>
  <c r="C227" i="6"/>
  <c r="D227" i="6"/>
  <c r="C228" i="6"/>
  <c r="D228" i="6"/>
  <c r="C229" i="6"/>
  <c r="D229" i="6"/>
  <c r="C230" i="6"/>
  <c r="D230" i="6"/>
  <c r="C231" i="6"/>
  <c r="D231" i="6"/>
  <c r="C232" i="6"/>
  <c r="D232" i="6"/>
  <c r="C233" i="6"/>
  <c r="D233" i="6"/>
  <c r="C234" i="6"/>
  <c r="D234" i="6"/>
  <c r="C235" i="6"/>
  <c r="D235" i="6"/>
  <c r="C236" i="6"/>
  <c r="D236" i="6"/>
  <c r="C237" i="6"/>
  <c r="D237" i="6"/>
  <c r="C238" i="6"/>
  <c r="D238" i="6"/>
  <c r="C239" i="6"/>
  <c r="D239" i="6"/>
  <c r="C240" i="6"/>
  <c r="D240" i="6"/>
  <c r="C241" i="6"/>
  <c r="D241" i="6"/>
  <c r="C242" i="6"/>
  <c r="D242" i="6"/>
  <c r="C243" i="6"/>
  <c r="D243" i="6"/>
  <c r="C244" i="6"/>
  <c r="D244" i="6"/>
  <c r="C245" i="6"/>
  <c r="D245" i="6"/>
  <c r="C246" i="6"/>
  <c r="D246" i="6"/>
  <c r="C247" i="6"/>
  <c r="D247" i="6"/>
  <c r="D3" i="6"/>
  <c r="C3" i="6"/>
  <c r="E3" i="6" s="1"/>
  <c r="E2" i="9"/>
  <c r="B18" i="11"/>
  <c r="B19" i="11" s="1"/>
  <c r="B12" i="11"/>
  <c r="I247" i="10"/>
  <c r="I4" i="10"/>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133" i="10"/>
  <c r="I134" i="10"/>
  <c r="I135" i="10"/>
  <c r="I136" i="10"/>
  <c r="I137" i="10"/>
  <c r="I138" i="10"/>
  <c r="I139" i="10"/>
  <c r="I140" i="10"/>
  <c r="I141" i="10"/>
  <c r="I142" i="10"/>
  <c r="I143" i="10"/>
  <c r="I144" i="10"/>
  <c r="I145" i="10"/>
  <c r="I146" i="10"/>
  <c r="I147" i="10"/>
  <c r="I148" i="10"/>
  <c r="I149" i="10"/>
  <c r="I150" i="10"/>
  <c r="I151" i="10"/>
  <c r="I152" i="10"/>
  <c r="I153" i="10"/>
  <c r="I154" i="10"/>
  <c r="I155" i="10"/>
  <c r="I156" i="10"/>
  <c r="I157" i="10"/>
  <c r="I158" i="10"/>
  <c r="I159" i="10"/>
  <c r="I160" i="10"/>
  <c r="I161" i="10"/>
  <c r="I162" i="10"/>
  <c r="I163" i="10"/>
  <c r="I164" i="10"/>
  <c r="I165" i="10"/>
  <c r="I166" i="10"/>
  <c r="I167" i="10"/>
  <c r="I168" i="10"/>
  <c r="I169" i="10"/>
  <c r="I170" i="10"/>
  <c r="I171" i="10"/>
  <c r="I172" i="10"/>
  <c r="I173" i="10"/>
  <c r="I174" i="10"/>
  <c r="I175" i="10"/>
  <c r="I176" i="10"/>
  <c r="I177" i="10"/>
  <c r="I178" i="10"/>
  <c r="I179" i="10"/>
  <c r="I180" i="10"/>
  <c r="I181" i="10"/>
  <c r="I182" i="10"/>
  <c r="I183" i="10"/>
  <c r="I184" i="10"/>
  <c r="I185" i="10"/>
  <c r="I186" i="10"/>
  <c r="I187" i="10"/>
  <c r="I188" i="10"/>
  <c r="I189" i="10"/>
  <c r="I190" i="10"/>
  <c r="I191" i="10"/>
  <c r="I192" i="10"/>
  <c r="I193" i="10"/>
  <c r="I194" i="10"/>
  <c r="I195" i="10"/>
  <c r="I196" i="10"/>
  <c r="I197" i="10"/>
  <c r="I198" i="10"/>
  <c r="I199" i="10"/>
  <c r="I200" i="10"/>
  <c r="I201" i="10"/>
  <c r="I202" i="10"/>
  <c r="I203" i="10"/>
  <c r="I204" i="10"/>
  <c r="I205" i="10"/>
  <c r="I206" i="10"/>
  <c r="I207" i="10"/>
  <c r="I208" i="10"/>
  <c r="I209" i="10"/>
  <c r="I210" i="10"/>
  <c r="I211" i="10"/>
  <c r="I212" i="10"/>
  <c r="I213" i="10"/>
  <c r="I214" i="10"/>
  <c r="I215" i="10"/>
  <c r="I216" i="10"/>
  <c r="I217" i="10"/>
  <c r="I218" i="10"/>
  <c r="I219" i="10"/>
  <c r="I220" i="10"/>
  <c r="I221" i="10"/>
  <c r="I222" i="10"/>
  <c r="I223" i="10"/>
  <c r="I224" i="10"/>
  <c r="I225" i="10"/>
  <c r="I226" i="10"/>
  <c r="I227" i="10"/>
  <c r="I228" i="10"/>
  <c r="I229" i="10"/>
  <c r="I230" i="10"/>
  <c r="I231" i="10"/>
  <c r="I232" i="10"/>
  <c r="I233" i="10"/>
  <c r="I234" i="10"/>
  <c r="I235" i="10"/>
  <c r="I236" i="10"/>
  <c r="I237" i="10"/>
  <c r="I238" i="10"/>
  <c r="I239" i="10"/>
  <c r="I240" i="10"/>
  <c r="I241" i="10"/>
  <c r="I242" i="10"/>
  <c r="I243" i="10"/>
  <c r="I244" i="10"/>
  <c r="I245" i="10"/>
  <c r="I246" i="10"/>
  <c r="I3" i="10"/>
  <c r="D5" i="8"/>
  <c r="E2" i="8"/>
  <c r="I3" i="7"/>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3" i="9"/>
  <c r="D4"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3" i="8"/>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7" i="9"/>
  <c r="E37" i="9" s="1"/>
  <c r="C38" i="9"/>
  <c r="E38" i="9" s="1"/>
  <c r="C39" i="9"/>
  <c r="E39" i="9" s="1"/>
  <c r="C40" i="9"/>
  <c r="E40" i="9" s="1"/>
  <c r="C41" i="9"/>
  <c r="E41" i="9" s="1"/>
  <c r="C42" i="9"/>
  <c r="E42" i="9" s="1"/>
  <c r="C43" i="9"/>
  <c r="E43" i="9" s="1"/>
  <c r="C44" i="9"/>
  <c r="E44" i="9" s="1"/>
  <c r="C45" i="9"/>
  <c r="E45" i="9" s="1"/>
  <c r="C46" i="9"/>
  <c r="E46" i="9" s="1"/>
  <c r="C47" i="9"/>
  <c r="E47" i="9" s="1"/>
  <c r="C48" i="9"/>
  <c r="E48" i="9" s="1"/>
  <c r="C49" i="9"/>
  <c r="E49" i="9" s="1"/>
  <c r="C50" i="9"/>
  <c r="E50" i="9" s="1"/>
  <c r="C51" i="9"/>
  <c r="E51" i="9" s="1"/>
  <c r="C52" i="9"/>
  <c r="E52" i="9" s="1"/>
  <c r="C53" i="9"/>
  <c r="E53" i="9" s="1"/>
  <c r="C54" i="9"/>
  <c r="E54" i="9" s="1"/>
  <c r="C55" i="9"/>
  <c r="E55" i="9" s="1"/>
  <c r="C56" i="9"/>
  <c r="E56" i="9" s="1"/>
  <c r="C57" i="9"/>
  <c r="E57" i="9" s="1"/>
  <c r="C58" i="9"/>
  <c r="E58" i="9" s="1"/>
  <c r="C59" i="9"/>
  <c r="E59" i="9" s="1"/>
  <c r="C60" i="9"/>
  <c r="E60" i="9" s="1"/>
  <c r="C61" i="9"/>
  <c r="E61" i="9" s="1"/>
  <c r="C62" i="9"/>
  <c r="E62" i="9" s="1"/>
  <c r="C63" i="9"/>
  <c r="E63" i="9" s="1"/>
  <c r="C64" i="9"/>
  <c r="E64" i="9" s="1"/>
  <c r="C65" i="9"/>
  <c r="E65" i="9" s="1"/>
  <c r="C66" i="9"/>
  <c r="E66" i="9" s="1"/>
  <c r="C67" i="9"/>
  <c r="E67" i="9" s="1"/>
  <c r="C68" i="9"/>
  <c r="E68" i="9" s="1"/>
  <c r="C69" i="9"/>
  <c r="E69" i="9" s="1"/>
  <c r="C70" i="9"/>
  <c r="E70" i="9" s="1"/>
  <c r="C71" i="9"/>
  <c r="E71" i="9" s="1"/>
  <c r="C72" i="9"/>
  <c r="E72" i="9" s="1"/>
  <c r="C73" i="9"/>
  <c r="E73" i="9" s="1"/>
  <c r="C74" i="9"/>
  <c r="E74" i="9" s="1"/>
  <c r="C75" i="9"/>
  <c r="E75" i="9" s="1"/>
  <c r="C76" i="9"/>
  <c r="E76" i="9" s="1"/>
  <c r="C77" i="9"/>
  <c r="E77" i="9" s="1"/>
  <c r="C78" i="9"/>
  <c r="E78" i="9" s="1"/>
  <c r="C79" i="9"/>
  <c r="E79" i="9" s="1"/>
  <c r="C80" i="9"/>
  <c r="E80" i="9" s="1"/>
  <c r="C81" i="9"/>
  <c r="E81" i="9" s="1"/>
  <c r="C82" i="9"/>
  <c r="E82" i="9" s="1"/>
  <c r="C83" i="9"/>
  <c r="E83" i="9" s="1"/>
  <c r="C84" i="9"/>
  <c r="E84" i="9" s="1"/>
  <c r="C85" i="9"/>
  <c r="E85" i="9" s="1"/>
  <c r="C86" i="9"/>
  <c r="E86" i="9" s="1"/>
  <c r="C87" i="9"/>
  <c r="E87" i="9" s="1"/>
  <c r="C88" i="9"/>
  <c r="E88" i="9" s="1"/>
  <c r="C89" i="9"/>
  <c r="E89" i="9" s="1"/>
  <c r="C90" i="9"/>
  <c r="E90" i="9" s="1"/>
  <c r="C91" i="9"/>
  <c r="E91" i="9" s="1"/>
  <c r="C92" i="9"/>
  <c r="E92" i="9" s="1"/>
  <c r="C93" i="9"/>
  <c r="E93" i="9" s="1"/>
  <c r="C94" i="9"/>
  <c r="E94" i="9" s="1"/>
  <c r="C95" i="9"/>
  <c r="E95" i="9" s="1"/>
  <c r="C96" i="9"/>
  <c r="E96" i="9" s="1"/>
  <c r="C97" i="9"/>
  <c r="E97" i="9" s="1"/>
  <c r="C98" i="9"/>
  <c r="E98" i="9" s="1"/>
  <c r="C99" i="9"/>
  <c r="E99" i="9" s="1"/>
  <c r="C100" i="9"/>
  <c r="E100" i="9" s="1"/>
  <c r="C101" i="9"/>
  <c r="E101" i="9" s="1"/>
  <c r="C102" i="9"/>
  <c r="E102" i="9" s="1"/>
  <c r="C103" i="9"/>
  <c r="E103" i="9" s="1"/>
  <c r="C104" i="9"/>
  <c r="E104" i="9" s="1"/>
  <c r="C105" i="9"/>
  <c r="E105" i="9" s="1"/>
  <c r="C106" i="9"/>
  <c r="E106" i="9" s="1"/>
  <c r="C107" i="9"/>
  <c r="E107" i="9" s="1"/>
  <c r="C108" i="9"/>
  <c r="E108" i="9" s="1"/>
  <c r="C109" i="9"/>
  <c r="E109" i="9" s="1"/>
  <c r="C110" i="9"/>
  <c r="E110" i="9" s="1"/>
  <c r="C111" i="9"/>
  <c r="E111" i="9" s="1"/>
  <c r="C112" i="9"/>
  <c r="E112" i="9" s="1"/>
  <c r="C113" i="9"/>
  <c r="E113" i="9" s="1"/>
  <c r="C114" i="9"/>
  <c r="E114" i="9" s="1"/>
  <c r="C115" i="9"/>
  <c r="E115" i="9" s="1"/>
  <c r="C116" i="9"/>
  <c r="E116" i="9" s="1"/>
  <c r="C117" i="9"/>
  <c r="E117" i="9" s="1"/>
  <c r="C118" i="9"/>
  <c r="E118" i="9" s="1"/>
  <c r="C119" i="9"/>
  <c r="E119" i="9" s="1"/>
  <c r="C120" i="9"/>
  <c r="E120" i="9" s="1"/>
  <c r="C121" i="9"/>
  <c r="E121" i="9" s="1"/>
  <c r="C122" i="9"/>
  <c r="E122" i="9" s="1"/>
  <c r="C123" i="9"/>
  <c r="E123" i="9" s="1"/>
  <c r="C124" i="9"/>
  <c r="E124" i="9" s="1"/>
  <c r="C125" i="9"/>
  <c r="E125" i="9" s="1"/>
  <c r="C126" i="9"/>
  <c r="E126" i="9" s="1"/>
  <c r="C127" i="9"/>
  <c r="E127" i="9" s="1"/>
  <c r="C128" i="9"/>
  <c r="E128" i="9" s="1"/>
  <c r="C129" i="9"/>
  <c r="E129" i="9" s="1"/>
  <c r="C130" i="9"/>
  <c r="E130" i="9" s="1"/>
  <c r="C131" i="9"/>
  <c r="E131" i="9" s="1"/>
  <c r="C132" i="9"/>
  <c r="E132" i="9" s="1"/>
  <c r="C133" i="9"/>
  <c r="E133" i="9" s="1"/>
  <c r="C134" i="9"/>
  <c r="E134" i="9" s="1"/>
  <c r="C135" i="9"/>
  <c r="E135" i="9" s="1"/>
  <c r="C136" i="9"/>
  <c r="E136" i="9" s="1"/>
  <c r="C137" i="9"/>
  <c r="E137" i="9" s="1"/>
  <c r="C138" i="9"/>
  <c r="E138" i="9" s="1"/>
  <c r="C139" i="9"/>
  <c r="E139" i="9" s="1"/>
  <c r="C140" i="9"/>
  <c r="E140" i="9" s="1"/>
  <c r="C141" i="9"/>
  <c r="E141" i="9" s="1"/>
  <c r="C142" i="9"/>
  <c r="E142" i="9" s="1"/>
  <c r="C143" i="9"/>
  <c r="E143" i="9" s="1"/>
  <c r="C144" i="9"/>
  <c r="E144" i="9" s="1"/>
  <c r="C145" i="9"/>
  <c r="E145" i="9" s="1"/>
  <c r="C146" i="9"/>
  <c r="E146" i="9" s="1"/>
  <c r="C147" i="9"/>
  <c r="E147" i="9" s="1"/>
  <c r="C148" i="9"/>
  <c r="E148" i="9" s="1"/>
  <c r="C149" i="9"/>
  <c r="E149" i="9" s="1"/>
  <c r="C150" i="9"/>
  <c r="E150" i="9" s="1"/>
  <c r="C151" i="9"/>
  <c r="E151" i="9" s="1"/>
  <c r="C152" i="9"/>
  <c r="E152" i="9" s="1"/>
  <c r="C153" i="9"/>
  <c r="E153" i="9" s="1"/>
  <c r="C154" i="9"/>
  <c r="E154" i="9" s="1"/>
  <c r="C155" i="9"/>
  <c r="E155" i="9" s="1"/>
  <c r="C156" i="9"/>
  <c r="E156" i="9" s="1"/>
  <c r="C157" i="9"/>
  <c r="E157" i="9" s="1"/>
  <c r="C158" i="9"/>
  <c r="E158" i="9" s="1"/>
  <c r="C159" i="9"/>
  <c r="E159" i="9" s="1"/>
  <c r="C160" i="9"/>
  <c r="E160" i="9" s="1"/>
  <c r="C161" i="9"/>
  <c r="E161" i="9" s="1"/>
  <c r="C162" i="9"/>
  <c r="E162" i="9" s="1"/>
  <c r="C163" i="9"/>
  <c r="E163" i="9" s="1"/>
  <c r="C164" i="9"/>
  <c r="E164" i="9" s="1"/>
  <c r="C165" i="9"/>
  <c r="E165" i="9" s="1"/>
  <c r="C166" i="9"/>
  <c r="E166" i="9" s="1"/>
  <c r="C167" i="9"/>
  <c r="E167" i="9" s="1"/>
  <c r="C168" i="9"/>
  <c r="E168" i="9" s="1"/>
  <c r="C169" i="9"/>
  <c r="E169" i="9" s="1"/>
  <c r="C170" i="9"/>
  <c r="E170" i="9" s="1"/>
  <c r="C171" i="9"/>
  <c r="E171" i="9" s="1"/>
  <c r="C172" i="9"/>
  <c r="E172" i="9" s="1"/>
  <c r="C173" i="9"/>
  <c r="E173" i="9" s="1"/>
  <c r="C174" i="9"/>
  <c r="E174" i="9" s="1"/>
  <c r="C175" i="9"/>
  <c r="E175" i="9" s="1"/>
  <c r="C176" i="9"/>
  <c r="E176" i="9" s="1"/>
  <c r="C177" i="9"/>
  <c r="E177" i="9" s="1"/>
  <c r="C178" i="9"/>
  <c r="E178" i="9" s="1"/>
  <c r="C179" i="9"/>
  <c r="E179" i="9" s="1"/>
  <c r="C180" i="9"/>
  <c r="E180" i="9" s="1"/>
  <c r="C181" i="9"/>
  <c r="E181" i="9" s="1"/>
  <c r="C182" i="9"/>
  <c r="E182" i="9" s="1"/>
  <c r="C183" i="9"/>
  <c r="E183" i="9" s="1"/>
  <c r="C184" i="9"/>
  <c r="E184" i="9" s="1"/>
  <c r="C185" i="9"/>
  <c r="E185" i="9" s="1"/>
  <c r="C186" i="9"/>
  <c r="E186" i="9" s="1"/>
  <c r="C187" i="9"/>
  <c r="E187" i="9" s="1"/>
  <c r="C188" i="9"/>
  <c r="E188" i="9" s="1"/>
  <c r="C189" i="9"/>
  <c r="E189" i="9" s="1"/>
  <c r="C190" i="9"/>
  <c r="E190" i="9" s="1"/>
  <c r="C191" i="9"/>
  <c r="E191" i="9" s="1"/>
  <c r="C192" i="9"/>
  <c r="E192" i="9" s="1"/>
  <c r="C193" i="9"/>
  <c r="E193" i="9" s="1"/>
  <c r="C194" i="9"/>
  <c r="E194" i="9" s="1"/>
  <c r="C195" i="9"/>
  <c r="E195" i="9" s="1"/>
  <c r="C196" i="9"/>
  <c r="E196" i="9" s="1"/>
  <c r="C197" i="9"/>
  <c r="E197" i="9" s="1"/>
  <c r="C198" i="9"/>
  <c r="E198" i="9" s="1"/>
  <c r="C199" i="9"/>
  <c r="E199" i="9" s="1"/>
  <c r="C200" i="9"/>
  <c r="E200" i="9" s="1"/>
  <c r="C201" i="9"/>
  <c r="E201" i="9" s="1"/>
  <c r="C202" i="9"/>
  <c r="E202" i="9" s="1"/>
  <c r="C203" i="9"/>
  <c r="E203" i="9" s="1"/>
  <c r="C204" i="9"/>
  <c r="E204" i="9" s="1"/>
  <c r="C205" i="9"/>
  <c r="E205" i="9" s="1"/>
  <c r="C206" i="9"/>
  <c r="E206" i="9" s="1"/>
  <c r="C207" i="9"/>
  <c r="E207" i="9" s="1"/>
  <c r="C208" i="9"/>
  <c r="E208" i="9" s="1"/>
  <c r="C209" i="9"/>
  <c r="E209" i="9" s="1"/>
  <c r="C210" i="9"/>
  <c r="E210" i="9" s="1"/>
  <c r="C211" i="9"/>
  <c r="E211" i="9" s="1"/>
  <c r="C212" i="9"/>
  <c r="E212" i="9" s="1"/>
  <c r="C213" i="9"/>
  <c r="E213" i="9" s="1"/>
  <c r="C214" i="9"/>
  <c r="E214" i="9" s="1"/>
  <c r="C215" i="9"/>
  <c r="E215" i="9" s="1"/>
  <c r="C216" i="9"/>
  <c r="E216" i="9" s="1"/>
  <c r="C217" i="9"/>
  <c r="E217" i="9" s="1"/>
  <c r="C218" i="9"/>
  <c r="E218" i="9" s="1"/>
  <c r="C219" i="9"/>
  <c r="E219" i="9" s="1"/>
  <c r="C220" i="9"/>
  <c r="E220" i="9" s="1"/>
  <c r="C221" i="9"/>
  <c r="E221" i="9" s="1"/>
  <c r="C222" i="9"/>
  <c r="E222" i="9" s="1"/>
  <c r="C223" i="9"/>
  <c r="E223" i="9" s="1"/>
  <c r="C224" i="9"/>
  <c r="E224" i="9" s="1"/>
  <c r="C225" i="9"/>
  <c r="E225" i="9" s="1"/>
  <c r="C226" i="9"/>
  <c r="E226" i="9" s="1"/>
  <c r="C227" i="9"/>
  <c r="E227" i="9" s="1"/>
  <c r="C228" i="9"/>
  <c r="E228" i="9" s="1"/>
  <c r="C229" i="9"/>
  <c r="E229" i="9" s="1"/>
  <c r="C230" i="9"/>
  <c r="E230" i="9" s="1"/>
  <c r="C231" i="9"/>
  <c r="E231" i="9" s="1"/>
  <c r="C232" i="9"/>
  <c r="E232" i="9" s="1"/>
  <c r="C233" i="9"/>
  <c r="E233" i="9" s="1"/>
  <c r="C234" i="9"/>
  <c r="E234" i="9" s="1"/>
  <c r="C235" i="9"/>
  <c r="E235" i="9" s="1"/>
  <c r="C236" i="9"/>
  <c r="E236" i="9" s="1"/>
  <c r="C237" i="9"/>
  <c r="E237" i="9" s="1"/>
  <c r="C238" i="9"/>
  <c r="E238" i="9" s="1"/>
  <c r="C239" i="9"/>
  <c r="E239" i="9" s="1"/>
  <c r="C240" i="9"/>
  <c r="E240" i="9" s="1"/>
  <c r="C241" i="9"/>
  <c r="E241" i="9" s="1"/>
  <c r="C242" i="9"/>
  <c r="E242" i="9" s="1"/>
  <c r="C243" i="9"/>
  <c r="E243" i="9" s="1"/>
  <c r="C244" i="9"/>
  <c r="E244" i="9" s="1"/>
  <c r="C245" i="9"/>
  <c r="E245" i="9" s="1"/>
  <c r="C246" i="9"/>
  <c r="E246" i="9" s="1"/>
  <c r="C247" i="9"/>
  <c r="E247" i="9" s="1"/>
  <c r="C3" i="9"/>
  <c r="E3" i="9" s="1"/>
  <c r="C4" i="8"/>
  <c r="E4" i="8" s="1"/>
  <c r="C5" i="8"/>
  <c r="E5" i="8" s="1"/>
  <c r="C6" i="8"/>
  <c r="E6" i="8" s="1"/>
  <c r="C7" i="8"/>
  <c r="E7" i="8" s="1"/>
  <c r="C8" i="8"/>
  <c r="E8" i="8" s="1"/>
  <c r="C9" i="8"/>
  <c r="E9" i="8" s="1"/>
  <c r="C10" i="8"/>
  <c r="E10" i="8" s="1"/>
  <c r="C11" i="8"/>
  <c r="E11" i="8" s="1"/>
  <c r="C12" i="8"/>
  <c r="E12" i="8" s="1"/>
  <c r="C13" i="8"/>
  <c r="E13" i="8" s="1"/>
  <c r="C14" i="8"/>
  <c r="E14" i="8" s="1"/>
  <c r="C15" i="8"/>
  <c r="E15" i="8" s="1"/>
  <c r="C16" i="8"/>
  <c r="E16" i="8" s="1"/>
  <c r="C17" i="8"/>
  <c r="E17" i="8" s="1"/>
  <c r="C18" i="8"/>
  <c r="E18" i="8" s="1"/>
  <c r="C19" i="8"/>
  <c r="E19" i="8" s="1"/>
  <c r="C20" i="8"/>
  <c r="E20" i="8" s="1"/>
  <c r="C21" i="8"/>
  <c r="E21" i="8" s="1"/>
  <c r="C22" i="8"/>
  <c r="E22" i="8" s="1"/>
  <c r="C23" i="8"/>
  <c r="E23" i="8" s="1"/>
  <c r="C24" i="8"/>
  <c r="E24" i="8" s="1"/>
  <c r="C25" i="8"/>
  <c r="E25" i="8" s="1"/>
  <c r="C26" i="8"/>
  <c r="E26" i="8" s="1"/>
  <c r="C27" i="8"/>
  <c r="E27" i="8" s="1"/>
  <c r="C28" i="8"/>
  <c r="E28" i="8" s="1"/>
  <c r="C29" i="8"/>
  <c r="E29" i="8" s="1"/>
  <c r="C30" i="8"/>
  <c r="E30" i="8" s="1"/>
  <c r="C31" i="8"/>
  <c r="E31" i="8" s="1"/>
  <c r="C32" i="8"/>
  <c r="E32" i="8" s="1"/>
  <c r="C33" i="8"/>
  <c r="E33" i="8" s="1"/>
  <c r="C34" i="8"/>
  <c r="E34" i="8" s="1"/>
  <c r="C35" i="8"/>
  <c r="E35" i="8" s="1"/>
  <c r="C36" i="8"/>
  <c r="E36" i="8" s="1"/>
  <c r="C37" i="8"/>
  <c r="E37" i="8" s="1"/>
  <c r="C38" i="8"/>
  <c r="E38" i="8" s="1"/>
  <c r="C39" i="8"/>
  <c r="E39" i="8" s="1"/>
  <c r="C40" i="8"/>
  <c r="E40" i="8" s="1"/>
  <c r="C41" i="8"/>
  <c r="E41" i="8" s="1"/>
  <c r="C42" i="8"/>
  <c r="E42" i="8" s="1"/>
  <c r="C43" i="8"/>
  <c r="E43" i="8" s="1"/>
  <c r="C44" i="8"/>
  <c r="E44" i="8" s="1"/>
  <c r="C45" i="8"/>
  <c r="E45" i="8" s="1"/>
  <c r="C46" i="8"/>
  <c r="E46" i="8" s="1"/>
  <c r="C47" i="8"/>
  <c r="E47" i="8" s="1"/>
  <c r="C48" i="8"/>
  <c r="E48" i="8" s="1"/>
  <c r="C49" i="8"/>
  <c r="E49" i="8" s="1"/>
  <c r="C50" i="8"/>
  <c r="E50" i="8" s="1"/>
  <c r="C51" i="8"/>
  <c r="E51" i="8" s="1"/>
  <c r="C52" i="8"/>
  <c r="E52" i="8" s="1"/>
  <c r="C53" i="8"/>
  <c r="E53" i="8" s="1"/>
  <c r="C54" i="8"/>
  <c r="E54" i="8" s="1"/>
  <c r="C55" i="8"/>
  <c r="E55" i="8" s="1"/>
  <c r="C56" i="8"/>
  <c r="E56" i="8" s="1"/>
  <c r="C57" i="8"/>
  <c r="E57" i="8" s="1"/>
  <c r="C58" i="8"/>
  <c r="E58" i="8" s="1"/>
  <c r="C59" i="8"/>
  <c r="E59" i="8" s="1"/>
  <c r="C60" i="8"/>
  <c r="E60" i="8" s="1"/>
  <c r="C61" i="8"/>
  <c r="E61" i="8" s="1"/>
  <c r="C62" i="8"/>
  <c r="E62" i="8" s="1"/>
  <c r="C63" i="8"/>
  <c r="E63" i="8" s="1"/>
  <c r="C64" i="8"/>
  <c r="E64" i="8" s="1"/>
  <c r="C65" i="8"/>
  <c r="E65" i="8" s="1"/>
  <c r="C66" i="8"/>
  <c r="E66" i="8" s="1"/>
  <c r="C67" i="8"/>
  <c r="E67" i="8" s="1"/>
  <c r="C68" i="8"/>
  <c r="E68" i="8" s="1"/>
  <c r="C69" i="8"/>
  <c r="E69" i="8" s="1"/>
  <c r="C70" i="8"/>
  <c r="E70" i="8" s="1"/>
  <c r="C71" i="8"/>
  <c r="E71" i="8" s="1"/>
  <c r="C72" i="8"/>
  <c r="E72" i="8" s="1"/>
  <c r="C73" i="8"/>
  <c r="E73" i="8" s="1"/>
  <c r="C74" i="8"/>
  <c r="E74" i="8" s="1"/>
  <c r="C75" i="8"/>
  <c r="E75" i="8" s="1"/>
  <c r="C76" i="8"/>
  <c r="E76" i="8" s="1"/>
  <c r="C77" i="8"/>
  <c r="E77" i="8" s="1"/>
  <c r="C78" i="8"/>
  <c r="E78" i="8" s="1"/>
  <c r="C79" i="8"/>
  <c r="E79" i="8" s="1"/>
  <c r="C80" i="8"/>
  <c r="E80" i="8" s="1"/>
  <c r="C81" i="8"/>
  <c r="E81" i="8" s="1"/>
  <c r="C82" i="8"/>
  <c r="E82" i="8" s="1"/>
  <c r="C83" i="8"/>
  <c r="E83" i="8" s="1"/>
  <c r="C84" i="8"/>
  <c r="E84" i="8" s="1"/>
  <c r="C85" i="8"/>
  <c r="E85" i="8" s="1"/>
  <c r="C86" i="8"/>
  <c r="E86" i="8" s="1"/>
  <c r="C87" i="8"/>
  <c r="E87" i="8" s="1"/>
  <c r="C88" i="8"/>
  <c r="E88" i="8" s="1"/>
  <c r="C89" i="8"/>
  <c r="E89" i="8" s="1"/>
  <c r="C90" i="8"/>
  <c r="E90" i="8" s="1"/>
  <c r="C91" i="8"/>
  <c r="E91" i="8" s="1"/>
  <c r="C92" i="8"/>
  <c r="E92" i="8" s="1"/>
  <c r="C93" i="8"/>
  <c r="E93" i="8" s="1"/>
  <c r="C94" i="8"/>
  <c r="E94" i="8" s="1"/>
  <c r="C95" i="8"/>
  <c r="E95" i="8" s="1"/>
  <c r="C96" i="8"/>
  <c r="E96" i="8" s="1"/>
  <c r="C97" i="8"/>
  <c r="E97" i="8" s="1"/>
  <c r="C98" i="8"/>
  <c r="E98" i="8" s="1"/>
  <c r="C99" i="8"/>
  <c r="E99" i="8" s="1"/>
  <c r="C100" i="8"/>
  <c r="E100" i="8" s="1"/>
  <c r="C101" i="8"/>
  <c r="E101" i="8" s="1"/>
  <c r="C102" i="8"/>
  <c r="E102" i="8" s="1"/>
  <c r="C103" i="8"/>
  <c r="E103" i="8" s="1"/>
  <c r="C104" i="8"/>
  <c r="E104" i="8" s="1"/>
  <c r="C105" i="8"/>
  <c r="E105" i="8" s="1"/>
  <c r="C106" i="8"/>
  <c r="E106" i="8" s="1"/>
  <c r="C107" i="8"/>
  <c r="E107" i="8" s="1"/>
  <c r="C108" i="8"/>
  <c r="E108" i="8" s="1"/>
  <c r="C109" i="8"/>
  <c r="E109" i="8" s="1"/>
  <c r="C110" i="8"/>
  <c r="E110" i="8" s="1"/>
  <c r="C111" i="8"/>
  <c r="E111" i="8" s="1"/>
  <c r="C112" i="8"/>
  <c r="E112" i="8" s="1"/>
  <c r="C113" i="8"/>
  <c r="E113" i="8" s="1"/>
  <c r="C114" i="8"/>
  <c r="E114" i="8" s="1"/>
  <c r="C115" i="8"/>
  <c r="E115" i="8" s="1"/>
  <c r="C116" i="8"/>
  <c r="E116" i="8" s="1"/>
  <c r="C117" i="8"/>
  <c r="E117" i="8" s="1"/>
  <c r="C118" i="8"/>
  <c r="E118" i="8" s="1"/>
  <c r="C119" i="8"/>
  <c r="E119" i="8" s="1"/>
  <c r="C120" i="8"/>
  <c r="E120" i="8" s="1"/>
  <c r="C121" i="8"/>
  <c r="E121" i="8" s="1"/>
  <c r="C122" i="8"/>
  <c r="E122" i="8" s="1"/>
  <c r="C123" i="8"/>
  <c r="E123" i="8" s="1"/>
  <c r="C124" i="8"/>
  <c r="E124" i="8" s="1"/>
  <c r="C125" i="8"/>
  <c r="E125" i="8" s="1"/>
  <c r="C126" i="8"/>
  <c r="E126" i="8" s="1"/>
  <c r="C127" i="8"/>
  <c r="E127" i="8" s="1"/>
  <c r="C128" i="8"/>
  <c r="E128" i="8" s="1"/>
  <c r="C129" i="8"/>
  <c r="E129" i="8" s="1"/>
  <c r="C130" i="8"/>
  <c r="E130" i="8" s="1"/>
  <c r="C131" i="8"/>
  <c r="E131" i="8" s="1"/>
  <c r="C132" i="8"/>
  <c r="E132" i="8" s="1"/>
  <c r="C133" i="8"/>
  <c r="E133" i="8" s="1"/>
  <c r="C134" i="8"/>
  <c r="E134" i="8" s="1"/>
  <c r="C135" i="8"/>
  <c r="E135" i="8" s="1"/>
  <c r="C136" i="8"/>
  <c r="E136" i="8" s="1"/>
  <c r="C137" i="8"/>
  <c r="E137" i="8" s="1"/>
  <c r="C138" i="8"/>
  <c r="E138" i="8" s="1"/>
  <c r="C139" i="8"/>
  <c r="E139" i="8" s="1"/>
  <c r="C140" i="8"/>
  <c r="E140" i="8" s="1"/>
  <c r="C141" i="8"/>
  <c r="E141" i="8" s="1"/>
  <c r="C142" i="8"/>
  <c r="E142" i="8" s="1"/>
  <c r="C143" i="8"/>
  <c r="E143" i="8" s="1"/>
  <c r="C144" i="8"/>
  <c r="E144" i="8" s="1"/>
  <c r="C145" i="8"/>
  <c r="E145" i="8" s="1"/>
  <c r="C146" i="8"/>
  <c r="E146" i="8" s="1"/>
  <c r="C147" i="8"/>
  <c r="E147" i="8" s="1"/>
  <c r="C148" i="8"/>
  <c r="E148" i="8" s="1"/>
  <c r="C149" i="8"/>
  <c r="E149" i="8" s="1"/>
  <c r="C150" i="8"/>
  <c r="E150" i="8" s="1"/>
  <c r="C151" i="8"/>
  <c r="E151" i="8" s="1"/>
  <c r="C152" i="8"/>
  <c r="E152" i="8" s="1"/>
  <c r="C153" i="8"/>
  <c r="E153" i="8" s="1"/>
  <c r="C154" i="8"/>
  <c r="E154" i="8" s="1"/>
  <c r="C155" i="8"/>
  <c r="E155" i="8" s="1"/>
  <c r="C156" i="8"/>
  <c r="E156" i="8" s="1"/>
  <c r="C157" i="8"/>
  <c r="E157" i="8" s="1"/>
  <c r="C158" i="8"/>
  <c r="E158" i="8" s="1"/>
  <c r="C159" i="8"/>
  <c r="E159" i="8" s="1"/>
  <c r="C160" i="8"/>
  <c r="E160" i="8" s="1"/>
  <c r="C161" i="8"/>
  <c r="E161" i="8" s="1"/>
  <c r="C162" i="8"/>
  <c r="E162" i="8" s="1"/>
  <c r="C163" i="8"/>
  <c r="E163" i="8" s="1"/>
  <c r="C164" i="8"/>
  <c r="E164" i="8" s="1"/>
  <c r="C165" i="8"/>
  <c r="E165" i="8" s="1"/>
  <c r="C166" i="8"/>
  <c r="E166" i="8" s="1"/>
  <c r="C167" i="8"/>
  <c r="E167" i="8" s="1"/>
  <c r="C168" i="8"/>
  <c r="E168" i="8" s="1"/>
  <c r="C169" i="8"/>
  <c r="E169" i="8" s="1"/>
  <c r="C170" i="8"/>
  <c r="E170" i="8" s="1"/>
  <c r="C171" i="8"/>
  <c r="E171" i="8" s="1"/>
  <c r="C172" i="8"/>
  <c r="E172" i="8" s="1"/>
  <c r="C173" i="8"/>
  <c r="E173" i="8" s="1"/>
  <c r="C174" i="8"/>
  <c r="E174" i="8" s="1"/>
  <c r="C175" i="8"/>
  <c r="E175" i="8" s="1"/>
  <c r="C176" i="8"/>
  <c r="E176" i="8" s="1"/>
  <c r="C177" i="8"/>
  <c r="E177" i="8" s="1"/>
  <c r="C178" i="8"/>
  <c r="E178" i="8" s="1"/>
  <c r="C179" i="8"/>
  <c r="E179" i="8" s="1"/>
  <c r="C180" i="8"/>
  <c r="E180" i="8" s="1"/>
  <c r="C181" i="8"/>
  <c r="E181" i="8" s="1"/>
  <c r="C182" i="8"/>
  <c r="E182" i="8" s="1"/>
  <c r="C183" i="8"/>
  <c r="E183" i="8" s="1"/>
  <c r="C184" i="8"/>
  <c r="E184" i="8" s="1"/>
  <c r="C185" i="8"/>
  <c r="E185" i="8" s="1"/>
  <c r="C186" i="8"/>
  <c r="E186" i="8" s="1"/>
  <c r="C187" i="8"/>
  <c r="E187" i="8" s="1"/>
  <c r="C188" i="8"/>
  <c r="E188" i="8" s="1"/>
  <c r="C189" i="8"/>
  <c r="E189" i="8" s="1"/>
  <c r="C190" i="8"/>
  <c r="E190" i="8" s="1"/>
  <c r="C191" i="8"/>
  <c r="E191" i="8" s="1"/>
  <c r="C192" i="8"/>
  <c r="E192" i="8" s="1"/>
  <c r="C193" i="8"/>
  <c r="E193" i="8" s="1"/>
  <c r="C194" i="8"/>
  <c r="E194" i="8" s="1"/>
  <c r="C195" i="8"/>
  <c r="E195" i="8" s="1"/>
  <c r="C196" i="8"/>
  <c r="E196" i="8" s="1"/>
  <c r="C197" i="8"/>
  <c r="E197" i="8" s="1"/>
  <c r="C198" i="8"/>
  <c r="E198" i="8" s="1"/>
  <c r="C199" i="8"/>
  <c r="E199" i="8" s="1"/>
  <c r="C200" i="8"/>
  <c r="E200" i="8" s="1"/>
  <c r="C201" i="8"/>
  <c r="E201" i="8" s="1"/>
  <c r="C202" i="8"/>
  <c r="E202" i="8" s="1"/>
  <c r="C203" i="8"/>
  <c r="E203" i="8" s="1"/>
  <c r="C204" i="8"/>
  <c r="E204" i="8" s="1"/>
  <c r="C205" i="8"/>
  <c r="E205" i="8" s="1"/>
  <c r="C206" i="8"/>
  <c r="E206" i="8" s="1"/>
  <c r="C207" i="8"/>
  <c r="E207" i="8" s="1"/>
  <c r="C208" i="8"/>
  <c r="E208" i="8" s="1"/>
  <c r="C209" i="8"/>
  <c r="E209" i="8" s="1"/>
  <c r="C210" i="8"/>
  <c r="E210" i="8" s="1"/>
  <c r="C211" i="8"/>
  <c r="E211" i="8" s="1"/>
  <c r="C212" i="8"/>
  <c r="E212" i="8" s="1"/>
  <c r="C213" i="8"/>
  <c r="E213" i="8" s="1"/>
  <c r="C214" i="8"/>
  <c r="E214" i="8" s="1"/>
  <c r="C215" i="8"/>
  <c r="E215" i="8" s="1"/>
  <c r="C216" i="8"/>
  <c r="E216" i="8" s="1"/>
  <c r="C217" i="8"/>
  <c r="E217" i="8" s="1"/>
  <c r="C218" i="8"/>
  <c r="E218" i="8" s="1"/>
  <c r="C219" i="8"/>
  <c r="E219" i="8" s="1"/>
  <c r="C220" i="8"/>
  <c r="E220" i="8" s="1"/>
  <c r="C221" i="8"/>
  <c r="E221" i="8" s="1"/>
  <c r="C222" i="8"/>
  <c r="E222" i="8" s="1"/>
  <c r="C223" i="8"/>
  <c r="E223" i="8" s="1"/>
  <c r="C224" i="8"/>
  <c r="E224" i="8" s="1"/>
  <c r="C225" i="8"/>
  <c r="E225" i="8" s="1"/>
  <c r="C226" i="8"/>
  <c r="E226" i="8" s="1"/>
  <c r="C227" i="8"/>
  <c r="E227" i="8" s="1"/>
  <c r="C228" i="8"/>
  <c r="E228" i="8" s="1"/>
  <c r="C229" i="8"/>
  <c r="E229" i="8" s="1"/>
  <c r="C230" i="8"/>
  <c r="E230" i="8" s="1"/>
  <c r="C231" i="8"/>
  <c r="E231" i="8" s="1"/>
  <c r="C232" i="8"/>
  <c r="E232" i="8" s="1"/>
  <c r="C233" i="8"/>
  <c r="E233" i="8" s="1"/>
  <c r="C234" i="8"/>
  <c r="E234" i="8" s="1"/>
  <c r="C235" i="8"/>
  <c r="E235" i="8" s="1"/>
  <c r="C236" i="8"/>
  <c r="E236" i="8" s="1"/>
  <c r="C237" i="8"/>
  <c r="E237" i="8" s="1"/>
  <c r="C238" i="8"/>
  <c r="E238" i="8" s="1"/>
  <c r="C239" i="8"/>
  <c r="E239" i="8" s="1"/>
  <c r="C240" i="8"/>
  <c r="E240" i="8" s="1"/>
  <c r="C241" i="8"/>
  <c r="E241" i="8" s="1"/>
  <c r="C242" i="8"/>
  <c r="E242" i="8" s="1"/>
  <c r="C243" i="8"/>
  <c r="E243" i="8" s="1"/>
  <c r="C244" i="8"/>
  <c r="E244" i="8" s="1"/>
  <c r="C245" i="8"/>
  <c r="E245" i="8" s="1"/>
  <c r="C246" i="8"/>
  <c r="E246" i="8" s="1"/>
  <c r="C247" i="8"/>
  <c r="E247" i="8" s="1"/>
  <c r="C3" i="8"/>
  <c r="E3" i="8" s="1"/>
  <c r="I168" i="7"/>
  <c r="B13" i="11"/>
  <c r="M8" i="3"/>
  <c r="M7" i="3"/>
  <c r="M4" i="3"/>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3" i="3"/>
  <c r="M6" i="3" s="1"/>
  <c r="B6" i="11" s="1"/>
  <c r="M3" i="3"/>
  <c r="J2" i="3" s="1"/>
  <c r="M10" i="7" l="1"/>
  <c r="M9" i="7"/>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H7" i="9"/>
  <c r="H6" i="9"/>
  <c r="H7" i="8"/>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M5" i="3"/>
  <c r="B5" i="11" s="1"/>
  <c r="B7" i="11" s="1"/>
  <c r="Q252" i="7"/>
  <c r="H7" i="6" l="1"/>
  <c r="H6" i="6"/>
  <c r="M10" i="3"/>
  <c r="M9" i="3"/>
</calcChain>
</file>

<file path=xl/sharedStrings.xml><?xml version="1.0" encoding="utf-8"?>
<sst xmlns="http://schemas.openxmlformats.org/spreadsheetml/2006/main" count="101" uniqueCount="50">
  <si>
    <t>Institute of Actuarial and Quantitative Studies</t>
  </si>
  <si>
    <t>B.Sc. in Actuarial Science and Quantitative Finance</t>
  </si>
  <si>
    <t>Semester 1</t>
  </si>
  <si>
    <t>Division - A</t>
  </si>
  <si>
    <t>Group Members:</t>
  </si>
  <si>
    <t>Name</t>
  </si>
  <si>
    <t>Roll No</t>
  </si>
  <si>
    <t>Avantika Arvind</t>
  </si>
  <si>
    <t>Akshita Bajpai</t>
  </si>
  <si>
    <t>Amalu Manu</t>
  </si>
  <si>
    <t>Date</t>
  </si>
  <si>
    <t>Open</t>
  </si>
  <si>
    <t>High</t>
  </si>
  <si>
    <t>Low</t>
  </si>
  <si>
    <t>Close</t>
  </si>
  <si>
    <t>Adj Close</t>
  </si>
  <si>
    <t>HIGH</t>
  </si>
  <si>
    <t>RETURN ON SHARE PRICE</t>
  </si>
  <si>
    <t>STANDARDIZED DATA</t>
  </si>
  <si>
    <t>EXPECTED SHARE PRICE</t>
  </si>
  <si>
    <t>VARIANCE  SHARE PRICE</t>
  </si>
  <si>
    <t>EXPECTED RETURN</t>
  </si>
  <si>
    <t>VARIANCE RETURN</t>
  </si>
  <si>
    <t>SKEWNESS</t>
  </si>
  <si>
    <t>KURTOSIS</t>
  </si>
  <si>
    <t>MEAN OF STANDARDIZED DATA</t>
  </si>
  <si>
    <t>VARIANCE OF STANDARDIZED DATA</t>
  </si>
  <si>
    <t>VARIANCE SHARE PRICE</t>
  </si>
  <si>
    <t>Risk Free rate</t>
  </si>
  <si>
    <t>FILL YOUR ANSWERS IN THE CELLS HIGHLIGHTED IN YELLOW COLOUR.</t>
  </si>
  <si>
    <t>For HDFC Limited</t>
  </si>
  <si>
    <t>Add your comments here:</t>
  </si>
  <si>
    <t>Expected Return</t>
  </si>
  <si>
    <t>Standard Deviation of Returns</t>
  </si>
  <si>
    <t>Sharpe Ratio</t>
  </si>
  <si>
    <t xml:space="preserve">                                </t>
  </si>
  <si>
    <t>For ONGC Limited</t>
  </si>
  <si>
    <t>For SpiceJet Limited</t>
  </si>
  <si>
    <t>HDFC</t>
  </si>
  <si>
    <t>ONGC</t>
  </si>
  <si>
    <t>Return on HDFC stock</t>
  </si>
  <si>
    <t>Return on ONGC stock</t>
  </si>
  <si>
    <t>Combined return</t>
  </si>
  <si>
    <t>Expected return on combined stocks</t>
  </si>
  <si>
    <t>Variance of return on portfolio</t>
  </si>
  <si>
    <t>Correlation</t>
  </si>
  <si>
    <t>SPICEJET</t>
  </si>
  <si>
    <t>Return on ONGC</t>
  </si>
  <si>
    <t>Return on SPICEJET</t>
  </si>
  <si>
    <t>Return on HDFC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</si>
</sst>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E+00"/>
  </numFmts>
  <fonts count="23" x14ac:knownFonts="1">
    <font>
      <sz val="11"/>
      <color theme="1"/>
      <name val="Calibri"/>
      <family val="2"/>
      <scheme val="minor"/>
    </font>
    <font>
      <b/>
      <sz val="11"/>
      <color theme="1"/>
      <name val="Calibri"/>
      <family val="2"/>
      <scheme val="minor"/>
    </font>
    <font>
      <b/>
      <sz val="24"/>
      <color theme="1"/>
      <name val="Calibri"/>
      <family val="2"/>
      <scheme val="minor"/>
    </font>
    <font>
      <sz val="16"/>
      <color theme="1"/>
      <name val="Calibri"/>
      <family val="2"/>
      <scheme val="minor"/>
    </font>
    <font>
      <sz val="20"/>
      <color theme="1"/>
      <name val="Calibri"/>
      <family val="2"/>
      <scheme val="minor"/>
    </font>
    <font>
      <b/>
      <sz val="20"/>
      <color theme="1"/>
      <name val="Calibri"/>
      <family val="2"/>
      <scheme val="minor"/>
    </font>
    <font>
      <b/>
      <sz val="16"/>
      <color theme="1"/>
      <name val="Calibri"/>
      <family val="2"/>
      <scheme val="minor"/>
    </font>
    <font>
      <sz val="10"/>
      <color rgb="FF202124"/>
      <name val="Roboto"/>
      <charset val="1"/>
    </font>
    <font>
      <sz val="12"/>
      <color rgb="FF202124"/>
      <name val="Arial"/>
      <family val="2"/>
      <charset val="1"/>
    </font>
    <font>
      <sz val="11"/>
      <color rgb="FF444444"/>
      <name val="Calibri"/>
      <charset val="1"/>
    </font>
    <font>
      <sz val="11"/>
      <color rgb="FF000000"/>
      <name val="Calibri"/>
      <charset val="1"/>
    </font>
    <font>
      <sz val="11"/>
      <color theme="1"/>
      <name val="Calibri"/>
      <charset val="1"/>
    </font>
    <font>
      <b/>
      <sz val="11"/>
      <color rgb="FFFFFFFF"/>
      <name val="Calibri"/>
      <family val="2"/>
      <scheme val="minor"/>
    </font>
    <font>
      <b/>
      <sz val="11"/>
      <color rgb="FFFFFFFF"/>
      <name val="Calibri"/>
      <family val="2"/>
      <charset val="1"/>
    </font>
    <font>
      <b/>
      <sz val="11"/>
      <color rgb="FF000000"/>
      <name val="Calibri"/>
      <family val="2"/>
      <scheme val="minor"/>
    </font>
    <font>
      <sz val="11"/>
      <color rgb="FF000000"/>
      <name val="Calibri"/>
      <family val="2"/>
      <scheme val="minor"/>
    </font>
    <font>
      <sz val="12"/>
      <color rgb="FF202124"/>
      <name val="Arial"/>
      <charset val="1"/>
    </font>
    <font>
      <sz val="11"/>
      <color rgb="FFFFFFFF"/>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1"/>
      <color rgb="FFFFFFFF"/>
      <name val="Calibri"/>
      <charset val="1"/>
    </font>
    <font>
      <b/>
      <sz val="14"/>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FFF2CC"/>
        <bgColor indexed="64"/>
      </patternFill>
    </fill>
    <fill>
      <patternFill patternType="solid">
        <fgColor rgb="FFA3F7EF"/>
        <bgColor indexed="64"/>
      </patternFill>
    </fill>
    <fill>
      <patternFill patternType="solid">
        <fgColor rgb="FFE3B9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style="double">
        <color rgb="FF000000"/>
      </right>
      <top style="double">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s>
  <cellStyleXfs count="1">
    <xf numFmtId="0" fontId="0" fillId="0" borderId="0"/>
  </cellStyleXfs>
  <cellXfs count="77">
    <xf numFmtId="0" fontId="0" fillId="0" borderId="0" xfId="0"/>
    <xf numFmtId="14" fontId="0" fillId="0" borderId="0" xfId="0" applyNumberFormat="1"/>
    <xf numFmtId="0" fontId="1" fillId="0" borderId="0" xfId="0" applyFont="1"/>
    <xf numFmtId="0" fontId="1" fillId="2" borderId="0" xfId="0" applyFont="1" applyFill="1"/>
    <xf numFmtId="9" fontId="0" fillId="2" borderId="0" xfId="0" applyNumberFormat="1" applyFill="1"/>
    <xf numFmtId="0" fontId="1" fillId="3" borderId="0" xfId="0" applyFont="1" applyFill="1"/>
    <xf numFmtId="0" fontId="1" fillId="4" borderId="0" xfId="0" applyFont="1" applyFill="1"/>
    <xf numFmtId="0" fontId="0" fillId="5" borderId="0" xfId="0" applyFill="1"/>
    <xf numFmtId="0" fontId="1" fillId="6" borderId="0" xfId="0" applyFont="1" applyFill="1"/>
    <xf numFmtId="0" fontId="0" fillId="6" borderId="0" xfId="0" applyFill="1"/>
    <xf numFmtId="0" fontId="1" fillId="7" borderId="0" xfId="0" applyFont="1" applyFill="1"/>
    <xf numFmtId="0" fontId="4" fillId="0" borderId="0" xfId="0" applyFont="1"/>
    <xf numFmtId="0" fontId="3" fillId="0" borderId="0" xfId="0" applyFont="1"/>
    <xf numFmtId="0" fontId="3" fillId="0" borderId="1" xfId="0" applyFont="1" applyBorder="1"/>
    <xf numFmtId="0" fontId="6" fillId="5" borderId="1" xfId="0" applyFont="1" applyFill="1" applyBorder="1"/>
    <xf numFmtId="1" fontId="0" fillId="0" borderId="0" xfId="0" applyNumberFormat="1"/>
    <xf numFmtId="0" fontId="7" fillId="0" borderId="0" xfId="0" applyFont="1" applyAlignment="1">
      <alignment vertical="center" wrapText="1"/>
    </xf>
    <xf numFmtId="0" fontId="8" fillId="0" borderId="0" xfId="0" applyFont="1"/>
    <xf numFmtId="0" fontId="9" fillId="0" borderId="0" xfId="0" applyFont="1"/>
    <xf numFmtId="0" fontId="11" fillId="0" borderId="0" xfId="0" applyFont="1"/>
    <xf numFmtId="0" fontId="12" fillId="8" borderId="2" xfId="0" applyFont="1" applyFill="1" applyBorder="1" applyAlignment="1">
      <alignment horizontal="center"/>
    </xf>
    <xf numFmtId="0" fontId="0" fillId="0" borderId="2" xfId="0" applyBorder="1" applyAlignment="1">
      <alignment horizontal="center"/>
    </xf>
    <xf numFmtId="0" fontId="13" fillId="8" borderId="2" xfId="0" applyFont="1" applyFill="1" applyBorder="1" applyAlignment="1">
      <alignment horizontal="center"/>
    </xf>
    <xf numFmtId="0" fontId="14" fillId="9" borderId="0" xfId="0" applyFont="1" applyFill="1" applyAlignment="1">
      <alignment horizontal="center"/>
    </xf>
    <xf numFmtId="0" fontId="0" fillId="10" borderId="0" xfId="0" applyFill="1"/>
    <xf numFmtId="0" fontId="16" fillId="10" borderId="0" xfId="0" applyFont="1" applyFill="1" applyAlignment="1">
      <alignment horizontal="center"/>
    </xf>
    <xf numFmtId="0" fontId="18" fillId="5" borderId="0" xfId="0" applyFont="1" applyFill="1"/>
    <xf numFmtId="0" fontId="19" fillId="5" borderId="0" xfId="0" applyFont="1" applyFill="1"/>
    <xf numFmtId="0" fontId="20" fillId="5" borderId="0" xfId="0" applyFont="1" applyFill="1"/>
    <xf numFmtId="0" fontId="21" fillId="8" borderId="2" xfId="0" applyFont="1" applyFill="1" applyBorder="1" applyAlignment="1">
      <alignment horizontal="center"/>
    </xf>
    <xf numFmtId="0" fontId="1" fillId="9" borderId="0" xfId="0" applyFont="1" applyFill="1" applyAlignment="1">
      <alignment horizontal="center"/>
    </xf>
    <xf numFmtId="0" fontId="7" fillId="10" borderId="0" xfId="0" applyFont="1" applyFill="1"/>
    <xf numFmtId="0" fontId="9" fillId="10" borderId="0" xfId="0" applyFont="1" applyFill="1"/>
    <xf numFmtId="0" fontId="16" fillId="0" borderId="0" xfId="0" applyFont="1"/>
    <xf numFmtId="0" fontId="16" fillId="10" borderId="0" xfId="0" applyFont="1" applyFill="1" applyAlignment="1">
      <alignment vertical="center"/>
    </xf>
    <xf numFmtId="0" fontId="15" fillId="11" borderId="12" xfId="0" applyFont="1" applyFill="1" applyBorder="1"/>
    <xf numFmtId="0" fontId="15" fillId="11" borderId="14" xfId="0" applyFont="1" applyFill="1" applyBorder="1"/>
    <xf numFmtId="0" fontId="15" fillId="11" borderId="11" xfId="0" applyFont="1" applyFill="1" applyBorder="1"/>
    <xf numFmtId="0" fontId="15" fillId="11" borderId="10" xfId="0" applyFont="1" applyFill="1" applyBorder="1"/>
    <xf numFmtId="0" fontId="0" fillId="11" borderId="15" xfId="0" applyFill="1" applyBorder="1"/>
    <xf numFmtId="0" fontId="0" fillId="11" borderId="6" xfId="0" applyFill="1" applyBorder="1"/>
    <xf numFmtId="0" fontId="0" fillId="11" borderId="12" xfId="0" applyFill="1" applyBorder="1"/>
    <xf numFmtId="0" fontId="0" fillId="11" borderId="11" xfId="0" applyFill="1" applyBorder="1"/>
    <xf numFmtId="0" fontId="0" fillId="11" borderId="14" xfId="0" applyFill="1" applyBorder="1"/>
    <xf numFmtId="0" fontId="0" fillId="11" borderId="10" xfId="0" applyFill="1" applyBorder="1"/>
    <xf numFmtId="0" fontId="0" fillId="12" borderId="15" xfId="0" applyFill="1" applyBorder="1"/>
    <xf numFmtId="0" fontId="0" fillId="12" borderId="6" xfId="0" applyFill="1" applyBorder="1"/>
    <xf numFmtId="0" fontId="0" fillId="12" borderId="13" xfId="0" applyFill="1" applyBorder="1"/>
    <xf numFmtId="0" fontId="0" fillId="12" borderId="8" xfId="0" applyFill="1" applyBorder="1"/>
    <xf numFmtId="164" fontId="0" fillId="12" borderId="8" xfId="0" applyNumberFormat="1" applyFill="1" applyBorder="1"/>
    <xf numFmtId="0" fontId="0" fillId="12" borderId="14" xfId="0" applyFill="1" applyBorder="1"/>
    <xf numFmtId="0" fontId="0" fillId="12" borderId="10" xfId="0" applyFill="1" applyBorder="1"/>
    <xf numFmtId="0" fontId="0" fillId="12" borderId="5" xfId="0" applyFill="1" applyBorder="1"/>
    <xf numFmtId="0" fontId="0" fillId="12" borderId="7" xfId="0" applyFill="1" applyBorder="1"/>
    <xf numFmtId="0" fontId="0" fillId="12" borderId="9" xfId="0" applyFill="1" applyBorder="1"/>
    <xf numFmtId="0" fontId="9" fillId="12" borderId="10" xfId="0" quotePrefix="1" applyFont="1" applyFill="1" applyBorder="1"/>
    <xf numFmtId="0" fontId="9" fillId="12" borderId="8" xfId="0" quotePrefix="1" applyFont="1" applyFill="1" applyBorder="1"/>
    <xf numFmtId="0" fontId="0" fillId="9" borderId="0" xfId="0" applyFill="1"/>
    <xf numFmtId="0" fontId="0" fillId="0" borderId="4" xfId="0" applyBorder="1" applyAlignment="1">
      <alignment horizontal="center"/>
    </xf>
    <xf numFmtId="0" fontId="17" fillId="8" borderId="2"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xf>
    <xf numFmtId="0" fontId="21" fillId="8" borderId="2" xfId="0" applyFont="1" applyFill="1" applyBorder="1" applyAlignment="1">
      <alignment horizontal="center" vertical="center"/>
    </xf>
    <xf numFmtId="0" fontId="12" fillId="8" borderId="2" xfId="0" applyFont="1" applyFill="1" applyBorder="1" applyAlignment="1">
      <alignment horizontal="center" vertical="center"/>
    </xf>
    <xf numFmtId="0" fontId="10" fillId="0" borderId="2" xfId="0" applyFont="1" applyBorder="1" applyAlignment="1">
      <alignment horizontal="center" vertical="center"/>
    </xf>
    <xf numFmtId="0" fontId="15" fillId="9" borderId="0" xfId="0" applyFont="1" applyFill="1" applyAlignment="1">
      <alignment horizontal="center"/>
    </xf>
    <xf numFmtId="0" fontId="0" fillId="0" borderId="0" xfId="0" applyAlignment="1">
      <alignment horizontal="center"/>
    </xf>
    <xf numFmtId="0" fontId="1" fillId="9" borderId="0" xfId="0" applyFont="1" applyFill="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2" fillId="2" borderId="1" xfId="0" applyFont="1" applyFill="1" applyBorder="1" applyAlignment="1">
      <alignment horizontal="center"/>
    </xf>
    <xf numFmtId="0" fontId="2" fillId="4" borderId="0" xfId="0" applyFont="1" applyFill="1" applyAlignment="1">
      <alignment horizontal="center"/>
    </xf>
    <xf numFmtId="0" fontId="3" fillId="0" borderId="1" xfId="0" applyFont="1" applyBorder="1" applyAlignment="1">
      <alignment horizontal="center"/>
    </xf>
    <xf numFmtId="0" fontId="6" fillId="5" borderId="1" xfId="0" applyFont="1" applyFill="1" applyBorder="1" applyAlignment="1">
      <alignment horizontal="center"/>
    </xf>
    <xf numFmtId="0" fontId="5" fillId="4" borderId="0" xfId="0" applyFont="1" applyFill="1" applyAlignment="1">
      <alignment horizontal="center"/>
    </xf>
    <xf numFmtId="0" fontId="18" fillId="5" borderId="0" xfId="0" applyFont="1" applyFill="1" applyAlignment="1">
      <alignment horizontal="left"/>
    </xf>
    <xf numFmtId="0" fontId="22" fillId="5"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E3B9F0"/>
      <color rgb="FFDDA6ED"/>
      <color rgb="FF85FF66"/>
      <color rgb="FFA3F7EF"/>
      <color rgb="FF00FFA6"/>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11.png"/><Relationship Id="rId1" Type="http://schemas.openxmlformats.org/officeDocument/2006/relationships/customXml" Target="../ink/ink1.xml"/><Relationship Id="rId4" Type="http://schemas.openxmlformats.org/officeDocument/2006/relationships/image" Target="../media/image112.png"/></Relationships>
</file>

<file path=xl/drawings/drawing1.xml><?xml version="1.0" encoding="utf-8"?>
<xdr:wsDr xmlns:xdr="http://schemas.openxmlformats.org/drawingml/2006/spreadsheetDrawing" xmlns:a="http://schemas.openxmlformats.org/drawingml/2006/main">
  <xdr:twoCellAnchor>
    <xdr:from>
      <xdr:col>11</xdr:col>
      <xdr:colOff>9525</xdr:colOff>
      <xdr:row>11</xdr:row>
      <xdr:rowOff>9525</xdr:rowOff>
    </xdr:from>
    <xdr:to>
      <xdr:col>13</xdr:col>
      <xdr:colOff>0</xdr:colOff>
      <xdr:row>21</xdr:row>
      <xdr:rowOff>180975</xdr:rowOff>
    </xdr:to>
    <xdr:sp macro="" textlink="">
      <xdr:nvSpPr>
        <xdr:cNvPr id="29" name="TextBox 28">
          <a:extLst>
            <a:ext uri="{FF2B5EF4-FFF2-40B4-BE49-F238E27FC236}">
              <a16:creationId xmlns:a16="http://schemas.microsoft.com/office/drawing/2014/main" id="{2787841F-A24C-493E-A7A3-EB03630B65EE}"/>
            </a:ext>
            <a:ext uri="{147F2762-F138-4A5C-976F-8EAC2B608ADB}">
              <a16:predDERef xmlns:a16="http://schemas.microsoft.com/office/drawing/2014/main" pred="{3B970F85-51AD-48AB-AEC3-2086F7C4B2C5}"/>
            </a:ext>
          </a:extLst>
        </xdr:cNvPr>
        <xdr:cNvSpPr txBox="1"/>
      </xdr:nvSpPr>
      <xdr:spPr>
        <a:xfrm>
          <a:off x="11391900" y="2105025"/>
          <a:ext cx="3086100" cy="2076450"/>
        </a:xfrm>
        <a:prstGeom prst="rect">
          <a:avLst/>
        </a:prstGeom>
        <a:solidFill>
          <a:srgbClr val="FCE4D6"/>
        </a:solidFill>
        <a:ln w="19050" cmpd="sng">
          <a:solidFill>
            <a:srgbClr val="000000"/>
          </a:solidFill>
        </a:ln>
      </xdr:spPr>
      <xdr:txBody>
        <a:bodyPr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Comments: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Skewness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Since the skewness is greater than 0 i.e. positive, the data are positively skewed or right skewed, meaning that the right tail of the distribution is longer than the left.</a:t>
          </a:r>
        </a:p>
        <a:p>
          <a:pPr marL="0" marR="0" indent="0" algn="l">
            <a:lnSpc>
              <a:spcPct val="100000"/>
            </a:lnSpc>
            <a:spcBef>
              <a:spcPts val="0"/>
            </a:spcBef>
            <a:spcAft>
              <a:spcPts val="0"/>
            </a:spcAft>
          </a:pP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Kurtosis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According to the data, since the</a:t>
          </a: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value of kurtosis is negative, it is platykurtic in nature.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657225</xdr:colOff>
      <xdr:row>11</xdr:row>
      <xdr:rowOff>0</xdr:rowOff>
    </xdr:from>
    <xdr:to>
      <xdr:col>12</xdr:col>
      <xdr:colOff>704850</xdr:colOff>
      <xdr:row>21</xdr:row>
      <xdr:rowOff>171450</xdr:rowOff>
    </xdr:to>
    <xdr:sp macro="" textlink="">
      <xdr:nvSpPr>
        <xdr:cNvPr id="2" name="TextBox 1">
          <a:extLst>
            <a:ext uri="{FF2B5EF4-FFF2-40B4-BE49-F238E27FC236}">
              <a16:creationId xmlns:a16="http://schemas.microsoft.com/office/drawing/2014/main" id="{91718088-6B63-400D-A0A4-98F24525FF7A}"/>
            </a:ext>
          </a:extLst>
        </xdr:cNvPr>
        <xdr:cNvSpPr txBox="1"/>
      </xdr:nvSpPr>
      <xdr:spPr>
        <a:xfrm>
          <a:off x="10229850" y="2095500"/>
          <a:ext cx="2857500" cy="2076450"/>
        </a:xfrm>
        <a:prstGeom prst="rect">
          <a:avLst/>
        </a:prstGeom>
        <a:solidFill>
          <a:srgbClr val="FCE4D6"/>
        </a:solidFill>
        <a:ln w="19050" cmpd="sng">
          <a:solidFill>
            <a:srgbClr val="000000"/>
          </a:solidFill>
        </a:ln>
      </xdr:spPr>
      <xdr:txBody>
        <a:bodyPr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Comments: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Skewness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Since the skewness is greater than 0 i.e. positive, the data are positively skewed or right skewed, meaning that the right tail of the distribution is longer than the left.</a:t>
          </a:r>
        </a:p>
        <a:p>
          <a:pPr marL="0" marR="0" indent="0" algn="l">
            <a:lnSpc>
              <a:spcPct val="100000"/>
            </a:lnSpc>
            <a:spcBef>
              <a:spcPts val="0"/>
            </a:spcBef>
            <a:spcAft>
              <a:spcPts val="0"/>
            </a:spcAft>
          </a:pP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Kurtosis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According to the data, since the</a:t>
          </a: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value of kurtosis is negative, it is platykurtic in nature.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600075</xdr:colOff>
      <xdr:row>10</xdr:row>
      <xdr:rowOff>180975</xdr:rowOff>
    </xdr:from>
    <xdr:to>
      <xdr:col>13</xdr:col>
      <xdr:colOff>104775</xdr:colOff>
      <xdr:row>22</xdr:row>
      <xdr:rowOff>0</xdr:rowOff>
    </xdr:to>
    <xdr:sp macro="" textlink="">
      <xdr:nvSpPr>
        <xdr:cNvPr id="11" name="TextBox 1">
          <a:extLst>
            <a:ext uri="{FF2B5EF4-FFF2-40B4-BE49-F238E27FC236}">
              <a16:creationId xmlns:a16="http://schemas.microsoft.com/office/drawing/2014/main" id="{58151CBC-3AE9-4274-8427-A59A828A00DF}"/>
            </a:ext>
          </a:extLst>
        </xdr:cNvPr>
        <xdr:cNvSpPr txBox="1"/>
      </xdr:nvSpPr>
      <xdr:spPr>
        <a:xfrm>
          <a:off x="9448800" y="2085975"/>
          <a:ext cx="2867025" cy="2105025"/>
        </a:xfrm>
        <a:prstGeom prst="rect">
          <a:avLst/>
        </a:prstGeom>
        <a:solidFill>
          <a:srgbClr val="FCE4D6"/>
        </a:solidFill>
        <a:ln w="19050" cmpd="sng">
          <a:solidFill>
            <a:srgbClr val="000000"/>
          </a:solidFill>
        </a:ln>
      </xdr:spPr>
      <xdr:txBody>
        <a:bodyPr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Comments: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Skewness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Since the skewness is greater than 0 i.e. positive, the data are positively skewed or right skewed, meaning that the right tail of the distribution is longer than the left.</a:t>
          </a:r>
        </a:p>
        <a:p>
          <a:pPr marL="0" marR="0" indent="0" algn="l">
            <a:lnSpc>
              <a:spcPct val="100000"/>
            </a:lnSpc>
            <a:spcBef>
              <a:spcPts val="0"/>
            </a:spcBef>
            <a:spcAft>
              <a:spcPts val="0"/>
            </a:spcAft>
          </a:pP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1" i="0" u="none" strike="noStrike">
              <a:solidFill>
                <a:srgbClr val="000000"/>
              </a:solidFill>
              <a:latin typeface="Georgia" panose="02040502050405020303" pitchFamily="18" charset="0"/>
            </a:rPr>
            <a:t>Kurtosis</a:t>
          </a:r>
          <a:endParaRPr lang="en-US" sz="1100" b="0" i="0" u="none" strike="noStrike">
            <a:solidFill>
              <a:srgbClr val="000000"/>
            </a:solidFill>
            <a:latin typeface="Georgia" panose="02040502050405020303" pitchFamily="18" charset="0"/>
          </a:endParaRP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According to the data, since the</a:t>
          </a:r>
        </a:p>
        <a:p>
          <a:pPr marL="0" marR="0" indent="0" algn="l">
            <a:lnSpc>
              <a:spcPct val="100000"/>
            </a:lnSpc>
            <a:spcBef>
              <a:spcPts val="0"/>
            </a:spcBef>
            <a:spcAft>
              <a:spcPts val="0"/>
            </a:spcAft>
          </a:pPr>
          <a:r>
            <a:rPr lang="en-US" sz="1100" b="0" i="0" u="none" strike="noStrike">
              <a:solidFill>
                <a:srgbClr val="000000"/>
              </a:solidFill>
              <a:latin typeface="Georgia" panose="02040502050405020303" pitchFamily="18" charset="0"/>
            </a:rPr>
            <a:t>value of kurtosis is positive it is leptokurtic in nature.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76200</xdr:colOff>
      <xdr:row>6</xdr:row>
      <xdr:rowOff>171450</xdr:rowOff>
    </xdr:from>
    <xdr:to>
      <xdr:col>4</xdr:col>
      <xdr:colOff>76200</xdr:colOff>
      <xdr:row>6</xdr:row>
      <xdr:rowOff>171450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7" name="Ink 36">
              <a:extLst>
                <a:ext uri="{FF2B5EF4-FFF2-40B4-BE49-F238E27FC236}">
                  <a16:creationId xmlns:a16="http://schemas.microsoft.com/office/drawing/2014/main" id="{C50E4DEF-9C25-4154-A1AB-6AE1C4E83AE6}"/>
                </a:ext>
                <a:ext uri="{147F2762-F138-4A5C-976F-8EAC2B608ADB}">
                  <a16:predDERef xmlns:a16="http://schemas.microsoft.com/office/drawing/2014/main" pred="{25E4D177-2D57-4BED-AEDE-242981CD7809}"/>
                </a:ext>
              </a:extLst>
            </xdr14:cNvPr>
            <xdr14:cNvContentPartPr/>
          </xdr14:nvContentPartPr>
          <xdr14:nvPr macro=""/>
          <xdr14:xfrm>
            <a:off x="3876675" y="1314450"/>
            <a:ext cx="0" cy="0"/>
          </xdr14:xfrm>
        </xdr:contentPart>
      </mc:Choice>
      <mc:Fallback xmlns="">
        <xdr:pic>
          <xdr:nvPicPr>
            <xdr:cNvPr id="37" name="">
              <a:extLst>
                <a:ext uri="{FF2B5EF4-FFF2-40B4-BE49-F238E27FC236}">
                  <a16:creationId xmlns:a16="http://schemas.microsoft.com/office/drawing/2014/main" id="{C50E4DEF-9C25-4154-A1AB-6AE1C4E83AE6}"/>
                </a:ext>
                <a:ext uri="{147F2762-F138-4A5C-976F-8EAC2B608ADB}">
                  <a16:predDERef xmlns:a16="http://schemas.microsoft.com/office/drawing/2014/main" pred="{25E4D177-2D57-4BED-AEDE-242981CD7809}"/>
                </a:ext>
              </a:extLst>
            </xdr:cNvPr>
            <xdr:cNvPicPr/>
          </xdr:nvPicPr>
          <xdr:blipFill>
            <a:blip xmlns:r="http://schemas.openxmlformats.org/officeDocument/2006/relationships" r:embed="rId2"/>
            <a:stretch>
              <a:fillRect/>
            </a:stretch>
          </xdr:blipFill>
          <xdr:spPr>
            <a:xfrm>
              <a:off x="3876675" y="1314450"/>
              <a:ext cx="0" cy="0"/>
            </a:xfrm>
            <a:prstGeom prst="rect">
              <a:avLst/>
            </a:prstGeom>
          </xdr:spPr>
        </xdr:pic>
      </mc:Fallback>
    </mc:AlternateContent>
    <xdr:clientData/>
  </xdr:twoCellAnchor>
  <xdr:twoCellAnchor editAs="oneCell">
    <xdr:from>
      <xdr:col>2</xdr:col>
      <xdr:colOff>381000</xdr:colOff>
      <xdr:row>7</xdr:row>
      <xdr:rowOff>180975</xdr:rowOff>
    </xdr:from>
    <xdr:to>
      <xdr:col>3</xdr:col>
      <xdr:colOff>85725</xdr:colOff>
      <xdr:row>8</xdr:row>
      <xdr:rowOff>76200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7" name="Ink 46">
              <a:extLst>
                <a:ext uri="{FF2B5EF4-FFF2-40B4-BE49-F238E27FC236}">
                  <a16:creationId xmlns:a16="http://schemas.microsoft.com/office/drawing/2014/main" id="{1AC6977E-AB14-4EF6-9BFB-6F3E8AD6FD16}"/>
                </a:ext>
                <a:ext uri="{147F2762-F138-4A5C-976F-8EAC2B608ADB}">
                  <a16:predDERef xmlns:a16="http://schemas.microsoft.com/office/drawing/2014/main" pred="{C50E4DEF-9C25-4154-A1AB-6AE1C4E83AE6}"/>
                </a:ext>
              </a:extLst>
            </xdr14:cNvPr>
            <xdr14:cNvContentPartPr/>
          </xdr14:nvContentPartPr>
          <xdr14:nvPr macro=""/>
          <xdr14:xfrm>
            <a:off x="2962275" y="1524000"/>
            <a:ext cx="314325" cy="85725"/>
          </xdr14:xfrm>
        </xdr:contentPart>
      </mc:Choice>
      <mc:Fallback xmlns="">
        <xdr:pic>
          <xdr:nvPicPr>
            <xdr:cNvPr id="47" name="">
              <a:extLst>
                <a:ext uri="{FF2B5EF4-FFF2-40B4-BE49-F238E27FC236}">
                  <a16:creationId xmlns:a16="http://schemas.microsoft.com/office/drawing/2014/main" id="{1AC6977E-AB14-4EF6-9BFB-6F3E8AD6FD16}"/>
                </a:ext>
                <a:ext uri="{147F2762-F138-4A5C-976F-8EAC2B608ADB}">
                  <a16:predDERef xmlns:a16="http://schemas.microsoft.com/office/drawing/2014/main" pred="{C50E4DEF-9C25-4154-A1AB-6AE1C4E83AE6}"/>
                </a:ext>
              </a:extLst>
            </xdr:cNvPr>
            <xdr:cNvPicPr/>
          </xdr:nvPicPr>
          <xdr:blipFill>
            <a:blip xmlns:r="http://schemas.openxmlformats.org/officeDocument/2006/relationships" r:embed="rId4"/>
            <a:stretch>
              <a:fillRect/>
            </a:stretch>
          </xdr:blipFill>
          <xdr:spPr>
            <a:xfrm>
              <a:off x="2955652" y="1517550"/>
              <a:ext cx="327847" cy="98893"/>
            </a:xfrm>
            <a:prstGeom prst="rect">
              <a:avLst/>
            </a:prstGeom>
          </xdr:spPr>
        </xdr:pic>
      </mc:Fallback>
    </mc:AlternateContent>
    <xdr:clientData/>
  </xdr:twoCellAnchor>
  <xdr:twoCellAnchor>
    <xdr:from>
      <xdr:col>4</xdr:col>
      <xdr:colOff>600075</xdr:colOff>
      <xdr:row>4</xdr:row>
      <xdr:rowOff>180975</xdr:rowOff>
    </xdr:from>
    <xdr:to>
      <xdr:col>17</xdr:col>
      <xdr:colOff>19050</xdr:colOff>
      <xdr:row>26</xdr:row>
      <xdr:rowOff>57150</xdr:rowOff>
    </xdr:to>
    <xdr:sp macro="" textlink="">
      <xdr:nvSpPr>
        <xdr:cNvPr id="147" name="Rectangle 35">
          <a:extLst>
            <a:ext uri="{FF2B5EF4-FFF2-40B4-BE49-F238E27FC236}">
              <a16:creationId xmlns:a16="http://schemas.microsoft.com/office/drawing/2014/main" id="{369E45A2-01DA-43DE-AD38-5CCD84DC982E}"/>
            </a:ext>
            <a:ext uri="{147F2762-F138-4A5C-976F-8EAC2B608ADB}">
              <a16:predDERef xmlns:a16="http://schemas.microsoft.com/office/drawing/2014/main" pred="{1AC6977E-AB14-4EF6-9BFB-6F3E8AD6FD16}"/>
            </a:ext>
          </a:extLst>
        </xdr:cNvPr>
        <xdr:cNvSpPr/>
      </xdr:nvSpPr>
      <xdr:spPr>
        <a:xfrm>
          <a:off x="4400550" y="990600"/>
          <a:ext cx="7343775" cy="4076700"/>
        </a:xfrm>
        <a:prstGeom prst="rect">
          <a:avLst/>
        </a:prstGeom>
        <a:solidFill>
          <a:srgbClr val="FFF2CC"/>
        </a:solidFill>
        <a:ln>
          <a:solidFill>
            <a:srgbClr val="FFF2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91440" tIns="45720" rIns="91440" bIns="45720" rtlCol="0" anchor="t">
          <a:noAutofit/>
        </a:bodyPr>
        <a:lstStyle/>
        <a:p>
          <a:pPr marL="0" indent="0" algn="ctr"/>
          <a:r>
            <a:rPr lang="en-US" sz="1400">
              <a:solidFill>
                <a:srgbClr val="000000"/>
              </a:solidFill>
              <a:latin typeface="Georgia" panose="02040502050405020303" pitchFamily="18" charset="0"/>
            </a:rPr>
            <a:t>Sharpe ratio is the measure of risk-adjusted return of a financial portfolio.</a:t>
          </a:r>
        </a:p>
        <a:p>
          <a:pPr marL="0" indent="0" algn="ctr"/>
          <a:endParaRPr lang="en-US" sz="1400">
            <a:solidFill>
              <a:srgbClr val="000000"/>
            </a:solidFill>
            <a:latin typeface="Georgia" panose="02040502050405020303" pitchFamily="18" charset="0"/>
          </a:endParaRPr>
        </a:p>
        <a:p>
          <a:pPr marL="0" indent="0" algn="ctr"/>
          <a:r>
            <a:rPr lang="en-US" sz="1400">
              <a:solidFill>
                <a:srgbClr val="000000"/>
              </a:solidFill>
              <a:latin typeface="Georgia" panose="02040502050405020303" pitchFamily="18" charset="0"/>
            </a:rPr>
            <a:t>It is calculated as: </a:t>
          </a:r>
          <a:r>
            <a:rPr lang="en-US" sz="1400" u="none">
              <a:solidFill>
                <a:srgbClr val="000000"/>
              </a:solidFill>
              <a:latin typeface="Georgia" panose="02040502050405020303" pitchFamily="18" charset="0"/>
            </a:rPr>
            <a:t>  Expected return - Risk free rate</a:t>
          </a:r>
        </a:p>
        <a:p>
          <a:pPr marL="0" indent="0" algn="ctr"/>
          <a:r>
            <a:rPr lang="en-US" sz="1400" u="none">
              <a:solidFill>
                <a:srgbClr val="000000"/>
              </a:solidFill>
              <a:latin typeface="Georgia" panose="02040502050405020303" pitchFamily="18" charset="0"/>
            </a:rPr>
            <a:t>                                    Standard Deviation of the return</a:t>
          </a:r>
        </a:p>
        <a:p>
          <a:pPr marL="0" indent="0" algn="ctr"/>
          <a:r>
            <a:rPr lang="en-US" sz="1400">
              <a:solidFill>
                <a:srgbClr val="000000"/>
              </a:solidFill>
              <a:latin typeface="Georgia" panose="02040502050405020303" pitchFamily="18" charset="0"/>
            </a:rPr>
            <a:t>                                    </a:t>
          </a:r>
        </a:p>
        <a:p>
          <a:pPr marL="0" indent="0" algn="ctr"/>
          <a:r>
            <a:rPr lang="en-US" sz="1400">
              <a:solidFill>
                <a:srgbClr val="000000"/>
              </a:solidFill>
              <a:latin typeface="Georgia" panose="02040502050405020303" pitchFamily="18" charset="0"/>
            </a:rPr>
            <a:t>Usually ,a sharpe ratio greater than 1.0 is considered acceptable by investors. It is better to have a ratio of 2.0 or more and ratio which is greater than 3.0 is considered excellent.</a:t>
          </a:r>
        </a:p>
        <a:p>
          <a:pPr marL="0" indent="0" algn="ctr"/>
          <a:endParaRPr lang="en-US" sz="1400">
            <a:solidFill>
              <a:srgbClr val="000000"/>
            </a:solidFill>
            <a:latin typeface="Georgia" panose="02040502050405020303" pitchFamily="18" charset="0"/>
          </a:endParaRPr>
        </a:p>
        <a:p>
          <a:pPr marL="0" indent="0" algn="ctr"/>
          <a:r>
            <a:rPr lang="en-US" sz="1400">
              <a:solidFill>
                <a:srgbClr val="000000"/>
              </a:solidFill>
              <a:latin typeface="Georgia" panose="02040502050405020303" pitchFamily="18" charset="0"/>
            </a:rPr>
            <a:t>Sharpe ratio can be negative only when the excess return (numerator) is negative, that is the expected return is less than the risk free rate, as the denominator that is standard deviation is always positive.</a:t>
          </a:r>
        </a:p>
        <a:p>
          <a:pPr marL="0" indent="0" algn="l"/>
          <a:endParaRPr lang="en-US" sz="1400">
            <a:solidFill>
              <a:srgbClr val="000000"/>
            </a:solidFill>
            <a:latin typeface="Georgia" panose="02040502050405020303" pitchFamily="18" charset="0"/>
          </a:endParaRPr>
        </a:p>
        <a:p>
          <a:pPr marL="0" indent="0" algn="ctr"/>
          <a:r>
            <a:rPr lang="en-US" sz="1400">
              <a:solidFill>
                <a:srgbClr val="000000"/>
              </a:solidFill>
              <a:latin typeface="Georgia" panose="02040502050405020303" pitchFamily="18" charset="0"/>
            </a:rPr>
            <a:t>By calculating the sharpe ratios of the above three stocks, we can infer that all the ratios are negative and less than the acceptable sharpe ratio. On the contrary, while comparing the three stocks, the investor investing in Spicejet Limited will get highest return per share comparitively.</a:t>
          </a:r>
        </a:p>
        <a:p>
          <a:pPr marL="0" indent="0" algn="ctr"/>
          <a:endParaRPr lang="en-US" sz="1400">
            <a:solidFill>
              <a:srgbClr val="000000"/>
            </a:solidFill>
            <a:latin typeface="Georgia" panose="02040502050405020303" pitchFamily="18" charset="0"/>
          </a:endParaRPr>
        </a:p>
        <a:p>
          <a:pPr marL="0" indent="0" algn="ctr"/>
          <a:r>
            <a:rPr lang="en-US" sz="1400">
              <a:solidFill>
                <a:srgbClr val="000000"/>
              </a:solidFill>
              <a:latin typeface="Georgia" panose="02040502050405020303" pitchFamily="18" charset="0"/>
            </a:rPr>
            <a:t>HDFC Limited&gt;ONGC Limited&gt;SpiceJet Limited</a:t>
          </a:r>
        </a:p>
        <a:p>
          <a:pPr marL="0" indent="0" algn="l"/>
          <a:endParaRPr lang="en-US" sz="1400">
            <a:solidFill>
              <a:srgbClr val="000000"/>
            </a:solidFill>
            <a:latin typeface="Georgia" panose="02040502050405020303" pitchFamily="18" charset="0"/>
          </a:endParaRPr>
        </a:p>
        <a:p>
          <a:pPr marL="0" indent="0" algn="l"/>
          <a:endParaRPr lang="en-US" sz="1100">
            <a:solidFill>
              <a:srgbClr val="000000"/>
            </a:solidFill>
            <a:latin typeface="+mn-lt"/>
            <a:ea typeface="+mn-lt"/>
            <a:cs typeface="+mn-lt"/>
          </a:endParaRPr>
        </a:p>
      </xdr:txBody>
    </xdr:sp>
    <xdr:clientData/>
  </xdr:twoCellAnchor>
  <xdr:twoCellAnchor>
    <xdr:from>
      <xdr:col>9</xdr:col>
      <xdr:colOff>152400</xdr:colOff>
      <xdr:row>8</xdr:row>
      <xdr:rowOff>57150</xdr:rowOff>
    </xdr:from>
    <xdr:to>
      <xdr:col>15</xdr:col>
      <xdr:colOff>200025</xdr:colOff>
      <xdr:row>8</xdr:row>
      <xdr:rowOff>104775</xdr:rowOff>
    </xdr:to>
    <xdr:sp macro="" textlink="">
      <xdr:nvSpPr>
        <xdr:cNvPr id="146" name="Minus 75">
          <a:extLst>
            <a:ext uri="{FF2B5EF4-FFF2-40B4-BE49-F238E27FC236}">
              <a16:creationId xmlns:a16="http://schemas.microsoft.com/office/drawing/2014/main" id="{66264DC8-F396-42F3-9623-A2D3862DA22B}"/>
            </a:ext>
            <a:ext uri="{147F2762-F138-4A5C-976F-8EAC2B608ADB}">
              <a16:predDERef xmlns:a16="http://schemas.microsoft.com/office/drawing/2014/main" pred="{369E45A2-01DA-43DE-AD38-5CCD84DC982E}"/>
            </a:ext>
          </a:extLst>
        </xdr:cNvPr>
        <xdr:cNvSpPr/>
      </xdr:nvSpPr>
      <xdr:spPr>
        <a:xfrm>
          <a:off x="7000875" y="1628775"/>
          <a:ext cx="3705225" cy="47625"/>
        </a:xfrm>
        <a:prstGeom prst="mathMinus">
          <a:avLst/>
        </a:prstGeom>
        <a:solidFill>
          <a:srgbClr val="000000"/>
        </a:solidFill>
        <a:ln w="12700">
          <a:solidFill>
            <a:srgbClr val="000000"/>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tlCol="0" anchor="t"/>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endParaRPr lang="en-US" sz="1100">
            <a:solidFill>
              <a:srgbClr val="FFFFFF"/>
            </a:solidFill>
            <a:latin typeface="+mn-lt"/>
            <a:ea typeface="+mn-lt"/>
            <a:cs typeface="+mn-lt"/>
          </a:endParaRP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12-23T10:43:45.400"/>
    </inkml:context>
    <inkml:brush xml:id="br0">
      <inkml:brushProperty name="width" value="0.05" units="cm"/>
      <inkml:brushProperty name="height" value="0.05" units="cm"/>
    </inkml:brush>
  </inkml:definitions>
  <inkml:trace contextRef="#ctx0" brushRef="#br0">8570 3548 16383 0 0,'0'0'0'0'0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12-23T10:44:27.838"/>
    </inkml:context>
    <inkml:brush xml:id="br0">
      <inkml:brushProperty name="width" value="0.05" units="cm"/>
      <inkml:brushProperty name="height" value="0.05" units="cm"/>
    </inkml:brush>
  </inkml:definitions>
  <inkml:trace contextRef="#ctx0" brushRef="#br0">6136 4316 16383 0 0,'0'0'0'0'0</inkml:trace>
  <inkml:trace contextRef="#ctx0" brushRef="#br0" timeOffset="36.47">5263 4554 16383 0 0,'0'0'0'0'0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91641-7652-4E56-91B3-55BE1088C0B4}">
  <dimension ref="F3:Q12"/>
  <sheetViews>
    <sheetView topLeftCell="B2" workbookViewId="0">
      <selection activeCell="K11" sqref="K11"/>
    </sheetView>
  </sheetViews>
  <sheetFormatPr defaultRowHeight="15" x14ac:dyDescent="0.25"/>
  <cols>
    <col min="10" max="10" width="9.42578125" bestFit="1" customWidth="1"/>
  </cols>
  <sheetData>
    <row r="3" spans="6:17" ht="31.5" x14ac:dyDescent="0.5">
      <c r="G3" s="70" t="s">
        <v>0</v>
      </c>
      <c r="H3" s="70"/>
      <c r="I3" s="70"/>
      <c r="J3" s="70"/>
      <c r="K3" s="70"/>
      <c r="L3" s="70"/>
      <c r="M3" s="70"/>
      <c r="N3" s="70"/>
      <c r="O3" s="70"/>
      <c r="P3" s="70"/>
      <c r="Q3" s="70"/>
    </row>
    <row r="4" spans="6:17" ht="31.5" x14ac:dyDescent="0.5">
      <c r="G4" s="70" t="s">
        <v>1</v>
      </c>
      <c r="H4" s="70"/>
      <c r="I4" s="70"/>
      <c r="J4" s="70"/>
      <c r="K4" s="70"/>
      <c r="L4" s="70"/>
      <c r="M4" s="70"/>
      <c r="N4" s="70"/>
      <c r="O4" s="70"/>
      <c r="P4" s="70"/>
      <c r="Q4" s="70"/>
    </row>
    <row r="5" spans="6:17" ht="31.5" x14ac:dyDescent="0.5">
      <c r="G5" s="70" t="s">
        <v>2</v>
      </c>
      <c r="H5" s="70"/>
      <c r="I5" s="70"/>
      <c r="J5" s="70"/>
      <c r="K5" s="70"/>
      <c r="L5" s="70"/>
      <c r="M5" s="70"/>
      <c r="N5" s="70"/>
      <c r="O5" s="70"/>
      <c r="P5" s="70"/>
      <c r="Q5" s="70"/>
    </row>
    <row r="6" spans="6:17" ht="31.5" x14ac:dyDescent="0.5">
      <c r="G6" s="71" t="s">
        <v>3</v>
      </c>
      <c r="H6" s="71"/>
      <c r="I6" s="71"/>
      <c r="J6" s="71"/>
      <c r="K6" s="71"/>
      <c r="L6" s="71"/>
      <c r="M6" s="71"/>
      <c r="N6" s="71"/>
      <c r="O6" s="71"/>
      <c r="P6" s="71"/>
      <c r="Q6" s="71"/>
    </row>
    <row r="8" spans="6:17" ht="26.25" x14ac:dyDescent="0.4">
      <c r="G8" s="74" t="s">
        <v>4</v>
      </c>
      <c r="H8" s="74"/>
      <c r="I8" s="74"/>
      <c r="J8" s="74"/>
      <c r="K8" s="11"/>
    </row>
    <row r="9" spans="6:17" ht="21" x14ac:dyDescent="0.35">
      <c r="F9" s="12"/>
      <c r="G9" s="73" t="s">
        <v>5</v>
      </c>
      <c r="H9" s="73"/>
      <c r="I9" s="73"/>
      <c r="J9" s="14" t="s">
        <v>6</v>
      </c>
    </row>
    <row r="10" spans="6:17" ht="21" x14ac:dyDescent="0.35">
      <c r="F10" s="12">
        <v>1</v>
      </c>
      <c r="G10" s="72" t="s">
        <v>7</v>
      </c>
      <c r="H10" s="72"/>
      <c r="I10" s="72"/>
      <c r="J10" s="13">
        <v>3</v>
      </c>
    </row>
    <row r="11" spans="6:17" ht="21" x14ac:dyDescent="0.35">
      <c r="F11" s="12">
        <v>2</v>
      </c>
      <c r="G11" s="72" t="s">
        <v>8</v>
      </c>
      <c r="H11" s="72"/>
      <c r="I11" s="72"/>
      <c r="J11" s="13">
        <v>6</v>
      </c>
    </row>
    <row r="12" spans="6:17" ht="21" x14ac:dyDescent="0.35">
      <c r="F12" s="12">
        <v>3</v>
      </c>
      <c r="G12" s="72" t="s">
        <v>9</v>
      </c>
      <c r="H12" s="72"/>
      <c r="I12" s="72"/>
      <c r="J12" s="13">
        <v>45</v>
      </c>
    </row>
  </sheetData>
  <mergeCells count="9">
    <mergeCell ref="G4:Q4"/>
    <mergeCell ref="G3:Q3"/>
    <mergeCell ref="G5:Q5"/>
    <mergeCell ref="G6:Q6"/>
    <mergeCell ref="G12:I12"/>
    <mergeCell ref="G9:I9"/>
    <mergeCell ref="G8:J8"/>
    <mergeCell ref="G10:I10"/>
    <mergeCell ref="G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A909F-D6B9-4F9F-970E-D6EDBA81176F}">
  <dimension ref="A1:O260"/>
  <sheetViews>
    <sheetView tabSelected="1" topLeftCell="D1" workbookViewId="0">
      <selection activeCell="M6" sqref="M6"/>
    </sheetView>
  </sheetViews>
  <sheetFormatPr defaultRowHeight="15" x14ac:dyDescent="0.25"/>
  <cols>
    <col min="1" max="1" width="11.140625" customWidth="1"/>
    <col min="2" max="6" width="11.85546875" bestFit="1" customWidth="1"/>
    <col min="7" max="7" width="27.7109375" bestFit="1" customWidth="1"/>
    <col min="8" max="8" width="17.85546875" customWidth="1"/>
    <col min="9" max="9" width="24.42578125" customWidth="1"/>
    <col min="10" max="10" width="21.140625" customWidth="1"/>
    <col min="12" max="12" width="33.140625" bestFit="1" customWidth="1"/>
    <col min="13" max="13" width="13.28515625" customWidth="1"/>
  </cols>
  <sheetData>
    <row r="1" spans="1:15" x14ac:dyDescent="0.25">
      <c r="A1" s="10" t="s">
        <v>10</v>
      </c>
      <c r="B1" s="10" t="s">
        <v>11</v>
      </c>
      <c r="C1" s="10" t="s">
        <v>12</v>
      </c>
      <c r="D1" s="10" t="s">
        <v>13</v>
      </c>
      <c r="E1" s="10" t="s">
        <v>14</v>
      </c>
      <c r="F1" s="10" t="s">
        <v>15</v>
      </c>
      <c r="G1" s="2"/>
      <c r="H1" s="20" t="s">
        <v>16</v>
      </c>
      <c r="I1" s="20" t="s">
        <v>17</v>
      </c>
      <c r="J1" s="20" t="s">
        <v>18</v>
      </c>
    </row>
    <row r="2" spans="1:15" x14ac:dyDescent="0.25">
      <c r="A2" s="1">
        <v>44179</v>
      </c>
      <c r="B2" s="15">
        <v>1383</v>
      </c>
      <c r="C2">
        <v>1388</v>
      </c>
      <c r="D2">
        <v>1368</v>
      </c>
      <c r="E2">
        <v>1372.150024</v>
      </c>
      <c r="F2">
        <v>1366.236938</v>
      </c>
      <c r="H2" s="21">
        <v>1388</v>
      </c>
      <c r="I2" s="21"/>
      <c r="J2" s="21">
        <f t="shared" ref="J2:J65" si="0">STANDARDIZE(H2,$M$3,$M$4^0.5)</f>
        <v>-1.9018485208896214</v>
      </c>
    </row>
    <row r="3" spans="1:15" x14ac:dyDescent="0.25">
      <c r="A3" s="1">
        <v>44180</v>
      </c>
      <c r="B3">
        <v>1380.8000489999999</v>
      </c>
      <c r="C3">
        <v>1394.9499510000001</v>
      </c>
      <c r="D3">
        <v>1366</v>
      </c>
      <c r="E3">
        <v>1391.3000489999999</v>
      </c>
      <c r="F3">
        <v>1385.304443</v>
      </c>
      <c r="H3" s="21">
        <v>1394.9499510000001</v>
      </c>
      <c r="I3" s="21">
        <f>LN(C3/C2)</f>
        <v>4.9946751257513187E-3</v>
      </c>
      <c r="J3" s="21">
        <f t="shared" si="0"/>
        <v>-1.8053600829069087</v>
      </c>
      <c r="L3" s="45" t="s">
        <v>19</v>
      </c>
      <c r="M3" s="46">
        <f>AVERAGE(H2:H247)</f>
        <v>1524.9879573755106</v>
      </c>
    </row>
    <row r="4" spans="1:15" x14ac:dyDescent="0.25">
      <c r="A4" s="1">
        <v>44181</v>
      </c>
      <c r="B4">
        <v>1404</v>
      </c>
      <c r="C4">
        <v>1416.8000489999999</v>
      </c>
      <c r="D4">
        <v>1394.5</v>
      </c>
      <c r="E4">
        <v>1410.6999510000001</v>
      </c>
      <c r="F4">
        <v>1404.6207280000001</v>
      </c>
      <c r="H4" s="21">
        <v>1416.8000489999999</v>
      </c>
      <c r="I4" s="21">
        <f t="shared" ref="I4:I67" si="1">LN(C4/C3)</f>
        <v>1.5542304861102118E-2</v>
      </c>
      <c r="J4" s="21">
        <f t="shared" si="0"/>
        <v>-1.5020080411746479</v>
      </c>
      <c r="L4" s="47" t="s">
        <v>20</v>
      </c>
      <c r="M4" s="48">
        <f>_xlfn.VAR.S(H2:H247)</f>
        <v>5188.1548946181683</v>
      </c>
    </row>
    <row r="5" spans="1:15" x14ac:dyDescent="0.25">
      <c r="A5" s="1">
        <v>44182</v>
      </c>
      <c r="B5">
        <v>1418.599976</v>
      </c>
      <c r="C5">
        <v>1445</v>
      </c>
      <c r="D5">
        <v>1404.5</v>
      </c>
      <c r="E5">
        <v>1441.8000489999999</v>
      </c>
      <c r="F5">
        <v>1435.5867920000001</v>
      </c>
      <c r="H5" s="21">
        <v>1445</v>
      </c>
      <c r="I5" s="21">
        <f t="shared" si="1"/>
        <v>1.9708479492929174E-2</v>
      </c>
      <c r="J5" s="21">
        <f t="shared" si="0"/>
        <v>-1.1104989178471567</v>
      </c>
      <c r="L5" s="47" t="s">
        <v>21</v>
      </c>
      <c r="M5" s="48">
        <f>AVERAGE(I3:I247)</f>
        <v>3.9222787208047065E-4</v>
      </c>
    </row>
    <row r="6" spans="1:15" x14ac:dyDescent="0.25">
      <c r="A6" s="1">
        <v>44183</v>
      </c>
      <c r="B6">
        <v>1435</v>
      </c>
      <c r="C6">
        <v>1439.6999510000001</v>
      </c>
      <c r="D6">
        <v>1406.3000489999999</v>
      </c>
      <c r="E6">
        <v>1411.349976</v>
      </c>
      <c r="F6">
        <v>1405.2679439999999</v>
      </c>
      <c r="H6" s="21">
        <v>1439.6999510000001</v>
      </c>
      <c r="I6" s="21">
        <f t="shared" si="1"/>
        <v>-3.6745970490919501E-3</v>
      </c>
      <c r="J6" s="21">
        <f t="shared" si="0"/>
        <v>-1.1840812278867281</v>
      </c>
      <c r="L6" s="47" t="s">
        <v>22</v>
      </c>
      <c r="M6" s="48">
        <f>_xlfn.VAR.S(I3:I247)</f>
        <v>1.9575710489253928E-4</v>
      </c>
    </row>
    <row r="7" spans="1:15" x14ac:dyDescent="0.25">
      <c r="A7" s="1">
        <v>44186</v>
      </c>
      <c r="B7">
        <v>1417.5</v>
      </c>
      <c r="C7">
        <v>1423.849976</v>
      </c>
      <c r="D7">
        <v>1366.6999510000001</v>
      </c>
      <c r="E7">
        <v>1372.650024</v>
      </c>
      <c r="F7">
        <v>1366.734741</v>
      </c>
      <c r="H7" s="21"/>
      <c r="I7" s="21">
        <f t="shared" si="1"/>
        <v>-1.1070271008219229E-2</v>
      </c>
      <c r="J7" s="21">
        <f t="shared" si="0"/>
        <v>-21.171905521292096</v>
      </c>
      <c r="L7" s="47" t="s">
        <v>23</v>
      </c>
      <c r="M7" s="48">
        <f>SKEW(H2:H247)</f>
        <v>0.2406733531838012</v>
      </c>
    </row>
    <row r="8" spans="1:15" x14ac:dyDescent="0.25">
      <c r="A8" s="1">
        <v>44187</v>
      </c>
      <c r="B8">
        <v>1384.8000489999999</v>
      </c>
      <c r="C8">
        <v>1384.8000489999999</v>
      </c>
      <c r="D8">
        <v>1345</v>
      </c>
      <c r="E8">
        <v>1373.099976</v>
      </c>
      <c r="F8">
        <v>1367.1827390000001</v>
      </c>
      <c r="H8" s="21">
        <v>1384.8000489999999</v>
      </c>
      <c r="I8" s="21">
        <f t="shared" si="1"/>
        <v>-2.7808693243051592E-2</v>
      </c>
      <c r="J8" s="21">
        <f t="shared" si="0"/>
        <v>-1.9462744849879614</v>
      </c>
      <c r="L8" s="47" t="s">
        <v>24</v>
      </c>
      <c r="M8" s="56">
        <f>KURT(H2:H247)</f>
        <v>-0.40243693765781607</v>
      </c>
    </row>
    <row r="9" spans="1:15" x14ac:dyDescent="0.25">
      <c r="A9" s="1">
        <v>44188</v>
      </c>
      <c r="B9">
        <v>1367.5</v>
      </c>
      <c r="C9">
        <v>1380.9499510000001</v>
      </c>
      <c r="D9">
        <v>1361.0500489999999</v>
      </c>
      <c r="E9">
        <v>1375.650024</v>
      </c>
      <c r="F9">
        <v>1369.721802</v>
      </c>
      <c r="H9" s="21">
        <v>1380.9499510000001</v>
      </c>
      <c r="I9" s="21">
        <f t="shared" si="1"/>
        <v>-2.7841276232195367E-3</v>
      </c>
      <c r="J9" s="21">
        <f t="shared" si="0"/>
        <v>-1.9997266520752335</v>
      </c>
      <c r="L9" s="47" t="s">
        <v>25</v>
      </c>
      <c r="M9" s="49">
        <f>AVERAGE(J2:J247)</f>
        <v>-8.6064656590623873E-2</v>
      </c>
    </row>
    <row r="10" spans="1:15" x14ac:dyDescent="0.25">
      <c r="A10" s="1">
        <v>44189</v>
      </c>
      <c r="B10">
        <v>1389.400024</v>
      </c>
      <c r="C10">
        <v>1404</v>
      </c>
      <c r="D10">
        <v>1377</v>
      </c>
      <c r="E10">
        <v>1397.099976</v>
      </c>
      <c r="F10">
        <v>1391.079346</v>
      </c>
      <c r="H10" s="21">
        <v>1404</v>
      </c>
      <c r="I10" s="21">
        <f t="shared" si="1"/>
        <v>1.6553672962806017E-2</v>
      </c>
      <c r="J10" s="21">
        <f t="shared" si="0"/>
        <v>-1.6797152989829647</v>
      </c>
      <c r="L10" s="50" t="s">
        <v>26</v>
      </c>
      <c r="M10" s="55">
        <f>_xlfn.VAR.S(J2:J247)</f>
        <v>2.8180711454059582</v>
      </c>
      <c r="O10" s="18"/>
    </row>
    <row r="11" spans="1:15" x14ac:dyDescent="0.25">
      <c r="A11" s="1">
        <v>44193</v>
      </c>
      <c r="B11">
        <v>1405</v>
      </c>
      <c r="C11">
        <v>1421</v>
      </c>
      <c r="D11">
        <v>1404</v>
      </c>
      <c r="E11">
        <v>1412.849976</v>
      </c>
      <c r="F11">
        <v>1406.761475</v>
      </c>
      <c r="H11" s="21">
        <v>1421</v>
      </c>
      <c r="I11" s="21">
        <f t="shared" si="1"/>
        <v>1.2035543511344312E-2</v>
      </c>
      <c r="J11" s="21">
        <f t="shared" si="0"/>
        <v>-1.4436987507071419</v>
      </c>
    </row>
    <row r="12" spans="1:15" x14ac:dyDescent="0.25">
      <c r="A12" s="1">
        <v>44194</v>
      </c>
      <c r="B12">
        <v>1421.0500489999999</v>
      </c>
      <c r="C12">
        <v>1434.75</v>
      </c>
      <c r="D12">
        <v>1420</v>
      </c>
      <c r="E12">
        <v>1427.1999510000001</v>
      </c>
      <c r="F12">
        <v>1421.049683</v>
      </c>
      <c r="H12" s="21">
        <v>1434.75</v>
      </c>
      <c r="I12" s="21">
        <f t="shared" si="1"/>
        <v>9.6297688913712324E-3</v>
      </c>
      <c r="J12" s="21">
        <f t="shared" si="0"/>
        <v>-1.2528030131311088</v>
      </c>
      <c r="L12" s="57"/>
      <c r="M12" s="57"/>
    </row>
    <row r="13" spans="1:15" x14ac:dyDescent="0.25">
      <c r="A13" s="1">
        <v>44195</v>
      </c>
      <c r="B13">
        <v>1439.900024</v>
      </c>
      <c r="C13">
        <v>1439.900024</v>
      </c>
      <c r="D13">
        <v>1413</v>
      </c>
      <c r="E13">
        <v>1432.5</v>
      </c>
      <c r="F13">
        <v>1426.326904</v>
      </c>
      <c r="H13" s="21">
        <v>1439.900024</v>
      </c>
      <c r="I13" s="21">
        <f t="shared" si="1"/>
        <v>3.5830653935769586E-3</v>
      </c>
      <c r="J13" s="21">
        <f t="shared" si="0"/>
        <v>-1.1813035491300703</v>
      </c>
      <c r="L13" s="57"/>
      <c r="M13" s="57"/>
    </row>
    <row r="14" spans="1:15" x14ac:dyDescent="0.25">
      <c r="A14" s="1">
        <v>44196</v>
      </c>
      <c r="B14">
        <v>1435</v>
      </c>
      <c r="C14">
        <v>1444</v>
      </c>
      <c r="D14">
        <v>1425.0500489999999</v>
      </c>
      <c r="E14">
        <v>1436.3000489999999</v>
      </c>
      <c r="F14">
        <v>1430.1104740000001</v>
      </c>
      <c r="H14" s="21">
        <v>1444</v>
      </c>
      <c r="I14" s="21">
        <f t="shared" si="1"/>
        <v>2.8433570707227006E-3</v>
      </c>
      <c r="J14" s="21">
        <f t="shared" si="0"/>
        <v>-1.1243822442163227</v>
      </c>
      <c r="L14" s="57"/>
      <c r="M14" s="57"/>
    </row>
    <row r="15" spans="1:15" x14ac:dyDescent="0.25">
      <c r="A15" s="1">
        <v>44197</v>
      </c>
      <c r="B15">
        <v>1440</v>
      </c>
      <c r="C15">
        <v>1443</v>
      </c>
      <c r="D15">
        <v>1420.599976</v>
      </c>
      <c r="E15">
        <v>1425.0500489999999</v>
      </c>
      <c r="F15">
        <v>1418.909058</v>
      </c>
      <c r="H15" s="21">
        <v>1443</v>
      </c>
      <c r="I15" s="21">
        <f t="shared" si="1"/>
        <v>-6.9276067890071597E-4</v>
      </c>
      <c r="J15" s="21">
        <f t="shared" si="0"/>
        <v>-1.1382655705854887</v>
      </c>
      <c r="L15" s="57"/>
      <c r="M15" s="57"/>
    </row>
    <row r="16" spans="1:15" x14ac:dyDescent="0.25">
      <c r="A16" s="1">
        <v>44200</v>
      </c>
      <c r="B16">
        <v>1438</v>
      </c>
      <c r="C16">
        <v>1438</v>
      </c>
      <c r="D16">
        <v>1399</v>
      </c>
      <c r="E16">
        <v>1416</v>
      </c>
      <c r="F16">
        <v>1409.8979489999999</v>
      </c>
      <c r="H16" s="21">
        <v>1438</v>
      </c>
      <c r="I16" s="21">
        <f t="shared" si="1"/>
        <v>-3.4710204928788554E-3</v>
      </c>
      <c r="J16" s="21">
        <f t="shared" si="0"/>
        <v>-1.207682202431319</v>
      </c>
      <c r="L16" s="57"/>
      <c r="M16" s="57"/>
    </row>
    <row r="17" spans="1:13" x14ac:dyDescent="0.25">
      <c r="A17" s="1">
        <v>44201</v>
      </c>
      <c r="B17">
        <v>1419.1999510000001</v>
      </c>
      <c r="C17">
        <v>1430.75</v>
      </c>
      <c r="D17">
        <v>1409</v>
      </c>
      <c r="E17">
        <v>1426.6999510000001</v>
      </c>
      <c r="F17">
        <v>1420.5517580000001</v>
      </c>
      <c r="H17" s="21">
        <v>1430.75</v>
      </c>
      <c r="I17" s="21">
        <f t="shared" si="1"/>
        <v>-5.0544769917803952E-3</v>
      </c>
      <c r="J17" s="21">
        <f t="shared" si="0"/>
        <v>-1.3083363186077728</v>
      </c>
      <c r="L17" s="57"/>
      <c r="M17" s="57"/>
    </row>
    <row r="18" spans="1:13" x14ac:dyDescent="0.25">
      <c r="A18" s="1">
        <v>44202</v>
      </c>
      <c r="B18">
        <v>1435</v>
      </c>
      <c r="C18">
        <v>1440</v>
      </c>
      <c r="D18">
        <v>1413.099976</v>
      </c>
      <c r="E18">
        <v>1420.5500489999999</v>
      </c>
      <c r="F18">
        <v>1414.428345</v>
      </c>
      <c r="H18" s="21">
        <v>1440</v>
      </c>
      <c r="I18" s="21">
        <f t="shared" si="1"/>
        <v>6.4443312808346543E-3</v>
      </c>
      <c r="J18" s="21">
        <f t="shared" si="0"/>
        <v>-1.179915549692987</v>
      </c>
      <c r="L18" s="57"/>
      <c r="M18" s="57"/>
    </row>
    <row r="19" spans="1:13" x14ac:dyDescent="0.25">
      <c r="A19" s="1">
        <v>44203</v>
      </c>
      <c r="B19">
        <v>1432.5</v>
      </c>
      <c r="C19">
        <v>1432.599976</v>
      </c>
      <c r="D19">
        <v>1412.5500489999999</v>
      </c>
      <c r="E19">
        <v>1416.25</v>
      </c>
      <c r="F19">
        <v>1410.146851</v>
      </c>
      <c r="H19" s="21">
        <v>1432.599976</v>
      </c>
      <c r="I19" s="21">
        <f t="shared" si="1"/>
        <v>-5.1521551424528944E-3</v>
      </c>
      <c r="J19" s="21">
        <f t="shared" si="0"/>
        <v>-1.282652498024649</v>
      </c>
      <c r="L19" s="57"/>
      <c r="M19" s="57"/>
    </row>
    <row r="20" spans="1:13" x14ac:dyDescent="0.25">
      <c r="A20" s="1">
        <v>44204</v>
      </c>
      <c r="B20">
        <v>1432</v>
      </c>
      <c r="C20">
        <v>1442</v>
      </c>
      <c r="D20">
        <v>1423.099976</v>
      </c>
      <c r="E20">
        <v>1431.650024</v>
      </c>
      <c r="F20">
        <v>1425.480591</v>
      </c>
      <c r="H20" s="21">
        <v>1442</v>
      </c>
      <c r="I20" s="21">
        <f t="shared" si="1"/>
        <v>6.5400804173008633E-3</v>
      </c>
      <c r="J20" s="21">
        <f t="shared" si="0"/>
        <v>-1.1521488969546547</v>
      </c>
      <c r="L20" s="57"/>
      <c r="M20" s="57"/>
    </row>
    <row r="21" spans="1:13" x14ac:dyDescent="0.25">
      <c r="A21" s="1">
        <v>44207</v>
      </c>
      <c r="B21">
        <v>1450</v>
      </c>
      <c r="C21">
        <v>1464.900024</v>
      </c>
      <c r="D21">
        <v>1436.3000489999999</v>
      </c>
      <c r="E21">
        <v>1451.4499510000001</v>
      </c>
      <c r="F21">
        <v>1445.1951899999999</v>
      </c>
      <c r="H21" s="21">
        <v>1464.900024</v>
      </c>
      <c r="I21" s="21">
        <f t="shared" si="1"/>
        <v>1.5755958274200687E-2</v>
      </c>
      <c r="J21" s="21">
        <f t="shared" si="0"/>
        <v>-0.83422038990091907</v>
      </c>
      <c r="L21" s="57"/>
      <c r="M21" s="57"/>
    </row>
    <row r="22" spans="1:13" x14ac:dyDescent="0.25">
      <c r="A22" s="1">
        <v>44208</v>
      </c>
      <c r="B22">
        <v>1452.4499510000001</v>
      </c>
      <c r="C22">
        <v>1487.6999510000001</v>
      </c>
      <c r="D22">
        <v>1449.099976</v>
      </c>
      <c r="E22">
        <v>1481</v>
      </c>
      <c r="F22">
        <v>1474.617798</v>
      </c>
      <c r="H22" s="21">
        <v>1487.6999510000001</v>
      </c>
      <c r="I22" s="21">
        <f t="shared" si="1"/>
        <v>1.5444273107354243E-2</v>
      </c>
      <c r="J22" s="21">
        <f t="shared" si="0"/>
        <v>-0.51768156216675776</v>
      </c>
      <c r="L22" s="57"/>
      <c r="M22" s="57"/>
    </row>
    <row r="23" spans="1:13" x14ac:dyDescent="0.25">
      <c r="A23" s="1">
        <v>44209</v>
      </c>
      <c r="B23">
        <v>1492.900024</v>
      </c>
      <c r="C23">
        <v>1496.900024</v>
      </c>
      <c r="D23">
        <v>1462.099976</v>
      </c>
      <c r="E23">
        <v>1470.650024</v>
      </c>
      <c r="F23">
        <v>1464.3125</v>
      </c>
      <c r="H23" s="21">
        <v>1496.900024</v>
      </c>
      <c r="I23" s="21">
        <f t="shared" si="1"/>
        <v>6.1650487278758371E-3</v>
      </c>
      <c r="J23" s="21">
        <f t="shared" si="0"/>
        <v>-0.38995394608760547</v>
      </c>
    </row>
    <row r="24" spans="1:13" x14ac:dyDescent="0.25">
      <c r="A24" s="1">
        <v>44210</v>
      </c>
      <c r="B24">
        <v>1471.150024</v>
      </c>
      <c r="C24">
        <v>1488</v>
      </c>
      <c r="D24">
        <v>1456</v>
      </c>
      <c r="E24">
        <v>1468.75</v>
      </c>
      <c r="F24">
        <v>1462.420654</v>
      </c>
      <c r="H24" s="21">
        <v>1488</v>
      </c>
      <c r="I24" s="21">
        <f t="shared" si="1"/>
        <v>-5.9633825612879898E-3</v>
      </c>
      <c r="J24" s="21">
        <f t="shared" si="0"/>
        <v>-0.51351588397301662</v>
      </c>
    </row>
    <row r="25" spans="1:13" x14ac:dyDescent="0.25">
      <c r="A25" s="1">
        <v>44211</v>
      </c>
      <c r="B25">
        <v>1469.099976</v>
      </c>
      <c r="C25">
        <v>1471.650024</v>
      </c>
      <c r="D25">
        <v>1445</v>
      </c>
      <c r="E25">
        <v>1466.650024</v>
      </c>
      <c r="F25">
        <v>1460.329712</v>
      </c>
      <c r="H25" s="21">
        <v>1471.650024</v>
      </c>
      <c r="I25" s="21">
        <f t="shared" si="1"/>
        <v>-1.1048699807302262E-2</v>
      </c>
      <c r="J25" s="21">
        <f t="shared" si="0"/>
        <v>-0.74050793690904815</v>
      </c>
    </row>
    <row r="26" spans="1:13" x14ac:dyDescent="0.25">
      <c r="A26" s="1">
        <v>44214</v>
      </c>
      <c r="B26">
        <v>1469.900024</v>
      </c>
      <c r="C26">
        <v>1502.849976</v>
      </c>
      <c r="D26">
        <v>1467</v>
      </c>
      <c r="E26">
        <v>1483.099976</v>
      </c>
      <c r="F26">
        <v>1476.70874</v>
      </c>
      <c r="H26" s="21">
        <v>1502.849976</v>
      </c>
      <c r="I26" s="21">
        <f t="shared" si="1"/>
        <v>2.0979052817989011E-2</v>
      </c>
      <c r="J26" s="21">
        <f t="shared" si="0"/>
        <v>-0.30734882059073404</v>
      </c>
    </row>
    <row r="27" spans="1:13" x14ac:dyDescent="0.25">
      <c r="A27" s="1">
        <v>44215</v>
      </c>
      <c r="B27">
        <v>1491.8000489999999</v>
      </c>
      <c r="C27">
        <v>1511.650024</v>
      </c>
      <c r="D27">
        <v>1467</v>
      </c>
      <c r="E27">
        <v>1503.849976</v>
      </c>
      <c r="F27">
        <v>1497.369385</v>
      </c>
      <c r="H27" s="21">
        <v>1511.650024</v>
      </c>
      <c r="I27" s="21">
        <f t="shared" si="1"/>
        <v>5.8384959349904609E-3</v>
      </c>
      <c r="J27" s="21">
        <f t="shared" si="0"/>
        <v>-0.18517488214240627</v>
      </c>
    </row>
    <row r="28" spans="1:13" x14ac:dyDescent="0.25">
      <c r="A28" s="1">
        <v>44216</v>
      </c>
      <c r="B28">
        <v>1501</v>
      </c>
      <c r="C28">
        <v>1501</v>
      </c>
      <c r="D28">
        <v>1486</v>
      </c>
      <c r="E28">
        <v>1492</v>
      </c>
      <c r="F28">
        <v>1485.5704350000001</v>
      </c>
      <c r="H28" s="21">
        <v>1501</v>
      </c>
      <c r="I28" s="21">
        <f t="shared" si="1"/>
        <v>-7.0702327052524112E-3</v>
      </c>
      <c r="J28" s="21">
        <f t="shared" si="0"/>
        <v>-0.33303264117385795</v>
      </c>
    </row>
    <row r="29" spans="1:13" x14ac:dyDescent="0.25">
      <c r="A29" s="1">
        <v>44217</v>
      </c>
      <c r="B29">
        <v>1492</v>
      </c>
      <c r="C29">
        <v>1494.349976</v>
      </c>
      <c r="D29">
        <v>1468.150024</v>
      </c>
      <c r="E29">
        <v>1474.8000489999999</v>
      </c>
      <c r="F29">
        <v>1468.4445800000001</v>
      </c>
      <c r="H29" s="21">
        <v>1494.349976</v>
      </c>
      <c r="I29" s="21">
        <f t="shared" si="1"/>
        <v>-4.4402390232293129E-3</v>
      </c>
      <c r="J29" s="21">
        <f t="shared" si="0"/>
        <v>-0.42535709472864547</v>
      </c>
    </row>
    <row r="30" spans="1:13" x14ac:dyDescent="0.25">
      <c r="A30" s="1">
        <v>44218</v>
      </c>
      <c r="B30">
        <v>1467.900024</v>
      </c>
      <c r="C30">
        <v>1467.900024</v>
      </c>
      <c r="D30">
        <v>1440.150024</v>
      </c>
      <c r="E30">
        <v>1443.5500489999999</v>
      </c>
      <c r="F30">
        <v>1437.3292240000001</v>
      </c>
      <c r="H30" s="21">
        <v>1467.900024</v>
      </c>
      <c r="I30" s="21">
        <f t="shared" si="1"/>
        <v>-1.7858489297157543E-2</v>
      </c>
      <c r="J30" s="21">
        <f t="shared" si="0"/>
        <v>-0.79257041079342083</v>
      </c>
    </row>
    <row r="31" spans="1:13" x14ac:dyDescent="0.25">
      <c r="A31" s="1">
        <v>44221</v>
      </c>
      <c r="B31">
        <v>1465.099976</v>
      </c>
      <c r="C31">
        <v>1481</v>
      </c>
      <c r="D31">
        <v>1455.150024</v>
      </c>
      <c r="E31">
        <v>1462.849976</v>
      </c>
      <c r="F31">
        <v>1456.5460210000001</v>
      </c>
      <c r="H31" s="21">
        <v>1481</v>
      </c>
      <c r="I31" s="21">
        <f t="shared" si="1"/>
        <v>8.8847109547238162E-3</v>
      </c>
      <c r="J31" s="21">
        <f t="shared" si="0"/>
        <v>-0.61069916855717887</v>
      </c>
    </row>
    <row r="32" spans="1:13" x14ac:dyDescent="0.25">
      <c r="A32" s="1">
        <v>44223</v>
      </c>
      <c r="B32">
        <v>1468</v>
      </c>
      <c r="C32">
        <v>1471.900024</v>
      </c>
      <c r="D32">
        <v>1406.150024</v>
      </c>
      <c r="E32">
        <v>1409.599976</v>
      </c>
      <c r="F32">
        <v>1403.525513</v>
      </c>
      <c r="H32" s="21">
        <v>1471.900024</v>
      </c>
      <c r="I32" s="21">
        <f t="shared" si="1"/>
        <v>-6.1634357638023496E-3</v>
      </c>
      <c r="J32" s="21">
        <f t="shared" si="0"/>
        <v>-0.7370371053167567</v>
      </c>
    </row>
    <row r="33" spans="1:10" x14ac:dyDescent="0.25">
      <c r="A33" s="1">
        <v>44224</v>
      </c>
      <c r="B33">
        <v>1389.900024</v>
      </c>
      <c r="C33">
        <v>1401.3000489999999</v>
      </c>
      <c r="D33">
        <v>1342</v>
      </c>
      <c r="E33">
        <v>1371.4499510000001</v>
      </c>
      <c r="F33">
        <v>1365.5399170000001</v>
      </c>
      <c r="H33" s="21">
        <v>1401.3000489999999</v>
      </c>
      <c r="I33" s="21">
        <f t="shared" si="1"/>
        <v>-4.915368736029492E-2</v>
      </c>
      <c r="J33" s="21">
        <f t="shared" si="0"/>
        <v>-1.7171995998967216</v>
      </c>
    </row>
    <row r="34" spans="1:10" x14ac:dyDescent="0.25">
      <c r="A34" s="1">
        <v>44225</v>
      </c>
      <c r="B34">
        <v>1391.349976</v>
      </c>
      <c r="C34">
        <v>1408.75</v>
      </c>
      <c r="D34">
        <v>1364.5</v>
      </c>
      <c r="E34">
        <v>1390.5</v>
      </c>
      <c r="F34">
        <v>1384.5078129999999</v>
      </c>
      <c r="H34" s="21">
        <v>1408.75</v>
      </c>
      <c r="I34" s="21">
        <f t="shared" si="1"/>
        <v>5.3023742102844221E-3</v>
      </c>
      <c r="J34" s="21">
        <f t="shared" si="0"/>
        <v>-1.613769498729426</v>
      </c>
    </row>
    <row r="35" spans="1:10" x14ac:dyDescent="0.25">
      <c r="A35" s="1">
        <v>44228</v>
      </c>
      <c r="B35">
        <v>1410.25</v>
      </c>
      <c r="C35">
        <v>1482.5</v>
      </c>
      <c r="D35">
        <v>1401</v>
      </c>
      <c r="E35">
        <v>1476.75</v>
      </c>
      <c r="F35">
        <v>1470.3861079999999</v>
      </c>
      <c r="H35" s="21">
        <v>1482.5</v>
      </c>
      <c r="I35" s="21">
        <f t="shared" si="1"/>
        <v>5.1027065517894481E-2</v>
      </c>
      <c r="J35" s="21">
        <f t="shared" si="0"/>
        <v>-0.58987417900342987</v>
      </c>
    </row>
    <row r="36" spans="1:10" x14ac:dyDescent="0.25">
      <c r="A36" s="1">
        <v>44229</v>
      </c>
      <c r="B36">
        <v>1501</v>
      </c>
      <c r="C36">
        <v>1578.5</v>
      </c>
      <c r="D36">
        <v>1497.400024</v>
      </c>
      <c r="E36">
        <v>1560.5500489999999</v>
      </c>
      <c r="F36">
        <v>1553.825073</v>
      </c>
      <c r="H36" s="21">
        <v>1578.5</v>
      </c>
      <c r="I36" s="21">
        <f t="shared" si="1"/>
        <v>6.2745177126165882E-2</v>
      </c>
      <c r="J36" s="21">
        <f t="shared" si="0"/>
        <v>0.74292515243651081</v>
      </c>
    </row>
    <row r="37" spans="1:10" x14ac:dyDescent="0.25">
      <c r="A37" s="1">
        <v>44230</v>
      </c>
      <c r="B37">
        <v>1579</v>
      </c>
      <c r="C37">
        <v>1581.6999510000001</v>
      </c>
      <c r="D37">
        <v>1542</v>
      </c>
      <c r="E37">
        <v>1574.8000489999999</v>
      </c>
      <c r="F37">
        <v>1568.013672</v>
      </c>
      <c r="H37" s="21">
        <v>1581.6999510000001</v>
      </c>
      <c r="I37" s="21">
        <f t="shared" si="1"/>
        <v>2.0251579920702264E-3</v>
      </c>
      <c r="J37" s="21">
        <f t="shared" si="0"/>
        <v>0.78735111653485079</v>
      </c>
    </row>
    <row r="38" spans="1:10" x14ac:dyDescent="0.25">
      <c r="A38" s="1">
        <v>44231</v>
      </c>
      <c r="B38">
        <v>1566</v>
      </c>
      <c r="C38">
        <v>1588</v>
      </c>
      <c r="D38">
        <v>1543.4499510000001</v>
      </c>
      <c r="E38">
        <v>1579.099976</v>
      </c>
      <c r="F38">
        <v>1572.295044</v>
      </c>
      <c r="H38" s="21">
        <v>1588</v>
      </c>
      <c r="I38" s="21">
        <f t="shared" si="1"/>
        <v>3.975175816964327E-3</v>
      </c>
      <c r="J38" s="21">
        <f t="shared" si="0"/>
        <v>0.87481675294358829</v>
      </c>
    </row>
    <row r="39" spans="1:10" x14ac:dyDescent="0.25">
      <c r="A39" s="1">
        <v>44232</v>
      </c>
      <c r="B39">
        <v>1548</v>
      </c>
      <c r="C39">
        <v>1618.25</v>
      </c>
      <c r="D39">
        <v>1548</v>
      </c>
      <c r="E39">
        <v>1597.599976</v>
      </c>
      <c r="F39">
        <v>1590.715332</v>
      </c>
      <c r="H39" s="21">
        <v>1618.25</v>
      </c>
      <c r="I39" s="21">
        <f t="shared" si="1"/>
        <v>1.8869955618538565E-2</v>
      </c>
      <c r="J39" s="21">
        <f t="shared" si="0"/>
        <v>1.2947873756108612</v>
      </c>
    </row>
    <row r="40" spans="1:10" x14ac:dyDescent="0.25">
      <c r="A40" s="1">
        <v>44235</v>
      </c>
      <c r="B40">
        <v>1620</v>
      </c>
      <c r="C40">
        <v>1631.650024</v>
      </c>
      <c r="D40">
        <v>1595.6999510000001</v>
      </c>
      <c r="E40">
        <v>1605.25</v>
      </c>
      <c r="F40">
        <v>1598.3323969999999</v>
      </c>
      <c r="H40" s="21">
        <v>1631.650024</v>
      </c>
      <c r="I40" s="21">
        <f t="shared" si="1"/>
        <v>8.2464690231534247E-3</v>
      </c>
      <c r="J40" s="21">
        <f t="shared" si="0"/>
        <v>1.4808242821575195</v>
      </c>
    </row>
    <row r="41" spans="1:10" x14ac:dyDescent="0.25">
      <c r="A41" s="1">
        <v>44236</v>
      </c>
      <c r="B41">
        <v>1610</v>
      </c>
      <c r="C41">
        <v>1628</v>
      </c>
      <c r="D41">
        <v>1586.6999510000001</v>
      </c>
      <c r="E41">
        <v>1611.849976</v>
      </c>
      <c r="F41">
        <v>1604.9039310000001</v>
      </c>
      <c r="H41" s="21">
        <v>1628</v>
      </c>
      <c r="I41" s="21">
        <f t="shared" si="1"/>
        <v>-2.2395198862873284E-3</v>
      </c>
      <c r="J41" s="21">
        <f t="shared" si="0"/>
        <v>1.4301498077102301</v>
      </c>
    </row>
    <row r="42" spans="1:10" x14ac:dyDescent="0.25">
      <c r="A42" s="1">
        <v>44237</v>
      </c>
      <c r="B42">
        <v>1608.349976</v>
      </c>
      <c r="C42">
        <v>1614.849976</v>
      </c>
      <c r="D42">
        <v>1567</v>
      </c>
      <c r="E42">
        <v>1581.75</v>
      </c>
      <c r="F42">
        <v>1574.933716</v>
      </c>
      <c r="H42" s="21">
        <v>1614.849976</v>
      </c>
      <c r="I42" s="21">
        <f t="shared" si="1"/>
        <v>-8.1102093383015397E-3</v>
      </c>
      <c r="J42" s="21">
        <f t="shared" si="0"/>
        <v>1.2475837327558634</v>
      </c>
    </row>
    <row r="43" spans="1:10" x14ac:dyDescent="0.25">
      <c r="A43" s="1">
        <v>44238</v>
      </c>
      <c r="B43">
        <v>1582</v>
      </c>
      <c r="C43">
        <v>1597.8000489999999</v>
      </c>
      <c r="D43">
        <v>1564.1999510000001</v>
      </c>
      <c r="E43">
        <v>1572.349976</v>
      </c>
      <c r="F43">
        <v>1565.5742190000001</v>
      </c>
      <c r="H43" s="21">
        <v>1597.8000489999999</v>
      </c>
      <c r="I43" s="21">
        <f t="shared" si="1"/>
        <v>-1.0614344509075706E-2</v>
      </c>
      <c r="J43" s="21">
        <f t="shared" si="0"/>
        <v>1.0108740316444069</v>
      </c>
    </row>
    <row r="44" spans="1:10" x14ac:dyDescent="0.25">
      <c r="A44" s="1">
        <v>44239</v>
      </c>
      <c r="B44">
        <v>1573.900024</v>
      </c>
      <c r="C44">
        <v>1592.5</v>
      </c>
      <c r="D44">
        <v>1573</v>
      </c>
      <c r="E44">
        <v>1581.9499510000001</v>
      </c>
      <c r="F44">
        <v>1575.1328129999999</v>
      </c>
      <c r="H44" s="21">
        <v>1592.5</v>
      </c>
      <c r="I44" s="21">
        <f t="shared" si="1"/>
        <v>-3.3226052687899432E-3</v>
      </c>
      <c r="J44" s="21">
        <f t="shared" si="0"/>
        <v>0.93729172160483543</v>
      </c>
    </row>
    <row r="45" spans="1:10" x14ac:dyDescent="0.25">
      <c r="A45" s="1">
        <v>44242</v>
      </c>
      <c r="B45">
        <v>1600.099976</v>
      </c>
      <c r="C45">
        <v>1625</v>
      </c>
      <c r="D45">
        <v>1596.6999510000001</v>
      </c>
      <c r="E45">
        <v>1616.599976</v>
      </c>
      <c r="F45">
        <v>1609.633423</v>
      </c>
      <c r="H45" s="21">
        <v>1625</v>
      </c>
      <c r="I45" s="21">
        <f t="shared" si="1"/>
        <v>2.0202707317519469E-2</v>
      </c>
      <c r="J45" s="21">
        <f t="shared" si="0"/>
        <v>1.3884998286027321</v>
      </c>
    </row>
    <row r="46" spans="1:10" x14ac:dyDescent="0.25">
      <c r="A46" s="1">
        <v>44243</v>
      </c>
      <c r="B46">
        <v>1621.1999510000001</v>
      </c>
      <c r="C46">
        <v>1641</v>
      </c>
      <c r="D46">
        <v>1608.4499510000001</v>
      </c>
      <c r="E46">
        <v>1626.650024</v>
      </c>
      <c r="F46">
        <v>1619.640259</v>
      </c>
      <c r="H46" s="21">
        <v>1641</v>
      </c>
      <c r="I46" s="21">
        <f t="shared" si="1"/>
        <v>9.7979963262530296E-3</v>
      </c>
      <c r="J46" s="21">
        <f t="shared" si="0"/>
        <v>1.6106330505093889</v>
      </c>
    </row>
    <row r="47" spans="1:10" x14ac:dyDescent="0.25">
      <c r="A47" s="1">
        <v>44244</v>
      </c>
      <c r="B47">
        <v>1620</v>
      </c>
      <c r="C47">
        <v>1621.8000489999999</v>
      </c>
      <c r="D47">
        <v>1583</v>
      </c>
      <c r="E47">
        <v>1586.5</v>
      </c>
      <c r="F47">
        <v>1579.6632079999999</v>
      </c>
      <c r="H47" s="21">
        <v>1621.8000489999999</v>
      </c>
      <c r="I47" s="21">
        <f t="shared" si="1"/>
        <v>-1.1769138366291267E-2</v>
      </c>
      <c r="J47" s="21">
        <f t="shared" si="0"/>
        <v>1.3440738645043919</v>
      </c>
    </row>
    <row r="48" spans="1:10" x14ac:dyDescent="0.25">
      <c r="A48" s="1">
        <v>44245</v>
      </c>
      <c r="B48">
        <v>1605.9499510000001</v>
      </c>
      <c r="C48">
        <v>1605.9499510000001</v>
      </c>
      <c r="D48">
        <v>1548</v>
      </c>
      <c r="E48">
        <v>1554.3000489999999</v>
      </c>
      <c r="F48">
        <v>1547.6020510000001</v>
      </c>
      <c r="H48" s="21">
        <v>1605.9499510000001</v>
      </c>
      <c r="I48" s="21">
        <f t="shared" si="1"/>
        <v>-9.8212224635893901E-3</v>
      </c>
      <c r="J48" s="21">
        <f t="shared" si="0"/>
        <v>1.1240217809871276</v>
      </c>
    </row>
    <row r="49" spans="1:10" x14ac:dyDescent="0.25">
      <c r="A49" s="1">
        <v>44246</v>
      </c>
      <c r="B49">
        <v>1545</v>
      </c>
      <c r="C49">
        <v>1564.1999510000001</v>
      </c>
      <c r="D49">
        <v>1533</v>
      </c>
      <c r="E49">
        <v>1539.099976</v>
      </c>
      <c r="F49">
        <v>1532.4674070000001</v>
      </c>
      <c r="H49" s="21">
        <v>1564.1999510000001</v>
      </c>
      <c r="I49" s="21">
        <f t="shared" si="1"/>
        <v>-2.6340971418617083E-2</v>
      </c>
      <c r="J49" s="21">
        <f t="shared" si="0"/>
        <v>0.54439290507444493</v>
      </c>
    </row>
    <row r="50" spans="1:10" x14ac:dyDescent="0.25">
      <c r="A50" s="1">
        <v>44249</v>
      </c>
      <c r="B50">
        <v>1545.0500489999999</v>
      </c>
      <c r="C50">
        <v>1573.900024</v>
      </c>
      <c r="D50">
        <v>1539.4499510000001</v>
      </c>
      <c r="E50">
        <v>1548</v>
      </c>
      <c r="F50">
        <v>1541.3291019999999</v>
      </c>
      <c r="H50" s="21">
        <v>1573.900024</v>
      </c>
      <c r="I50" s="21">
        <f t="shared" si="1"/>
        <v>6.1821509647070278E-3</v>
      </c>
      <c r="J50" s="21">
        <f t="shared" si="0"/>
        <v>0.67906218433818022</v>
      </c>
    </row>
    <row r="51" spans="1:10" x14ac:dyDescent="0.25">
      <c r="A51" s="1">
        <v>44250</v>
      </c>
      <c r="B51">
        <v>1553.75</v>
      </c>
      <c r="C51">
        <v>1557.6999510000001</v>
      </c>
      <c r="D51">
        <v>1522.650024</v>
      </c>
      <c r="E51">
        <v>1529.150024</v>
      </c>
      <c r="F51">
        <v>1522.5604249999999</v>
      </c>
      <c r="H51" s="21">
        <v>1557.6999510000001</v>
      </c>
      <c r="I51" s="21">
        <f t="shared" si="1"/>
        <v>-1.034628793037534E-2</v>
      </c>
      <c r="J51" s="21">
        <f t="shared" si="0"/>
        <v>0.45415128367486568</v>
      </c>
    </row>
    <row r="52" spans="1:10" x14ac:dyDescent="0.25">
      <c r="A52" s="1">
        <v>44251</v>
      </c>
      <c r="B52">
        <v>1526.5</v>
      </c>
      <c r="C52">
        <v>1613.9499510000001</v>
      </c>
      <c r="D52">
        <v>1516.25</v>
      </c>
      <c r="E52">
        <v>1606.4499510000001</v>
      </c>
      <c r="F52">
        <v>1599.5272219999999</v>
      </c>
      <c r="H52" s="21">
        <v>1613.9499510000001</v>
      </c>
      <c r="I52" s="21">
        <f t="shared" si="1"/>
        <v>3.5474217179490848E-2</v>
      </c>
      <c r="J52" s="21">
        <f t="shared" si="0"/>
        <v>1.2350883919404558</v>
      </c>
    </row>
    <row r="53" spans="1:10" x14ac:dyDescent="0.25">
      <c r="A53" s="1">
        <v>44252</v>
      </c>
      <c r="B53">
        <v>1609.75</v>
      </c>
      <c r="C53">
        <v>1636.25</v>
      </c>
      <c r="D53">
        <v>1602</v>
      </c>
      <c r="E53">
        <v>1606.400024</v>
      </c>
      <c r="F53">
        <v>1599.4774170000001</v>
      </c>
      <c r="H53" s="21">
        <v>1636.25</v>
      </c>
      <c r="I53" s="21">
        <f t="shared" si="1"/>
        <v>1.3722478168694E-2</v>
      </c>
      <c r="J53" s="21">
        <f t="shared" si="0"/>
        <v>1.5446872502558502</v>
      </c>
    </row>
    <row r="54" spans="1:10" x14ac:dyDescent="0.25">
      <c r="A54" s="1">
        <v>44253</v>
      </c>
      <c r="B54">
        <v>1587.0500489999999</v>
      </c>
      <c r="C54">
        <v>1588.900024</v>
      </c>
      <c r="D54">
        <v>1521</v>
      </c>
      <c r="E54">
        <v>1534.400024</v>
      </c>
      <c r="F54">
        <v>1527.78772</v>
      </c>
      <c r="H54" s="21">
        <v>1588.900024</v>
      </c>
      <c r="I54" s="21">
        <f t="shared" si="1"/>
        <v>-2.9365070224999033E-2</v>
      </c>
      <c r="J54" s="21">
        <f t="shared" si="0"/>
        <v>0.88731207987567096</v>
      </c>
    </row>
    <row r="55" spans="1:10" x14ac:dyDescent="0.25">
      <c r="A55" s="1">
        <v>44256</v>
      </c>
      <c r="B55">
        <v>1564</v>
      </c>
      <c r="C55">
        <v>1572.5500489999999</v>
      </c>
      <c r="D55">
        <v>1540.6999510000001</v>
      </c>
      <c r="E55">
        <v>1558.900024</v>
      </c>
      <c r="F55">
        <v>1552.182129</v>
      </c>
      <c r="H55" s="21">
        <v>1572.5500489999999</v>
      </c>
      <c r="I55" s="21">
        <f t="shared" si="1"/>
        <v>-1.034343126804734E-2</v>
      </c>
      <c r="J55" s="21">
        <f t="shared" si="0"/>
        <v>0.66032004082296414</v>
      </c>
    </row>
    <row r="56" spans="1:10" x14ac:dyDescent="0.25">
      <c r="A56" s="1">
        <v>44257</v>
      </c>
      <c r="B56">
        <v>1575.6999510000001</v>
      </c>
      <c r="C56">
        <v>1587.5</v>
      </c>
      <c r="D56">
        <v>1551</v>
      </c>
      <c r="E56">
        <v>1568.1999510000001</v>
      </c>
      <c r="F56">
        <v>1561.4420170000001</v>
      </c>
      <c r="H56" s="21">
        <v>1587.5</v>
      </c>
      <c r="I56" s="21">
        <f t="shared" si="1"/>
        <v>9.4619150357834834E-3</v>
      </c>
      <c r="J56" s="21">
        <f t="shared" si="0"/>
        <v>0.86787508975900518</v>
      </c>
    </row>
    <row r="57" spans="1:10" x14ac:dyDescent="0.25">
      <c r="A57" s="1">
        <v>44258</v>
      </c>
      <c r="B57">
        <v>1584</v>
      </c>
      <c r="C57">
        <v>1596</v>
      </c>
      <c r="D57">
        <v>1565</v>
      </c>
      <c r="E57">
        <v>1586.849976</v>
      </c>
      <c r="F57">
        <v>1580.0117190000001</v>
      </c>
      <c r="H57" s="21">
        <v>1596</v>
      </c>
      <c r="I57" s="21">
        <f t="shared" si="1"/>
        <v>5.340047242907371E-3</v>
      </c>
      <c r="J57" s="21">
        <f t="shared" si="0"/>
        <v>0.98588336389691666</v>
      </c>
    </row>
    <row r="58" spans="1:10" x14ac:dyDescent="0.25">
      <c r="A58" s="1">
        <v>44259</v>
      </c>
      <c r="B58">
        <v>1548.5500489999999</v>
      </c>
      <c r="C58">
        <v>1571</v>
      </c>
      <c r="D58">
        <v>1539.099976</v>
      </c>
      <c r="E58">
        <v>1552.0500489999999</v>
      </c>
      <c r="F58">
        <v>1545.3616939999999</v>
      </c>
      <c r="H58" s="21">
        <v>1571</v>
      </c>
      <c r="I58" s="21">
        <f t="shared" si="1"/>
        <v>-1.5788139754132902E-2</v>
      </c>
      <c r="J58" s="21">
        <f t="shared" si="0"/>
        <v>0.63880020466776544</v>
      </c>
    </row>
    <row r="59" spans="1:10" x14ac:dyDescent="0.25">
      <c r="A59" s="1">
        <v>44260</v>
      </c>
      <c r="B59">
        <v>1531</v>
      </c>
      <c r="C59">
        <v>1545.599976</v>
      </c>
      <c r="D59">
        <v>1521.099976</v>
      </c>
      <c r="E59">
        <v>1530</v>
      </c>
      <c r="F59">
        <v>1523.4067379999999</v>
      </c>
      <c r="H59" s="21">
        <v>1545.599976</v>
      </c>
      <c r="I59" s="21">
        <f t="shared" si="1"/>
        <v>-1.6300190325318095E-2</v>
      </c>
      <c r="J59" s="21">
        <f t="shared" si="0"/>
        <v>0.28616338169111449</v>
      </c>
    </row>
    <row r="60" spans="1:10" x14ac:dyDescent="0.25">
      <c r="A60" s="1">
        <v>44263</v>
      </c>
      <c r="B60">
        <v>1542</v>
      </c>
      <c r="C60">
        <v>1555</v>
      </c>
      <c r="D60">
        <v>1512.5</v>
      </c>
      <c r="E60">
        <v>1519.5</v>
      </c>
      <c r="F60">
        <v>1512.951904</v>
      </c>
      <c r="H60" s="21">
        <v>1555</v>
      </c>
      <c r="I60" s="21">
        <f t="shared" si="1"/>
        <v>6.0633766830314618E-3</v>
      </c>
      <c r="J60" s="21">
        <f t="shared" si="0"/>
        <v>0.41666698276110864</v>
      </c>
    </row>
    <row r="61" spans="1:10" x14ac:dyDescent="0.25">
      <c r="A61" s="1">
        <v>44264</v>
      </c>
      <c r="B61">
        <v>1545</v>
      </c>
      <c r="C61">
        <v>1565.6999510000001</v>
      </c>
      <c r="D61">
        <v>1538.25</v>
      </c>
      <c r="E61">
        <v>1562.5</v>
      </c>
      <c r="F61">
        <v>1555.7666019999999</v>
      </c>
      <c r="H61" s="21">
        <v>1565.6999510000001</v>
      </c>
      <c r="I61" s="21">
        <f t="shared" si="1"/>
        <v>6.8574314082362163E-3</v>
      </c>
      <c r="J61" s="21">
        <f t="shared" si="0"/>
        <v>0.56521789462819405</v>
      </c>
    </row>
    <row r="62" spans="1:10" x14ac:dyDescent="0.25">
      <c r="A62" s="1">
        <v>44265</v>
      </c>
      <c r="B62">
        <v>1572</v>
      </c>
      <c r="C62">
        <v>1575</v>
      </c>
      <c r="D62">
        <v>1552.150024</v>
      </c>
      <c r="E62">
        <v>1555.75</v>
      </c>
      <c r="F62">
        <v>1549.0457759999999</v>
      </c>
      <c r="H62" s="21">
        <v>1575</v>
      </c>
      <c r="I62" s="21">
        <f t="shared" si="1"/>
        <v>5.9222952381626079E-3</v>
      </c>
      <c r="J62" s="21">
        <f t="shared" si="0"/>
        <v>0.69433351014442968</v>
      </c>
    </row>
    <row r="63" spans="1:10" x14ac:dyDescent="0.25">
      <c r="A63" s="1">
        <v>44267</v>
      </c>
      <c r="B63">
        <v>1600</v>
      </c>
      <c r="C63">
        <v>1600</v>
      </c>
      <c r="D63">
        <v>1535.0500489999999</v>
      </c>
      <c r="E63">
        <v>1551.9499510000001</v>
      </c>
      <c r="F63">
        <v>1545.2620850000001</v>
      </c>
      <c r="H63" s="21">
        <v>1600</v>
      </c>
      <c r="I63" s="21">
        <f t="shared" si="1"/>
        <v>1.5748356968139112E-2</v>
      </c>
      <c r="J63" s="21">
        <f t="shared" si="0"/>
        <v>1.0414166693735809</v>
      </c>
    </row>
    <row r="64" spans="1:10" x14ac:dyDescent="0.25">
      <c r="A64" s="1">
        <v>44270</v>
      </c>
      <c r="B64">
        <v>1548.400024</v>
      </c>
      <c r="C64">
        <v>1548.400024</v>
      </c>
      <c r="D64">
        <v>1515.3000489999999</v>
      </c>
      <c r="E64">
        <v>1528.650024</v>
      </c>
      <c r="F64">
        <v>1522.0625</v>
      </c>
      <c r="H64" s="21">
        <v>1548.400024</v>
      </c>
      <c r="I64" s="21">
        <f t="shared" si="1"/>
        <v>-3.278147402450883E-2</v>
      </c>
      <c r="J64" s="21">
        <f t="shared" si="0"/>
        <v>0.32503736192444604</v>
      </c>
    </row>
    <row r="65" spans="1:10" x14ac:dyDescent="0.25">
      <c r="A65" s="1">
        <v>44271</v>
      </c>
      <c r="B65">
        <v>1530.900024</v>
      </c>
      <c r="C65">
        <v>1540.400024</v>
      </c>
      <c r="D65">
        <v>1510</v>
      </c>
      <c r="E65">
        <v>1512.150024</v>
      </c>
      <c r="F65">
        <v>1505.6336670000001</v>
      </c>
      <c r="H65" s="21">
        <v>1540.400024</v>
      </c>
      <c r="I65" s="21">
        <f t="shared" si="1"/>
        <v>-5.180016682241266E-3</v>
      </c>
      <c r="J65" s="21">
        <f t="shared" si="0"/>
        <v>0.21397075097111762</v>
      </c>
    </row>
    <row r="66" spans="1:10" x14ac:dyDescent="0.25">
      <c r="A66" s="1">
        <v>44272</v>
      </c>
      <c r="B66">
        <v>1524.25</v>
      </c>
      <c r="C66">
        <v>1539</v>
      </c>
      <c r="D66">
        <v>1490.1999510000001</v>
      </c>
      <c r="E66">
        <v>1495.349976</v>
      </c>
      <c r="F66">
        <v>1488.9060059999999</v>
      </c>
      <c r="H66" s="21">
        <v>1539</v>
      </c>
      <c r="I66" s="21">
        <f t="shared" si="1"/>
        <v>-9.0928368224320994E-4</v>
      </c>
      <c r="J66" s="21">
        <f t="shared" ref="J66:J129" si="2">STANDARDIZE(H66,$M$3,$M$4^0.5)</f>
        <v>0.19453376085445187</v>
      </c>
    </row>
    <row r="67" spans="1:10" x14ac:dyDescent="0.25">
      <c r="A67" s="1">
        <v>44273</v>
      </c>
      <c r="B67">
        <v>1511.75</v>
      </c>
      <c r="C67">
        <v>1522.0500489999999</v>
      </c>
      <c r="D67">
        <v>1481.150024</v>
      </c>
      <c r="E67">
        <v>1491</v>
      </c>
      <c r="F67">
        <v>1484.574707</v>
      </c>
      <c r="H67" s="21">
        <v>1522.0500489999999</v>
      </c>
      <c r="I67" s="21">
        <f t="shared" si="1"/>
        <v>-1.1074712252254823E-2</v>
      </c>
      <c r="J67" s="21">
        <f t="shared" si="2"/>
        <v>-4.078794081992132E-2</v>
      </c>
    </row>
    <row r="68" spans="1:10" x14ac:dyDescent="0.25">
      <c r="A68" s="1">
        <v>44274</v>
      </c>
      <c r="B68">
        <v>1485</v>
      </c>
      <c r="C68">
        <v>1511.1999510000001</v>
      </c>
      <c r="D68">
        <v>1474.0500489999999</v>
      </c>
      <c r="E68">
        <v>1497.5</v>
      </c>
      <c r="F68">
        <v>1491.0467530000001</v>
      </c>
      <c r="H68" s="21">
        <v>1511.1999510000001</v>
      </c>
      <c r="I68" s="21">
        <f t="shared" ref="I68:I131" si="3">LN(C68/C67)</f>
        <v>-7.1541378238883513E-3</v>
      </c>
      <c r="J68" s="21">
        <f t="shared" si="2"/>
        <v>-0.19142339249135559</v>
      </c>
    </row>
    <row r="69" spans="1:10" x14ac:dyDescent="0.25">
      <c r="A69" s="1">
        <v>44277</v>
      </c>
      <c r="B69">
        <v>1494.900024</v>
      </c>
      <c r="C69">
        <v>1494.900024</v>
      </c>
      <c r="D69">
        <v>1460.400024</v>
      </c>
      <c r="E69">
        <v>1469.150024</v>
      </c>
      <c r="F69">
        <v>1462.81897</v>
      </c>
      <c r="H69" s="21">
        <v>1494.900024</v>
      </c>
      <c r="I69" s="21">
        <f t="shared" si="3"/>
        <v>-1.0844673752681968E-2</v>
      </c>
      <c r="J69" s="21">
        <f t="shared" si="2"/>
        <v>-0.41772059882593759</v>
      </c>
    </row>
    <row r="70" spans="1:10" x14ac:dyDescent="0.25">
      <c r="A70" s="1">
        <v>44278</v>
      </c>
      <c r="B70">
        <v>1470</v>
      </c>
      <c r="C70">
        <v>1507.4499510000001</v>
      </c>
      <c r="D70">
        <v>1469.099976</v>
      </c>
      <c r="E70">
        <v>1500.150024</v>
      </c>
      <c r="F70">
        <v>1493.685303</v>
      </c>
      <c r="H70" s="21">
        <v>1507.4499510000001</v>
      </c>
      <c r="I70" s="21">
        <f t="shared" si="3"/>
        <v>8.3601180401542009E-3</v>
      </c>
      <c r="J70" s="21">
        <f t="shared" si="2"/>
        <v>-0.24348586637572825</v>
      </c>
    </row>
    <row r="71" spans="1:10" x14ac:dyDescent="0.25">
      <c r="A71" s="1">
        <v>44279</v>
      </c>
      <c r="B71">
        <v>1490.900024</v>
      </c>
      <c r="C71">
        <v>1506.4499510000001</v>
      </c>
      <c r="D71">
        <v>1471</v>
      </c>
      <c r="E71">
        <v>1478.8000489999999</v>
      </c>
      <c r="F71">
        <v>1472.4273679999999</v>
      </c>
      <c r="H71" s="21">
        <v>1506.4499510000001</v>
      </c>
      <c r="I71" s="21">
        <f t="shared" si="3"/>
        <v>-6.6359206955256896E-4</v>
      </c>
      <c r="J71" s="21">
        <f t="shared" si="2"/>
        <v>-0.25736919274489428</v>
      </c>
    </row>
    <row r="72" spans="1:10" x14ac:dyDescent="0.25">
      <c r="A72" s="1">
        <v>44280</v>
      </c>
      <c r="B72">
        <v>1490.1999510000001</v>
      </c>
      <c r="C72">
        <v>1495.5500489999999</v>
      </c>
      <c r="D72">
        <v>1450.25</v>
      </c>
      <c r="E72">
        <v>1463.349976</v>
      </c>
      <c r="F72">
        <v>1457.043823</v>
      </c>
      <c r="H72" s="21">
        <v>1495.5500489999999</v>
      </c>
      <c r="I72" s="21">
        <f t="shared" si="3"/>
        <v>-7.2617920714429319E-3</v>
      </c>
      <c r="J72" s="21">
        <f t="shared" si="2"/>
        <v>-0.40869608960282161</v>
      </c>
    </row>
    <row r="73" spans="1:10" x14ac:dyDescent="0.25">
      <c r="A73" s="1">
        <v>44281</v>
      </c>
      <c r="B73">
        <v>1494</v>
      </c>
      <c r="C73">
        <v>1499</v>
      </c>
      <c r="D73">
        <v>1474</v>
      </c>
      <c r="E73">
        <v>1491.3000489999999</v>
      </c>
      <c r="F73">
        <v>1484.8735349999999</v>
      </c>
      <c r="H73" s="21">
        <v>1499</v>
      </c>
      <c r="I73" s="21">
        <f t="shared" si="3"/>
        <v>2.3041541933849136E-3</v>
      </c>
      <c r="J73" s="21">
        <f t="shared" si="2"/>
        <v>-0.36079929391219007</v>
      </c>
    </row>
    <row r="74" spans="1:10" x14ac:dyDescent="0.25">
      <c r="A74" s="1">
        <v>44285</v>
      </c>
      <c r="B74">
        <v>1506.650024</v>
      </c>
      <c r="C74">
        <v>1562.5500489999999</v>
      </c>
      <c r="D74">
        <v>1501.5500489999999</v>
      </c>
      <c r="E74">
        <v>1553.6999510000001</v>
      </c>
      <c r="F74">
        <v>1547.0045170000001</v>
      </c>
      <c r="H74" s="21">
        <v>1562.5500489999999</v>
      </c>
      <c r="I74" s="21">
        <f t="shared" si="3"/>
        <v>4.1520914354965861E-2</v>
      </c>
      <c r="J74" s="21">
        <f t="shared" si="2"/>
        <v>0.52148677713130365</v>
      </c>
    </row>
    <row r="75" spans="1:10" x14ac:dyDescent="0.25">
      <c r="A75" s="1">
        <v>44286</v>
      </c>
      <c r="B75">
        <v>1548</v>
      </c>
      <c r="C75">
        <v>1548</v>
      </c>
      <c r="D75">
        <v>1488</v>
      </c>
      <c r="E75">
        <v>1493.650024</v>
      </c>
      <c r="F75">
        <v>1487.213379</v>
      </c>
      <c r="H75" s="21">
        <v>1548</v>
      </c>
      <c r="I75" s="21">
        <f t="shared" si="3"/>
        <v>-9.3553583078910801E-3</v>
      </c>
      <c r="J75" s="21">
        <f t="shared" si="2"/>
        <v>0.31948369817694633</v>
      </c>
    </row>
    <row r="76" spans="1:10" x14ac:dyDescent="0.25">
      <c r="A76" s="1">
        <v>44287</v>
      </c>
      <c r="B76">
        <v>1499.400024</v>
      </c>
      <c r="C76">
        <v>1499.400024</v>
      </c>
      <c r="D76">
        <v>1465</v>
      </c>
      <c r="E76">
        <v>1486.75</v>
      </c>
      <c r="F76">
        <v>1480.343018</v>
      </c>
      <c r="H76" s="21">
        <v>1499.400024</v>
      </c>
      <c r="I76" s="21">
        <f t="shared" si="3"/>
        <v>-3.1898731074308288E-2</v>
      </c>
      <c r="J76" s="21">
        <f t="shared" si="2"/>
        <v>-0.35524563016469035</v>
      </c>
    </row>
    <row r="77" spans="1:10" x14ac:dyDescent="0.25">
      <c r="A77" s="1">
        <v>44291</v>
      </c>
      <c r="B77">
        <v>1480</v>
      </c>
      <c r="C77">
        <v>1485</v>
      </c>
      <c r="D77">
        <v>1431</v>
      </c>
      <c r="E77">
        <v>1449.599976</v>
      </c>
      <c r="F77">
        <v>1443.353149</v>
      </c>
      <c r="H77" s="21">
        <v>1485</v>
      </c>
      <c r="I77" s="21">
        <f t="shared" si="3"/>
        <v>-9.6502718385641749E-3</v>
      </c>
      <c r="J77" s="21">
        <f t="shared" si="2"/>
        <v>-0.55516586308051474</v>
      </c>
    </row>
    <row r="78" spans="1:10" x14ac:dyDescent="0.25">
      <c r="A78" s="1">
        <v>44292</v>
      </c>
      <c r="B78">
        <v>1460</v>
      </c>
      <c r="C78">
        <v>1462.650024</v>
      </c>
      <c r="D78">
        <v>1432.650024</v>
      </c>
      <c r="E78">
        <v>1440.25</v>
      </c>
      <c r="F78">
        <v>1434.043457</v>
      </c>
      <c r="H78" s="21">
        <v>1462.650024</v>
      </c>
      <c r="I78" s="21">
        <f t="shared" si="3"/>
        <v>-1.5164896878988879E-2</v>
      </c>
      <c r="J78" s="21">
        <f t="shared" si="2"/>
        <v>-0.86545787423154263</v>
      </c>
    </row>
    <row r="79" spans="1:10" x14ac:dyDescent="0.25">
      <c r="A79" s="1">
        <v>44293</v>
      </c>
      <c r="B79">
        <v>1439.3000489999999</v>
      </c>
      <c r="C79">
        <v>1456.6999510000001</v>
      </c>
      <c r="D79">
        <v>1421.5500489999999</v>
      </c>
      <c r="E79">
        <v>1447.1999510000001</v>
      </c>
      <c r="F79">
        <v>1440.963501</v>
      </c>
      <c r="H79" s="21">
        <v>1456.6999510000001</v>
      </c>
      <c r="I79" s="21">
        <f t="shared" si="3"/>
        <v>-4.076305540583771E-3</v>
      </c>
      <c r="J79" s="21">
        <f t="shared" si="2"/>
        <v>-0.94806467961090524</v>
      </c>
    </row>
    <row r="80" spans="1:10" x14ac:dyDescent="0.25">
      <c r="A80" s="1">
        <v>44294</v>
      </c>
      <c r="B80">
        <v>1453</v>
      </c>
      <c r="C80">
        <v>1460.900024</v>
      </c>
      <c r="D80">
        <v>1430.5</v>
      </c>
      <c r="E80">
        <v>1432.8000489999999</v>
      </c>
      <c r="F80">
        <v>1426.6256100000001</v>
      </c>
      <c r="H80" s="21">
        <v>1460.900024</v>
      </c>
      <c r="I80" s="21">
        <f t="shared" si="3"/>
        <v>2.8791307494701623E-3</v>
      </c>
      <c r="J80" s="21">
        <f t="shared" si="2"/>
        <v>-0.8897536953775832</v>
      </c>
    </row>
    <row r="81" spans="1:10" x14ac:dyDescent="0.25">
      <c r="A81" s="1">
        <v>44295</v>
      </c>
      <c r="B81">
        <v>1426</v>
      </c>
      <c r="C81">
        <v>1432.8000489999999</v>
      </c>
      <c r="D81">
        <v>1415.099976</v>
      </c>
      <c r="E81">
        <v>1421.75</v>
      </c>
      <c r="F81">
        <v>1415.623169</v>
      </c>
      <c r="H81" s="21">
        <v>1432.8000489999999</v>
      </c>
      <c r="I81" s="21">
        <f t="shared" si="3"/>
        <v>-1.9422094621424382E-2</v>
      </c>
      <c r="J81" s="21">
        <f t="shared" si="2"/>
        <v>-1.2798748192679912</v>
      </c>
    </row>
    <row r="82" spans="1:10" x14ac:dyDescent="0.25">
      <c r="A82" s="1">
        <v>44298</v>
      </c>
      <c r="B82">
        <v>1393</v>
      </c>
      <c r="C82">
        <v>1399</v>
      </c>
      <c r="D82">
        <v>1353</v>
      </c>
      <c r="E82">
        <v>1367.0500489999999</v>
      </c>
      <c r="F82">
        <v>1361.158936</v>
      </c>
      <c r="H82" s="21">
        <v>1399</v>
      </c>
      <c r="I82" s="21">
        <f t="shared" si="3"/>
        <v>-2.3872910279791843E-2</v>
      </c>
      <c r="J82" s="21">
        <f t="shared" si="2"/>
        <v>-1.7491319308287949</v>
      </c>
    </row>
    <row r="83" spans="1:10" x14ac:dyDescent="0.25">
      <c r="A83" s="1">
        <v>44299</v>
      </c>
      <c r="B83">
        <v>1368</v>
      </c>
      <c r="C83">
        <v>1406.4499510000001</v>
      </c>
      <c r="D83">
        <v>1361</v>
      </c>
      <c r="E83">
        <v>1400.349976</v>
      </c>
      <c r="F83">
        <v>1394.3154300000001</v>
      </c>
      <c r="H83" s="21">
        <v>1406.4499510000001</v>
      </c>
      <c r="I83" s="21">
        <f t="shared" si="3"/>
        <v>5.3110685573598809E-3</v>
      </c>
      <c r="J83" s="21">
        <f t="shared" si="2"/>
        <v>-1.6457018296614991</v>
      </c>
    </row>
    <row r="84" spans="1:10" x14ac:dyDescent="0.25">
      <c r="A84" s="1">
        <v>44301</v>
      </c>
      <c r="B84">
        <v>1405</v>
      </c>
      <c r="C84">
        <v>1436.6999510000001</v>
      </c>
      <c r="D84">
        <v>1391</v>
      </c>
      <c r="E84">
        <v>1430.099976</v>
      </c>
      <c r="F84">
        <v>1423.937134</v>
      </c>
      <c r="H84" s="21">
        <v>1436.6999510000001</v>
      </c>
      <c r="I84" s="21">
        <f t="shared" si="3"/>
        <v>2.1280018687894513E-2</v>
      </c>
      <c r="J84" s="21">
        <f t="shared" si="2"/>
        <v>-1.2257312069942261</v>
      </c>
    </row>
    <row r="85" spans="1:10" x14ac:dyDescent="0.25">
      <c r="A85" s="1">
        <v>44302</v>
      </c>
      <c r="B85">
        <v>1434.9499510000001</v>
      </c>
      <c r="C85">
        <v>1445</v>
      </c>
      <c r="D85">
        <v>1423.5</v>
      </c>
      <c r="E85">
        <v>1428.650024</v>
      </c>
      <c r="F85">
        <v>1422.493408</v>
      </c>
      <c r="H85" s="21">
        <v>1445</v>
      </c>
      <c r="I85" s="21">
        <f t="shared" si="3"/>
        <v>5.7605386357969844E-3</v>
      </c>
      <c r="J85" s="21">
        <f t="shared" si="2"/>
        <v>-1.1104989178471567</v>
      </c>
    </row>
    <row r="86" spans="1:10" x14ac:dyDescent="0.25">
      <c r="A86" s="1">
        <v>44305</v>
      </c>
      <c r="B86">
        <v>1390</v>
      </c>
      <c r="C86">
        <v>1417.6999510000001</v>
      </c>
      <c r="D86">
        <v>1372.3000489999999</v>
      </c>
      <c r="E86">
        <v>1412.400024</v>
      </c>
      <c r="F86">
        <v>1406.3134769999999</v>
      </c>
      <c r="H86" s="21">
        <v>1417.6999510000001</v>
      </c>
      <c r="I86" s="21">
        <f t="shared" si="3"/>
        <v>-1.9073515985971904E-2</v>
      </c>
      <c r="J86" s="21">
        <f t="shared" si="2"/>
        <v>-1.4895144080083811</v>
      </c>
    </row>
    <row r="87" spans="1:10" x14ac:dyDescent="0.25">
      <c r="A87" s="1">
        <v>44306</v>
      </c>
      <c r="B87">
        <v>1425</v>
      </c>
      <c r="C87">
        <v>1426.400024</v>
      </c>
      <c r="D87">
        <v>1383.9499510000001</v>
      </c>
      <c r="E87">
        <v>1391.400024</v>
      </c>
      <c r="F87">
        <v>1385.4039310000001</v>
      </c>
      <c r="H87" s="21">
        <v>1426.400024</v>
      </c>
      <c r="I87" s="21">
        <f t="shared" si="3"/>
        <v>6.1179988139447722E-3</v>
      </c>
      <c r="J87" s="21">
        <f t="shared" si="2"/>
        <v>-1.3687284551138119</v>
      </c>
    </row>
    <row r="88" spans="1:10" x14ac:dyDescent="0.25">
      <c r="A88" s="1">
        <v>44308</v>
      </c>
      <c r="B88">
        <v>1380</v>
      </c>
      <c r="C88">
        <v>1426.8000489999999</v>
      </c>
      <c r="D88">
        <v>1371.0500489999999</v>
      </c>
      <c r="E88">
        <v>1422.5</v>
      </c>
      <c r="F88">
        <v>1416.369995</v>
      </c>
      <c r="H88" s="21">
        <v>1426.8000489999999</v>
      </c>
      <c r="I88" s="21">
        <f t="shared" si="3"/>
        <v>2.804044528151248E-4</v>
      </c>
      <c r="J88" s="21">
        <f t="shared" si="2"/>
        <v>-1.3631747774829874</v>
      </c>
    </row>
    <row r="89" spans="1:10" x14ac:dyDescent="0.25">
      <c r="A89" s="1">
        <v>44309</v>
      </c>
      <c r="B89">
        <v>1409</v>
      </c>
      <c r="C89">
        <v>1434.599976</v>
      </c>
      <c r="D89">
        <v>1400.1999510000001</v>
      </c>
      <c r="E89">
        <v>1414.150024</v>
      </c>
      <c r="F89">
        <v>1408.055908</v>
      </c>
      <c r="H89" s="21">
        <v>1434.599976</v>
      </c>
      <c r="I89" s="21">
        <f t="shared" si="3"/>
        <v>5.4518391356112427E-3</v>
      </c>
      <c r="J89" s="21">
        <f t="shared" si="2"/>
        <v>-1.2548858452863167</v>
      </c>
    </row>
    <row r="90" spans="1:10" x14ac:dyDescent="0.25">
      <c r="A90" s="1">
        <v>44312</v>
      </c>
      <c r="B90">
        <v>1413</v>
      </c>
      <c r="C90">
        <v>1429</v>
      </c>
      <c r="D90">
        <v>1402.75</v>
      </c>
      <c r="E90">
        <v>1404.8000489999999</v>
      </c>
      <c r="F90">
        <v>1398.746216</v>
      </c>
      <c r="H90" s="21">
        <v>1429</v>
      </c>
      <c r="I90" s="21">
        <f t="shared" si="3"/>
        <v>-3.9111490330645668E-3</v>
      </c>
      <c r="J90" s="21">
        <f t="shared" si="2"/>
        <v>-1.3326321397538134</v>
      </c>
    </row>
    <row r="91" spans="1:10" x14ac:dyDescent="0.25">
      <c r="A91" s="1">
        <v>44313</v>
      </c>
      <c r="B91">
        <v>1407.25</v>
      </c>
      <c r="C91">
        <v>1442</v>
      </c>
      <c r="D91">
        <v>1404.8000489999999</v>
      </c>
      <c r="E91">
        <v>1438.6999510000001</v>
      </c>
      <c r="F91">
        <v>1432.5001219999999</v>
      </c>
      <c r="H91" s="21">
        <v>1442</v>
      </c>
      <c r="I91" s="21">
        <f t="shared" si="3"/>
        <v>9.0561399150270484E-3</v>
      </c>
      <c r="J91" s="21">
        <f t="shared" si="2"/>
        <v>-1.1521488969546547</v>
      </c>
    </row>
    <row r="92" spans="1:10" x14ac:dyDescent="0.25">
      <c r="A92" s="1">
        <v>44314</v>
      </c>
      <c r="B92">
        <v>1436.25</v>
      </c>
      <c r="C92">
        <v>1479</v>
      </c>
      <c r="D92">
        <v>1431</v>
      </c>
      <c r="E92">
        <v>1476.8000489999999</v>
      </c>
      <c r="F92">
        <v>1470.4360349999999</v>
      </c>
      <c r="H92" s="21">
        <v>1479</v>
      </c>
      <c r="I92" s="21">
        <f t="shared" si="3"/>
        <v>2.5335144865905403E-2</v>
      </c>
      <c r="J92" s="21">
        <f t="shared" si="2"/>
        <v>-0.63846582129551099</v>
      </c>
    </row>
    <row r="93" spans="1:10" x14ac:dyDescent="0.25">
      <c r="A93" s="1">
        <v>44315</v>
      </c>
      <c r="B93">
        <v>1486.1999510000001</v>
      </c>
      <c r="C93">
        <v>1503.650024</v>
      </c>
      <c r="D93">
        <v>1461</v>
      </c>
      <c r="E93">
        <v>1472.5</v>
      </c>
      <c r="F93">
        <v>1466.154419</v>
      </c>
      <c r="H93" s="21">
        <v>1503.650024</v>
      </c>
      <c r="I93" s="21">
        <f t="shared" si="3"/>
        <v>1.6529317912371732E-2</v>
      </c>
      <c r="J93" s="21">
        <f t="shared" si="2"/>
        <v>-0.29624149309573466</v>
      </c>
    </row>
    <row r="94" spans="1:10" x14ac:dyDescent="0.25">
      <c r="A94" s="1">
        <v>44316</v>
      </c>
      <c r="B94">
        <v>1445</v>
      </c>
      <c r="C94">
        <v>1453.8000489999999</v>
      </c>
      <c r="D94">
        <v>1407.5</v>
      </c>
      <c r="E94">
        <v>1412.3000489999999</v>
      </c>
      <c r="F94">
        <v>1406.2139890000001</v>
      </c>
      <c r="H94" s="21">
        <v>1453.8000489999999</v>
      </c>
      <c r="I94" s="21">
        <f t="shared" si="3"/>
        <v>-3.3714649867863287E-2</v>
      </c>
      <c r="J94" s="21">
        <f t="shared" si="2"/>
        <v>-0.98832496551550408</v>
      </c>
    </row>
    <row r="95" spans="1:10" x14ac:dyDescent="0.25">
      <c r="A95" s="1">
        <v>44319</v>
      </c>
      <c r="B95">
        <v>1393</v>
      </c>
      <c r="C95">
        <v>1421.900024</v>
      </c>
      <c r="D95">
        <v>1377.3000489999999</v>
      </c>
      <c r="E95">
        <v>1414.4499510000001</v>
      </c>
      <c r="F95">
        <v>1408.3546140000001</v>
      </c>
      <c r="H95" s="21">
        <v>1421.900024</v>
      </c>
      <c r="I95" s="21">
        <f t="shared" si="3"/>
        <v>-2.2186829474155442E-2</v>
      </c>
      <c r="J95" s="21">
        <f t="shared" si="2"/>
        <v>-1.431203423775059</v>
      </c>
    </row>
    <row r="96" spans="1:10" x14ac:dyDescent="0.25">
      <c r="A96" s="1">
        <v>44320</v>
      </c>
      <c r="B96">
        <v>1409.9499510000001</v>
      </c>
      <c r="C96">
        <v>1423</v>
      </c>
      <c r="D96">
        <v>1383.3000489999999</v>
      </c>
      <c r="E96">
        <v>1388.349976</v>
      </c>
      <c r="F96">
        <v>1382.3670649999999</v>
      </c>
      <c r="H96" s="21">
        <v>1423</v>
      </c>
      <c r="I96" s="21">
        <f t="shared" si="3"/>
        <v>7.7329680869967507E-4</v>
      </c>
      <c r="J96" s="21">
        <f t="shared" si="2"/>
        <v>-1.4159320979688097</v>
      </c>
    </row>
    <row r="97" spans="1:10" x14ac:dyDescent="0.25">
      <c r="A97" s="1">
        <v>44321</v>
      </c>
      <c r="B97">
        <v>1401</v>
      </c>
      <c r="C97">
        <v>1409.599976</v>
      </c>
      <c r="D97">
        <v>1381.6999510000001</v>
      </c>
      <c r="E97">
        <v>1402.599976</v>
      </c>
      <c r="F97">
        <v>1396.555664</v>
      </c>
      <c r="H97" s="21">
        <v>1409.599976</v>
      </c>
      <c r="I97" s="21">
        <f t="shared" si="3"/>
        <v>-9.461359934044216E-3</v>
      </c>
      <c r="J97" s="21">
        <f t="shared" si="2"/>
        <v>-1.601969004515468</v>
      </c>
    </row>
    <row r="98" spans="1:10" x14ac:dyDescent="0.25">
      <c r="A98" s="1">
        <v>44322</v>
      </c>
      <c r="B98">
        <v>1407.599976</v>
      </c>
      <c r="C98">
        <v>1410.8000489999999</v>
      </c>
      <c r="D98">
        <v>1395</v>
      </c>
      <c r="E98">
        <v>1400.900024</v>
      </c>
      <c r="F98">
        <v>1394.8630370000001</v>
      </c>
      <c r="H98" s="21">
        <v>1410.8000489999999</v>
      </c>
      <c r="I98" s="21">
        <f t="shared" si="3"/>
        <v>8.5099493815492754E-4</v>
      </c>
      <c r="J98" s="21">
        <f t="shared" si="2"/>
        <v>-1.5853079993896442</v>
      </c>
    </row>
    <row r="99" spans="1:10" x14ac:dyDescent="0.25">
      <c r="A99" s="1">
        <v>44323</v>
      </c>
      <c r="B99">
        <v>1412.9499510000001</v>
      </c>
      <c r="C99">
        <v>1424.9499510000001</v>
      </c>
      <c r="D99">
        <v>1410.25</v>
      </c>
      <c r="E99">
        <v>1414.75</v>
      </c>
      <c r="F99">
        <v>1408.6533199999999</v>
      </c>
      <c r="H99" s="21">
        <v>1424.9499510000001</v>
      </c>
      <c r="I99" s="21">
        <f t="shared" si="3"/>
        <v>9.9797368867290456E-3</v>
      </c>
      <c r="J99" s="21">
        <f t="shared" si="2"/>
        <v>-1.3888602918319273</v>
      </c>
    </row>
    <row r="100" spans="1:10" x14ac:dyDescent="0.25">
      <c r="A100" s="1">
        <v>44326</v>
      </c>
      <c r="B100">
        <v>1427</v>
      </c>
      <c r="C100">
        <v>1430</v>
      </c>
      <c r="D100">
        <v>1412.8000489999999</v>
      </c>
      <c r="E100">
        <v>1419.849976</v>
      </c>
      <c r="F100">
        <v>1413.731323</v>
      </c>
      <c r="H100" s="21">
        <v>1430</v>
      </c>
      <c r="I100" s="21">
        <f t="shared" si="3"/>
        <v>3.5377532732607155E-3</v>
      </c>
      <c r="J100" s="21">
        <f t="shared" si="2"/>
        <v>-1.3187488133846474</v>
      </c>
    </row>
    <row r="101" spans="1:10" x14ac:dyDescent="0.25">
      <c r="A101" s="1">
        <v>44327</v>
      </c>
      <c r="B101">
        <v>1396</v>
      </c>
      <c r="C101">
        <v>1424.1999510000001</v>
      </c>
      <c r="D101">
        <v>1395.0500489999999</v>
      </c>
      <c r="E101">
        <v>1403.5500489999999</v>
      </c>
      <c r="F101">
        <v>1397.5017089999999</v>
      </c>
      <c r="H101" s="21">
        <v>1424.1999510000001</v>
      </c>
      <c r="I101" s="21">
        <f t="shared" si="3"/>
        <v>-4.0642261112092621E-3</v>
      </c>
      <c r="J101" s="21">
        <f t="shared" si="2"/>
        <v>-1.3992727866088017</v>
      </c>
    </row>
    <row r="102" spans="1:10" x14ac:dyDescent="0.25">
      <c r="A102" s="1">
        <v>44328</v>
      </c>
      <c r="B102">
        <v>1399.75</v>
      </c>
      <c r="C102">
        <v>1408.599976</v>
      </c>
      <c r="D102">
        <v>1388.849976</v>
      </c>
      <c r="E102">
        <v>1399.5</v>
      </c>
      <c r="F102">
        <v>1393.469116</v>
      </c>
      <c r="H102" s="21">
        <v>1408.599976</v>
      </c>
      <c r="I102" s="21">
        <f t="shared" si="3"/>
        <v>-1.1013931869627815E-2</v>
      </c>
      <c r="J102" s="21">
        <f t="shared" si="2"/>
        <v>-1.6158523308846342</v>
      </c>
    </row>
    <row r="103" spans="1:10" x14ac:dyDescent="0.25">
      <c r="A103" s="1">
        <v>44330</v>
      </c>
      <c r="B103">
        <v>1394.349976</v>
      </c>
      <c r="C103">
        <v>1398.900024</v>
      </c>
      <c r="D103">
        <v>1382.349976</v>
      </c>
      <c r="E103">
        <v>1386.849976</v>
      </c>
      <c r="F103">
        <v>1380.8735349999999</v>
      </c>
      <c r="H103" s="21">
        <v>1398.900024</v>
      </c>
      <c r="I103" s="21">
        <f t="shared" si="3"/>
        <v>-6.9100556343940044E-3</v>
      </c>
      <c r="J103" s="21">
        <f t="shared" si="2"/>
        <v>-1.7505199302658783</v>
      </c>
    </row>
    <row r="104" spans="1:10" x14ac:dyDescent="0.25">
      <c r="A104" s="1">
        <v>44333</v>
      </c>
      <c r="B104">
        <v>1395.150024</v>
      </c>
      <c r="C104">
        <v>1442.599976</v>
      </c>
      <c r="D104">
        <v>1381.3000489999999</v>
      </c>
      <c r="E104">
        <v>1440.25</v>
      </c>
      <c r="F104">
        <v>1434.043457</v>
      </c>
      <c r="H104" s="21">
        <v>1442.599976</v>
      </c>
      <c r="I104" s="21">
        <f t="shared" si="3"/>
        <v>3.076079379422202E-2</v>
      </c>
      <c r="J104" s="21">
        <f t="shared" si="2"/>
        <v>-1.1438192343329885</v>
      </c>
    </row>
    <row r="105" spans="1:10" x14ac:dyDescent="0.25">
      <c r="A105" s="1">
        <v>44334</v>
      </c>
      <c r="B105">
        <v>1458.9499510000001</v>
      </c>
      <c r="C105">
        <v>1482.75</v>
      </c>
      <c r="D105">
        <v>1455</v>
      </c>
      <c r="E105">
        <v>1476.6999510000001</v>
      </c>
      <c r="F105">
        <v>1470.3363039999999</v>
      </c>
      <c r="H105" s="21">
        <v>1482.75</v>
      </c>
      <c r="I105" s="21">
        <f t="shared" si="3"/>
        <v>2.7451447285892296E-2</v>
      </c>
      <c r="J105" s="21">
        <f t="shared" si="2"/>
        <v>-0.58640334741113831</v>
      </c>
    </row>
    <row r="106" spans="1:10" x14ac:dyDescent="0.25">
      <c r="A106" s="1">
        <v>44335</v>
      </c>
      <c r="B106">
        <v>1470.1999510000001</v>
      </c>
      <c r="C106">
        <v>1478.849976</v>
      </c>
      <c r="D106">
        <v>1452.5500489999999</v>
      </c>
      <c r="E106">
        <v>1458.1999510000001</v>
      </c>
      <c r="F106">
        <v>1451.9160159999999</v>
      </c>
      <c r="H106" s="21">
        <v>1478.849976</v>
      </c>
      <c r="I106" s="21">
        <f t="shared" si="3"/>
        <v>-2.6337292585025779E-3</v>
      </c>
      <c r="J106" s="21">
        <f t="shared" si="2"/>
        <v>-0.64054865345071921</v>
      </c>
    </row>
    <row r="107" spans="1:10" x14ac:dyDescent="0.25">
      <c r="A107" s="1">
        <v>44336</v>
      </c>
      <c r="B107">
        <v>1458.349976</v>
      </c>
      <c r="C107">
        <v>1465.900024</v>
      </c>
      <c r="D107">
        <v>1428.5</v>
      </c>
      <c r="E107">
        <v>1432.8000489999999</v>
      </c>
      <c r="F107">
        <v>1426.6256100000001</v>
      </c>
      <c r="H107" s="21">
        <v>1465.900024</v>
      </c>
      <c r="I107" s="21">
        <f t="shared" si="3"/>
        <v>-8.795337792153567E-3</v>
      </c>
      <c r="J107" s="21">
        <f t="shared" si="2"/>
        <v>-0.82033706353175295</v>
      </c>
    </row>
    <row r="108" spans="1:10" x14ac:dyDescent="0.25">
      <c r="A108" s="1">
        <v>44337</v>
      </c>
      <c r="B108">
        <v>1443</v>
      </c>
      <c r="C108">
        <v>1501.900024</v>
      </c>
      <c r="D108">
        <v>1443</v>
      </c>
      <c r="E108">
        <v>1497.3000489999999</v>
      </c>
      <c r="F108">
        <v>1490.8476559999999</v>
      </c>
      <c r="H108" s="21">
        <v>1501.900024</v>
      </c>
      <c r="I108" s="21">
        <f t="shared" si="3"/>
        <v>2.4261584523114069E-2</v>
      </c>
      <c r="J108" s="21">
        <f t="shared" si="2"/>
        <v>-0.32053731424177523</v>
      </c>
    </row>
    <row r="109" spans="1:10" x14ac:dyDescent="0.25">
      <c r="A109" s="1">
        <v>44340</v>
      </c>
      <c r="B109">
        <v>1503.25</v>
      </c>
      <c r="C109">
        <v>1520.4499510000001</v>
      </c>
      <c r="D109">
        <v>1498.5</v>
      </c>
      <c r="E109">
        <v>1509.9499510000001</v>
      </c>
      <c r="F109">
        <v>1503.4429929999999</v>
      </c>
      <c r="H109" s="21">
        <v>1520.4499510000001</v>
      </c>
      <c r="I109" s="21">
        <f t="shared" si="3"/>
        <v>1.2275322238372665E-2</v>
      </c>
      <c r="J109" s="21">
        <f t="shared" si="2"/>
        <v>-6.3002623576569633E-2</v>
      </c>
    </row>
    <row r="110" spans="1:10" x14ac:dyDescent="0.25">
      <c r="A110" s="1">
        <v>44341</v>
      </c>
      <c r="B110">
        <v>1510.5</v>
      </c>
      <c r="C110">
        <v>1513.75</v>
      </c>
      <c r="D110">
        <v>1470.5</v>
      </c>
      <c r="E110">
        <v>1478.9499510000001</v>
      </c>
      <c r="F110">
        <v>1472.5766599999999</v>
      </c>
      <c r="H110" s="21">
        <v>1513.75</v>
      </c>
      <c r="I110" s="21">
        <f t="shared" si="3"/>
        <v>-4.4162955623645818E-3</v>
      </c>
      <c r="J110" s="21">
        <f t="shared" si="2"/>
        <v>-0.15602022996699083</v>
      </c>
    </row>
    <row r="111" spans="1:10" x14ac:dyDescent="0.25">
      <c r="A111" s="1">
        <v>44342</v>
      </c>
      <c r="B111">
        <v>1480</v>
      </c>
      <c r="C111">
        <v>1487</v>
      </c>
      <c r="D111">
        <v>1470</v>
      </c>
      <c r="E111">
        <v>1477.0500489999999</v>
      </c>
      <c r="F111">
        <v>1470.684937</v>
      </c>
      <c r="H111" s="21">
        <v>1487</v>
      </c>
      <c r="I111" s="21">
        <f t="shared" si="3"/>
        <v>-1.7829348407146901E-2</v>
      </c>
      <c r="J111" s="21">
        <f t="shared" si="2"/>
        <v>-0.52739921034218262</v>
      </c>
    </row>
    <row r="112" spans="1:10" x14ac:dyDescent="0.25">
      <c r="A112" s="1">
        <v>44343</v>
      </c>
      <c r="B112">
        <v>1473.099976</v>
      </c>
      <c r="C112">
        <v>1489</v>
      </c>
      <c r="D112">
        <v>1462.4499510000001</v>
      </c>
      <c r="E112">
        <v>1482.650024</v>
      </c>
      <c r="F112">
        <v>1476.2607419999999</v>
      </c>
      <c r="H112" s="21">
        <v>1489</v>
      </c>
      <c r="I112" s="21">
        <f t="shared" si="3"/>
        <v>1.3440862238539562E-3</v>
      </c>
      <c r="J112" s="21">
        <f t="shared" si="2"/>
        <v>-0.49963255760385056</v>
      </c>
    </row>
    <row r="113" spans="1:10" x14ac:dyDescent="0.25">
      <c r="A113" s="1">
        <v>44344</v>
      </c>
      <c r="B113">
        <v>1490.900024</v>
      </c>
      <c r="C113">
        <v>1513</v>
      </c>
      <c r="D113">
        <v>1478.75</v>
      </c>
      <c r="E113">
        <v>1503.4499510000001</v>
      </c>
      <c r="F113">
        <v>1496.9710689999999</v>
      </c>
      <c r="H113" s="21">
        <v>1513</v>
      </c>
      <c r="I113" s="21">
        <f t="shared" si="3"/>
        <v>1.5989681104346905E-2</v>
      </c>
      <c r="J113" s="21">
        <f t="shared" si="2"/>
        <v>-0.16643272474386536</v>
      </c>
    </row>
    <row r="114" spans="1:10" x14ac:dyDescent="0.25">
      <c r="A114" s="1">
        <v>44347</v>
      </c>
      <c r="B114">
        <v>1500</v>
      </c>
      <c r="C114">
        <v>1519.5</v>
      </c>
      <c r="D114">
        <v>1487.5</v>
      </c>
      <c r="E114">
        <v>1515.849976</v>
      </c>
      <c r="F114">
        <v>1509.3176269999999</v>
      </c>
      <c r="H114" s="21">
        <v>1519.5</v>
      </c>
      <c r="I114" s="21">
        <f t="shared" si="3"/>
        <v>4.2868985684918091E-3</v>
      </c>
      <c r="J114" s="21">
        <f t="shared" si="2"/>
        <v>-7.6191103344286054E-2</v>
      </c>
    </row>
    <row r="115" spans="1:10" x14ac:dyDescent="0.25">
      <c r="A115" s="1">
        <v>44348</v>
      </c>
      <c r="B115">
        <v>1520.3000489999999</v>
      </c>
      <c r="C115">
        <v>1527</v>
      </c>
      <c r="D115">
        <v>1507.25</v>
      </c>
      <c r="E115">
        <v>1511.6999510000001</v>
      </c>
      <c r="F115">
        <v>1505.185547</v>
      </c>
      <c r="H115" s="21">
        <v>1527</v>
      </c>
      <c r="I115" s="21">
        <f t="shared" si="3"/>
        <v>4.9236928617847411E-3</v>
      </c>
      <c r="J115" s="21">
        <f t="shared" si="2"/>
        <v>2.7933844424459304E-2</v>
      </c>
    </row>
    <row r="116" spans="1:10" x14ac:dyDescent="0.25">
      <c r="A116" s="1">
        <v>44349</v>
      </c>
      <c r="B116">
        <v>1510</v>
      </c>
      <c r="C116">
        <v>1510.1999510000001</v>
      </c>
      <c r="D116">
        <v>1493</v>
      </c>
      <c r="E116">
        <v>1504</v>
      </c>
      <c r="F116">
        <v>1497.518677</v>
      </c>
      <c r="H116" s="21">
        <v>1510.1999510000001</v>
      </c>
      <c r="I116" s="21">
        <f t="shared" si="3"/>
        <v>-1.1062966295341406E-2</v>
      </c>
      <c r="J116" s="21">
        <f t="shared" si="2"/>
        <v>-0.20530671886052163</v>
      </c>
    </row>
    <row r="117" spans="1:10" x14ac:dyDescent="0.25">
      <c r="A117" s="1">
        <v>44350</v>
      </c>
      <c r="B117">
        <v>1508</v>
      </c>
      <c r="C117">
        <v>1524.9499510000001</v>
      </c>
      <c r="D117">
        <v>1487.75</v>
      </c>
      <c r="E117">
        <v>1520.5500489999999</v>
      </c>
      <c r="F117">
        <v>1513.997437</v>
      </c>
      <c r="H117" s="21">
        <v>1524.9499510000001</v>
      </c>
      <c r="I117" s="21">
        <f t="shared" si="3"/>
        <v>9.7195305632719175E-3</v>
      </c>
      <c r="J117" s="21">
        <f t="shared" si="2"/>
        <v>-5.276549153224151E-4</v>
      </c>
    </row>
    <row r="118" spans="1:10" x14ac:dyDescent="0.25">
      <c r="A118" s="1">
        <v>44351</v>
      </c>
      <c r="B118">
        <v>1516</v>
      </c>
      <c r="C118">
        <v>1520.650024</v>
      </c>
      <c r="D118">
        <v>1499.1999510000001</v>
      </c>
      <c r="E118">
        <v>1500.9499510000001</v>
      </c>
      <c r="F118">
        <v>1494.481812</v>
      </c>
      <c r="H118" s="21">
        <v>1520.650024</v>
      </c>
      <c r="I118" s="21">
        <f t="shared" si="3"/>
        <v>-2.8236996928942344E-3</v>
      </c>
      <c r="J118" s="21">
        <f t="shared" si="2"/>
        <v>-6.0224944819911821E-2</v>
      </c>
    </row>
    <row r="119" spans="1:10" x14ac:dyDescent="0.25">
      <c r="A119" s="1">
        <v>44354</v>
      </c>
      <c r="B119">
        <v>1510</v>
      </c>
      <c r="C119">
        <v>1514</v>
      </c>
      <c r="D119">
        <v>1496</v>
      </c>
      <c r="E119">
        <v>1499.849976</v>
      </c>
      <c r="F119">
        <v>1493.3865969999999</v>
      </c>
      <c r="H119" s="21">
        <v>1514</v>
      </c>
      <c r="I119" s="21">
        <f t="shared" si="3"/>
        <v>-4.382735796274578E-3</v>
      </c>
      <c r="J119" s="21">
        <f t="shared" si="2"/>
        <v>-0.15254939837469933</v>
      </c>
    </row>
    <row r="120" spans="1:10" x14ac:dyDescent="0.25">
      <c r="A120" s="1">
        <v>44355</v>
      </c>
      <c r="B120">
        <v>1496.5500489999999</v>
      </c>
      <c r="C120">
        <v>1501.3000489999999</v>
      </c>
      <c r="D120">
        <v>1481.5</v>
      </c>
      <c r="E120">
        <v>1483.0500489999999</v>
      </c>
      <c r="F120">
        <v>1476.659058</v>
      </c>
      <c r="H120" s="21">
        <v>1501.3000489999999</v>
      </c>
      <c r="I120" s="21">
        <f t="shared" si="3"/>
        <v>-8.4237229407553606E-3</v>
      </c>
      <c r="J120" s="21">
        <f t="shared" si="2"/>
        <v>-0.32886696298011681</v>
      </c>
    </row>
    <row r="121" spans="1:10" x14ac:dyDescent="0.25">
      <c r="A121" s="1">
        <v>44356</v>
      </c>
      <c r="B121">
        <v>1483.900024</v>
      </c>
      <c r="C121">
        <v>1502</v>
      </c>
      <c r="D121">
        <v>1472.0500489999999</v>
      </c>
      <c r="E121">
        <v>1480.3000489999999</v>
      </c>
      <c r="F121">
        <v>1473.9208980000001</v>
      </c>
      <c r="H121" s="21">
        <v>1502</v>
      </c>
      <c r="I121" s="21">
        <f t="shared" si="3"/>
        <v>4.6612126744136561E-4</v>
      </c>
      <c r="J121" s="21">
        <f t="shared" si="2"/>
        <v>-0.31914931480469189</v>
      </c>
    </row>
    <row r="122" spans="1:10" x14ac:dyDescent="0.25">
      <c r="A122" s="1">
        <v>44357</v>
      </c>
      <c r="B122">
        <v>1482.099976</v>
      </c>
      <c r="C122">
        <v>1489</v>
      </c>
      <c r="D122">
        <v>1473.650024</v>
      </c>
      <c r="E122">
        <v>1481.0500489999999</v>
      </c>
      <c r="F122">
        <v>1474.667725</v>
      </c>
      <c r="H122" s="21">
        <v>1489</v>
      </c>
      <c r="I122" s="21">
        <f t="shared" si="3"/>
        <v>-8.6927996400711135E-3</v>
      </c>
      <c r="J122" s="21">
        <f t="shared" si="2"/>
        <v>-0.49963255760385056</v>
      </c>
    </row>
    <row r="123" spans="1:10" x14ac:dyDescent="0.25">
      <c r="A123" s="1">
        <v>44358</v>
      </c>
      <c r="B123">
        <v>1491</v>
      </c>
      <c r="C123">
        <v>1496.5500489999999</v>
      </c>
      <c r="D123">
        <v>1481.0500489999999</v>
      </c>
      <c r="E123">
        <v>1486.349976</v>
      </c>
      <c r="F123">
        <v>1479.9448239999999</v>
      </c>
      <c r="H123" s="21">
        <v>1496.5500489999999</v>
      </c>
      <c r="I123" s="21">
        <f t="shared" si="3"/>
        <v>5.0577380855894253E-3</v>
      </c>
      <c r="J123" s="21">
        <f t="shared" si="2"/>
        <v>-0.39481276323365555</v>
      </c>
    </row>
    <row r="124" spans="1:10" x14ac:dyDescent="0.25">
      <c r="A124" s="1">
        <v>44361</v>
      </c>
      <c r="B124">
        <v>1478.25</v>
      </c>
      <c r="C124">
        <v>1486</v>
      </c>
      <c r="D124">
        <v>1462.5500489999999</v>
      </c>
      <c r="E124">
        <v>1479.4499510000001</v>
      </c>
      <c r="F124">
        <v>1473.0744629999999</v>
      </c>
      <c r="H124" s="21">
        <v>1486</v>
      </c>
      <c r="I124" s="21">
        <f t="shared" si="3"/>
        <v>-7.0745454918939646E-3</v>
      </c>
      <c r="J124" s="21">
        <f t="shared" si="2"/>
        <v>-0.54128253671134863</v>
      </c>
    </row>
    <row r="125" spans="1:10" x14ac:dyDescent="0.25">
      <c r="A125" s="1">
        <v>44362</v>
      </c>
      <c r="B125">
        <v>1486</v>
      </c>
      <c r="C125">
        <v>1496</v>
      </c>
      <c r="D125">
        <v>1474.8000489999999</v>
      </c>
      <c r="E125">
        <v>1490.25</v>
      </c>
      <c r="F125">
        <v>1483.8280030000001</v>
      </c>
      <c r="H125" s="21">
        <v>1496</v>
      </c>
      <c r="I125" s="21">
        <f t="shared" si="3"/>
        <v>6.7069332567180799E-3</v>
      </c>
      <c r="J125" s="21">
        <f t="shared" si="2"/>
        <v>-0.40244927301968819</v>
      </c>
    </row>
    <row r="126" spans="1:10" x14ac:dyDescent="0.25">
      <c r="A126" s="1">
        <v>44363</v>
      </c>
      <c r="B126">
        <v>1488</v>
      </c>
      <c r="C126">
        <v>1494</v>
      </c>
      <c r="D126">
        <v>1478.099976</v>
      </c>
      <c r="E126">
        <v>1484.599976</v>
      </c>
      <c r="F126">
        <v>1478.2022710000001</v>
      </c>
      <c r="H126" s="21">
        <v>1494</v>
      </c>
      <c r="I126" s="21">
        <f t="shared" si="3"/>
        <v>-1.3377928416599422E-3</v>
      </c>
      <c r="J126" s="21">
        <f t="shared" si="2"/>
        <v>-0.43021592575802031</v>
      </c>
    </row>
    <row r="127" spans="1:10" x14ac:dyDescent="0.25">
      <c r="A127" s="1">
        <v>44364</v>
      </c>
      <c r="B127">
        <v>1466</v>
      </c>
      <c r="C127">
        <v>1478.75</v>
      </c>
      <c r="D127">
        <v>1460</v>
      </c>
      <c r="E127">
        <v>1466.099976</v>
      </c>
      <c r="F127">
        <v>1459.781982</v>
      </c>
      <c r="H127" s="21">
        <v>1478.75</v>
      </c>
      <c r="I127" s="21">
        <f t="shared" si="3"/>
        <v>-1.0259950400166098E-2</v>
      </c>
      <c r="J127" s="21">
        <f t="shared" si="2"/>
        <v>-0.64193665288780255</v>
      </c>
    </row>
    <row r="128" spans="1:10" x14ac:dyDescent="0.25">
      <c r="A128" s="1">
        <v>44365</v>
      </c>
      <c r="B128">
        <v>1469.5</v>
      </c>
      <c r="C128">
        <v>1490</v>
      </c>
      <c r="D128">
        <v>1455</v>
      </c>
      <c r="E128">
        <v>1479.8000489999999</v>
      </c>
      <c r="F128">
        <v>1473.423096</v>
      </c>
      <c r="H128" s="21">
        <v>1490</v>
      </c>
      <c r="I128" s="21">
        <f t="shared" si="3"/>
        <v>7.5789836469082987E-3</v>
      </c>
      <c r="J128" s="21">
        <f t="shared" si="2"/>
        <v>-0.4857492312346845</v>
      </c>
    </row>
    <row r="129" spans="1:10" x14ac:dyDescent="0.25">
      <c r="A129" s="1">
        <v>44368</v>
      </c>
      <c r="B129">
        <v>1461.349976</v>
      </c>
      <c r="C129">
        <v>1491.8000489999999</v>
      </c>
      <c r="D129">
        <v>1459</v>
      </c>
      <c r="E129">
        <v>1488.6999510000001</v>
      </c>
      <c r="F129">
        <v>1482.284668</v>
      </c>
      <c r="H129" s="21">
        <v>1491.8000489999999</v>
      </c>
      <c r="I129" s="21">
        <f t="shared" si="3"/>
        <v>1.2073574277834127E-3</v>
      </c>
      <c r="J129" s="21">
        <f t="shared" si="2"/>
        <v>-0.46075856348719429</v>
      </c>
    </row>
    <row r="130" spans="1:10" x14ac:dyDescent="0.25">
      <c r="A130" s="1">
        <v>44369</v>
      </c>
      <c r="B130">
        <v>1497</v>
      </c>
      <c r="C130">
        <v>1508</v>
      </c>
      <c r="D130">
        <v>1480</v>
      </c>
      <c r="E130">
        <v>1483.8000489999999</v>
      </c>
      <c r="F130">
        <v>1477.405884</v>
      </c>
      <c r="H130" s="21">
        <v>1508</v>
      </c>
      <c r="I130" s="21">
        <f t="shared" si="3"/>
        <v>1.0800792200612967E-2</v>
      </c>
      <c r="J130" s="21">
        <f t="shared" ref="J130:J193" si="4">STANDARDIZE(H130,$M$3,$M$4^0.5)</f>
        <v>-0.23584935658969561</v>
      </c>
    </row>
    <row r="131" spans="1:10" x14ac:dyDescent="0.25">
      <c r="A131" s="1">
        <v>44370</v>
      </c>
      <c r="B131">
        <v>1490</v>
      </c>
      <c r="C131">
        <v>1497.8000489999999</v>
      </c>
      <c r="D131">
        <v>1478.599976</v>
      </c>
      <c r="E131">
        <v>1485.5</v>
      </c>
      <c r="F131">
        <v>1479.0985109999999</v>
      </c>
      <c r="H131" s="21">
        <v>1497.8000489999999</v>
      </c>
      <c r="I131" s="21">
        <f t="shared" si="3"/>
        <v>-6.7868720379870764E-3</v>
      </c>
      <c r="J131" s="21">
        <f t="shared" si="4"/>
        <v>-0.37745860527219799</v>
      </c>
    </row>
    <row r="132" spans="1:10" x14ac:dyDescent="0.25">
      <c r="A132" s="1">
        <v>44371</v>
      </c>
      <c r="B132">
        <v>1490</v>
      </c>
      <c r="C132">
        <v>1513.4499510000001</v>
      </c>
      <c r="D132">
        <v>1488</v>
      </c>
      <c r="E132">
        <v>1506.25</v>
      </c>
      <c r="F132">
        <v>1499.759033</v>
      </c>
      <c r="H132" s="21">
        <v>1513.4499510000001</v>
      </c>
      <c r="I132" s="21">
        <f t="shared" ref="I132:I195" si="5">LN(C132/C131)</f>
        <v>1.0394383000548795E-2</v>
      </c>
      <c r="J132" s="21">
        <f t="shared" si="4"/>
        <v>-0.16018590816073197</v>
      </c>
    </row>
    <row r="133" spans="1:10" x14ac:dyDescent="0.25">
      <c r="A133" s="1">
        <v>44372</v>
      </c>
      <c r="B133">
        <v>1511.099976</v>
      </c>
      <c r="C133">
        <v>1522</v>
      </c>
      <c r="D133">
        <v>1507</v>
      </c>
      <c r="E133">
        <v>1515.099976</v>
      </c>
      <c r="F133">
        <v>1508.570923</v>
      </c>
      <c r="H133" s="21">
        <v>1522</v>
      </c>
      <c r="I133" s="21">
        <f t="shared" si="5"/>
        <v>5.6334788911680577E-3</v>
      </c>
      <c r="J133" s="21">
        <f t="shared" si="4"/>
        <v>-4.1482787421370938E-2</v>
      </c>
    </row>
    <row r="134" spans="1:10" x14ac:dyDescent="0.25">
      <c r="A134" s="1">
        <v>44375</v>
      </c>
      <c r="B134">
        <v>1520</v>
      </c>
      <c r="C134">
        <v>1523</v>
      </c>
      <c r="D134">
        <v>1505</v>
      </c>
      <c r="E134">
        <v>1508.349976</v>
      </c>
      <c r="F134">
        <v>1501.849976</v>
      </c>
      <c r="H134" s="21">
        <v>1523</v>
      </c>
      <c r="I134" s="21">
        <f t="shared" si="5"/>
        <v>6.5681447353075359E-4</v>
      </c>
      <c r="J134" s="21">
        <f t="shared" si="4"/>
        <v>-2.7599461052204892E-2</v>
      </c>
    </row>
    <row r="135" spans="1:10" x14ac:dyDescent="0.25">
      <c r="A135" s="1">
        <v>44376</v>
      </c>
      <c r="B135">
        <v>1507</v>
      </c>
      <c r="C135">
        <v>1508.1999510000001</v>
      </c>
      <c r="D135">
        <v>1492.150024</v>
      </c>
      <c r="E135">
        <v>1502.0500489999999</v>
      </c>
      <c r="F135">
        <v>1502.0500489999999</v>
      </c>
      <c r="H135" s="21">
        <v>1508.1999510000001</v>
      </c>
      <c r="I135" s="21">
        <f t="shared" si="5"/>
        <v>-9.7652196156754068E-3</v>
      </c>
      <c r="J135" s="21">
        <f t="shared" si="4"/>
        <v>-0.23307337159885372</v>
      </c>
    </row>
    <row r="136" spans="1:10" x14ac:dyDescent="0.25">
      <c r="A136" s="1">
        <v>44377</v>
      </c>
      <c r="B136">
        <v>1498</v>
      </c>
      <c r="C136">
        <v>1509</v>
      </c>
      <c r="D136">
        <v>1494.099976</v>
      </c>
      <c r="E136">
        <v>1497.900024</v>
      </c>
      <c r="F136">
        <v>1497.900024</v>
      </c>
      <c r="H136" s="21">
        <v>1509</v>
      </c>
      <c r="I136" s="21">
        <f t="shared" si="5"/>
        <v>5.3032548836265793E-4</v>
      </c>
      <c r="J136" s="21">
        <f t="shared" si="4"/>
        <v>-0.22196603022052958</v>
      </c>
    </row>
    <row r="137" spans="1:10" x14ac:dyDescent="0.25">
      <c r="A137" s="1">
        <v>44378</v>
      </c>
      <c r="B137">
        <v>1502</v>
      </c>
      <c r="C137">
        <v>1502</v>
      </c>
      <c r="D137">
        <v>1483</v>
      </c>
      <c r="E137">
        <v>1486.75</v>
      </c>
      <c r="F137">
        <v>1486.75</v>
      </c>
      <c r="H137" s="21">
        <v>1502</v>
      </c>
      <c r="I137" s="21">
        <f t="shared" si="5"/>
        <v>-4.6496264437687921E-3</v>
      </c>
      <c r="J137" s="21">
        <f t="shared" si="4"/>
        <v>-0.31914931480469189</v>
      </c>
    </row>
    <row r="138" spans="1:10" x14ac:dyDescent="0.25">
      <c r="A138" s="1">
        <v>44379</v>
      </c>
      <c r="B138">
        <v>1485</v>
      </c>
      <c r="C138">
        <v>1489.25</v>
      </c>
      <c r="D138">
        <v>1477</v>
      </c>
      <c r="E138">
        <v>1480.400024</v>
      </c>
      <c r="F138">
        <v>1480.400024</v>
      </c>
      <c r="H138" s="21">
        <v>1489.25</v>
      </c>
      <c r="I138" s="21">
        <f t="shared" si="5"/>
        <v>-8.5249158152832655E-3</v>
      </c>
      <c r="J138" s="21">
        <f t="shared" si="4"/>
        <v>-0.496161726011559</v>
      </c>
    </row>
    <row r="139" spans="1:10" x14ac:dyDescent="0.25">
      <c r="A139" s="1">
        <v>44382</v>
      </c>
      <c r="B139">
        <v>1489.9499510000001</v>
      </c>
      <c r="C139">
        <v>1504.5</v>
      </c>
      <c r="D139">
        <v>1484.5500489999999</v>
      </c>
      <c r="E139">
        <v>1495.4499510000001</v>
      </c>
      <c r="F139">
        <v>1495.4499510000001</v>
      </c>
      <c r="H139" s="21">
        <v>1504.5</v>
      </c>
      <c r="I139" s="21">
        <f t="shared" si="5"/>
        <v>1.0187979561302995E-2</v>
      </c>
      <c r="J139" s="21">
        <f t="shared" si="4"/>
        <v>-0.28444099888177676</v>
      </c>
    </row>
    <row r="140" spans="1:10" x14ac:dyDescent="0.25">
      <c r="A140" s="1">
        <v>44383</v>
      </c>
      <c r="B140">
        <v>1497</v>
      </c>
      <c r="C140">
        <v>1540</v>
      </c>
      <c r="D140">
        <v>1496</v>
      </c>
      <c r="E140">
        <v>1534.6999510000001</v>
      </c>
      <c r="F140">
        <v>1534.6999510000001</v>
      </c>
      <c r="H140" s="21">
        <v>1540</v>
      </c>
      <c r="I140" s="21">
        <f t="shared" si="5"/>
        <v>2.3321799337574826E-2</v>
      </c>
      <c r="J140" s="21">
        <f t="shared" si="4"/>
        <v>0.20841708722361793</v>
      </c>
    </row>
    <row r="141" spans="1:10" x14ac:dyDescent="0.25">
      <c r="A141" s="1">
        <v>44384</v>
      </c>
      <c r="B141">
        <v>1534</v>
      </c>
      <c r="C141">
        <v>1545.349976</v>
      </c>
      <c r="D141">
        <v>1527.6999510000001</v>
      </c>
      <c r="E141">
        <v>1539.5</v>
      </c>
      <c r="F141">
        <v>1539.5</v>
      </c>
      <c r="H141" s="21">
        <v>1545.349976</v>
      </c>
      <c r="I141" s="21">
        <f t="shared" si="5"/>
        <v>3.4679899548561359E-3</v>
      </c>
      <c r="J141" s="21">
        <f t="shared" si="4"/>
        <v>0.28269255009882299</v>
      </c>
    </row>
    <row r="142" spans="1:10" x14ac:dyDescent="0.25">
      <c r="A142" s="1">
        <v>44385</v>
      </c>
      <c r="B142">
        <v>1525</v>
      </c>
      <c r="C142">
        <v>1537.6999510000001</v>
      </c>
      <c r="D142">
        <v>1513.4499510000001</v>
      </c>
      <c r="E142">
        <v>1520.4499510000001</v>
      </c>
      <c r="F142">
        <v>1520.4499510000001</v>
      </c>
      <c r="H142" s="21">
        <v>1537.6999510000001</v>
      </c>
      <c r="I142" s="21">
        <f t="shared" si="5"/>
        <v>-4.9626447066580034E-3</v>
      </c>
      <c r="J142" s="21">
        <f t="shared" si="4"/>
        <v>0.1764847562915447</v>
      </c>
    </row>
    <row r="143" spans="1:10" x14ac:dyDescent="0.25">
      <c r="A143" s="1">
        <v>44386</v>
      </c>
      <c r="B143">
        <v>1512.5500489999999</v>
      </c>
      <c r="C143">
        <v>1516</v>
      </c>
      <c r="D143">
        <v>1497.5</v>
      </c>
      <c r="E143">
        <v>1502</v>
      </c>
      <c r="F143">
        <v>1502</v>
      </c>
      <c r="H143" s="21">
        <v>1516</v>
      </c>
      <c r="I143" s="21">
        <f t="shared" si="5"/>
        <v>-1.4212474453556199E-2</v>
      </c>
      <c r="J143" s="21">
        <f t="shared" si="4"/>
        <v>-0.12478274563636722</v>
      </c>
    </row>
    <row r="144" spans="1:10" x14ac:dyDescent="0.25">
      <c r="A144" s="1">
        <v>44389</v>
      </c>
      <c r="B144">
        <v>1502</v>
      </c>
      <c r="C144">
        <v>1502</v>
      </c>
      <c r="D144">
        <v>1484</v>
      </c>
      <c r="E144">
        <v>1487</v>
      </c>
      <c r="F144">
        <v>1487</v>
      </c>
      <c r="H144" s="21">
        <v>1502</v>
      </c>
      <c r="I144" s="21">
        <f t="shared" si="5"/>
        <v>-9.2777338782368771E-3</v>
      </c>
      <c r="J144" s="21">
        <f t="shared" si="4"/>
        <v>-0.31914931480469189</v>
      </c>
    </row>
    <row r="145" spans="1:10" x14ac:dyDescent="0.25">
      <c r="A145" s="1">
        <v>44390</v>
      </c>
      <c r="B145">
        <v>1496.099976</v>
      </c>
      <c r="C145">
        <v>1506.099976</v>
      </c>
      <c r="D145">
        <v>1484.099976</v>
      </c>
      <c r="E145">
        <v>1501.849976</v>
      </c>
      <c r="F145">
        <v>1501.849976</v>
      </c>
      <c r="H145" s="21">
        <v>1506.099976</v>
      </c>
      <c r="I145" s="21">
        <f t="shared" si="5"/>
        <v>2.7259589585257966E-3</v>
      </c>
      <c r="J145" s="21">
        <f t="shared" si="4"/>
        <v>-0.26222800989094441</v>
      </c>
    </row>
    <row r="146" spans="1:10" x14ac:dyDescent="0.25">
      <c r="A146" s="1">
        <v>44391</v>
      </c>
      <c r="B146">
        <v>1497.5</v>
      </c>
      <c r="C146">
        <v>1507.349976</v>
      </c>
      <c r="D146">
        <v>1491.099976</v>
      </c>
      <c r="E146">
        <v>1499.150024</v>
      </c>
      <c r="F146">
        <v>1499.150024</v>
      </c>
      <c r="H146" s="21">
        <v>1507.349976</v>
      </c>
      <c r="I146" s="21">
        <f t="shared" si="5"/>
        <v>8.296139584890327E-4</v>
      </c>
      <c r="J146" s="21">
        <f t="shared" si="4"/>
        <v>-0.24487385192948682</v>
      </c>
    </row>
    <row r="147" spans="1:10" x14ac:dyDescent="0.25">
      <c r="A147" s="1">
        <v>44392</v>
      </c>
      <c r="B147">
        <v>1505</v>
      </c>
      <c r="C147">
        <v>1526.75</v>
      </c>
      <c r="D147">
        <v>1499.650024</v>
      </c>
      <c r="E147">
        <v>1520.6999510000001</v>
      </c>
      <c r="F147">
        <v>1520.6999510000001</v>
      </c>
      <c r="H147" s="21">
        <v>1526.75</v>
      </c>
      <c r="I147" s="21">
        <f t="shared" si="5"/>
        <v>1.2788166862149257E-2</v>
      </c>
      <c r="J147" s="21">
        <f t="shared" si="4"/>
        <v>2.4463012832167789E-2</v>
      </c>
    </row>
    <row r="148" spans="1:10" x14ac:dyDescent="0.25">
      <c r="A148" s="1">
        <v>44393</v>
      </c>
      <c r="B148">
        <v>1527.9499510000001</v>
      </c>
      <c r="C148">
        <v>1529.9499510000001</v>
      </c>
      <c r="D148">
        <v>1518.8000489999999</v>
      </c>
      <c r="E148">
        <v>1522.349976</v>
      </c>
      <c r="F148">
        <v>1522.349976</v>
      </c>
      <c r="H148" s="21">
        <v>1529.9499510000001</v>
      </c>
      <c r="I148" s="21">
        <f t="shared" si="5"/>
        <v>2.0937299834896781E-3</v>
      </c>
      <c r="J148" s="21">
        <f t="shared" si="4"/>
        <v>6.8888976930507828E-2</v>
      </c>
    </row>
    <row r="149" spans="1:10" x14ac:dyDescent="0.25">
      <c r="A149" s="1">
        <v>44396</v>
      </c>
      <c r="B149">
        <v>1487</v>
      </c>
      <c r="C149">
        <v>1488.849976</v>
      </c>
      <c r="D149">
        <v>1466</v>
      </c>
      <c r="E149">
        <v>1471</v>
      </c>
      <c r="F149">
        <v>1471</v>
      </c>
      <c r="H149" s="21">
        <v>1488.849976</v>
      </c>
      <c r="I149" s="21">
        <f t="shared" si="5"/>
        <v>-2.7231029347877311E-2</v>
      </c>
      <c r="J149" s="21">
        <f t="shared" si="4"/>
        <v>-0.50171538975905872</v>
      </c>
    </row>
    <row r="150" spans="1:10" x14ac:dyDescent="0.25">
      <c r="A150" s="1">
        <v>44397</v>
      </c>
      <c r="B150">
        <v>1442</v>
      </c>
      <c r="C150">
        <v>1454</v>
      </c>
      <c r="D150">
        <v>1436.150024</v>
      </c>
      <c r="E150">
        <v>1443.150024</v>
      </c>
      <c r="F150">
        <v>1443.150024</v>
      </c>
      <c r="H150" s="21">
        <v>1454</v>
      </c>
      <c r="I150" s="21">
        <f t="shared" si="5"/>
        <v>-2.3685614645391935E-2</v>
      </c>
      <c r="J150" s="21">
        <f t="shared" si="4"/>
        <v>-0.98554898052466222</v>
      </c>
    </row>
    <row r="151" spans="1:10" x14ac:dyDescent="0.25">
      <c r="A151" s="1">
        <v>44399</v>
      </c>
      <c r="B151">
        <v>1456.099976</v>
      </c>
      <c r="C151">
        <v>1468.5</v>
      </c>
      <c r="D151">
        <v>1445</v>
      </c>
      <c r="E151">
        <v>1448.6999510000001</v>
      </c>
      <c r="F151">
        <v>1448.6999510000001</v>
      </c>
      <c r="H151" s="21">
        <v>1468.5</v>
      </c>
      <c r="I151" s="21">
        <f t="shared" si="5"/>
        <v>9.9230925452100192E-3</v>
      </c>
      <c r="J151" s="21">
        <f t="shared" si="4"/>
        <v>-0.78424074817175449</v>
      </c>
    </row>
    <row r="152" spans="1:10" x14ac:dyDescent="0.25">
      <c r="A152" s="1">
        <v>44400</v>
      </c>
      <c r="B152">
        <v>1451.5</v>
      </c>
      <c r="C152">
        <v>1457.4499510000001</v>
      </c>
      <c r="D152">
        <v>1435.3000489999999</v>
      </c>
      <c r="E152">
        <v>1442.75</v>
      </c>
      <c r="F152">
        <v>1442.75</v>
      </c>
      <c r="H152" s="21">
        <v>1457.4499510000001</v>
      </c>
      <c r="I152" s="21">
        <f t="shared" si="5"/>
        <v>-7.5531719401572012E-3</v>
      </c>
      <c r="J152" s="21">
        <f t="shared" si="4"/>
        <v>-0.93765218483403068</v>
      </c>
    </row>
    <row r="153" spans="1:10" x14ac:dyDescent="0.25">
      <c r="A153" s="1">
        <v>44403</v>
      </c>
      <c r="B153">
        <v>1430</v>
      </c>
      <c r="C153">
        <v>1444</v>
      </c>
      <c r="D153">
        <v>1428.099976</v>
      </c>
      <c r="E153">
        <v>1434.5500489999999</v>
      </c>
      <c r="F153">
        <v>1434.5500489999999</v>
      </c>
      <c r="H153" s="21">
        <v>1444</v>
      </c>
      <c r="I153" s="21">
        <f t="shared" si="5"/>
        <v>-9.2712592457459882E-3</v>
      </c>
      <c r="J153" s="21">
        <f t="shared" si="4"/>
        <v>-1.1243822442163227</v>
      </c>
    </row>
    <row r="154" spans="1:10" x14ac:dyDescent="0.25">
      <c r="A154" s="1">
        <v>44404</v>
      </c>
      <c r="B154">
        <v>1436.099976</v>
      </c>
      <c r="C154">
        <v>1449.900024</v>
      </c>
      <c r="D154">
        <v>1436.099976</v>
      </c>
      <c r="E154">
        <v>1439.75</v>
      </c>
      <c r="F154">
        <v>1439.75</v>
      </c>
      <c r="H154" s="21">
        <v>1449.900024</v>
      </c>
      <c r="I154" s="21">
        <f t="shared" si="5"/>
        <v>4.0775646192421789E-3</v>
      </c>
      <c r="J154" s="21">
        <f t="shared" si="4"/>
        <v>-1.0424702854384098</v>
      </c>
    </row>
    <row r="155" spans="1:10" x14ac:dyDescent="0.25">
      <c r="A155" s="1">
        <v>44405</v>
      </c>
      <c r="B155">
        <v>1435.0500489999999</v>
      </c>
      <c r="C155">
        <v>1438.6999510000001</v>
      </c>
      <c r="D155">
        <v>1404</v>
      </c>
      <c r="E155">
        <v>1417.3000489999999</v>
      </c>
      <c r="F155">
        <v>1417.3000489999999</v>
      </c>
      <c r="H155" s="21">
        <v>1438.6999510000001</v>
      </c>
      <c r="I155" s="21">
        <f t="shared" si="5"/>
        <v>-7.7547110875519501E-3</v>
      </c>
      <c r="J155" s="21">
        <f t="shared" si="4"/>
        <v>-1.1979645542558941</v>
      </c>
    </row>
    <row r="156" spans="1:10" x14ac:dyDescent="0.25">
      <c r="A156" s="1">
        <v>44406</v>
      </c>
      <c r="B156">
        <v>1428.25</v>
      </c>
      <c r="C156">
        <v>1429.9499510000001</v>
      </c>
      <c r="D156">
        <v>1413.3000489999999</v>
      </c>
      <c r="E156">
        <v>1418.25</v>
      </c>
      <c r="F156">
        <v>1418.25</v>
      </c>
      <c r="H156" s="21">
        <v>1429.9499510000001</v>
      </c>
      <c r="I156" s="21">
        <f t="shared" si="5"/>
        <v>-6.1004496436979352E-3</v>
      </c>
      <c r="J156" s="21">
        <f t="shared" si="4"/>
        <v>-1.319443659986097</v>
      </c>
    </row>
    <row r="157" spans="1:10" x14ac:dyDescent="0.25">
      <c r="A157" s="1">
        <v>44407</v>
      </c>
      <c r="B157">
        <v>1419</v>
      </c>
      <c r="C157">
        <v>1431.75</v>
      </c>
      <c r="D157">
        <v>1407.9499510000001</v>
      </c>
      <c r="E157">
        <v>1426.4499510000001</v>
      </c>
      <c r="F157">
        <v>1426.4499510000001</v>
      </c>
      <c r="H157" s="21">
        <v>1431.75</v>
      </c>
      <c r="I157" s="21">
        <f t="shared" si="5"/>
        <v>1.2580279332026969E-3</v>
      </c>
      <c r="J157" s="21">
        <f t="shared" si="4"/>
        <v>-1.2944529922386068</v>
      </c>
    </row>
    <row r="158" spans="1:10" x14ac:dyDescent="0.25">
      <c r="A158" s="1">
        <v>44410</v>
      </c>
      <c r="B158">
        <v>1435</v>
      </c>
      <c r="C158">
        <v>1435</v>
      </c>
      <c r="D158">
        <v>1416.25</v>
      </c>
      <c r="E158">
        <v>1422.650024</v>
      </c>
      <c r="F158">
        <v>1422.650024</v>
      </c>
      <c r="H158" s="21">
        <v>1435</v>
      </c>
      <c r="I158" s="21">
        <f t="shared" si="5"/>
        <v>2.2673769197548441E-3</v>
      </c>
      <c r="J158" s="21">
        <f t="shared" si="4"/>
        <v>-1.2493321815388172</v>
      </c>
    </row>
    <row r="159" spans="1:10" x14ac:dyDescent="0.25">
      <c r="A159" s="1">
        <v>44411</v>
      </c>
      <c r="B159">
        <v>1410</v>
      </c>
      <c r="C159">
        <v>1439.900024</v>
      </c>
      <c r="D159">
        <v>1410</v>
      </c>
      <c r="E159">
        <v>1434.6999510000001</v>
      </c>
      <c r="F159">
        <v>1434.6999510000001</v>
      </c>
      <c r="H159" s="21">
        <v>1439.900024</v>
      </c>
      <c r="I159" s="21">
        <f t="shared" si="5"/>
        <v>3.4088341883273536E-3</v>
      </c>
      <c r="J159" s="21">
        <f t="shared" si="4"/>
        <v>-1.1813035491300703</v>
      </c>
    </row>
    <row r="160" spans="1:10" x14ac:dyDescent="0.25">
      <c r="A160" s="1">
        <v>44412</v>
      </c>
      <c r="B160">
        <v>1441</v>
      </c>
      <c r="C160">
        <v>1474.5</v>
      </c>
      <c r="D160">
        <v>1440</v>
      </c>
      <c r="E160">
        <v>1465.3000489999999</v>
      </c>
      <c r="F160">
        <v>1465.3000489999999</v>
      </c>
      <c r="H160" s="21">
        <v>1474.5</v>
      </c>
      <c r="I160" s="21">
        <f t="shared" si="5"/>
        <v>2.3745265873282111E-2</v>
      </c>
      <c r="J160" s="21">
        <f t="shared" si="4"/>
        <v>-0.70094078995675824</v>
      </c>
    </row>
    <row r="161" spans="1:10" x14ac:dyDescent="0.25">
      <c r="A161" s="1">
        <v>44413</v>
      </c>
      <c r="B161">
        <v>1467.099976</v>
      </c>
      <c r="C161">
        <v>1507.0500489999999</v>
      </c>
      <c r="D161">
        <v>1457.400024</v>
      </c>
      <c r="E161">
        <v>1484.849976</v>
      </c>
      <c r="F161">
        <v>1484.849976</v>
      </c>
      <c r="H161" s="21">
        <v>1507.0500489999999</v>
      </c>
      <c r="I161" s="21">
        <f t="shared" si="5"/>
        <v>2.1835180834953061E-2</v>
      </c>
      <c r="J161" s="21">
        <f t="shared" si="4"/>
        <v>-0.24903783635741206</v>
      </c>
    </row>
    <row r="162" spans="1:10" x14ac:dyDescent="0.25">
      <c r="A162" s="1">
        <v>44414</v>
      </c>
      <c r="B162">
        <v>1483.5500489999999</v>
      </c>
      <c r="C162">
        <v>1500</v>
      </c>
      <c r="D162">
        <v>1474</v>
      </c>
      <c r="E162">
        <v>1492.650024</v>
      </c>
      <c r="F162">
        <v>1492.650024</v>
      </c>
      <c r="H162" s="21">
        <v>1500</v>
      </c>
      <c r="I162" s="21">
        <f t="shared" si="5"/>
        <v>-4.6890219999825011E-3</v>
      </c>
      <c r="J162" s="21">
        <f t="shared" si="4"/>
        <v>-0.34691596754302401</v>
      </c>
    </row>
    <row r="163" spans="1:10" x14ac:dyDescent="0.25">
      <c r="A163" s="1">
        <v>44417</v>
      </c>
      <c r="B163">
        <v>1492</v>
      </c>
      <c r="C163">
        <v>1507.349976</v>
      </c>
      <c r="D163">
        <v>1476</v>
      </c>
      <c r="E163">
        <v>1503.900024</v>
      </c>
      <c r="F163">
        <v>1503.900024</v>
      </c>
      <c r="H163" s="21">
        <v>1507.349976</v>
      </c>
      <c r="I163" s="21">
        <f t="shared" si="5"/>
        <v>4.8880181507934611E-3</v>
      </c>
      <c r="J163" s="21">
        <f t="shared" si="4"/>
        <v>-0.24487385192948682</v>
      </c>
    </row>
    <row r="164" spans="1:10" x14ac:dyDescent="0.25">
      <c r="A164" s="1">
        <v>44418</v>
      </c>
      <c r="B164">
        <v>1489</v>
      </c>
      <c r="C164">
        <v>1519.75</v>
      </c>
      <c r="D164">
        <v>1489</v>
      </c>
      <c r="E164">
        <v>1507.650024</v>
      </c>
      <c r="F164">
        <v>1507.650024</v>
      </c>
      <c r="H164" s="21">
        <v>1519.75</v>
      </c>
      <c r="I164" s="21">
        <f t="shared" si="5"/>
        <v>8.1927213877368097E-3</v>
      </c>
      <c r="J164" s="21">
        <f t="shared" si="4"/>
        <v>-7.2720271751994553E-2</v>
      </c>
    </row>
    <row r="165" spans="1:10" x14ac:dyDescent="0.25">
      <c r="A165" s="1">
        <v>44419</v>
      </c>
      <c r="B165">
        <v>1514.900024</v>
      </c>
      <c r="C165">
        <v>1518.849976</v>
      </c>
      <c r="D165">
        <v>1491.0500489999999</v>
      </c>
      <c r="E165">
        <v>1494.9499510000001</v>
      </c>
      <c r="F165">
        <v>1494.9499510000001</v>
      </c>
      <c r="H165" s="21">
        <v>1518.849976</v>
      </c>
      <c r="I165" s="21">
        <f t="shared" si="5"/>
        <v>-5.9239388759907646E-4</v>
      </c>
      <c r="J165" s="21">
        <f t="shared" si="4"/>
        <v>-8.5215598684077271E-2</v>
      </c>
    </row>
    <row r="166" spans="1:10" x14ac:dyDescent="0.25">
      <c r="A166" s="1">
        <v>44420</v>
      </c>
      <c r="B166">
        <v>1497</v>
      </c>
      <c r="C166">
        <v>1507.599976</v>
      </c>
      <c r="D166">
        <v>1489.3000489999999</v>
      </c>
      <c r="E166">
        <v>1501.400024</v>
      </c>
      <c r="F166">
        <v>1501.400024</v>
      </c>
      <c r="H166" s="21">
        <v>1507.599976</v>
      </c>
      <c r="I166" s="21">
        <f t="shared" si="5"/>
        <v>-7.4344872675945828E-3</v>
      </c>
      <c r="J166" s="21">
        <f t="shared" si="4"/>
        <v>-0.24140302033719532</v>
      </c>
    </row>
    <row r="167" spans="1:10" x14ac:dyDescent="0.25">
      <c r="A167" s="1">
        <v>44421</v>
      </c>
      <c r="B167">
        <v>1501.1999510000001</v>
      </c>
      <c r="C167">
        <v>1531</v>
      </c>
      <c r="D167">
        <v>1501</v>
      </c>
      <c r="E167">
        <v>1526.1999510000001</v>
      </c>
      <c r="F167">
        <v>1526.1999510000001</v>
      </c>
      <c r="H167" s="21">
        <v>1531</v>
      </c>
      <c r="I167" s="21">
        <f t="shared" si="5"/>
        <v>1.5402150184045643E-2</v>
      </c>
      <c r="J167" s="21">
        <f t="shared" si="4"/>
        <v>8.34671499011235E-2</v>
      </c>
    </row>
    <row r="168" spans="1:10" x14ac:dyDescent="0.25">
      <c r="A168" s="1">
        <v>44424</v>
      </c>
      <c r="B168">
        <v>1526.150024</v>
      </c>
      <c r="C168">
        <v>1535</v>
      </c>
      <c r="D168">
        <v>1521.4499510000001</v>
      </c>
      <c r="E168">
        <v>1530.599976</v>
      </c>
      <c r="F168">
        <v>1530.599976</v>
      </c>
      <c r="H168" s="21">
        <v>1535</v>
      </c>
      <c r="I168" s="21">
        <f t="shared" si="5"/>
        <v>2.6092643636138452E-3</v>
      </c>
      <c r="J168" s="21">
        <f t="shared" si="4"/>
        <v>0.13900045537778769</v>
      </c>
    </row>
    <row r="169" spans="1:10" x14ac:dyDescent="0.25">
      <c r="A169" s="1">
        <v>44425</v>
      </c>
      <c r="B169">
        <v>1517.1999510000001</v>
      </c>
      <c r="C169">
        <v>1524</v>
      </c>
      <c r="D169">
        <v>1505.3000489999999</v>
      </c>
      <c r="E169">
        <v>1514.650024</v>
      </c>
      <c r="F169">
        <v>1514.650024</v>
      </c>
      <c r="H169" s="21">
        <v>1524</v>
      </c>
      <c r="I169" s="21">
        <f t="shared" si="5"/>
        <v>-7.1919237747059932E-3</v>
      </c>
      <c r="J169" s="21">
        <f t="shared" si="4"/>
        <v>-1.3716134683038842E-2</v>
      </c>
    </row>
    <row r="170" spans="1:10" x14ac:dyDescent="0.25">
      <c r="A170" s="1">
        <v>44426</v>
      </c>
      <c r="B170">
        <v>1556.6999510000001</v>
      </c>
      <c r="C170">
        <v>1565.349976</v>
      </c>
      <c r="D170">
        <v>1508.349976</v>
      </c>
      <c r="E170">
        <v>1513</v>
      </c>
      <c r="F170">
        <v>1513</v>
      </c>
      <c r="H170" s="21">
        <v>1565.349976</v>
      </c>
      <c r="I170" s="21">
        <f t="shared" si="5"/>
        <v>2.6770968563968784E-2</v>
      </c>
      <c r="J170" s="21">
        <f t="shared" si="4"/>
        <v>0.56035907748214397</v>
      </c>
    </row>
    <row r="171" spans="1:10" x14ac:dyDescent="0.25">
      <c r="A171" s="1">
        <v>44428</v>
      </c>
      <c r="B171">
        <v>1486.0500489999999</v>
      </c>
      <c r="C171">
        <v>1519.8000489999999</v>
      </c>
      <c r="D171">
        <v>1486.0500489999999</v>
      </c>
      <c r="E171">
        <v>1514.75</v>
      </c>
      <c r="F171">
        <v>1514.75</v>
      </c>
      <c r="H171" s="21">
        <v>1519.8000489999999</v>
      </c>
      <c r="I171" s="21">
        <f t="shared" si="5"/>
        <v>-2.9530646333791981E-2</v>
      </c>
      <c r="J171" s="21">
        <f t="shared" si="4"/>
        <v>-7.2025425150544928E-2</v>
      </c>
    </row>
    <row r="172" spans="1:10" x14ac:dyDescent="0.25">
      <c r="A172" s="1">
        <v>44431</v>
      </c>
      <c r="B172">
        <v>1529.849976</v>
      </c>
      <c r="C172">
        <v>1533.150024</v>
      </c>
      <c r="D172">
        <v>1508.650024</v>
      </c>
      <c r="E172">
        <v>1524.599976</v>
      </c>
      <c r="F172">
        <v>1524.599976</v>
      </c>
      <c r="H172" s="21">
        <v>1533.150024</v>
      </c>
      <c r="I172" s="21">
        <f t="shared" si="5"/>
        <v>8.7456786204722064E-3</v>
      </c>
      <c r="J172" s="21">
        <f t="shared" si="4"/>
        <v>0.11331663479466378</v>
      </c>
    </row>
    <row r="173" spans="1:10" x14ac:dyDescent="0.25">
      <c r="A173" s="1">
        <v>44432</v>
      </c>
      <c r="B173">
        <v>1530</v>
      </c>
      <c r="C173">
        <v>1564.5</v>
      </c>
      <c r="D173">
        <v>1527.4499510000001</v>
      </c>
      <c r="E173">
        <v>1558.849976</v>
      </c>
      <c r="F173">
        <v>1558.849976</v>
      </c>
      <c r="H173" s="21">
        <v>1564.5</v>
      </c>
      <c r="I173" s="21">
        <f t="shared" si="5"/>
        <v>2.024182601169628E-2</v>
      </c>
      <c r="J173" s="21">
        <f t="shared" si="4"/>
        <v>0.54855858326818607</v>
      </c>
    </row>
    <row r="174" spans="1:10" x14ac:dyDescent="0.25">
      <c r="A174" s="1">
        <v>44433</v>
      </c>
      <c r="B174">
        <v>1552.099976</v>
      </c>
      <c r="C174">
        <v>1564.8000489999999</v>
      </c>
      <c r="D174">
        <v>1548</v>
      </c>
      <c r="E174">
        <v>1557.400024</v>
      </c>
      <c r="F174">
        <v>1557.400024</v>
      </c>
      <c r="H174" s="21">
        <v>1564.8000489999999</v>
      </c>
      <c r="I174" s="21">
        <f t="shared" si="5"/>
        <v>1.9176748552152072E-4</v>
      </c>
      <c r="J174" s="21">
        <f t="shared" si="4"/>
        <v>0.55272426146192721</v>
      </c>
    </row>
    <row r="175" spans="1:10" x14ac:dyDescent="0.25">
      <c r="A175" s="1">
        <v>44434</v>
      </c>
      <c r="B175">
        <v>1550</v>
      </c>
      <c r="C175">
        <v>1571</v>
      </c>
      <c r="D175">
        <v>1543.4499510000001</v>
      </c>
      <c r="E175">
        <v>1554.8000489999999</v>
      </c>
      <c r="F175">
        <v>1554.8000489999999</v>
      </c>
      <c r="H175" s="21">
        <v>1571</v>
      </c>
      <c r="I175" s="21">
        <f t="shared" si="5"/>
        <v>3.9543076611628543E-3</v>
      </c>
      <c r="J175" s="21">
        <f t="shared" si="4"/>
        <v>0.63880020466776544</v>
      </c>
    </row>
    <row r="176" spans="1:10" x14ac:dyDescent="0.25">
      <c r="A176" s="1">
        <v>44435</v>
      </c>
      <c r="B176">
        <v>1552</v>
      </c>
      <c r="C176">
        <v>1558.650024</v>
      </c>
      <c r="D176">
        <v>1545.25</v>
      </c>
      <c r="E176">
        <v>1548.4499510000001</v>
      </c>
      <c r="F176">
        <v>1548.4499510000001</v>
      </c>
      <c r="H176" s="21">
        <v>1558.650024</v>
      </c>
      <c r="I176" s="21">
        <f t="shared" si="5"/>
        <v>-7.8922818909153303E-3</v>
      </c>
      <c r="J176" s="21">
        <f t="shared" si="4"/>
        <v>0.46734145720839804</v>
      </c>
    </row>
    <row r="177" spans="1:10" x14ac:dyDescent="0.25">
      <c r="A177" s="1">
        <v>44438</v>
      </c>
      <c r="B177">
        <v>1555.599976</v>
      </c>
      <c r="C177">
        <v>1570</v>
      </c>
      <c r="D177">
        <v>1551.599976</v>
      </c>
      <c r="E177">
        <v>1568.25</v>
      </c>
      <c r="F177">
        <v>1568.25</v>
      </c>
      <c r="H177" s="21">
        <v>1570</v>
      </c>
      <c r="I177" s="21">
        <f t="shared" si="5"/>
        <v>7.2555419776478428E-3</v>
      </c>
      <c r="J177" s="21">
        <f t="shared" si="4"/>
        <v>0.62491687829859943</v>
      </c>
    </row>
    <row r="178" spans="1:10" x14ac:dyDescent="0.25">
      <c r="A178" s="1">
        <v>44439</v>
      </c>
      <c r="B178">
        <v>1563.5</v>
      </c>
      <c r="C178">
        <v>1583.349976</v>
      </c>
      <c r="D178">
        <v>1562.1999510000001</v>
      </c>
      <c r="E178">
        <v>1581.400024</v>
      </c>
      <c r="F178">
        <v>1581.400024</v>
      </c>
      <c r="H178" s="21">
        <v>1583.349976</v>
      </c>
      <c r="I178" s="21">
        <f t="shared" si="5"/>
        <v>8.4672211208764378E-3</v>
      </c>
      <c r="J178" s="21">
        <f t="shared" si="4"/>
        <v>0.81025895212713284</v>
      </c>
    </row>
    <row r="179" spans="1:10" x14ac:dyDescent="0.25">
      <c r="A179" s="1">
        <v>44440</v>
      </c>
      <c r="B179">
        <v>1575</v>
      </c>
      <c r="C179">
        <v>1598</v>
      </c>
      <c r="D179">
        <v>1574.5</v>
      </c>
      <c r="E179">
        <v>1579.099976</v>
      </c>
      <c r="F179">
        <v>1579.099976</v>
      </c>
      <c r="H179" s="21">
        <v>1598</v>
      </c>
      <c r="I179" s="21">
        <f t="shared" si="5"/>
        <v>9.2100068629899241E-3</v>
      </c>
      <c r="J179" s="21">
        <f t="shared" si="4"/>
        <v>1.0136500166352487</v>
      </c>
    </row>
    <row r="180" spans="1:10" x14ac:dyDescent="0.25">
      <c r="A180" s="1">
        <v>44441</v>
      </c>
      <c r="B180">
        <v>1574.099976</v>
      </c>
      <c r="C180">
        <v>1592</v>
      </c>
      <c r="D180">
        <v>1571.25</v>
      </c>
      <c r="E180">
        <v>1589</v>
      </c>
      <c r="F180">
        <v>1589</v>
      </c>
      <c r="H180" s="21">
        <v>1592</v>
      </c>
      <c r="I180" s="21">
        <f t="shared" si="5"/>
        <v>-3.7617599218916845E-3</v>
      </c>
      <c r="J180" s="21">
        <f t="shared" si="4"/>
        <v>0.93035005842025242</v>
      </c>
    </row>
    <row r="181" spans="1:10" x14ac:dyDescent="0.25">
      <c r="A181" s="1">
        <v>44442</v>
      </c>
      <c r="B181">
        <v>1586.099976</v>
      </c>
      <c r="C181">
        <v>1598</v>
      </c>
      <c r="D181">
        <v>1568.3000489999999</v>
      </c>
      <c r="E181">
        <v>1576.0500489999999</v>
      </c>
      <c r="F181">
        <v>1576.0500489999999</v>
      </c>
      <c r="H181" s="21">
        <v>1598</v>
      </c>
      <c r="I181" s="21">
        <f t="shared" si="5"/>
        <v>3.761759921891586E-3</v>
      </c>
      <c r="J181" s="21">
        <f t="shared" si="4"/>
        <v>1.0136500166352487</v>
      </c>
    </row>
    <row r="182" spans="1:10" x14ac:dyDescent="0.25">
      <c r="A182" s="1">
        <v>44445</v>
      </c>
      <c r="B182">
        <v>1579.9499510000001</v>
      </c>
      <c r="C182">
        <v>1580.9499510000001</v>
      </c>
      <c r="D182">
        <v>1561.9499510000001</v>
      </c>
      <c r="E182">
        <v>1565.6999510000001</v>
      </c>
      <c r="F182">
        <v>1565.6999510000001</v>
      </c>
      <c r="H182" s="21">
        <v>1580.9499510000001</v>
      </c>
      <c r="I182" s="21">
        <f t="shared" si="5"/>
        <v>-1.0726946164316501E-2</v>
      </c>
      <c r="J182" s="21">
        <f t="shared" si="4"/>
        <v>0.77693862175797634</v>
      </c>
    </row>
    <row r="183" spans="1:10" x14ac:dyDescent="0.25">
      <c r="A183" s="1">
        <v>44446</v>
      </c>
      <c r="B183">
        <v>1562.5</v>
      </c>
      <c r="C183">
        <v>1582</v>
      </c>
      <c r="D183">
        <v>1555.1999510000001</v>
      </c>
      <c r="E183">
        <v>1569.25</v>
      </c>
      <c r="F183">
        <v>1569.25</v>
      </c>
      <c r="H183" s="21">
        <v>1582</v>
      </c>
      <c r="I183" s="21">
        <f t="shared" si="5"/>
        <v>6.6396816569576952E-4</v>
      </c>
      <c r="J183" s="21">
        <f t="shared" si="4"/>
        <v>0.79151679472859193</v>
      </c>
    </row>
    <row r="184" spans="1:10" x14ac:dyDescent="0.25">
      <c r="A184" s="1">
        <v>44447</v>
      </c>
      <c r="B184">
        <v>1571.9499510000001</v>
      </c>
      <c r="C184">
        <v>1580.5</v>
      </c>
      <c r="D184">
        <v>1565.599976</v>
      </c>
      <c r="E184">
        <v>1576.400024</v>
      </c>
      <c r="F184">
        <v>1576.400024</v>
      </c>
      <c r="H184" s="21">
        <v>1580.5</v>
      </c>
      <c r="I184" s="21">
        <f t="shared" si="5"/>
        <v>-9.4861667192677442E-4</v>
      </c>
      <c r="J184" s="21">
        <f t="shared" si="4"/>
        <v>0.77069180517484293</v>
      </c>
    </row>
    <row r="185" spans="1:10" x14ac:dyDescent="0.25">
      <c r="A185" s="1">
        <v>44448</v>
      </c>
      <c r="B185">
        <v>1574</v>
      </c>
      <c r="C185">
        <v>1579.4499510000001</v>
      </c>
      <c r="D185">
        <v>1561</v>
      </c>
      <c r="E185">
        <v>1568.599976</v>
      </c>
      <c r="F185">
        <v>1568.599976</v>
      </c>
      <c r="H185" s="21">
        <v>1579.4499510000001</v>
      </c>
      <c r="I185" s="21">
        <f t="shared" si="5"/>
        <v>-6.6459852525032411E-4</v>
      </c>
      <c r="J185" s="21">
        <f t="shared" si="4"/>
        <v>0.75611363220422723</v>
      </c>
    </row>
    <row r="186" spans="1:10" x14ac:dyDescent="0.25">
      <c r="A186" s="1">
        <v>44452</v>
      </c>
      <c r="B186">
        <v>1562</v>
      </c>
      <c r="C186">
        <v>1584</v>
      </c>
      <c r="D186">
        <v>1553.650024</v>
      </c>
      <c r="E186">
        <v>1555.5500489999999</v>
      </c>
      <c r="F186">
        <v>1555.5500489999999</v>
      </c>
      <c r="H186" s="21">
        <v>1584</v>
      </c>
      <c r="I186" s="21">
        <f t="shared" si="5"/>
        <v>2.8766392439491225E-3</v>
      </c>
      <c r="J186" s="21">
        <f t="shared" si="4"/>
        <v>0.81928344746692405</v>
      </c>
    </row>
    <row r="187" spans="1:10" x14ac:dyDescent="0.25">
      <c r="A187" s="1">
        <v>44453</v>
      </c>
      <c r="B187">
        <v>1560</v>
      </c>
      <c r="C187">
        <v>1564.5</v>
      </c>
      <c r="D187">
        <v>1546.599976</v>
      </c>
      <c r="E187">
        <v>1548.5500489999999</v>
      </c>
      <c r="F187">
        <v>1548.5500489999999</v>
      </c>
      <c r="H187" s="21">
        <v>1564.5</v>
      </c>
      <c r="I187" s="21">
        <f t="shared" si="5"/>
        <v>-1.2387009265434354E-2</v>
      </c>
      <c r="J187" s="21">
        <f t="shared" si="4"/>
        <v>0.54855858326818607</v>
      </c>
    </row>
    <row r="188" spans="1:10" x14ac:dyDescent="0.25">
      <c r="A188" s="1">
        <v>44454</v>
      </c>
      <c r="B188">
        <v>1535</v>
      </c>
      <c r="C188">
        <v>1554.8000489999999</v>
      </c>
      <c r="D188">
        <v>1535</v>
      </c>
      <c r="E188">
        <v>1546.8000489999999</v>
      </c>
      <c r="F188">
        <v>1546.8000489999999</v>
      </c>
      <c r="H188" s="21">
        <v>1554.8000489999999</v>
      </c>
      <c r="I188" s="21">
        <f t="shared" si="5"/>
        <v>-6.219332615561869E-3</v>
      </c>
      <c r="J188" s="21">
        <f t="shared" si="4"/>
        <v>0.41389099777026678</v>
      </c>
    </row>
    <row r="189" spans="1:10" x14ac:dyDescent="0.25">
      <c r="A189" s="1">
        <v>44455</v>
      </c>
      <c r="B189">
        <v>1537.75</v>
      </c>
      <c r="C189">
        <v>1564.3000489999999</v>
      </c>
      <c r="D189">
        <v>1536.3000489999999</v>
      </c>
      <c r="E189">
        <v>1559.9499510000001</v>
      </c>
      <c r="F189">
        <v>1559.9499510000001</v>
      </c>
      <c r="H189" s="21">
        <v>1564.3000489999999</v>
      </c>
      <c r="I189" s="21">
        <f t="shared" si="5"/>
        <v>6.0915193982638248E-3</v>
      </c>
      <c r="J189" s="21">
        <f t="shared" si="4"/>
        <v>0.54578259827734421</v>
      </c>
    </row>
    <row r="190" spans="1:10" x14ac:dyDescent="0.25">
      <c r="A190" s="1">
        <v>44456</v>
      </c>
      <c r="B190">
        <v>1569</v>
      </c>
      <c r="C190">
        <v>1589</v>
      </c>
      <c r="D190">
        <v>1559.1999510000001</v>
      </c>
      <c r="E190">
        <v>1582.150024</v>
      </c>
      <c r="F190">
        <v>1582.150024</v>
      </c>
      <c r="H190" s="21">
        <v>1589</v>
      </c>
      <c r="I190" s="21">
        <f t="shared" si="5"/>
        <v>1.5666416645077015E-2</v>
      </c>
      <c r="J190" s="21">
        <f t="shared" si="4"/>
        <v>0.8887000793127543</v>
      </c>
    </row>
    <row r="191" spans="1:10" x14ac:dyDescent="0.25">
      <c r="A191" s="1">
        <v>44459</v>
      </c>
      <c r="B191">
        <v>1564</v>
      </c>
      <c r="C191">
        <v>1581.6999510000001</v>
      </c>
      <c r="D191">
        <v>1558</v>
      </c>
      <c r="E191">
        <v>1559.849976</v>
      </c>
      <c r="F191">
        <v>1559.849976</v>
      </c>
      <c r="H191" s="21">
        <v>1581.6999510000001</v>
      </c>
      <c r="I191" s="21">
        <f t="shared" si="5"/>
        <v>-4.6047005465993922E-3</v>
      </c>
      <c r="J191" s="21">
        <f t="shared" si="4"/>
        <v>0.78735111653485079</v>
      </c>
    </row>
    <row r="192" spans="1:10" x14ac:dyDescent="0.25">
      <c r="A192" s="1">
        <v>44460</v>
      </c>
      <c r="B192">
        <v>1562</v>
      </c>
      <c r="C192">
        <v>1568.650024</v>
      </c>
      <c r="D192">
        <v>1528.9499510000001</v>
      </c>
      <c r="E192">
        <v>1551.9499510000001</v>
      </c>
      <c r="F192">
        <v>1551.9499510000001</v>
      </c>
      <c r="H192" s="21">
        <v>1568.650024</v>
      </c>
      <c r="I192" s="21">
        <f t="shared" si="5"/>
        <v>-8.2847948619630806E-3</v>
      </c>
      <c r="J192" s="21">
        <f t="shared" si="4"/>
        <v>0.60617472090005853</v>
      </c>
    </row>
    <row r="193" spans="1:10" x14ac:dyDescent="0.25">
      <c r="A193" s="1">
        <v>44461</v>
      </c>
      <c r="B193">
        <v>1549</v>
      </c>
      <c r="C193">
        <v>1550.150024</v>
      </c>
      <c r="D193">
        <v>1530</v>
      </c>
      <c r="E193">
        <v>1533.6999510000001</v>
      </c>
      <c r="F193">
        <v>1533.6999510000001</v>
      </c>
      <c r="H193" s="21">
        <v>1550.150024</v>
      </c>
      <c r="I193" s="21">
        <f t="shared" si="5"/>
        <v>-1.1863676221260493E-2</v>
      </c>
      <c r="J193" s="21">
        <f t="shared" si="4"/>
        <v>0.34933318307048661</v>
      </c>
    </row>
    <row r="194" spans="1:10" x14ac:dyDescent="0.25">
      <c r="A194" s="1">
        <v>44462</v>
      </c>
      <c r="B194">
        <v>1542</v>
      </c>
      <c r="C194">
        <v>1572</v>
      </c>
      <c r="D194">
        <v>1542</v>
      </c>
      <c r="E194">
        <v>1570</v>
      </c>
      <c r="F194">
        <v>1570</v>
      </c>
      <c r="H194" s="21">
        <v>1572</v>
      </c>
      <c r="I194" s="21">
        <f t="shared" si="5"/>
        <v>1.3996978082258757E-2</v>
      </c>
      <c r="J194" s="21">
        <f t="shared" ref="J194:J247" si="6">STANDARDIZE(H194,$M$3,$M$4^0.5)</f>
        <v>0.65268353103693144</v>
      </c>
    </row>
    <row r="195" spans="1:10" x14ac:dyDescent="0.25">
      <c r="A195" s="1">
        <v>44463</v>
      </c>
      <c r="B195">
        <v>1579</v>
      </c>
      <c r="C195">
        <v>1607.9499510000001</v>
      </c>
      <c r="D195">
        <v>1575</v>
      </c>
      <c r="E195">
        <v>1601.5500489999999</v>
      </c>
      <c r="F195">
        <v>1601.5500489999999</v>
      </c>
      <c r="H195" s="21">
        <v>1607.9499510000001</v>
      </c>
      <c r="I195" s="21">
        <f t="shared" si="5"/>
        <v>2.2611351265367056E-2</v>
      </c>
      <c r="J195" s="21">
        <f t="shared" si="6"/>
        <v>1.1517884337254596</v>
      </c>
    </row>
    <row r="196" spans="1:10" x14ac:dyDescent="0.25">
      <c r="A196" s="1">
        <v>44466</v>
      </c>
      <c r="B196">
        <v>1615.6999510000001</v>
      </c>
      <c r="C196">
        <v>1635.5</v>
      </c>
      <c r="D196">
        <v>1608</v>
      </c>
      <c r="E196">
        <v>1625.099976</v>
      </c>
      <c r="F196">
        <v>1625.099976</v>
      </c>
      <c r="H196" s="21">
        <v>1635.5</v>
      </c>
      <c r="I196" s="21">
        <f t="shared" ref="I196:I247" si="7">LN(C196/C195)</f>
        <v>1.6988522723919791E-2</v>
      </c>
      <c r="J196" s="21">
        <f t="shared" si="6"/>
        <v>1.5342747554789755</v>
      </c>
    </row>
    <row r="197" spans="1:10" x14ac:dyDescent="0.25">
      <c r="A197" s="1">
        <v>44467</v>
      </c>
      <c r="B197">
        <v>1632</v>
      </c>
      <c r="C197">
        <v>1632</v>
      </c>
      <c r="D197">
        <v>1582</v>
      </c>
      <c r="E197">
        <v>1615.0500489999999</v>
      </c>
      <c r="F197">
        <v>1615.0500489999999</v>
      </c>
      <c r="H197" s="21">
        <v>1632</v>
      </c>
      <c r="I197" s="21">
        <f t="shared" si="7"/>
        <v>-2.1423114543862739E-3</v>
      </c>
      <c r="J197" s="21">
        <f t="shared" si="6"/>
        <v>1.4856831131868944</v>
      </c>
    </row>
    <row r="198" spans="1:10" x14ac:dyDescent="0.25">
      <c r="A198" s="1">
        <v>44468</v>
      </c>
      <c r="B198">
        <v>1597</v>
      </c>
      <c r="C198">
        <v>1606.599976</v>
      </c>
      <c r="D198">
        <v>1585.150024</v>
      </c>
      <c r="E198">
        <v>1593.849976</v>
      </c>
      <c r="F198">
        <v>1593.849976</v>
      </c>
      <c r="H198" s="21">
        <v>1606.599976</v>
      </c>
      <c r="I198" s="21">
        <f t="shared" si="7"/>
        <v>-1.5686126722719455E-2</v>
      </c>
      <c r="J198" s="21">
        <f t="shared" si="6"/>
        <v>1.1330462902102434</v>
      </c>
    </row>
    <row r="199" spans="1:10" x14ac:dyDescent="0.25">
      <c r="A199" s="1">
        <v>44469</v>
      </c>
      <c r="B199">
        <v>1586</v>
      </c>
      <c r="C199">
        <v>1606.349976</v>
      </c>
      <c r="D199">
        <v>1583.099976</v>
      </c>
      <c r="E199">
        <v>1594.9499510000001</v>
      </c>
      <c r="F199">
        <v>1594.9499510000001</v>
      </c>
      <c r="H199" s="21">
        <v>1606.349976</v>
      </c>
      <c r="I199" s="21">
        <f t="shared" si="7"/>
        <v>-1.5562022704328373E-4</v>
      </c>
      <c r="J199" s="21">
        <f t="shared" si="6"/>
        <v>1.1295754586179521</v>
      </c>
    </row>
    <row r="200" spans="1:10" x14ac:dyDescent="0.25">
      <c r="A200" s="1">
        <v>44470</v>
      </c>
      <c r="B200">
        <v>1583</v>
      </c>
      <c r="C200">
        <v>1589</v>
      </c>
      <c r="D200">
        <v>1565.25</v>
      </c>
      <c r="E200">
        <v>1582.6999510000001</v>
      </c>
      <c r="F200">
        <v>1582.6999510000001</v>
      </c>
      <c r="H200" s="21">
        <v>1589</v>
      </c>
      <c r="I200" s="21">
        <f t="shared" si="7"/>
        <v>-1.0859622037573527E-2</v>
      </c>
      <c r="J200" s="21">
        <f t="shared" si="6"/>
        <v>0.8887000793127543</v>
      </c>
    </row>
    <row r="201" spans="1:10" x14ac:dyDescent="0.25">
      <c r="A201" s="1">
        <v>44473</v>
      </c>
      <c r="B201">
        <v>1589</v>
      </c>
      <c r="C201">
        <v>1601.349976</v>
      </c>
      <c r="D201">
        <v>1583.599976</v>
      </c>
      <c r="E201">
        <v>1585.75</v>
      </c>
      <c r="F201">
        <v>1585.75</v>
      </c>
      <c r="H201" s="21">
        <v>1601.349976</v>
      </c>
      <c r="I201" s="21">
        <f t="shared" si="7"/>
        <v>7.7421209468699851E-3</v>
      </c>
      <c r="J201" s="21">
        <f t="shared" si="6"/>
        <v>1.0601588267721218</v>
      </c>
    </row>
    <row r="202" spans="1:10" x14ac:dyDescent="0.25">
      <c r="A202" s="1">
        <v>44474</v>
      </c>
      <c r="B202">
        <v>1592</v>
      </c>
      <c r="C202">
        <v>1597.5</v>
      </c>
      <c r="D202">
        <v>1576.25</v>
      </c>
      <c r="E202">
        <v>1595.4499510000001</v>
      </c>
      <c r="F202">
        <v>1595.4499510000001</v>
      </c>
      <c r="H202" s="21">
        <v>1597.5</v>
      </c>
      <c r="I202" s="21">
        <f t="shared" si="7"/>
        <v>-2.407101231896149E-3</v>
      </c>
      <c r="J202" s="21">
        <f t="shared" si="6"/>
        <v>1.0067083534506658</v>
      </c>
    </row>
    <row r="203" spans="1:10" x14ac:dyDescent="0.25">
      <c r="A203" s="1">
        <v>44475</v>
      </c>
      <c r="B203">
        <v>1596</v>
      </c>
      <c r="C203">
        <v>1626.849976</v>
      </c>
      <c r="D203">
        <v>1587</v>
      </c>
      <c r="E203">
        <v>1614.900024</v>
      </c>
      <c r="F203">
        <v>1614.900024</v>
      </c>
      <c r="H203" s="21">
        <v>1626.849976</v>
      </c>
      <c r="I203" s="21">
        <f t="shared" si="7"/>
        <v>1.8205707742268106E-2</v>
      </c>
      <c r="J203" s="21">
        <f t="shared" si="6"/>
        <v>1.4141836491858559</v>
      </c>
    </row>
    <row r="204" spans="1:10" x14ac:dyDescent="0.25">
      <c r="A204" s="1">
        <v>44476</v>
      </c>
      <c r="B204">
        <v>1626.599976</v>
      </c>
      <c r="C204">
        <v>1627.6999510000001</v>
      </c>
      <c r="D204">
        <v>1607</v>
      </c>
      <c r="E204">
        <v>1610.5</v>
      </c>
      <c r="F204">
        <v>1610.5</v>
      </c>
      <c r="H204" s="21">
        <v>1627.6999510000001</v>
      </c>
      <c r="I204" s="21">
        <f t="shared" si="7"/>
        <v>5.2233029966658852E-4</v>
      </c>
      <c r="J204" s="21">
        <f t="shared" si="6"/>
        <v>1.425984129516489</v>
      </c>
    </row>
    <row r="205" spans="1:10" x14ac:dyDescent="0.25">
      <c r="A205" s="1">
        <v>44477</v>
      </c>
      <c r="B205">
        <v>1612</v>
      </c>
      <c r="C205">
        <v>1622</v>
      </c>
      <c r="D205">
        <v>1600.150024</v>
      </c>
      <c r="E205">
        <v>1602.650024</v>
      </c>
      <c r="F205">
        <v>1602.650024</v>
      </c>
      <c r="H205" s="21">
        <v>1622</v>
      </c>
      <c r="I205" s="21">
        <f t="shared" si="7"/>
        <v>-3.5079896182663673E-3</v>
      </c>
      <c r="J205" s="21">
        <f t="shared" si="6"/>
        <v>1.3468498494952339</v>
      </c>
    </row>
    <row r="206" spans="1:10" x14ac:dyDescent="0.25">
      <c r="A206" s="1">
        <v>44480</v>
      </c>
      <c r="B206">
        <v>1599.900024</v>
      </c>
      <c r="C206">
        <v>1645</v>
      </c>
      <c r="D206">
        <v>1599</v>
      </c>
      <c r="E206">
        <v>1633.8000489999999</v>
      </c>
      <c r="F206">
        <v>1633.8000489999999</v>
      </c>
      <c r="H206" s="21">
        <v>1645</v>
      </c>
      <c r="I206" s="21">
        <f t="shared" si="7"/>
        <v>1.4080428524114086E-2</v>
      </c>
      <c r="J206" s="21">
        <f t="shared" si="6"/>
        <v>1.6661663559860531</v>
      </c>
    </row>
    <row r="207" spans="1:10" x14ac:dyDescent="0.25">
      <c r="A207" s="1">
        <v>44481</v>
      </c>
      <c r="B207">
        <v>1625</v>
      </c>
      <c r="C207">
        <v>1641.5500489999999</v>
      </c>
      <c r="D207">
        <v>1625</v>
      </c>
      <c r="E207">
        <v>1629.599976</v>
      </c>
      <c r="F207">
        <v>1629.599976</v>
      </c>
      <c r="H207" s="21">
        <v>1641.5500489999999</v>
      </c>
      <c r="I207" s="21">
        <f t="shared" si="7"/>
        <v>-2.0994369267109615E-3</v>
      </c>
      <c r="J207" s="21">
        <f t="shared" si="6"/>
        <v>1.6182695602954213</v>
      </c>
    </row>
    <row r="208" spans="1:10" x14ac:dyDescent="0.25">
      <c r="A208" s="1">
        <v>44482</v>
      </c>
      <c r="B208">
        <v>1637</v>
      </c>
      <c r="C208">
        <v>1648</v>
      </c>
      <c r="D208">
        <v>1630</v>
      </c>
      <c r="E208">
        <v>1639.400024</v>
      </c>
      <c r="F208">
        <v>1639.400024</v>
      </c>
      <c r="H208" s="21">
        <v>1648</v>
      </c>
      <c r="I208" s="21">
        <f t="shared" si="7"/>
        <v>3.9214841966557267E-3</v>
      </c>
      <c r="J208" s="21">
        <f t="shared" si="6"/>
        <v>1.7078163350935511</v>
      </c>
    </row>
    <row r="209" spans="1:10" x14ac:dyDescent="0.25">
      <c r="A209" s="1">
        <v>44483</v>
      </c>
      <c r="B209">
        <v>1638</v>
      </c>
      <c r="C209">
        <v>1690</v>
      </c>
      <c r="D209">
        <v>1638</v>
      </c>
      <c r="E209">
        <v>1687.400024</v>
      </c>
      <c r="F209">
        <v>1687.400024</v>
      </c>
      <c r="H209" s="21">
        <v>1690</v>
      </c>
      <c r="I209" s="21">
        <f t="shared" si="7"/>
        <v>2.5166097447702082E-2</v>
      </c>
      <c r="J209" s="21">
        <f t="shared" si="6"/>
        <v>2.2909160425985253</v>
      </c>
    </row>
    <row r="210" spans="1:10" x14ac:dyDescent="0.25">
      <c r="A210" s="1">
        <v>44487</v>
      </c>
      <c r="B210">
        <v>1705</v>
      </c>
      <c r="C210">
        <v>1725</v>
      </c>
      <c r="D210">
        <v>1667.0500489999999</v>
      </c>
      <c r="E210">
        <v>1670.3000489999999</v>
      </c>
      <c r="F210">
        <v>1670.3000489999999</v>
      </c>
      <c r="H210" s="21">
        <v>1725</v>
      </c>
      <c r="I210" s="21">
        <f t="shared" si="7"/>
        <v>2.0498521548340969E-2</v>
      </c>
      <c r="J210" s="21">
        <f t="shared" si="6"/>
        <v>2.776832465519337</v>
      </c>
    </row>
    <row r="211" spans="1:10" x14ac:dyDescent="0.25">
      <c r="A211" s="1">
        <v>44488</v>
      </c>
      <c r="B211">
        <v>1675.4499510000001</v>
      </c>
      <c r="C211">
        <v>1692.4499510000001</v>
      </c>
      <c r="D211">
        <v>1671</v>
      </c>
      <c r="E211">
        <v>1688.6999510000001</v>
      </c>
      <c r="F211">
        <v>1688.6999510000001</v>
      </c>
      <c r="H211" s="21">
        <v>1692.4499510000001</v>
      </c>
      <c r="I211" s="21">
        <f t="shared" si="7"/>
        <v>-1.9049896165006616E-2</v>
      </c>
      <c r="J211" s="21">
        <f t="shared" si="6"/>
        <v>2.3249295119199909</v>
      </c>
    </row>
    <row r="212" spans="1:10" x14ac:dyDescent="0.25">
      <c r="A212" s="1">
        <v>44489</v>
      </c>
      <c r="B212">
        <v>1689.099976</v>
      </c>
      <c r="C212">
        <v>1698.75</v>
      </c>
      <c r="D212">
        <v>1664.4499510000001</v>
      </c>
      <c r="E212">
        <v>1673.849976</v>
      </c>
      <c r="F212">
        <v>1673.849976</v>
      </c>
      <c r="H212" s="21">
        <v>1698.75</v>
      </c>
      <c r="I212" s="21">
        <f t="shared" si="7"/>
        <v>3.715532164899915E-3</v>
      </c>
      <c r="J212" s="21">
        <f t="shared" si="6"/>
        <v>2.412395148328728</v>
      </c>
    </row>
    <row r="213" spans="1:10" x14ac:dyDescent="0.25">
      <c r="A213" s="1">
        <v>44490</v>
      </c>
      <c r="B213">
        <v>1671.8000489999999</v>
      </c>
      <c r="C213">
        <v>1681.9499510000001</v>
      </c>
      <c r="D213">
        <v>1660.849976</v>
      </c>
      <c r="E213">
        <v>1676.3000489999999</v>
      </c>
      <c r="F213">
        <v>1676.3000489999999</v>
      </c>
      <c r="H213" s="21">
        <v>1681.9499510000001</v>
      </c>
      <c r="I213" s="21">
        <f t="shared" si="7"/>
        <v>-9.9388810232062027E-3</v>
      </c>
      <c r="J213" s="21">
        <f t="shared" si="6"/>
        <v>2.1791545850437473</v>
      </c>
    </row>
    <row r="214" spans="1:10" x14ac:dyDescent="0.25">
      <c r="A214" s="1">
        <v>44491</v>
      </c>
      <c r="B214">
        <v>1680.099976</v>
      </c>
      <c r="C214">
        <v>1708</v>
      </c>
      <c r="D214">
        <v>1670.75</v>
      </c>
      <c r="E214">
        <v>1680.75</v>
      </c>
      <c r="F214">
        <v>1680.75</v>
      </c>
      <c r="H214" s="21">
        <v>1708</v>
      </c>
      <c r="I214" s="21">
        <f t="shared" si="7"/>
        <v>1.5369289906367795E-2</v>
      </c>
      <c r="J214" s="21">
        <f t="shared" si="6"/>
        <v>2.5408159172435139</v>
      </c>
    </row>
    <row r="215" spans="1:10" x14ac:dyDescent="0.25">
      <c r="A215" s="1">
        <v>44494</v>
      </c>
      <c r="B215">
        <v>1690</v>
      </c>
      <c r="C215">
        <v>1690</v>
      </c>
      <c r="D215">
        <v>1613.8000489999999</v>
      </c>
      <c r="E215">
        <v>1657</v>
      </c>
      <c r="F215">
        <v>1657</v>
      </c>
      <c r="H215" s="21">
        <v>1690</v>
      </c>
      <c r="I215" s="21">
        <f t="shared" si="7"/>
        <v>-1.0594566431396028E-2</v>
      </c>
      <c r="J215" s="21">
        <f t="shared" si="6"/>
        <v>2.2909160425985253</v>
      </c>
    </row>
    <row r="216" spans="1:10" x14ac:dyDescent="0.25">
      <c r="A216" s="1">
        <v>44495</v>
      </c>
      <c r="B216">
        <v>1650</v>
      </c>
      <c r="C216">
        <v>1673.849976</v>
      </c>
      <c r="D216">
        <v>1646.349976</v>
      </c>
      <c r="E216">
        <v>1652.75</v>
      </c>
      <c r="F216">
        <v>1652.75</v>
      </c>
      <c r="H216" s="21">
        <v>1673.849976</v>
      </c>
      <c r="I216" s="21">
        <f t="shared" si="7"/>
        <v>-9.6021809555016779E-3</v>
      </c>
      <c r="J216" s="21">
        <f t="shared" si="6"/>
        <v>2.0666999885366604</v>
      </c>
    </row>
    <row r="217" spans="1:10" x14ac:dyDescent="0.25">
      <c r="A217" s="1">
        <v>44496</v>
      </c>
      <c r="B217">
        <v>1652.75</v>
      </c>
      <c r="C217">
        <v>1665.0500489999999</v>
      </c>
      <c r="D217">
        <v>1637.3000489999999</v>
      </c>
      <c r="E217">
        <v>1642.8000489999999</v>
      </c>
      <c r="F217">
        <v>1642.8000489999999</v>
      </c>
      <c r="H217" s="21">
        <v>1665.0500489999999</v>
      </c>
      <c r="I217" s="21">
        <f t="shared" si="7"/>
        <v>-5.2711655393903158E-3</v>
      </c>
      <c r="J217" s="21">
        <f t="shared" si="6"/>
        <v>1.9445277299708237</v>
      </c>
    </row>
    <row r="218" spans="1:10" x14ac:dyDescent="0.25">
      <c r="A218" s="1">
        <v>44497</v>
      </c>
      <c r="B218">
        <v>1650</v>
      </c>
      <c r="C218">
        <v>1650</v>
      </c>
      <c r="D218">
        <v>1587.150024</v>
      </c>
      <c r="E218">
        <v>1593.599976</v>
      </c>
      <c r="F218">
        <v>1593.599976</v>
      </c>
      <c r="H218" s="21">
        <v>1650</v>
      </c>
      <c r="I218" s="21">
        <f t="shared" si="7"/>
        <v>-9.079894527600876E-3</v>
      </c>
      <c r="J218" s="21">
        <f t="shared" si="6"/>
        <v>1.7355829878318831</v>
      </c>
    </row>
    <row r="219" spans="1:10" x14ac:dyDescent="0.25">
      <c r="A219" s="1">
        <v>44498</v>
      </c>
      <c r="B219">
        <v>1590</v>
      </c>
      <c r="C219">
        <v>1602</v>
      </c>
      <c r="D219">
        <v>1560</v>
      </c>
      <c r="E219">
        <v>1582.849976</v>
      </c>
      <c r="F219">
        <v>1582.849976</v>
      </c>
      <c r="H219" s="21">
        <v>1602</v>
      </c>
      <c r="I219" s="21">
        <f t="shared" si="7"/>
        <v>-2.9522439266321726E-2</v>
      </c>
      <c r="J219" s="21">
        <f t="shared" si="6"/>
        <v>1.0691833221119129</v>
      </c>
    </row>
    <row r="220" spans="1:10" x14ac:dyDescent="0.25">
      <c r="A220" s="1">
        <v>44501</v>
      </c>
      <c r="B220">
        <v>1585</v>
      </c>
      <c r="C220">
        <v>1611</v>
      </c>
      <c r="D220">
        <v>1583.5500489999999</v>
      </c>
      <c r="E220">
        <v>1605.3000489999999</v>
      </c>
      <c r="F220">
        <v>1605.3000489999999</v>
      </c>
      <c r="H220" s="21">
        <v>1611</v>
      </c>
      <c r="I220" s="21">
        <f t="shared" si="7"/>
        <v>5.6022555486697516E-3</v>
      </c>
      <c r="J220" s="21">
        <f t="shared" si="6"/>
        <v>1.1941332594344074</v>
      </c>
    </row>
    <row r="221" spans="1:10" x14ac:dyDescent="0.25">
      <c r="A221" s="1">
        <v>44502</v>
      </c>
      <c r="B221">
        <v>1606</v>
      </c>
      <c r="C221">
        <v>1622</v>
      </c>
      <c r="D221">
        <v>1600.0500489999999</v>
      </c>
      <c r="E221">
        <v>1606.75</v>
      </c>
      <c r="F221">
        <v>1606.75</v>
      </c>
      <c r="H221" s="21">
        <v>1622</v>
      </c>
      <c r="I221" s="21">
        <f t="shared" si="7"/>
        <v>6.8048514983837897E-3</v>
      </c>
      <c r="J221" s="21">
        <f t="shared" si="6"/>
        <v>1.3468498494952339</v>
      </c>
    </row>
    <row r="222" spans="1:10" x14ac:dyDescent="0.25">
      <c r="A222" s="1">
        <v>44503</v>
      </c>
      <c r="B222">
        <v>1605.099976</v>
      </c>
      <c r="C222">
        <v>1609.900024</v>
      </c>
      <c r="D222">
        <v>1575.5500489999999</v>
      </c>
      <c r="E222">
        <v>1581.4499510000001</v>
      </c>
      <c r="F222">
        <v>1581.4499510000001</v>
      </c>
      <c r="H222" s="21">
        <v>1609.900024</v>
      </c>
      <c r="I222" s="21">
        <f t="shared" si="7"/>
        <v>-7.4878755193513872E-3</v>
      </c>
      <c r="J222" s="21">
        <f t="shared" si="6"/>
        <v>1.1788619336281581</v>
      </c>
    </row>
    <row r="223" spans="1:10" x14ac:dyDescent="0.25">
      <c r="A223" s="1">
        <v>44504</v>
      </c>
      <c r="B223">
        <v>1595</v>
      </c>
      <c r="C223">
        <v>1597.849976</v>
      </c>
      <c r="D223">
        <v>1590.099976</v>
      </c>
      <c r="E223">
        <v>1593.9499510000001</v>
      </c>
      <c r="F223">
        <v>1593.9499510000001</v>
      </c>
      <c r="H223" s="21">
        <v>1597.849976</v>
      </c>
      <c r="I223" s="21">
        <f t="shared" si="7"/>
        <v>-7.5131195899519384E-3</v>
      </c>
      <c r="J223" s="21">
        <f t="shared" si="6"/>
        <v>1.0115671844800405</v>
      </c>
    </row>
    <row r="224" spans="1:10" x14ac:dyDescent="0.25">
      <c r="A224" s="1">
        <v>44508</v>
      </c>
      <c r="B224">
        <v>1592.099976</v>
      </c>
      <c r="C224">
        <v>1604.6999510000001</v>
      </c>
      <c r="D224">
        <v>1570.4499510000001</v>
      </c>
      <c r="E224">
        <v>1600.25</v>
      </c>
      <c r="F224">
        <v>1600.25</v>
      </c>
      <c r="H224" s="21">
        <v>1604.6999510000001</v>
      </c>
      <c r="I224" s="21">
        <f t="shared" si="7"/>
        <v>4.2778321039562131E-3</v>
      </c>
      <c r="J224" s="21">
        <f t="shared" si="6"/>
        <v>1.10666762302567</v>
      </c>
    </row>
    <row r="225" spans="1:10" x14ac:dyDescent="0.25">
      <c r="A225" s="1">
        <v>44509</v>
      </c>
      <c r="B225">
        <v>1594.599976</v>
      </c>
      <c r="C225">
        <v>1594.599976</v>
      </c>
      <c r="D225">
        <v>1569.0500489999999</v>
      </c>
      <c r="E225">
        <v>1572.25</v>
      </c>
      <c r="F225">
        <v>1572.25</v>
      </c>
      <c r="H225" s="21">
        <v>1594.599976</v>
      </c>
      <c r="I225" s="21">
        <f t="shared" si="7"/>
        <v>-6.3138866524126702E-3</v>
      </c>
      <c r="J225" s="21">
        <f t="shared" si="6"/>
        <v>0.96644637378025089</v>
      </c>
    </row>
    <row r="226" spans="1:10" x14ac:dyDescent="0.25">
      <c r="A226" s="1">
        <v>44510</v>
      </c>
      <c r="B226">
        <v>1568</v>
      </c>
      <c r="C226">
        <v>1569</v>
      </c>
      <c r="D226">
        <v>1550</v>
      </c>
      <c r="E226">
        <v>1555.25</v>
      </c>
      <c r="F226">
        <v>1555.25</v>
      </c>
      <c r="H226" s="21">
        <v>1569</v>
      </c>
      <c r="I226" s="21">
        <f t="shared" si="7"/>
        <v>-1.6184432284565928E-2</v>
      </c>
      <c r="J226" s="21">
        <f t="shared" si="6"/>
        <v>0.61103355192943332</v>
      </c>
    </row>
    <row r="227" spans="1:10" x14ac:dyDescent="0.25">
      <c r="A227" s="1">
        <v>44511</v>
      </c>
      <c r="B227">
        <v>1550.0500489999999</v>
      </c>
      <c r="C227">
        <v>1554.900024</v>
      </c>
      <c r="D227">
        <v>1535.599976</v>
      </c>
      <c r="E227">
        <v>1548.3000489999999</v>
      </c>
      <c r="F227">
        <v>1548.3000489999999</v>
      </c>
      <c r="H227" s="21">
        <v>1554.900024</v>
      </c>
      <c r="I227" s="21">
        <f t="shared" si="7"/>
        <v>-9.0272234341859364E-3</v>
      </c>
      <c r="J227" s="21">
        <f t="shared" si="6"/>
        <v>0.41527898332402535</v>
      </c>
    </row>
    <row r="228" spans="1:10" x14ac:dyDescent="0.25">
      <c r="A228" s="1">
        <v>44512</v>
      </c>
      <c r="B228">
        <v>1550</v>
      </c>
      <c r="C228">
        <v>1559.0500489999999</v>
      </c>
      <c r="D228">
        <v>1545.0500489999999</v>
      </c>
      <c r="E228">
        <v>1553</v>
      </c>
      <c r="F228">
        <v>1553</v>
      </c>
      <c r="H228" s="21">
        <v>1559.0500489999999</v>
      </c>
      <c r="I228" s="21">
        <f t="shared" si="7"/>
        <v>2.6654425149586344E-3</v>
      </c>
      <c r="J228" s="21">
        <f t="shared" si="6"/>
        <v>0.47289513483922246</v>
      </c>
    </row>
    <row r="229" spans="1:10" x14ac:dyDescent="0.25">
      <c r="A229" s="1">
        <v>44515</v>
      </c>
      <c r="B229">
        <v>1562.099976</v>
      </c>
      <c r="C229">
        <v>1571.849976</v>
      </c>
      <c r="D229">
        <v>1554.400024</v>
      </c>
      <c r="E229">
        <v>1557.25</v>
      </c>
      <c r="F229">
        <v>1557.25</v>
      </c>
      <c r="H229" s="21">
        <v>1571.849976</v>
      </c>
      <c r="I229" s="21">
        <f t="shared" si="7"/>
        <v>8.176561506622472E-3</v>
      </c>
      <c r="J229" s="21">
        <f t="shared" si="6"/>
        <v>0.65060069888172334</v>
      </c>
    </row>
    <row r="230" spans="1:10" x14ac:dyDescent="0.25">
      <c r="A230" s="1">
        <v>44516</v>
      </c>
      <c r="B230">
        <v>1555</v>
      </c>
      <c r="C230">
        <v>1557.1999510000001</v>
      </c>
      <c r="D230">
        <v>1541.599976</v>
      </c>
      <c r="E230">
        <v>1548</v>
      </c>
      <c r="F230">
        <v>1548</v>
      </c>
      <c r="H230" s="21">
        <v>1557.1999510000001</v>
      </c>
      <c r="I230" s="21">
        <f t="shared" si="7"/>
        <v>-9.363949050862682E-3</v>
      </c>
      <c r="J230" s="21">
        <f t="shared" si="6"/>
        <v>0.44720962049028262</v>
      </c>
    </row>
    <row r="231" spans="1:10" x14ac:dyDescent="0.25">
      <c r="A231" s="1">
        <v>44517</v>
      </c>
      <c r="B231">
        <v>1536.900024</v>
      </c>
      <c r="C231">
        <v>1544</v>
      </c>
      <c r="D231">
        <v>1528.5</v>
      </c>
      <c r="E231">
        <v>1530.8000489999999</v>
      </c>
      <c r="F231">
        <v>1530.8000489999999</v>
      </c>
      <c r="H231" s="21">
        <v>1544</v>
      </c>
      <c r="I231" s="21">
        <f t="shared" si="7"/>
        <v>-8.5128536848435559E-3</v>
      </c>
      <c r="J231" s="21">
        <f t="shared" si="6"/>
        <v>0.26395039270028214</v>
      </c>
    </row>
    <row r="232" spans="1:10" x14ac:dyDescent="0.25">
      <c r="A232" s="1">
        <v>44518</v>
      </c>
      <c r="B232">
        <v>1526.0500489999999</v>
      </c>
      <c r="C232">
        <v>1543.5</v>
      </c>
      <c r="D232">
        <v>1525.25</v>
      </c>
      <c r="E232">
        <v>1539.400024</v>
      </c>
      <c r="F232">
        <v>1539.400024</v>
      </c>
      <c r="H232" s="21">
        <v>1543.5</v>
      </c>
      <c r="I232" s="21">
        <f t="shared" si="7"/>
        <v>-3.2388664250749259E-4</v>
      </c>
      <c r="J232" s="21">
        <f t="shared" si="6"/>
        <v>0.25700872951569909</v>
      </c>
    </row>
    <row r="233" spans="1:10" x14ac:dyDescent="0.25">
      <c r="A233" s="1">
        <v>44522</v>
      </c>
      <c r="B233">
        <v>1546</v>
      </c>
      <c r="C233">
        <v>1552.6999510000001</v>
      </c>
      <c r="D233">
        <v>1499.0500489999999</v>
      </c>
      <c r="E233">
        <v>1515.349976</v>
      </c>
      <c r="F233">
        <v>1515.349976</v>
      </c>
      <c r="H233" s="21">
        <v>1552.6999510000001</v>
      </c>
      <c r="I233" s="21">
        <f t="shared" si="7"/>
        <v>5.9427544869783307E-3</v>
      </c>
      <c r="J233" s="21">
        <f t="shared" si="6"/>
        <v>0.38473465182903543</v>
      </c>
    </row>
    <row r="234" spans="1:10" x14ac:dyDescent="0.25">
      <c r="A234" s="1">
        <v>44523</v>
      </c>
      <c r="B234">
        <v>1502</v>
      </c>
      <c r="C234">
        <v>1527.8000489999999</v>
      </c>
      <c r="D234">
        <v>1496.349976</v>
      </c>
      <c r="E234">
        <v>1515.5500489999999</v>
      </c>
      <c r="F234">
        <v>1515.5500489999999</v>
      </c>
      <c r="H234" s="21">
        <v>1527.8000489999999</v>
      </c>
      <c r="I234" s="21">
        <f t="shared" si="7"/>
        <v>-1.6166495249672747E-2</v>
      </c>
      <c r="J234" s="21">
        <f t="shared" si="6"/>
        <v>3.9041185802783457E-2</v>
      </c>
    </row>
    <row r="235" spans="1:10" x14ac:dyDescent="0.25">
      <c r="A235" s="1">
        <v>44524</v>
      </c>
      <c r="B235">
        <v>1524</v>
      </c>
      <c r="C235">
        <v>1536.349976</v>
      </c>
      <c r="D235">
        <v>1514.0500489999999</v>
      </c>
      <c r="E235">
        <v>1518.0500489999999</v>
      </c>
      <c r="F235">
        <v>1518.0500489999999</v>
      </c>
      <c r="H235" s="21">
        <v>1536.349976</v>
      </c>
      <c r="I235" s="21">
        <f t="shared" si="7"/>
        <v>5.5806335327996757E-3</v>
      </c>
      <c r="J235" s="21">
        <f t="shared" si="6"/>
        <v>0.15774261277632856</v>
      </c>
    </row>
    <row r="236" spans="1:10" x14ac:dyDescent="0.25">
      <c r="A236" s="1">
        <v>44525</v>
      </c>
      <c r="B236">
        <v>1514.8000489999999</v>
      </c>
      <c r="C236">
        <v>1533.3000489999999</v>
      </c>
      <c r="D236">
        <v>1507</v>
      </c>
      <c r="E236">
        <v>1525.9499510000001</v>
      </c>
      <c r="F236">
        <v>1525.9499510000001</v>
      </c>
      <c r="H236" s="21">
        <v>1533.3000489999999</v>
      </c>
      <c r="I236" s="21">
        <f t="shared" si="7"/>
        <v>-1.9871503127596698E-3</v>
      </c>
      <c r="J236" s="21">
        <f t="shared" si="6"/>
        <v>0.11539948083319673</v>
      </c>
    </row>
    <row r="237" spans="1:10" x14ac:dyDescent="0.25">
      <c r="A237" s="1">
        <v>44526</v>
      </c>
      <c r="B237">
        <v>1500</v>
      </c>
      <c r="C237">
        <v>1506.6999510000001</v>
      </c>
      <c r="D237">
        <v>1485</v>
      </c>
      <c r="E237">
        <v>1489.900024</v>
      </c>
      <c r="F237">
        <v>1489.900024</v>
      </c>
      <c r="H237" s="21">
        <v>1506.6999510000001</v>
      </c>
      <c r="I237" s="21">
        <f t="shared" si="7"/>
        <v>-1.7500511113721647E-2</v>
      </c>
      <c r="J237" s="21">
        <f t="shared" si="6"/>
        <v>-0.25389836115260278</v>
      </c>
    </row>
    <row r="238" spans="1:10" x14ac:dyDescent="0.25">
      <c r="A238" s="1">
        <v>44529</v>
      </c>
      <c r="B238">
        <v>1494.8000489999999</v>
      </c>
      <c r="C238">
        <v>1507.650024</v>
      </c>
      <c r="D238">
        <v>1462</v>
      </c>
      <c r="E238">
        <v>1501.25</v>
      </c>
      <c r="F238">
        <v>1501.25</v>
      </c>
      <c r="H238" s="21">
        <v>1507.650024</v>
      </c>
      <c r="I238" s="21">
        <f t="shared" si="7"/>
        <v>6.3036677183464377E-4</v>
      </c>
      <c r="J238" s="21">
        <f t="shared" si="6"/>
        <v>-0.24070818761907045</v>
      </c>
    </row>
    <row r="239" spans="1:10" x14ac:dyDescent="0.25">
      <c r="A239" s="1">
        <v>44530</v>
      </c>
      <c r="B239">
        <v>1495</v>
      </c>
      <c r="C239">
        <v>1529</v>
      </c>
      <c r="D239">
        <v>1486.5500489999999</v>
      </c>
      <c r="E239">
        <v>1493.5500489999999</v>
      </c>
      <c r="F239">
        <v>1493.5500489999999</v>
      </c>
      <c r="H239" s="21">
        <v>1529</v>
      </c>
      <c r="I239" s="21">
        <f t="shared" si="7"/>
        <v>1.4061763871389894E-2</v>
      </c>
      <c r="J239" s="21">
        <f t="shared" si="6"/>
        <v>5.57004971627914E-2</v>
      </c>
    </row>
    <row r="240" spans="1:10" x14ac:dyDescent="0.25">
      <c r="A240" s="1">
        <v>44531</v>
      </c>
      <c r="B240">
        <v>1495</v>
      </c>
      <c r="C240">
        <v>1507.0500489999999</v>
      </c>
      <c r="D240">
        <v>1489.099976</v>
      </c>
      <c r="E240">
        <v>1504.650024</v>
      </c>
      <c r="F240">
        <v>1504.650024</v>
      </c>
      <c r="H240" s="21">
        <v>1507.0500489999999</v>
      </c>
      <c r="I240" s="21">
        <f t="shared" si="7"/>
        <v>-1.4459796838778337E-2</v>
      </c>
      <c r="J240" s="21">
        <f t="shared" si="6"/>
        <v>-0.24903783635741206</v>
      </c>
    </row>
    <row r="241" spans="1:10" x14ac:dyDescent="0.25">
      <c r="A241" s="1">
        <v>44532</v>
      </c>
      <c r="B241">
        <v>1504.5</v>
      </c>
      <c r="C241">
        <v>1528.8000489999999</v>
      </c>
      <c r="D241">
        <v>1500</v>
      </c>
      <c r="E241">
        <v>1525.75</v>
      </c>
      <c r="F241">
        <v>1525.75</v>
      </c>
      <c r="H241" s="21">
        <v>1528.8000489999999</v>
      </c>
      <c r="I241" s="21">
        <f t="shared" si="7"/>
        <v>1.4329015887060852E-2</v>
      </c>
      <c r="J241" s="21">
        <f t="shared" si="6"/>
        <v>5.292451217194951E-2</v>
      </c>
    </row>
    <row r="242" spans="1:10" x14ac:dyDescent="0.25">
      <c r="A242" s="1">
        <v>44533</v>
      </c>
      <c r="B242">
        <v>1525.8000489999999</v>
      </c>
      <c r="C242">
        <v>1535.9499510000001</v>
      </c>
      <c r="D242">
        <v>1507.0500489999999</v>
      </c>
      <c r="E242">
        <v>1513.5500489999999</v>
      </c>
      <c r="F242">
        <v>1513.5500489999999</v>
      </c>
      <c r="H242" s="21">
        <v>1535.9499510000001</v>
      </c>
      <c r="I242" s="21">
        <f t="shared" si="7"/>
        <v>4.6659042150281041E-3</v>
      </c>
      <c r="J242" s="21">
        <f t="shared" si="6"/>
        <v>0.15218893514550411</v>
      </c>
    </row>
    <row r="243" spans="1:10" x14ac:dyDescent="0.25">
      <c r="A243" s="1">
        <v>44536</v>
      </c>
      <c r="B243">
        <v>1513</v>
      </c>
      <c r="C243">
        <v>1518.8000489999999</v>
      </c>
      <c r="D243">
        <v>1497.349976</v>
      </c>
      <c r="E243">
        <v>1503.8000489999999</v>
      </c>
      <c r="F243">
        <v>1503.8000489999999</v>
      </c>
      <c r="H243" s="21">
        <v>1518.8000489999999</v>
      </c>
      <c r="I243" s="21">
        <f t="shared" si="7"/>
        <v>-1.1228468572413856E-2</v>
      </c>
      <c r="J243" s="21">
        <f t="shared" si="6"/>
        <v>-8.5908751519710974E-2</v>
      </c>
    </row>
    <row r="244" spans="1:10" x14ac:dyDescent="0.25">
      <c r="A244" s="1">
        <v>44537</v>
      </c>
      <c r="B244">
        <v>1513.9499510000001</v>
      </c>
      <c r="C244">
        <v>1532</v>
      </c>
      <c r="D244">
        <v>1509.900024</v>
      </c>
      <c r="E244">
        <v>1525.6999510000001</v>
      </c>
      <c r="F244">
        <v>1525.6999510000001</v>
      </c>
      <c r="H244" s="21">
        <v>1532</v>
      </c>
      <c r="I244" s="21">
        <f t="shared" si="7"/>
        <v>8.6534896805774801E-3</v>
      </c>
      <c r="J244" s="21">
        <f t="shared" si="6"/>
        <v>9.7350476270289546E-2</v>
      </c>
    </row>
    <row r="245" spans="1:10" x14ac:dyDescent="0.25">
      <c r="A245" s="1">
        <v>44538</v>
      </c>
      <c r="B245">
        <v>1536</v>
      </c>
      <c r="C245">
        <v>1555.0500489999999</v>
      </c>
      <c r="D245">
        <v>1534</v>
      </c>
      <c r="E245">
        <v>1553.8000489999999</v>
      </c>
      <c r="F245">
        <v>1553.8000489999999</v>
      </c>
      <c r="H245" s="21">
        <v>1555.0500489999999</v>
      </c>
      <c r="I245" s="21">
        <f t="shared" si="7"/>
        <v>1.4933659646934508E-2</v>
      </c>
      <c r="J245" s="21">
        <f t="shared" si="6"/>
        <v>0.41736182936255828</v>
      </c>
    </row>
    <row r="246" spans="1:10" x14ac:dyDescent="0.25">
      <c r="A246" s="1">
        <v>44539</v>
      </c>
      <c r="B246">
        <v>1545.1999510000001</v>
      </c>
      <c r="C246">
        <v>1554.6999510000001</v>
      </c>
      <c r="D246">
        <v>1522</v>
      </c>
      <c r="E246">
        <v>1526.849976</v>
      </c>
      <c r="F246">
        <v>1526.849976</v>
      </c>
      <c r="H246" s="21">
        <v>1554.6999510000001</v>
      </c>
      <c r="I246" s="21">
        <f t="shared" si="7"/>
        <v>-2.2516150911097048E-4</v>
      </c>
      <c r="J246" s="21">
        <f t="shared" si="6"/>
        <v>0.4125013045673675</v>
      </c>
    </row>
    <row r="247" spans="1:10" x14ac:dyDescent="0.25">
      <c r="A247" s="1">
        <v>44540</v>
      </c>
      <c r="B247">
        <v>1524.900024</v>
      </c>
      <c r="C247">
        <v>1528</v>
      </c>
      <c r="D247">
        <v>1508.4499510000001</v>
      </c>
      <c r="E247">
        <v>1522.5500489999999</v>
      </c>
      <c r="F247">
        <v>1522.5500489999999</v>
      </c>
      <c r="H247" s="58">
        <v>1528</v>
      </c>
      <c r="I247" s="21">
        <f t="shared" si="7"/>
        <v>-1.7322878711894325E-2</v>
      </c>
      <c r="J247" s="21">
        <f t="shared" si="6"/>
        <v>4.1817170793625354E-2</v>
      </c>
    </row>
    <row r="257" spans="7:7" ht="12" customHeight="1" x14ac:dyDescent="0.25"/>
    <row r="258" spans="7:7" ht="84.75" customHeight="1" x14ac:dyDescent="0.25">
      <c r="G258" s="16"/>
    </row>
    <row r="260" spans="7:7" ht="15.75" x14ac:dyDescent="0.25">
      <c r="G260" s="1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3A3A-53AA-4793-A02D-D6DBCFB38B6F}">
  <dimension ref="A1:Q252"/>
  <sheetViews>
    <sheetView topLeftCell="D241" workbookViewId="0">
      <selection activeCell="N5" sqref="N5"/>
    </sheetView>
  </sheetViews>
  <sheetFormatPr defaultRowHeight="15" x14ac:dyDescent="0.25"/>
  <cols>
    <col min="1" max="1" width="12.28515625" customWidth="1"/>
    <col min="2" max="6" width="10.85546875" bestFit="1" customWidth="1"/>
    <col min="7" max="7" width="19.140625" customWidth="1"/>
    <col min="8" max="8" width="14.42578125" customWidth="1"/>
    <col min="9" max="9" width="23.85546875" customWidth="1"/>
    <col min="10" max="10" width="19.5703125" customWidth="1"/>
    <col min="11" max="11" width="10" customWidth="1"/>
    <col min="12" max="12" width="32.140625" customWidth="1"/>
    <col min="13" max="13" width="10.85546875" customWidth="1"/>
  </cols>
  <sheetData>
    <row r="1" spans="1:13" x14ac:dyDescent="0.25">
      <c r="A1" s="10" t="s">
        <v>10</v>
      </c>
      <c r="B1" s="10" t="s">
        <v>11</v>
      </c>
      <c r="C1" s="10" t="s">
        <v>12</v>
      </c>
      <c r="D1" s="10" t="s">
        <v>13</v>
      </c>
      <c r="E1" s="10" t="s">
        <v>14</v>
      </c>
      <c r="F1" s="10" t="s">
        <v>15</v>
      </c>
      <c r="G1" s="2"/>
      <c r="H1" s="22" t="s">
        <v>16</v>
      </c>
      <c r="I1" s="22" t="s">
        <v>17</v>
      </c>
      <c r="J1" s="22" t="s">
        <v>18</v>
      </c>
    </row>
    <row r="2" spans="1:13" x14ac:dyDescent="0.25">
      <c r="A2" s="1">
        <v>44179</v>
      </c>
      <c r="B2" s="15">
        <v>98.25</v>
      </c>
      <c r="C2">
        <v>102.550003</v>
      </c>
      <c r="D2">
        <v>97.449996999999996</v>
      </c>
      <c r="E2">
        <v>101.5</v>
      </c>
      <c r="F2">
        <v>94.746841000000003</v>
      </c>
      <c r="H2" s="21">
        <v>102.550003</v>
      </c>
      <c r="I2" s="21"/>
      <c r="J2" s="21">
        <f t="shared" ref="J2:J65" si="0">STANDARDIZE(H2,$M$3,$M$4^0.5)</f>
        <v>-0.96443408093193839</v>
      </c>
    </row>
    <row r="3" spans="1:13" x14ac:dyDescent="0.25">
      <c r="A3" s="1">
        <v>44180</v>
      </c>
      <c r="B3">
        <v>102.5</v>
      </c>
      <c r="C3">
        <v>102.5</v>
      </c>
      <c r="D3">
        <v>99.199996999999996</v>
      </c>
      <c r="E3">
        <v>100.449997</v>
      </c>
      <c r="F3">
        <v>93.766707999999994</v>
      </c>
      <c r="H3" s="21">
        <v>102.5</v>
      </c>
      <c r="I3" s="21">
        <f>LN(H3/H2)</f>
        <v>-4.8771519394884104E-4</v>
      </c>
      <c r="J3" s="21">
        <f t="shared" si="0"/>
        <v>-0.9669260991348263</v>
      </c>
      <c r="L3" s="45" t="s">
        <v>19</v>
      </c>
      <c r="M3" s="46">
        <f>AVERAGE('ONGC Historical Data'!H2:H247)</f>
        <v>121.90162623170733</v>
      </c>
    </row>
    <row r="4" spans="1:13" x14ac:dyDescent="0.25">
      <c r="A4" s="1">
        <v>44181</v>
      </c>
      <c r="B4">
        <v>101.900002</v>
      </c>
      <c r="C4">
        <v>103.599998</v>
      </c>
      <c r="D4">
        <v>100.650002</v>
      </c>
      <c r="E4">
        <v>102.900002</v>
      </c>
      <c r="F4">
        <v>96.053696000000002</v>
      </c>
      <c r="H4" s="21">
        <v>103.599998</v>
      </c>
      <c r="I4" s="21">
        <f t="shared" ref="I4:I67" si="1">LN(H4/H3)</f>
        <v>1.0674511941900264E-2</v>
      </c>
      <c r="J4" s="21">
        <f t="shared" si="0"/>
        <v>-0.91210508761271569</v>
      </c>
      <c r="L4" s="47" t="s">
        <v>20</v>
      </c>
      <c r="M4" s="48">
        <f>_xlfn.VAR.S(H2:H247)</f>
        <v>402.61476892499559</v>
      </c>
    </row>
    <row r="5" spans="1:13" x14ac:dyDescent="0.25">
      <c r="A5" s="1">
        <v>44182</v>
      </c>
      <c r="B5">
        <v>105.099998</v>
      </c>
      <c r="C5">
        <v>105.599998</v>
      </c>
      <c r="D5">
        <v>100.699997</v>
      </c>
      <c r="E5">
        <v>101.5</v>
      </c>
      <c r="F5">
        <v>94.746841000000003</v>
      </c>
      <c r="H5" s="21">
        <v>105.599998</v>
      </c>
      <c r="I5" s="21">
        <f t="shared" si="1"/>
        <v>1.9121041812403854E-2</v>
      </c>
      <c r="J5" s="21">
        <f t="shared" si="0"/>
        <v>-0.81243033998206438</v>
      </c>
      <c r="L5" s="47" t="s">
        <v>21</v>
      </c>
      <c r="M5" s="48">
        <f>AVERAGE(I3:I247)</f>
        <v>1.4973949387416497E-3</v>
      </c>
    </row>
    <row r="6" spans="1:13" x14ac:dyDescent="0.25">
      <c r="A6" s="1">
        <v>44183</v>
      </c>
      <c r="B6">
        <v>101.5</v>
      </c>
      <c r="C6">
        <v>102.300003</v>
      </c>
      <c r="D6">
        <v>98.150002000000001</v>
      </c>
      <c r="E6">
        <v>99</v>
      </c>
      <c r="F6">
        <v>92.413177000000005</v>
      </c>
      <c r="H6" s="21">
        <v>102.300003</v>
      </c>
      <c r="I6" s="21">
        <f t="shared" si="1"/>
        <v>-3.1748650049673408E-2</v>
      </c>
      <c r="J6" s="21">
        <f t="shared" si="0"/>
        <v>-0.97689342438576976</v>
      </c>
      <c r="L6" s="47" t="s">
        <v>22</v>
      </c>
      <c r="M6" s="48">
        <f>_xlfn.VAR.S(I3:I247)</f>
        <v>5.2560524080579886E-4</v>
      </c>
    </row>
    <row r="7" spans="1:13" x14ac:dyDescent="0.25">
      <c r="A7" s="1">
        <v>44186</v>
      </c>
      <c r="B7">
        <v>98.900002000000001</v>
      </c>
      <c r="C7">
        <v>98.949996999999996</v>
      </c>
      <c r="D7">
        <v>88.949996999999996</v>
      </c>
      <c r="E7">
        <v>89.849997999999999</v>
      </c>
      <c r="F7">
        <v>83.871964000000006</v>
      </c>
      <c r="H7" s="21">
        <v>98.949996999999996</v>
      </c>
      <c r="I7" s="21">
        <f t="shared" si="1"/>
        <v>-3.3295060552861987E-2</v>
      </c>
      <c r="J7" s="21">
        <f t="shared" si="0"/>
        <v>-1.143848925691354</v>
      </c>
      <c r="L7" s="47" t="s">
        <v>23</v>
      </c>
      <c r="M7" s="48">
        <f>SKEW(H2:H247)</f>
        <v>0.78607364396505275</v>
      </c>
    </row>
    <row r="8" spans="1:13" x14ac:dyDescent="0.25">
      <c r="A8" s="1">
        <v>44187</v>
      </c>
      <c r="B8">
        <v>89.050003000000004</v>
      </c>
      <c r="C8">
        <v>92.300003000000004</v>
      </c>
      <c r="D8">
        <v>86.599997999999999</v>
      </c>
      <c r="E8">
        <v>90.550003000000004</v>
      </c>
      <c r="F8">
        <v>84.525390999999999</v>
      </c>
      <c r="H8" s="21">
        <v>92.300003000000004</v>
      </c>
      <c r="I8" s="21">
        <f t="shared" si="1"/>
        <v>-6.9570467718717069E-2</v>
      </c>
      <c r="J8" s="21">
        <f t="shared" si="0"/>
        <v>-1.4752671625390266</v>
      </c>
      <c r="L8" s="47" t="s">
        <v>24</v>
      </c>
      <c r="M8" s="48">
        <f>KURT(H2:H247)</f>
        <v>-0.30000753709117811</v>
      </c>
    </row>
    <row r="9" spans="1:13" x14ac:dyDescent="0.25">
      <c r="A9" s="1">
        <v>44188</v>
      </c>
      <c r="B9">
        <v>90.5</v>
      </c>
      <c r="C9">
        <v>91.300003000000004</v>
      </c>
      <c r="D9">
        <v>88.300003000000004</v>
      </c>
      <c r="E9">
        <v>90.800003000000004</v>
      </c>
      <c r="F9">
        <v>84.758758999999998</v>
      </c>
      <c r="H9" s="21">
        <v>91.300003000000004</v>
      </c>
      <c r="I9" s="21">
        <f t="shared" si="1"/>
        <v>-1.089335355188469E-2</v>
      </c>
      <c r="J9" s="21">
        <f t="shared" si="0"/>
        <v>-1.5251045363543521</v>
      </c>
      <c r="L9" s="47" t="s">
        <v>25</v>
      </c>
      <c r="M9" s="48">
        <f>AVERAGE(J2:J247)</f>
        <v>-6.7245215719165983E-16</v>
      </c>
    </row>
    <row r="10" spans="1:13" x14ac:dyDescent="0.25">
      <c r="A10" s="1">
        <v>44189</v>
      </c>
      <c r="B10">
        <v>92.5</v>
      </c>
      <c r="C10">
        <v>95.5</v>
      </c>
      <c r="D10">
        <v>92.150002000000001</v>
      </c>
      <c r="E10">
        <v>93.150002000000001</v>
      </c>
      <c r="F10">
        <v>86.952408000000005</v>
      </c>
      <c r="H10" s="21">
        <v>95.5</v>
      </c>
      <c r="I10" s="21">
        <f t="shared" si="1"/>
        <v>4.4975427027054739E-2</v>
      </c>
      <c r="J10" s="21">
        <f t="shared" si="0"/>
        <v>-1.3157877158421061</v>
      </c>
      <c r="L10" s="50" t="s">
        <v>26</v>
      </c>
      <c r="M10" s="51">
        <f>_xlfn.VAR.S(J2:J247)</f>
        <v>0.99999999999999145</v>
      </c>
    </row>
    <row r="11" spans="1:13" x14ac:dyDescent="0.25">
      <c r="A11" s="1">
        <v>44193</v>
      </c>
      <c r="B11">
        <v>94</v>
      </c>
      <c r="C11">
        <v>95.150002000000001</v>
      </c>
      <c r="D11">
        <v>93.300003000000004</v>
      </c>
      <c r="E11">
        <v>93.800003000000004</v>
      </c>
      <c r="F11">
        <v>87.559157999999996</v>
      </c>
      <c r="H11" s="21">
        <v>95.150002000000001</v>
      </c>
      <c r="I11" s="21">
        <f t="shared" si="1"/>
        <v>-3.6716327250832584E-3</v>
      </c>
      <c r="J11" s="21">
        <f t="shared" si="0"/>
        <v>-1.3332306970027223</v>
      </c>
    </row>
    <row r="12" spans="1:13" x14ac:dyDescent="0.25">
      <c r="A12" s="1">
        <v>44194</v>
      </c>
      <c r="B12">
        <v>94.199996999999996</v>
      </c>
      <c r="C12">
        <v>94.650002000000001</v>
      </c>
      <c r="D12">
        <v>92</v>
      </c>
      <c r="E12">
        <v>93.150002000000001</v>
      </c>
      <c r="F12">
        <v>86.952408000000005</v>
      </c>
      <c r="H12" s="21">
        <v>94.650002000000001</v>
      </c>
      <c r="I12" s="21">
        <f t="shared" si="1"/>
        <v>-5.2687159757889204E-3</v>
      </c>
      <c r="J12" s="21">
        <f t="shared" si="0"/>
        <v>-1.3581493839103851</v>
      </c>
    </row>
    <row r="13" spans="1:13" x14ac:dyDescent="0.25">
      <c r="A13" s="1">
        <v>44195</v>
      </c>
      <c r="B13">
        <v>93.5</v>
      </c>
      <c r="C13">
        <v>94.5</v>
      </c>
      <c r="D13">
        <v>92.75</v>
      </c>
      <c r="E13">
        <v>93.25</v>
      </c>
      <c r="F13">
        <v>87.045745999999994</v>
      </c>
      <c r="H13" s="21">
        <v>94.5</v>
      </c>
      <c r="I13" s="21">
        <f t="shared" si="1"/>
        <v>-1.5860642861152954E-3</v>
      </c>
      <c r="J13" s="21">
        <f t="shared" si="0"/>
        <v>-1.3656250896574316</v>
      </c>
    </row>
    <row r="14" spans="1:13" x14ac:dyDescent="0.25">
      <c r="A14" s="1">
        <v>44196</v>
      </c>
      <c r="B14">
        <v>93.300003000000004</v>
      </c>
      <c r="C14">
        <v>95.550003000000004</v>
      </c>
      <c r="D14">
        <v>92.550003000000004</v>
      </c>
      <c r="E14">
        <v>93.050003000000004</v>
      </c>
      <c r="F14">
        <v>86.859054999999998</v>
      </c>
      <c r="H14" s="21">
        <v>95.550003000000004</v>
      </c>
      <c r="I14" s="21">
        <f t="shared" si="1"/>
        <v>1.1049867583758753E-2</v>
      </c>
      <c r="J14" s="21">
        <f t="shared" si="0"/>
        <v>-1.3132956976392181</v>
      </c>
    </row>
    <row r="15" spans="1:13" x14ac:dyDescent="0.25">
      <c r="A15" s="1">
        <v>44197</v>
      </c>
      <c r="B15">
        <v>93.75</v>
      </c>
      <c r="C15">
        <v>94.449996999999996</v>
      </c>
      <c r="D15">
        <v>93</v>
      </c>
      <c r="E15">
        <v>93.199996999999996</v>
      </c>
      <c r="F15">
        <v>86.999069000000006</v>
      </c>
      <c r="H15" s="21">
        <v>94.449996999999996</v>
      </c>
      <c r="I15" s="21">
        <f t="shared" si="1"/>
        <v>-1.1579139898775291E-2</v>
      </c>
      <c r="J15" s="21">
        <f t="shared" si="0"/>
        <v>-1.3681171078603196</v>
      </c>
    </row>
    <row r="16" spans="1:13" x14ac:dyDescent="0.25">
      <c r="A16" s="1">
        <v>44200</v>
      </c>
      <c r="B16">
        <v>94.050003000000004</v>
      </c>
      <c r="C16">
        <v>97.300003000000004</v>
      </c>
      <c r="D16">
        <v>93.699996999999996</v>
      </c>
      <c r="E16">
        <v>96.949996999999996</v>
      </c>
      <c r="F16">
        <v>90.499572999999998</v>
      </c>
      <c r="H16" s="21">
        <v>97.300003000000004</v>
      </c>
      <c r="I16" s="21">
        <f t="shared" si="1"/>
        <v>2.9728457839755203E-2</v>
      </c>
      <c r="J16" s="21">
        <f t="shared" si="0"/>
        <v>-1.2260802934623982</v>
      </c>
    </row>
    <row r="17" spans="1:10" x14ac:dyDescent="0.25">
      <c r="A17" s="1">
        <v>44201</v>
      </c>
      <c r="B17">
        <v>96.5</v>
      </c>
      <c r="C17">
        <v>96.5</v>
      </c>
      <c r="D17">
        <v>94.349997999999999</v>
      </c>
      <c r="E17">
        <v>94.949996999999996</v>
      </c>
      <c r="F17">
        <v>88.632637000000003</v>
      </c>
      <c r="H17" s="21">
        <v>96.5</v>
      </c>
      <c r="I17" s="21">
        <f t="shared" si="1"/>
        <v>-8.2560116794956288E-3</v>
      </c>
      <c r="J17" s="21">
        <f t="shared" si="0"/>
        <v>-1.2659503420267804</v>
      </c>
    </row>
    <row r="18" spans="1:10" x14ac:dyDescent="0.25">
      <c r="A18" s="1">
        <v>44202</v>
      </c>
      <c r="B18">
        <v>98.900002000000001</v>
      </c>
      <c r="C18">
        <v>99.300003000000004</v>
      </c>
      <c r="D18">
        <v>96.25</v>
      </c>
      <c r="E18">
        <v>96.949996999999996</v>
      </c>
      <c r="F18">
        <v>90.499572999999998</v>
      </c>
      <c r="H18" s="21">
        <v>99.300003000000004</v>
      </c>
      <c r="I18" s="21">
        <f t="shared" si="1"/>
        <v>2.8602592917666678E-2</v>
      </c>
      <c r="J18" s="21">
        <f t="shared" si="0"/>
        <v>-1.1264055458317468</v>
      </c>
    </row>
    <row r="19" spans="1:10" x14ac:dyDescent="0.25">
      <c r="A19" s="1">
        <v>44203</v>
      </c>
      <c r="B19">
        <v>98</v>
      </c>
      <c r="C19">
        <v>99.050003000000004</v>
      </c>
      <c r="D19">
        <v>97.099997999999999</v>
      </c>
      <c r="E19">
        <v>97.900002000000001</v>
      </c>
      <c r="F19">
        <v>91.386368000000004</v>
      </c>
      <c r="H19" s="21">
        <v>99.050003000000004</v>
      </c>
      <c r="I19" s="21">
        <f t="shared" si="1"/>
        <v>-2.5207978303139096E-3</v>
      </c>
      <c r="J19" s="21">
        <f t="shared" si="0"/>
        <v>-1.1388648892855782</v>
      </c>
    </row>
    <row r="20" spans="1:10" x14ac:dyDescent="0.25">
      <c r="A20" s="1">
        <v>44204</v>
      </c>
      <c r="B20">
        <v>98.949996999999996</v>
      </c>
      <c r="C20">
        <v>101.300003</v>
      </c>
      <c r="D20">
        <v>98.550003000000004</v>
      </c>
      <c r="E20">
        <v>100.650002</v>
      </c>
      <c r="F20">
        <v>93.953400000000002</v>
      </c>
      <c r="H20" s="21">
        <v>101.300003</v>
      </c>
      <c r="I20" s="21">
        <f t="shared" si="1"/>
        <v>2.2461637437349205E-2</v>
      </c>
      <c r="J20" s="21">
        <f t="shared" si="0"/>
        <v>-1.0267307982010954</v>
      </c>
    </row>
    <row r="21" spans="1:10" x14ac:dyDescent="0.25">
      <c r="A21" s="1">
        <v>44207</v>
      </c>
      <c r="B21">
        <v>101.5</v>
      </c>
      <c r="C21">
        <v>102.900002</v>
      </c>
      <c r="D21">
        <v>98.050003000000004</v>
      </c>
      <c r="E21">
        <v>102.550003</v>
      </c>
      <c r="F21">
        <v>95.726990000000001</v>
      </c>
      <c r="H21" s="21">
        <v>102.900002</v>
      </c>
      <c r="I21" s="21">
        <f t="shared" si="1"/>
        <v>1.567122140670741E-2</v>
      </c>
      <c r="J21" s="21">
        <f t="shared" si="0"/>
        <v>-0.94699104993394834</v>
      </c>
    </row>
    <row r="22" spans="1:10" x14ac:dyDescent="0.25">
      <c r="A22" s="1">
        <v>44208</v>
      </c>
      <c r="B22">
        <v>102</v>
      </c>
      <c r="C22">
        <v>104.5</v>
      </c>
      <c r="D22">
        <v>100.75</v>
      </c>
      <c r="E22">
        <v>103.449997</v>
      </c>
      <c r="F22">
        <v>96.567108000000005</v>
      </c>
      <c r="H22" s="21">
        <v>104.5</v>
      </c>
      <c r="I22" s="21">
        <f t="shared" si="1"/>
        <v>1.5429409128515889E-2</v>
      </c>
      <c r="J22" s="21">
        <f t="shared" si="0"/>
        <v>-0.86725135150417498</v>
      </c>
    </row>
    <row r="23" spans="1:10" x14ac:dyDescent="0.25">
      <c r="A23" s="1">
        <v>44209</v>
      </c>
      <c r="B23">
        <v>104.949997</v>
      </c>
      <c r="C23">
        <v>107.900002</v>
      </c>
      <c r="D23">
        <v>104.099998</v>
      </c>
      <c r="E23">
        <v>105.25</v>
      </c>
      <c r="F23">
        <v>98.247344999999996</v>
      </c>
      <c r="H23" s="21">
        <v>107.900002</v>
      </c>
      <c r="I23" s="21">
        <f t="shared" si="1"/>
        <v>3.2017819394904307E-2</v>
      </c>
      <c r="J23" s="21">
        <f t="shared" si="0"/>
        <v>-0.69780418085731999</v>
      </c>
    </row>
    <row r="24" spans="1:10" x14ac:dyDescent="0.25">
      <c r="A24" s="1">
        <v>44210</v>
      </c>
      <c r="B24">
        <v>107</v>
      </c>
      <c r="C24">
        <v>107.449997</v>
      </c>
      <c r="D24">
        <v>104.199997</v>
      </c>
      <c r="E24">
        <v>105.050003</v>
      </c>
      <c r="F24">
        <v>98.060654</v>
      </c>
      <c r="H24" s="21">
        <v>107.449997</v>
      </c>
      <c r="I24" s="21">
        <f t="shared" si="1"/>
        <v>-4.1792956312137744E-3</v>
      </c>
      <c r="J24" s="21">
        <f t="shared" si="0"/>
        <v>-0.72023124826108587</v>
      </c>
    </row>
    <row r="25" spans="1:10" x14ac:dyDescent="0.25">
      <c r="A25" s="1">
        <v>44211</v>
      </c>
      <c r="B25">
        <v>105.25</v>
      </c>
      <c r="C25">
        <v>106.099998</v>
      </c>
      <c r="D25">
        <v>100.650002</v>
      </c>
      <c r="E25">
        <v>101.400002</v>
      </c>
      <c r="F25">
        <v>94.653503000000001</v>
      </c>
      <c r="H25" s="21">
        <v>106.099998</v>
      </c>
      <c r="I25" s="21">
        <f t="shared" si="1"/>
        <v>-1.2643568398760355E-2</v>
      </c>
      <c r="J25" s="21">
        <f t="shared" si="0"/>
        <v>-0.78751165307440152</v>
      </c>
    </row>
    <row r="26" spans="1:10" x14ac:dyDescent="0.25">
      <c r="A26" s="1">
        <v>44214</v>
      </c>
      <c r="B26">
        <v>101.400002</v>
      </c>
      <c r="C26">
        <v>101.849998</v>
      </c>
      <c r="D26">
        <v>96.050003000000004</v>
      </c>
      <c r="E26">
        <v>96.650002000000001</v>
      </c>
      <c r="F26">
        <v>90.219536000000005</v>
      </c>
      <c r="H26" s="21">
        <v>101.849998</v>
      </c>
      <c r="I26" s="21">
        <f t="shared" si="1"/>
        <v>-4.0880903733701915E-2</v>
      </c>
      <c r="J26" s="21">
        <f t="shared" si="0"/>
        <v>-0.99932049178953564</v>
      </c>
    </row>
    <row r="27" spans="1:10" x14ac:dyDescent="0.25">
      <c r="A27" s="1">
        <v>44215</v>
      </c>
      <c r="B27">
        <v>97.75</v>
      </c>
      <c r="C27">
        <v>99</v>
      </c>
      <c r="D27">
        <v>97.5</v>
      </c>
      <c r="E27">
        <v>98.099997999999999</v>
      </c>
      <c r="F27">
        <v>91.573059000000001</v>
      </c>
      <c r="H27" s="21">
        <v>99</v>
      </c>
      <c r="I27" s="21">
        <f t="shared" si="1"/>
        <v>-2.8381272901504054E-2</v>
      </c>
      <c r="J27" s="21">
        <f t="shared" si="0"/>
        <v>-1.1413569074884662</v>
      </c>
    </row>
    <row r="28" spans="1:10" x14ac:dyDescent="0.25">
      <c r="A28" s="1">
        <v>44216</v>
      </c>
      <c r="B28">
        <v>99</v>
      </c>
      <c r="C28">
        <v>99.800003000000004</v>
      </c>
      <c r="D28">
        <v>97.849997999999999</v>
      </c>
      <c r="E28">
        <v>98.849997999999999</v>
      </c>
      <c r="F28">
        <v>92.273155000000003</v>
      </c>
      <c r="H28" s="21">
        <v>99.800003000000004</v>
      </c>
      <c r="I28" s="21">
        <f t="shared" si="1"/>
        <v>8.0483632429482078E-3</v>
      </c>
      <c r="J28" s="21">
        <f t="shared" si="0"/>
        <v>-1.101486858924084</v>
      </c>
    </row>
    <row r="29" spans="1:10" x14ac:dyDescent="0.25">
      <c r="A29" s="1">
        <v>44217</v>
      </c>
      <c r="B29">
        <v>99.050003000000004</v>
      </c>
      <c r="C29">
        <v>100.199997</v>
      </c>
      <c r="D29">
        <v>93.900002000000001</v>
      </c>
      <c r="E29">
        <v>94.699996999999996</v>
      </c>
      <c r="F29">
        <v>88.399269000000004</v>
      </c>
      <c r="H29" s="21">
        <v>100.199997</v>
      </c>
      <c r="I29" s="21">
        <f t="shared" si="1"/>
        <v>3.999945333106064E-3</v>
      </c>
      <c r="J29" s="21">
        <f t="shared" si="0"/>
        <v>-1.0815522084221969</v>
      </c>
    </row>
    <row r="30" spans="1:10" x14ac:dyDescent="0.25">
      <c r="A30" s="1">
        <v>44218</v>
      </c>
      <c r="B30">
        <v>94.599997999999999</v>
      </c>
      <c r="C30">
        <v>95.449996999999996</v>
      </c>
      <c r="D30">
        <v>92.5</v>
      </c>
      <c r="E30">
        <v>92.75</v>
      </c>
      <c r="F30">
        <v>86.579009999999997</v>
      </c>
      <c r="H30" s="21">
        <v>95.449996999999996</v>
      </c>
      <c r="I30" s="21">
        <f t="shared" si="1"/>
        <v>-4.8565639968956173E-2</v>
      </c>
      <c r="J30" s="21">
        <f t="shared" si="0"/>
        <v>-1.3182797340449939</v>
      </c>
    </row>
    <row r="31" spans="1:10" x14ac:dyDescent="0.25">
      <c r="A31" s="1">
        <v>44221</v>
      </c>
      <c r="B31">
        <v>93.050003000000004</v>
      </c>
      <c r="C31">
        <v>93.75</v>
      </c>
      <c r="D31">
        <v>90</v>
      </c>
      <c r="E31">
        <v>91.349997999999999</v>
      </c>
      <c r="F31">
        <v>85.272163000000006</v>
      </c>
      <c r="H31" s="21">
        <v>93.75</v>
      </c>
      <c r="I31" s="21">
        <f t="shared" si="1"/>
        <v>-1.7970853891167798E-2</v>
      </c>
      <c r="J31" s="21">
        <f t="shared" si="0"/>
        <v>-1.4030031200189259</v>
      </c>
    </row>
    <row r="32" spans="1:10" x14ac:dyDescent="0.25">
      <c r="A32" s="1">
        <v>44223</v>
      </c>
      <c r="B32">
        <v>91.400002000000001</v>
      </c>
      <c r="C32">
        <v>91.75</v>
      </c>
      <c r="D32">
        <v>88.900002000000001</v>
      </c>
      <c r="E32">
        <v>89.699996999999996</v>
      </c>
      <c r="F32">
        <v>83.731933999999995</v>
      </c>
      <c r="H32" s="21">
        <v>91.75</v>
      </c>
      <c r="I32" s="21">
        <f t="shared" si="1"/>
        <v>-2.1564177915840525E-2</v>
      </c>
      <c r="J32" s="21">
        <f t="shared" si="0"/>
        <v>-1.5026778676495771</v>
      </c>
    </row>
    <row r="33" spans="1:10" x14ac:dyDescent="0.25">
      <c r="A33" s="1">
        <v>44224</v>
      </c>
      <c r="B33">
        <v>89</v>
      </c>
      <c r="C33">
        <v>91.400002000000001</v>
      </c>
      <c r="D33">
        <v>88.800003000000004</v>
      </c>
      <c r="E33">
        <v>90.650002000000001</v>
      </c>
      <c r="F33">
        <v>84.618735999999998</v>
      </c>
      <c r="H33" s="21">
        <v>91.400002000000001</v>
      </c>
      <c r="I33" s="21">
        <f t="shared" si="1"/>
        <v>-3.821986592737448E-3</v>
      </c>
      <c r="J33" s="21">
        <f t="shared" si="0"/>
        <v>-1.5201208488101936</v>
      </c>
    </row>
    <row r="34" spans="1:10" x14ac:dyDescent="0.25">
      <c r="A34" s="1">
        <v>44225</v>
      </c>
      <c r="B34">
        <v>90.75</v>
      </c>
      <c r="C34">
        <v>92.949996999999996</v>
      </c>
      <c r="D34">
        <v>87.75</v>
      </c>
      <c r="E34">
        <v>88.300003000000004</v>
      </c>
      <c r="F34">
        <v>82.425087000000005</v>
      </c>
      <c r="H34" s="21">
        <v>92.949996999999996</v>
      </c>
      <c r="I34" s="21">
        <f t="shared" si="1"/>
        <v>1.6816181550093325E-2</v>
      </c>
      <c r="J34" s="21">
        <f t="shared" si="0"/>
        <v>-1.4428731685833081</v>
      </c>
    </row>
    <row r="35" spans="1:10" x14ac:dyDescent="0.25">
      <c r="A35" s="1">
        <v>44228</v>
      </c>
      <c r="B35">
        <v>89</v>
      </c>
      <c r="C35">
        <v>91.199996999999996</v>
      </c>
      <c r="D35">
        <v>88.449996999999996</v>
      </c>
      <c r="E35">
        <v>90.849997999999999</v>
      </c>
      <c r="F35">
        <v>84.805428000000006</v>
      </c>
      <c r="H35" s="21">
        <v>91.199996999999996</v>
      </c>
      <c r="I35" s="21">
        <f t="shared" si="1"/>
        <v>-1.9006817706487315E-2</v>
      </c>
      <c r="J35" s="21">
        <f t="shared" si="0"/>
        <v>-1.5300885727601279</v>
      </c>
    </row>
    <row r="36" spans="1:10" x14ac:dyDescent="0.25">
      <c r="A36" s="1">
        <v>44229</v>
      </c>
      <c r="B36">
        <v>92.5</v>
      </c>
      <c r="C36">
        <v>93.949996999999996</v>
      </c>
      <c r="D36">
        <v>91.199996999999996</v>
      </c>
      <c r="E36">
        <v>92.849997999999999</v>
      </c>
      <c r="F36">
        <v>86.672363000000004</v>
      </c>
      <c r="H36" s="21">
        <v>93.949996999999996</v>
      </c>
      <c r="I36" s="21">
        <f t="shared" si="1"/>
        <v>2.9707829742046929E-2</v>
      </c>
      <c r="J36" s="21">
        <f t="shared" si="0"/>
        <v>-1.3930357947679823</v>
      </c>
    </row>
    <row r="37" spans="1:10" x14ac:dyDescent="0.25">
      <c r="A37" s="1">
        <v>44230</v>
      </c>
      <c r="B37">
        <v>94.599997999999999</v>
      </c>
      <c r="C37">
        <v>95.300003000000004</v>
      </c>
      <c r="D37">
        <v>93</v>
      </c>
      <c r="E37">
        <v>93.349997999999999</v>
      </c>
      <c r="F37">
        <v>87.139090999999993</v>
      </c>
      <c r="H37" s="21">
        <v>95.300003000000004</v>
      </c>
      <c r="I37" s="21">
        <f t="shared" si="1"/>
        <v>1.4267148212099198E-2</v>
      </c>
      <c r="J37" s="21">
        <f t="shared" si="0"/>
        <v>-1.3257550410930494</v>
      </c>
    </row>
    <row r="38" spans="1:10" x14ac:dyDescent="0.25">
      <c r="A38" s="1">
        <v>44231</v>
      </c>
      <c r="B38">
        <v>94.25</v>
      </c>
      <c r="C38">
        <v>98.599997999999999</v>
      </c>
      <c r="D38">
        <v>94</v>
      </c>
      <c r="E38">
        <v>97.650002000000001</v>
      </c>
      <c r="F38">
        <v>91.153000000000006</v>
      </c>
      <c r="H38" s="21">
        <v>98.599997999999999</v>
      </c>
      <c r="I38" s="21">
        <f t="shared" si="1"/>
        <v>3.4041399184919663E-2</v>
      </c>
      <c r="J38" s="21">
        <f t="shared" si="0"/>
        <v>-1.161291956689344</v>
      </c>
    </row>
    <row r="39" spans="1:10" x14ac:dyDescent="0.25">
      <c r="A39" s="1">
        <v>44232</v>
      </c>
      <c r="B39">
        <v>98.949996999999996</v>
      </c>
      <c r="C39">
        <v>99.949996999999996</v>
      </c>
      <c r="D39">
        <v>96.800003000000004</v>
      </c>
      <c r="E39">
        <v>97.650002000000001</v>
      </c>
      <c r="F39">
        <v>91.153000000000006</v>
      </c>
      <c r="H39" s="21">
        <v>99.949996999999996</v>
      </c>
      <c r="I39" s="21">
        <f t="shared" si="1"/>
        <v>1.3598789606787124E-2</v>
      </c>
      <c r="J39" s="21">
        <f t="shared" si="0"/>
        <v>-1.0940115518760283</v>
      </c>
    </row>
    <row r="40" spans="1:10" x14ac:dyDescent="0.25">
      <c r="A40" s="1">
        <v>44235</v>
      </c>
      <c r="B40">
        <v>99.5</v>
      </c>
      <c r="C40">
        <v>100.800003</v>
      </c>
      <c r="D40">
        <v>99.099997999999999</v>
      </c>
      <c r="E40">
        <v>99.650002000000001</v>
      </c>
      <c r="F40">
        <v>93.019936000000001</v>
      </c>
      <c r="H40" s="21">
        <v>100.800003</v>
      </c>
      <c r="I40" s="21">
        <f t="shared" si="1"/>
        <v>8.468354467771496E-3</v>
      </c>
      <c r="J40" s="21">
        <f t="shared" si="0"/>
        <v>-1.0516494851087583</v>
      </c>
    </row>
    <row r="41" spans="1:10" x14ac:dyDescent="0.25">
      <c r="A41" s="1">
        <v>44236</v>
      </c>
      <c r="B41">
        <v>99.800003000000004</v>
      </c>
      <c r="C41">
        <v>103.349998</v>
      </c>
      <c r="D41">
        <v>99.800003000000004</v>
      </c>
      <c r="E41">
        <v>101</v>
      </c>
      <c r="F41">
        <v>94.280113</v>
      </c>
      <c r="H41" s="21">
        <v>103.349998</v>
      </c>
      <c r="I41" s="21">
        <f t="shared" si="1"/>
        <v>2.4982881376887089E-2</v>
      </c>
      <c r="J41" s="21">
        <f t="shared" si="0"/>
        <v>-0.92456443106654718</v>
      </c>
    </row>
    <row r="42" spans="1:10" x14ac:dyDescent="0.25">
      <c r="A42" s="1">
        <v>44237</v>
      </c>
      <c r="B42">
        <v>102</v>
      </c>
      <c r="C42">
        <v>102.5</v>
      </c>
      <c r="D42">
        <v>98.599997999999999</v>
      </c>
      <c r="E42">
        <v>100</v>
      </c>
      <c r="F42">
        <v>93.346642000000003</v>
      </c>
      <c r="H42" s="21">
        <v>102.5</v>
      </c>
      <c r="I42" s="21">
        <f t="shared" si="1"/>
        <v>-8.2584681975967755E-3</v>
      </c>
      <c r="J42" s="21">
        <f t="shared" si="0"/>
        <v>-0.9669260991348263</v>
      </c>
    </row>
    <row r="43" spans="1:10" x14ac:dyDescent="0.25">
      <c r="A43" s="1">
        <v>44238</v>
      </c>
      <c r="B43">
        <v>100</v>
      </c>
      <c r="C43">
        <v>100.349998</v>
      </c>
      <c r="D43">
        <v>98.900002000000001</v>
      </c>
      <c r="E43">
        <v>99.449996999999996</v>
      </c>
      <c r="F43">
        <v>92.833236999999997</v>
      </c>
      <c r="H43" s="21">
        <v>100.349998</v>
      </c>
      <c r="I43" s="21">
        <f t="shared" si="1"/>
        <v>-2.1198743266360044E-2</v>
      </c>
      <c r="J43" s="21">
        <f t="shared" si="0"/>
        <v>-1.0740765525125242</v>
      </c>
    </row>
    <row r="44" spans="1:10" x14ac:dyDescent="0.25">
      <c r="A44" s="1">
        <v>44239</v>
      </c>
      <c r="B44">
        <v>98.900002000000001</v>
      </c>
      <c r="C44">
        <v>99.400002000000001</v>
      </c>
      <c r="D44">
        <v>96.550003000000004</v>
      </c>
      <c r="E44">
        <v>97</v>
      </c>
      <c r="F44">
        <v>90.546249000000003</v>
      </c>
      <c r="H44" s="21">
        <v>99.400002000000001</v>
      </c>
      <c r="I44" s="21">
        <f t="shared" si="1"/>
        <v>-9.5119215288503242E-3</v>
      </c>
      <c r="J44" s="21">
        <f t="shared" si="0"/>
        <v>-1.1214218582875881</v>
      </c>
    </row>
    <row r="45" spans="1:10" x14ac:dyDescent="0.25">
      <c r="A45" s="1">
        <v>44242</v>
      </c>
      <c r="B45">
        <v>97</v>
      </c>
      <c r="C45">
        <v>99.25</v>
      </c>
      <c r="D45">
        <v>95.599997999999999</v>
      </c>
      <c r="E45">
        <v>98.449996999999996</v>
      </c>
      <c r="F45">
        <v>91.899772999999996</v>
      </c>
      <c r="H45" s="21">
        <v>99.25</v>
      </c>
      <c r="I45" s="21">
        <f t="shared" si="1"/>
        <v>-1.510214215952716E-3</v>
      </c>
      <c r="J45" s="21">
        <f t="shared" si="0"/>
        <v>-1.1288975640346348</v>
      </c>
    </row>
    <row r="46" spans="1:10" x14ac:dyDescent="0.25">
      <c r="A46" s="1">
        <v>44243</v>
      </c>
      <c r="B46">
        <v>99.25</v>
      </c>
      <c r="C46">
        <v>104.849998</v>
      </c>
      <c r="D46">
        <v>99.25</v>
      </c>
      <c r="E46">
        <v>103.75</v>
      </c>
      <c r="F46">
        <v>96.847144999999998</v>
      </c>
      <c r="H46" s="21">
        <v>104.849998</v>
      </c>
      <c r="I46" s="21">
        <f t="shared" si="1"/>
        <v>5.4888818705760095E-2</v>
      </c>
      <c r="J46" s="21">
        <f t="shared" si="0"/>
        <v>-0.84980837034355861</v>
      </c>
    </row>
    <row r="47" spans="1:10" x14ac:dyDescent="0.25">
      <c r="A47" s="1">
        <v>44244</v>
      </c>
      <c r="B47">
        <v>102</v>
      </c>
      <c r="C47">
        <v>103.5</v>
      </c>
      <c r="D47">
        <v>100.800003</v>
      </c>
      <c r="E47">
        <v>102.25</v>
      </c>
      <c r="F47">
        <v>97.084518000000003</v>
      </c>
      <c r="H47" s="21">
        <v>103.5</v>
      </c>
      <c r="I47" s="21">
        <f t="shared" si="1"/>
        <v>-1.2959125567636093E-2</v>
      </c>
      <c r="J47" s="21">
        <f t="shared" si="0"/>
        <v>-0.91708872531950059</v>
      </c>
    </row>
    <row r="48" spans="1:10" x14ac:dyDescent="0.25">
      <c r="A48" s="1">
        <v>44245</v>
      </c>
      <c r="B48">
        <v>103.699997</v>
      </c>
      <c r="C48">
        <v>115.5</v>
      </c>
      <c r="D48">
        <v>103.349998</v>
      </c>
      <c r="E48">
        <v>110.699997</v>
      </c>
      <c r="F48">
        <v>105.10762800000001</v>
      </c>
      <c r="H48" s="21">
        <v>115.5</v>
      </c>
      <c r="I48" s="21">
        <f t="shared" si="1"/>
        <v>0.10969891725642453</v>
      </c>
      <c r="J48" s="21">
        <f t="shared" si="0"/>
        <v>-0.31904023953559257</v>
      </c>
    </row>
    <row r="49" spans="1:10" x14ac:dyDescent="0.25">
      <c r="A49" s="1">
        <v>44246</v>
      </c>
      <c r="B49">
        <v>110.699997</v>
      </c>
      <c r="C49">
        <v>112.199997</v>
      </c>
      <c r="D49">
        <v>103.849998</v>
      </c>
      <c r="E49">
        <v>105.099998</v>
      </c>
      <c r="F49">
        <v>99.790535000000006</v>
      </c>
      <c r="H49" s="21">
        <v>112.199997</v>
      </c>
      <c r="I49" s="21">
        <f t="shared" si="1"/>
        <v>-2.8987563611220641E-2</v>
      </c>
      <c r="J49" s="21">
        <f t="shared" si="0"/>
        <v>-0.48350372263828895</v>
      </c>
    </row>
    <row r="50" spans="1:10" x14ac:dyDescent="0.25">
      <c r="A50" s="1">
        <v>44249</v>
      </c>
      <c r="B50">
        <v>105.900002</v>
      </c>
      <c r="C50">
        <v>108.550003</v>
      </c>
      <c r="D50">
        <v>105.300003</v>
      </c>
      <c r="E50">
        <v>106.300003</v>
      </c>
      <c r="F50">
        <v>100.92991600000001</v>
      </c>
      <c r="H50" s="21">
        <v>108.550003</v>
      </c>
      <c r="I50" s="21">
        <f t="shared" si="1"/>
        <v>-3.3072042389293489E-2</v>
      </c>
      <c r="J50" s="21">
        <f t="shared" si="0"/>
        <v>-0.66540983803998432</v>
      </c>
    </row>
    <row r="51" spans="1:10" x14ac:dyDescent="0.25">
      <c r="A51" s="1">
        <v>44250</v>
      </c>
      <c r="B51">
        <v>109.75</v>
      </c>
      <c r="C51">
        <v>114.400002</v>
      </c>
      <c r="D51">
        <v>109.449997</v>
      </c>
      <c r="E51">
        <v>112.199997</v>
      </c>
      <c r="F51">
        <v>106.531853</v>
      </c>
      <c r="H51" s="21">
        <v>114.400002</v>
      </c>
      <c r="I51" s="21">
        <f t="shared" si="1"/>
        <v>5.249017246688082E-2</v>
      </c>
      <c r="J51" s="21">
        <f t="shared" si="0"/>
        <v>-0.37386125105770318</v>
      </c>
    </row>
    <row r="52" spans="1:10" x14ac:dyDescent="0.25">
      <c r="A52" s="1">
        <v>44251</v>
      </c>
      <c r="B52">
        <v>114</v>
      </c>
      <c r="C52">
        <v>115.349998</v>
      </c>
      <c r="D52">
        <v>111</v>
      </c>
      <c r="E52">
        <v>113.599998</v>
      </c>
      <c r="F52">
        <v>107.86113</v>
      </c>
      <c r="H52" s="21">
        <v>115.349998</v>
      </c>
      <c r="I52" s="21">
        <f t="shared" si="1"/>
        <v>8.2698708530126678E-3</v>
      </c>
      <c r="J52" s="21">
        <f t="shared" si="0"/>
        <v>-0.32651594528263911</v>
      </c>
    </row>
    <row r="53" spans="1:10" x14ac:dyDescent="0.25">
      <c r="A53" s="1">
        <v>44252</v>
      </c>
      <c r="B53">
        <v>116</v>
      </c>
      <c r="C53">
        <v>120.5</v>
      </c>
      <c r="D53">
        <v>115.349998</v>
      </c>
      <c r="E53">
        <v>119.050003</v>
      </c>
      <c r="F53">
        <v>113.03581200000001</v>
      </c>
      <c r="H53" s="21">
        <v>120.5</v>
      </c>
      <c r="I53" s="21">
        <f t="shared" si="1"/>
        <v>4.3678785649482008E-2</v>
      </c>
      <c r="J53" s="21">
        <f t="shared" si="0"/>
        <v>-6.9853370458964253E-2</v>
      </c>
    </row>
    <row r="54" spans="1:10" x14ac:dyDescent="0.25">
      <c r="A54" s="1">
        <v>44253</v>
      </c>
      <c r="B54">
        <v>115.5</v>
      </c>
      <c r="C54">
        <v>118.400002</v>
      </c>
      <c r="D54">
        <v>110.050003</v>
      </c>
      <c r="E54">
        <v>111</v>
      </c>
      <c r="F54">
        <v>105.392487</v>
      </c>
      <c r="H54" s="21">
        <v>118.400002</v>
      </c>
      <c r="I54" s="21">
        <f t="shared" si="1"/>
        <v>-1.7581013588912574E-2</v>
      </c>
      <c r="J54" s="21">
        <f t="shared" si="0"/>
        <v>-0.17451175579640049</v>
      </c>
    </row>
    <row r="55" spans="1:10" x14ac:dyDescent="0.25">
      <c r="A55" s="1">
        <v>44256</v>
      </c>
      <c r="B55">
        <v>114.300003</v>
      </c>
      <c r="C55">
        <v>117.650002</v>
      </c>
      <c r="D55">
        <v>113.5</v>
      </c>
      <c r="E55">
        <v>117.050003</v>
      </c>
      <c r="F55">
        <v>111.136848</v>
      </c>
      <c r="H55" s="21">
        <v>117.650002</v>
      </c>
      <c r="I55" s="21">
        <f t="shared" si="1"/>
        <v>-6.3546071688507103E-3</v>
      </c>
      <c r="J55" s="21">
        <f t="shared" si="0"/>
        <v>-0.21188978615789475</v>
      </c>
    </row>
    <row r="56" spans="1:10" x14ac:dyDescent="0.25">
      <c r="A56" s="1">
        <v>44257</v>
      </c>
      <c r="B56">
        <v>115.900002</v>
      </c>
      <c r="C56">
        <v>116.650002</v>
      </c>
      <c r="D56">
        <v>112.75</v>
      </c>
      <c r="E56">
        <v>113.5</v>
      </c>
      <c r="F56">
        <v>107.76618999999999</v>
      </c>
      <c r="H56" s="21">
        <v>116.650002</v>
      </c>
      <c r="I56" s="21">
        <f t="shared" si="1"/>
        <v>-8.5361165602010382E-3</v>
      </c>
      <c r="J56" s="21">
        <f t="shared" si="0"/>
        <v>-0.26172715997322044</v>
      </c>
    </row>
    <row r="57" spans="1:10" x14ac:dyDescent="0.25">
      <c r="A57" s="1">
        <v>44258</v>
      </c>
      <c r="B57">
        <v>114.050003</v>
      </c>
      <c r="C57">
        <v>115.800003</v>
      </c>
      <c r="D57">
        <v>113.199997</v>
      </c>
      <c r="E57">
        <v>114</v>
      </c>
      <c r="F57">
        <v>108.24092899999999</v>
      </c>
      <c r="H57" s="21">
        <v>115.800003</v>
      </c>
      <c r="I57" s="21">
        <f t="shared" si="1"/>
        <v>-7.3134245671149511E-3</v>
      </c>
      <c r="J57" s="21">
        <f t="shared" si="0"/>
        <v>-0.30408887787887329</v>
      </c>
    </row>
    <row r="58" spans="1:10" x14ac:dyDescent="0.25">
      <c r="A58" s="1">
        <v>44259</v>
      </c>
      <c r="B58">
        <v>113.949997</v>
      </c>
      <c r="C58">
        <v>117</v>
      </c>
      <c r="D58">
        <v>112.300003</v>
      </c>
      <c r="E58">
        <v>112.699997</v>
      </c>
      <c r="F58">
        <v>107.006592</v>
      </c>
      <c r="H58" s="21">
        <v>117</v>
      </c>
      <c r="I58" s="21">
        <f t="shared" si="1"/>
        <v>1.0309343752125852E-2</v>
      </c>
      <c r="J58" s="21">
        <f t="shared" si="0"/>
        <v>-0.24428417881260409</v>
      </c>
    </row>
    <row r="59" spans="1:10" x14ac:dyDescent="0.25">
      <c r="A59" s="1">
        <v>44260</v>
      </c>
      <c r="B59">
        <v>116.25</v>
      </c>
      <c r="C59">
        <v>118.25</v>
      </c>
      <c r="D59">
        <v>113.5</v>
      </c>
      <c r="E59">
        <v>114.949997</v>
      </c>
      <c r="F59">
        <v>109.142929</v>
      </c>
      <c r="H59" s="21">
        <v>118.25</v>
      </c>
      <c r="I59" s="21">
        <f t="shared" si="1"/>
        <v>1.0627092574286193E-2</v>
      </c>
      <c r="J59" s="21">
        <f t="shared" si="0"/>
        <v>-0.181987461543447</v>
      </c>
    </row>
    <row r="60" spans="1:10" x14ac:dyDescent="0.25">
      <c r="A60" s="1">
        <v>44263</v>
      </c>
      <c r="B60">
        <v>118.949997</v>
      </c>
      <c r="C60">
        <v>122.349998</v>
      </c>
      <c r="D60">
        <v>117.199997</v>
      </c>
      <c r="E60">
        <v>118.25</v>
      </c>
      <c r="F60">
        <v>112.276222</v>
      </c>
      <c r="H60" s="21">
        <v>122.349998</v>
      </c>
      <c r="I60" s="21">
        <f t="shared" si="1"/>
        <v>3.4084746170091482E-2</v>
      </c>
      <c r="J60" s="21">
        <f t="shared" si="0"/>
        <v>2.2345671424640567E-2</v>
      </c>
    </row>
    <row r="61" spans="1:10" x14ac:dyDescent="0.25">
      <c r="A61" s="1">
        <v>44264</v>
      </c>
      <c r="B61">
        <v>119.400002</v>
      </c>
      <c r="C61">
        <v>119.550003</v>
      </c>
      <c r="D61">
        <v>114.199997</v>
      </c>
      <c r="E61">
        <v>116.75</v>
      </c>
      <c r="F61">
        <v>110.851997</v>
      </c>
      <c r="H61" s="21">
        <v>119.550003</v>
      </c>
      <c r="I61" s="21">
        <f t="shared" si="1"/>
        <v>-2.3151054543697341E-2</v>
      </c>
      <c r="J61" s="21">
        <f t="shared" si="0"/>
        <v>-0.11719872607140201</v>
      </c>
    </row>
    <row r="62" spans="1:10" x14ac:dyDescent="0.25">
      <c r="A62" s="1">
        <v>44265</v>
      </c>
      <c r="B62">
        <v>116.900002</v>
      </c>
      <c r="C62">
        <v>117</v>
      </c>
      <c r="D62">
        <v>113.599998</v>
      </c>
      <c r="E62">
        <v>114.400002</v>
      </c>
      <c r="F62">
        <v>108.62072000000001</v>
      </c>
      <c r="H62" s="21">
        <v>117</v>
      </c>
      <c r="I62" s="21">
        <f t="shared" si="1"/>
        <v>-2.1560784200680229E-2</v>
      </c>
      <c r="J62" s="21">
        <f t="shared" si="0"/>
        <v>-0.24428417881260409</v>
      </c>
    </row>
    <row r="63" spans="1:10" x14ac:dyDescent="0.25">
      <c r="A63" s="1">
        <v>44267</v>
      </c>
      <c r="B63">
        <v>116.75</v>
      </c>
      <c r="C63">
        <v>117.400002</v>
      </c>
      <c r="D63">
        <v>114</v>
      </c>
      <c r="E63">
        <v>115.050003</v>
      </c>
      <c r="F63">
        <v>109.23788500000001</v>
      </c>
      <c r="H63" s="21">
        <v>117.400002</v>
      </c>
      <c r="I63" s="21">
        <f t="shared" si="1"/>
        <v>3.4129896320149221E-3</v>
      </c>
      <c r="J63" s="21">
        <f t="shared" si="0"/>
        <v>-0.22434912961172618</v>
      </c>
    </row>
    <row r="64" spans="1:10" x14ac:dyDescent="0.25">
      <c r="A64" s="1">
        <v>44270</v>
      </c>
      <c r="B64">
        <v>116</v>
      </c>
      <c r="C64">
        <v>116.849998</v>
      </c>
      <c r="D64">
        <v>112.800003</v>
      </c>
      <c r="E64">
        <v>114.349998</v>
      </c>
      <c r="F64">
        <v>108.57324199999999</v>
      </c>
      <c r="H64" s="21">
        <v>116.849998</v>
      </c>
      <c r="I64" s="21">
        <f t="shared" si="1"/>
        <v>-4.695880560864835E-3</v>
      </c>
      <c r="J64" s="21">
        <f t="shared" si="0"/>
        <v>-0.25175988455965059</v>
      </c>
    </row>
    <row r="65" spans="1:10" x14ac:dyDescent="0.25">
      <c r="A65" s="1">
        <v>44271</v>
      </c>
      <c r="B65">
        <v>113.800003</v>
      </c>
      <c r="C65">
        <v>116.300003</v>
      </c>
      <c r="D65">
        <v>113.449997</v>
      </c>
      <c r="E65">
        <v>115.099998</v>
      </c>
      <c r="F65">
        <v>109.285355</v>
      </c>
      <c r="H65" s="21">
        <v>116.300003</v>
      </c>
      <c r="I65" s="21">
        <f t="shared" si="1"/>
        <v>-4.7179585489308734E-3</v>
      </c>
      <c r="J65" s="21">
        <f t="shared" si="0"/>
        <v>-0.27917019097121043</v>
      </c>
    </row>
    <row r="66" spans="1:10" x14ac:dyDescent="0.25">
      <c r="A66" s="1">
        <v>44272</v>
      </c>
      <c r="B66">
        <v>114.800003</v>
      </c>
      <c r="C66">
        <v>114.849998</v>
      </c>
      <c r="D66">
        <v>108.75</v>
      </c>
      <c r="E66">
        <v>109.349998</v>
      </c>
      <c r="F66">
        <v>103.825836</v>
      </c>
      <c r="H66" s="21">
        <v>114.849998</v>
      </c>
      <c r="I66" s="21">
        <f t="shared" si="1"/>
        <v>-1.2546173598886493E-2</v>
      </c>
      <c r="J66" s="21">
        <f t="shared" ref="J66:J129" si="2">STANDARDIZE(H66,$M$3,$M$4^0.5)</f>
        <v>-0.35143463219030197</v>
      </c>
    </row>
    <row r="67" spans="1:10" x14ac:dyDescent="0.25">
      <c r="A67" s="1">
        <v>44273</v>
      </c>
      <c r="B67">
        <v>110</v>
      </c>
      <c r="C67">
        <v>112.199997</v>
      </c>
      <c r="D67">
        <v>107.5</v>
      </c>
      <c r="E67">
        <v>110.199997</v>
      </c>
      <c r="F67">
        <v>104.63288900000001</v>
      </c>
      <c r="H67" s="21">
        <v>112.199997</v>
      </c>
      <c r="I67" s="21">
        <f t="shared" si="1"/>
        <v>-2.3343945370461177E-2</v>
      </c>
      <c r="J67" s="21">
        <f t="shared" si="2"/>
        <v>-0.48350372263828895</v>
      </c>
    </row>
    <row r="68" spans="1:10" x14ac:dyDescent="0.25">
      <c r="A68" s="1">
        <v>44274</v>
      </c>
      <c r="B68">
        <v>106.25</v>
      </c>
      <c r="C68">
        <v>113.25</v>
      </c>
      <c r="D68">
        <v>104.449997</v>
      </c>
      <c r="E68">
        <v>110.5</v>
      </c>
      <c r="F68">
        <v>104.91773999999999</v>
      </c>
      <c r="H68" s="21">
        <v>113.25</v>
      </c>
      <c r="I68" s="21">
        <f t="shared" ref="I68:I131" si="3">LN(H68/H67)</f>
        <v>9.3147980125157463E-3</v>
      </c>
      <c r="J68" s="21">
        <f t="shared" si="2"/>
        <v>-0.43117433062007537</v>
      </c>
    </row>
    <row r="69" spans="1:10" x14ac:dyDescent="0.25">
      <c r="A69" s="1">
        <v>44277</v>
      </c>
      <c r="B69">
        <v>110.5</v>
      </c>
      <c r="C69">
        <v>111.25</v>
      </c>
      <c r="D69">
        <v>108.550003</v>
      </c>
      <c r="E69">
        <v>109.599998</v>
      </c>
      <c r="F69">
        <v>104.06321</v>
      </c>
      <c r="H69" s="21">
        <v>111.25</v>
      </c>
      <c r="I69" s="21">
        <f t="shared" si="3"/>
        <v>-1.7817843316793786E-2</v>
      </c>
      <c r="J69" s="21">
        <f t="shared" si="2"/>
        <v>-0.53084907825072669</v>
      </c>
    </row>
    <row r="70" spans="1:10" x14ac:dyDescent="0.25">
      <c r="A70" s="1">
        <v>44278</v>
      </c>
      <c r="B70">
        <v>109.599998</v>
      </c>
      <c r="C70">
        <v>110.300003</v>
      </c>
      <c r="D70">
        <v>106.599998</v>
      </c>
      <c r="E70">
        <v>107.150002</v>
      </c>
      <c r="F70">
        <v>101.736977</v>
      </c>
      <c r="H70" s="21">
        <v>110.300003</v>
      </c>
      <c r="I70" s="21">
        <f t="shared" si="3"/>
        <v>-8.575967588343749E-3</v>
      </c>
      <c r="J70" s="21">
        <f t="shared" si="2"/>
        <v>-0.57819443386316449</v>
      </c>
    </row>
    <row r="71" spans="1:10" x14ac:dyDescent="0.25">
      <c r="A71" s="1">
        <v>44279</v>
      </c>
      <c r="B71">
        <v>105</v>
      </c>
      <c r="C71">
        <v>106</v>
      </c>
      <c r="D71">
        <v>102.849998</v>
      </c>
      <c r="E71">
        <v>104.800003</v>
      </c>
      <c r="F71">
        <v>99.505691999999996</v>
      </c>
      <c r="H71" s="21">
        <v>106</v>
      </c>
      <c r="I71" s="21">
        <f t="shared" si="3"/>
        <v>-3.9764859345938708E-2</v>
      </c>
      <c r="J71" s="21">
        <f t="shared" si="2"/>
        <v>-0.79249529078118641</v>
      </c>
    </row>
    <row r="72" spans="1:10" x14ac:dyDescent="0.25">
      <c r="A72" s="1">
        <v>44280</v>
      </c>
      <c r="B72">
        <v>106</v>
      </c>
      <c r="C72">
        <v>107.699997</v>
      </c>
      <c r="D72">
        <v>101.300003</v>
      </c>
      <c r="E72">
        <v>102</v>
      </c>
      <c r="F72">
        <v>96.847144999999998</v>
      </c>
      <c r="H72" s="21">
        <v>107.699997</v>
      </c>
      <c r="I72" s="21">
        <f t="shared" si="3"/>
        <v>1.5910462195122155E-2</v>
      </c>
      <c r="J72" s="21">
        <f t="shared" si="2"/>
        <v>-0.70777190480725449</v>
      </c>
    </row>
    <row r="73" spans="1:10" x14ac:dyDescent="0.25">
      <c r="A73" s="1">
        <v>44281</v>
      </c>
      <c r="B73">
        <v>103</v>
      </c>
      <c r="C73">
        <v>104</v>
      </c>
      <c r="D73">
        <v>100.25</v>
      </c>
      <c r="E73">
        <v>102.400002</v>
      </c>
      <c r="F73">
        <v>97.226935999999995</v>
      </c>
      <c r="H73" s="21">
        <v>104</v>
      </c>
      <c r="I73" s="21">
        <f t="shared" si="3"/>
        <v>-3.4958657165816635E-2</v>
      </c>
      <c r="J73" s="21">
        <f t="shared" si="2"/>
        <v>-0.89217003841183773</v>
      </c>
    </row>
    <row r="74" spans="1:10" x14ac:dyDescent="0.25">
      <c r="A74" s="1">
        <v>44285</v>
      </c>
      <c r="B74">
        <v>104.050003</v>
      </c>
      <c r="C74">
        <v>106.300003</v>
      </c>
      <c r="D74">
        <v>102.599998</v>
      </c>
      <c r="E74">
        <v>103.5</v>
      </c>
      <c r="F74">
        <v>98.271370000000005</v>
      </c>
      <c r="H74" s="21">
        <v>106.300003</v>
      </c>
      <c r="I74" s="21">
        <f t="shared" si="3"/>
        <v>2.1874414428542339E-2</v>
      </c>
      <c r="J74" s="21">
        <f t="shared" si="2"/>
        <v>-0.77754392912446713</v>
      </c>
    </row>
    <row r="75" spans="1:10" x14ac:dyDescent="0.25">
      <c r="A75" s="1">
        <v>44286</v>
      </c>
      <c r="B75">
        <v>102.800003</v>
      </c>
      <c r="C75">
        <v>104.199997</v>
      </c>
      <c r="D75">
        <v>101.900002</v>
      </c>
      <c r="E75">
        <v>102.150002</v>
      </c>
      <c r="F75">
        <v>96.989563000000004</v>
      </c>
      <c r="H75" s="21">
        <v>104.199997</v>
      </c>
      <c r="I75" s="21">
        <f t="shared" si="3"/>
        <v>-1.9953213041435908E-2</v>
      </c>
      <c r="J75" s="21">
        <f t="shared" si="2"/>
        <v>-0.88220271316089427</v>
      </c>
    </row>
    <row r="76" spans="1:10" x14ac:dyDescent="0.25">
      <c r="A76" s="1">
        <v>44287</v>
      </c>
      <c r="B76">
        <v>103</v>
      </c>
      <c r="C76">
        <v>105.25</v>
      </c>
      <c r="D76">
        <v>101.150002</v>
      </c>
      <c r="E76">
        <v>104.349998</v>
      </c>
      <c r="F76">
        <v>99.078429999999997</v>
      </c>
      <c r="H76" s="21">
        <v>105.25</v>
      </c>
      <c r="I76" s="21">
        <f t="shared" si="3"/>
        <v>1.0026372034011667E-2</v>
      </c>
      <c r="J76" s="21">
        <f t="shared" si="2"/>
        <v>-0.82987332114268075</v>
      </c>
    </row>
    <row r="77" spans="1:10" x14ac:dyDescent="0.25">
      <c r="A77" s="1">
        <v>44291</v>
      </c>
      <c r="B77">
        <v>102.150002</v>
      </c>
      <c r="C77">
        <v>104.5</v>
      </c>
      <c r="D77">
        <v>99.400002000000001</v>
      </c>
      <c r="E77">
        <v>103.449997</v>
      </c>
      <c r="F77">
        <v>98.223892000000006</v>
      </c>
      <c r="H77" s="21">
        <v>104.5</v>
      </c>
      <c r="I77" s="21">
        <f t="shared" si="3"/>
        <v>-7.1514011576251282E-3</v>
      </c>
      <c r="J77" s="21">
        <f t="shared" si="2"/>
        <v>-0.86725135150417498</v>
      </c>
    </row>
    <row r="78" spans="1:10" x14ac:dyDescent="0.25">
      <c r="A78" s="1">
        <v>44292</v>
      </c>
      <c r="B78">
        <v>102.650002</v>
      </c>
      <c r="C78">
        <v>104.400002</v>
      </c>
      <c r="D78">
        <v>101.300003</v>
      </c>
      <c r="E78">
        <v>103.949997</v>
      </c>
      <c r="F78">
        <v>98.698631000000006</v>
      </c>
      <c r="H78" s="21">
        <v>104.400002</v>
      </c>
      <c r="I78" s="21">
        <f t="shared" si="3"/>
        <v>-9.5737679923934996E-4</v>
      </c>
      <c r="J78" s="21">
        <f t="shared" si="2"/>
        <v>-0.87223498921095988</v>
      </c>
    </row>
    <row r="79" spans="1:10" x14ac:dyDescent="0.25">
      <c r="A79" s="1">
        <v>44293</v>
      </c>
      <c r="B79">
        <v>103.900002</v>
      </c>
      <c r="C79">
        <v>105.349998</v>
      </c>
      <c r="D79">
        <v>103.449997</v>
      </c>
      <c r="E79">
        <v>104.650002</v>
      </c>
      <c r="F79">
        <v>99.363274000000004</v>
      </c>
      <c r="H79" s="21">
        <v>105.349998</v>
      </c>
      <c r="I79" s="21">
        <f t="shared" si="3"/>
        <v>9.0584266602336243E-3</v>
      </c>
      <c r="J79" s="21">
        <f t="shared" si="2"/>
        <v>-0.82488968343589575</v>
      </c>
    </row>
    <row r="80" spans="1:10" x14ac:dyDescent="0.25">
      <c r="A80" s="1">
        <v>44294</v>
      </c>
      <c r="B80">
        <v>103.800003</v>
      </c>
      <c r="C80">
        <v>105.699997</v>
      </c>
      <c r="D80">
        <v>103.300003</v>
      </c>
      <c r="E80">
        <v>103.599998</v>
      </c>
      <c r="F80">
        <v>98.366318000000007</v>
      </c>
      <c r="H80" s="21">
        <v>105.699997</v>
      </c>
      <c r="I80" s="21">
        <f t="shared" si="3"/>
        <v>3.3167432281177868E-3</v>
      </c>
      <c r="J80" s="21">
        <f t="shared" si="2"/>
        <v>-0.80744665243790581</v>
      </c>
    </row>
    <row r="81" spans="1:10" x14ac:dyDescent="0.25">
      <c r="A81" s="1">
        <v>44295</v>
      </c>
      <c r="B81">
        <v>103</v>
      </c>
      <c r="C81">
        <v>104.900002</v>
      </c>
      <c r="D81">
        <v>103</v>
      </c>
      <c r="E81">
        <v>103.800003</v>
      </c>
      <c r="F81">
        <v>98.556213</v>
      </c>
      <c r="H81" s="21">
        <v>104.900002</v>
      </c>
      <c r="I81" s="21">
        <f t="shared" si="3"/>
        <v>-7.5973300259494902E-3</v>
      </c>
      <c r="J81" s="21">
        <f t="shared" si="2"/>
        <v>-0.84731630230329702</v>
      </c>
    </row>
    <row r="82" spans="1:10" x14ac:dyDescent="0.25">
      <c r="A82" s="1">
        <v>44298</v>
      </c>
      <c r="B82">
        <v>100.849998</v>
      </c>
      <c r="C82">
        <v>102.25</v>
      </c>
      <c r="D82">
        <v>97.449996999999996</v>
      </c>
      <c r="E82">
        <v>98.050003000000004</v>
      </c>
      <c r="F82">
        <v>93.096694999999997</v>
      </c>
      <c r="H82" s="21">
        <v>102.25</v>
      </c>
      <c r="I82" s="21">
        <f t="shared" si="3"/>
        <v>-2.5586739545117126E-2</v>
      </c>
      <c r="J82" s="21">
        <f t="shared" si="2"/>
        <v>-0.97938544258865767</v>
      </c>
    </row>
    <row r="83" spans="1:10" x14ac:dyDescent="0.25">
      <c r="A83" s="1">
        <v>44299</v>
      </c>
      <c r="B83">
        <v>98.050003000000004</v>
      </c>
      <c r="C83">
        <v>102.5</v>
      </c>
      <c r="D83">
        <v>98.050003000000004</v>
      </c>
      <c r="E83">
        <v>102.050003</v>
      </c>
      <c r="F83">
        <v>96.894615000000002</v>
      </c>
      <c r="H83" s="21">
        <v>102.5</v>
      </c>
      <c r="I83" s="21">
        <f t="shared" si="3"/>
        <v>2.4420036555518089E-3</v>
      </c>
      <c r="J83" s="21">
        <f t="shared" si="2"/>
        <v>-0.9669260991348263</v>
      </c>
    </row>
    <row r="84" spans="1:10" x14ac:dyDescent="0.25">
      <c r="A84" s="1">
        <v>44301</v>
      </c>
      <c r="B84">
        <v>104.25</v>
      </c>
      <c r="C84">
        <v>106.75</v>
      </c>
      <c r="D84">
        <v>103.800003</v>
      </c>
      <c r="E84">
        <v>105.099998</v>
      </c>
      <c r="F84">
        <v>99.790535000000006</v>
      </c>
      <c r="H84" s="21">
        <v>106.75</v>
      </c>
      <c r="I84" s="21">
        <f t="shared" si="3"/>
        <v>4.0626853530271102E-2</v>
      </c>
      <c r="J84" s="21">
        <f t="shared" si="2"/>
        <v>-0.75511726041969218</v>
      </c>
    </row>
    <row r="85" spans="1:10" x14ac:dyDescent="0.25">
      <c r="A85" s="1">
        <v>44302</v>
      </c>
      <c r="B85">
        <v>104.599998</v>
      </c>
      <c r="C85">
        <v>107.849998</v>
      </c>
      <c r="D85">
        <v>104.199997</v>
      </c>
      <c r="E85">
        <v>107.300003</v>
      </c>
      <c r="F85">
        <v>101.879402</v>
      </c>
      <c r="H85" s="21">
        <v>107.849998</v>
      </c>
      <c r="I85" s="21">
        <f t="shared" si="3"/>
        <v>1.0251702182156751E-2</v>
      </c>
      <c r="J85" s="21">
        <f t="shared" si="2"/>
        <v>-0.70029624889758157</v>
      </c>
    </row>
    <row r="86" spans="1:10" x14ac:dyDescent="0.25">
      <c r="A86" s="1">
        <v>44305</v>
      </c>
      <c r="B86">
        <v>103.949997</v>
      </c>
      <c r="C86">
        <v>105.949997</v>
      </c>
      <c r="D86">
        <v>101.900002</v>
      </c>
      <c r="E86">
        <v>103.050003</v>
      </c>
      <c r="F86">
        <v>97.844100999999995</v>
      </c>
      <c r="H86" s="21">
        <v>105.949997</v>
      </c>
      <c r="I86" s="21">
        <f t="shared" si="3"/>
        <v>-1.7774097891826129E-2</v>
      </c>
      <c r="J86" s="21">
        <f t="shared" si="2"/>
        <v>-0.79498730898407433</v>
      </c>
    </row>
    <row r="87" spans="1:10" x14ac:dyDescent="0.25">
      <c r="A87" s="1">
        <v>44306</v>
      </c>
      <c r="B87">
        <v>103.300003</v>
      </c>
      <c r="C87">
        <v>105</v>
      </c>
      <c r="D87">
        <v>102.199997</v>
      </c>
      <c r="E87">
        <v>102.849998</v>
      </c>
      <c r="F87">
        <v>97.654205000000005</v>
      </c>
      <c r="H87" s="21">
        <v>105</v>
      </c>
      <c r="I87" s="21">
        <f t="shared" si="3"/>
        <v>-9.0069062415411901E-3</v>
      </c>
      <c r="J87" s="21">
        <f t="shared" si="2"/>
        <v>-0.84233266459651213</v>
      </c>
    </row>
    <row r="88" spans="1:10" x14ac:dyDescent="0.25">
      <c r="A88" s="1">
        <v>44308</v>
      </c>
      <c r="B88">
        <v>102.400002</v>
      </c>
      <c r="C88">
        <v>104.449997</v>
      </c>
      <c r="D88">
        <v>101.650002</v>
      </c>
      <c r="E88">
        <v>103.099998</v>
      </c>
      <c r="F88">
        <v>97.891570999999999</v>
      </c>
      <c r="H88" s="21">
        <v>104.449997</v>
      </c>
      <c r="I88" s="21">
        <f t="shared" si="3"/>
        <v>-5.2518908768254971E-3</v>
      </c>
      <c r="J88" s="21">
        <f t="shared" si="2"/>
        <v>-0.8697433697070629</v>
      </c>
    </row>
    <row r="89" spans="1:10" x14ac:dyDescent="0.25">
      <c r="A89" s="1">
        <v>44309</v>
      </c>
      <c r="B89">
        <v>102</v>
      </c>
      <c r="C89">
        <v>103.650002</v>
      </c>
      <c r="D89">
        <v>101.599998</v>
      </c>
      <c r="E89">
        <v>102.400002</v>
      </c>
      <c r="F89">
        <v>97.226935999999995</v>
      </c>
      <c r="H89" s="21">
        <v>103.650002</v>
      </c>
      <c r="I89" s="21">
        <f t="shared" si="3"/>
        <v>-7.688601103202717E-3</v>
      </c>
      <c r="J89" s="21">
        <f t="shared" si="2"/>
        <v>-0.90961301957245411</v>
      </c>
    </row>
    <row r="90" spans="1:10" x14ac:dyDescent="0.25">
      <c r="A90" s="1">
        <v>44312</v>
      </c>
      <c r="B90">
        <v>105.25</v>
      </c>
      <c r="C90">
        <v>105.699997</v>
      </c>
      <c r="D90">
        <v>102.5</v>
      </c>
      <c r="E90">
        <v>102.800003</v>
      </c>
      <c r="F90">
        <v>97.606728000000004</v>
      </c>
      <c r="H90" s="21">
        <v>105.699997</v>
      </c>
      <c r="I90" s="21">
        <f t="shared" si="3"/>
        <v>1.9585006316482668E-2</v>
      </c>
      <c r="J90" s="21">
        <f t="shared" si="2"/>
        <v>-0.80744665243790581</v>
      </c>
    </row>
    <row r="91" spans="1:10" x14ac:dyDescent="0.25">
      <c r="A91" s="1">
        <v>44313</v>
      </c>
      <c r="B91">
        <v>102.800003</v>
      </c>
      <c r="C91">
        <v>104</v>
      </c>
      <c r="D91">
        <v>102.800003</v>
      </c>
      <c r="E91">
        <v>103.199997</v>
      </c>
      <c r="F91">
        <v>97.986519000000001</v>
      </c>
      <c r="H91" s="21">
        <v>104</v>
      </c>
      <c r="I91" s="21">
        <f t="shared" si="3"/>
        <v>-1.6213965352605015E-2</v>
      </c>
      <c r="J91" s="21">
        <f t="shared" si="2"/>
        <v>-0.89217003841183773</v>
      </c>
    </row>
    <row r="92" spans="1:10" x14ac:dyDescent="0.25">
      <c r="A92" s="1">
        <v>44314</v>
      </c>
      <c r="B92">
        <v>103.75</v>
      </c>
      <c r="C92">
        <v>104.400002</v>
      </c>
      <c r="D92">
        <v>103.300003</v>
      </c>
      <c r="E92">
        <v>103.900002</v>
      </c>
      <c r="F92">
        <v>98.651161000000002</v>
      </c>
      <c r="H92" s="21">
        <v>104.400002</v>
      </c>
      <c r="I92" s="21">
        <f t="shared" si="3"/>
        <v>3.8387954642535747E-3</v>
      </c>
      <c r="J92" s="21">
        <f t="shared" si="2"/>
        <v>-0.87223498921095988</v>
      </c>
    </row>
    <row r="93" spans="1:10" x14ac:dyDescent="0.25">
      <c r="A93" s="1">
        <v>44315</v>
      </c>
      <c r="B93">
        <v>104.900002</v>
      </c>
      <c r="C93">
        <v>105.900002</v>
      </c>
      <c r="D93">
        <v>103.550003</v>
      </c>
      <c r="E93">
        <v>104.050003</v>
      </c>
      <c r="F93">
        <v>98.793578999999994</v>
      </c>
      <c r="H93" s="21">
        <v>105.900002</v>
      </c>
      <c r="I93" s="21">
        <f t="shared" si="3"/>
        <v>1.42655768874755E-2</v>
      </c>
      <c r="J93" s="21">
        <f t="shared" si="2"/>
        <v>-0.79747892848797131</v>
      </c>
    </row>
    <row r="94" spans="1:10" x14ac:dyDescent="0.25">
      <c r="A94" s="1">
        <v>44316</v>
      </c>
      <c r="B94">
        <v>104.150002</v>
      </c>
      <c r="C94">
        <v>112.699997</v>
      </c>
      <c r="D94">
        <v>103.300003</v>
      </c>
      <c r="E94">
        <v>108.150002</v>
      </c>
      <c r="F94">
        <v>102.68646200000001</v>
      </c>
      <c r="H94" s="21">
        <v>112.699997</v>
      </c>
      <c r="I94" s="21">
        <f t="shared" si="3"/>
        <v>6.2234122933284987E-2</v>
      </c>
      <c r="J94" s="21">
        <f t="shared" si="2"/>
        <v>-0.45858503573062609</v>
      </c>
    </row>
    <row r="95" spans="1:10" x14ac:dyDescent="0.25">
      <c r="A95" s="1">
        <v>44319</v>
      </c>
      <c r="B95">
        <v>108.150002</v>
      </c>
      <c r="C95">
        <v>110.699997</v>
      </c>
      <c r="D95">
        <v>106</v>
      </c>
      <c r="E95">
        <v>107.699997</v>
      </c>
      <c r="F95">
        <v>102.259186</v>
      </c>
      <c r="H95" s="21">
        <v>110.699997</v>
      </c>
      <c r="I95" s="21">
        <f t="shared" si="3"/>
        <v>-1.7905581812067074E-2</v>
      </c>
      <c r="J95" s="21">
        <f t="shared" si="2"/>
        <v>-0.55825978336127746</v>
      </c>
    </row>
    <row r="96" spans="1:10" x14ac:dyDescent="0.25">
      <c r="A96" s="1">
        <v>44320</v>
      </c>
      <c r="B96">
        <v>108</v>
      </c>
      <c r="C96">
        <v>110.300003</v>
      </c>
      <c r="D96">
        <v>107.699997</v>
      </c>
      <c r="E96">
        <v>109.650002</v>
      </c>
      <c r="F96">
        <v>104.11068</v>
      </c>
      <c r="H96" s="21">
        <v>110.300003</v>
      </c>
      <c r="I96" s="21">
        <f t="shared" si="3"/>
        <v>-3.6198591563139605E-3</v>
      </c>
      <c r="J96" s="21">
        <f t="shared" si="2"/>
        <v>-0.57819443386316449</v>
      </c>
    </row>
    <row r="97" spans="1:10" x14ac:dyDescent="0.25">
      <c r="A97" s="1">
        <v>44321</v>
      </c>
      <c r="B97">
        <v>112.400002</v>
      </c>
      <c r="C97">
        <v>114</v>
      </c>
      <c r="D97">
        <v>110.5</v>
      </c>
      <c r="E97">
        <v>111.099998</v>
      </c>
      <c r="F97">
        <v>105.487427</v>
      </c>
      <c r="H97" s="21">
        <v>114</v>
      </c>
      <c r="I97" s="21">
        <f t="shared" si="3"/>
        <v>3.2994494936489628E-2</v>
      </c>
      <c r="J97" s="21">
        <f t="shared" si="2"/>
        <v>-0.39379630025858109</v>
      </c>
    </row>
    <row r="98" spans="1:10" x14ac:dyDescent="0.25">
      <c r="A98" s="1">
        <v>44322</v>
      </c>
      <c r="B98">
        <v>112.300003</v>
      </c>
      <c r="C98">
        <v>112.849998</v>
      </c>
      <c r="D98">
        <v>109.449997</v>
      </c>
      <c r="E98">
        <v>110.25</v>
      </c>
      <c r="F98">
        <v>104.680374</v>
      </c>
      <c r="H98" s="21">
        <v>112.849998</v>
      </c>
      <c r="I98" s="21">
        <f t="shared" si="3"/>
        <v>-1.0138962853591617E-2</v>
      </c>
      <c r="J98" s="21">
        <f t="shared" si="2"/>
        <v>-0.45110937982095328</v>
      </c>
    </row>
    <row r="99" spans="1:10" x14ac:dyDescent="0.25">
      <c r="A99" s="1">
        <v>44323</v>
      </c>
      <c r="B99">
        <v>110.849998</v>
      </c>
      <c r="C99">
        <v>112.349998</v>
      </c>
      <c r="D99">
        <v>109.650002</v>
      </c>
      <c r="E99">
        <v>111.449997</v>
      </c>
      <c r="F99">
        <v>105.81974</v>
      </c>
      <c r="H99" s="21">
        <v>112.349998</v>
      </c>
      <c r="I99" s="21">
        <f t="shared" si="3"/>
        <v>-4.4405047110789905E-3</v>
      </c>
      <c r="J99" s="21">
        <f t="shared" si="2"/>
        <v>-0.47602806672861614</v>
      </c>
    </row>
    <row r="100" spans="1:10" x14ac:dyDescent="0.25">
      <c r="A100" s="1">
        <v>44326</v>
      </c>
      <c r="B100">
        <v>113.849998</v>
      </c>
      <c r="C100">
        <v>114.949997</v>
      </c>
      <c r="D100">
        <v>112.5</v>
      </c>
      <c r="E100">
        <v>113.900002</v>
      </c>
      <c r="F100">
        <v>108.14598100000001</v>
      </c>
      <c r="H100" s="21">
        <v>114.949997</v>
      </c>
      <c r="I100" s="21">
        <f t="shared" si="3"/>
        <v>2.2878244281061749E-2</v>
      </c>
      <c r="J100" s="21">
        <f t="shared" si="2"/>
        <v>-0.34645094464614334</v>
      </c>
    </row>
    <row r="101" spans="1:10" x14ac:dyDescent="0.25">
      <c r="A101" s="1">
        <v>44327</v>
      </c>
      <c r="B101">
        <v>112.550003</v>
      </c>
      <c r="C101">
        <v>118.699997</v>
      </c>
      <c r="D101">
        <v>110.75</v>
      </c>
      <c r="E101">
        <v>118.099998</v>
      </c>
      <c r="F101">
        <v>112.133797</v>
      </c>
      <c r="H101" s="21">
        <v>118.699997</v>
      </c>
      <c r="I101" s="21">
        <f t="shared" si="3"/>
        <v>3.2102051230935874E-2</v>
      </c>
      <c r="J101" s="21">
        <f t="shared" si="2"/>
        <v>-0.15956079283867208</v>
      </c>
    </row>
    <row r="102" spans="1:10" x14ac:dyDescent="0.25">
      <c r="A102" s="1">
        <v>44328</v>
      </c>
      <c r="B102">
        <v>118.699997</v>
      </c>
      <c r="C102">
        <v>121.150002</v>
      </c>
      <c r="D102">
        <v>113.699997</v>
      </c>
      <c r="E102">
        <v>115.099998</v>
      </c>
      <c r="F102">
        <v>109.285355</v>
      </c>
      <c r="H102" s="21">
        <v>121.150002</v>
      </c>
      <c r="I102" s="21">
        <f t="shared" si="3"/>
        <v>2.0430187429172582E-2</v>
      </c>
      <c r="J102" s="21">
        <f t="shared" si="2"/>
        <v>-3.745897780425491E-2</v>
      </c>
    </row>
    <row r="103" spans="1:10" x14ac:dyDescent="0.25">
      <c r="A103" s="1">
        <v>44330</v>
      </c>
      <c r="B103">
        <v>116</v>
      </c>
      <c r="C103">
        <v>116</v>
      </c>
      <c r="D103">
        <v>111.550003</v>
      </c>
      <c r="E103">
        <v>112.949997</v>
      </c>
      <c r="F103">
        <v>107.243965</v>
      </c>
      <c r="H103" s="21">
        <v>116</v>
      </c>
      <c r="I103" s="21">
        <f t="shared" si="3"/>
        <v>-4.3439272664630491E-2</v>
      </c>
      <c r="J103" s="21">
        <f t="shared" si="2"/>
        <v>-0.29412155262792977</v>
      </c>
    </row>
    <row r="104" spans="1:10" x14ac:dyDescent="0.25">
      <c r="A104" s="1">
        <v>44333</v>
      </c>
      <c r="B104">
        <v>113.949997</v>
      </c>
      <c r="C104">
        <v>115.400002</v>
      </c>
      <c r="D104">
        <v>112.25</v>
      </c>
      <c r="E104">
        <v>114.25</v>
      </c>
      <c r="F104">
        <v>108.478302</v>
      </c>
      <c r="H104" s="21">
        <v>115.400002</v>
      </c>
      <c r="I104" s="21">
        <f t="shared" si="3"/>
        <v>-5.1858197013430196E-3</v>
      </c>
      <c r="J104" s="21">
        <f t="shared" si="2"/>
        <v>-0.32402387724237752</v>
      </c>
    </row>
    <row r="105" spans="1:10" x14ac:dyDescent="0.25">
      <c r="A105" s="1">
        <v>44334</v>
      </c>
      <c r="B105">
        <v>115</v>
      </c>
      <c r="C105">
        <v>117.5</v>
      </c>
      <c r="D105">
        <v>114.300003</v>
      </c>
      <c r="E105">
        <v>116.099998</v>
      </c>
      <c r="F105">
        <v>110.23483299999999</v>
      </c>
      <c r="H105" s="21">
        <v>117.5</v>
      </c>
      <c r="I105" s="21">
        <f t="shared" si="3"/>
        <v>1.8033962179192155E-2</v>
      </c>
      <c r="J105" s="21">
        <f t="shared" si="2"/>
        <v>-0.21936549190494126</v>
      </c>
    </row>
    <row r="106" spans="1:10" x14ac:dyDescent="0.25">
      <c r="A106" s="1">
        <v>44335</v>
      </c>
      <c r="B106">
        <v>114.5</v>
      </c>
      <c r="C106">
        <v>115.800003</v>
      </c>
      <c r="D106">
        <v>113.400002</v>
      </c>
      <c r="E106">
        <v>114.900002</v>
      </c>
      <c r="F106">
        <v>109.095467</v>
      </c>
      <c r="H106" s="21">
        <v>115.800003</v>
      </c>
      <c r="I106" s="21">
        <f t="shared" si="3"/>
        <v>-1.4573742538583343E-2</v>
      </c>
      <c r="J106" s="21">
        <f t="shared" si="2"/>
        <v>-0.30408887787887329</v>
      </c>
    </row>
    <row r="107" spans="1:10" x14ac:dyDescent="0.25">
      <c r="A107" s="1">
        <v>44336</v>
      </c>
      <c r="B107">
        <v>113.449997</v>
      </c>
      <c r="C107">
        <v>114.699997</v>
      </c>
      <c r="D107">
        <v>111.199997</v>
      </c>
      <c r="E107">
        <v>111.800003</v>
      </c>
      <c r="F107">
        <v>106.152069</v>
      </c>
      <c r="H107" s="21">
        <v>114.699997</v>
      </c>
      <c r="I107" s="21">
        <f t="shared" si="3"/>
        <v>-9.5445930654931028E-3</v>
      </c>
      <c r="J107" s="21">
        <f t="shared" si="2"/>
        <v>-0.35891028809997477</v>
      </c>
    </row>
    <row r="108" spans="1:10" x14ac:dyDescent="0.25">
      <c r="A108" s="1">
        <v>44337</v>
      </c>
      <c r="B108">
        <v>111.050003</v>
      </c>
      <c r="C108">
        <v>114.050003</v>
      </c>
      <c r="D108">
        <v>111.050003</v>
      </c>
      <c r="E108">
        <v>112.75</v>
      </c>
      <c r="F108">
        <v>107.05407700000001</v>
      </c>
      <c r="H108" s="21">
        <v>114.050003</v>
      </c>
      <c r="I108" s="21">
        <f t="shared" si="3"/>
        <v>-5.6830229454879382E-3</v>
      </c>
      <c r="J108" s="21">
        <f t="shared" si="2"/>
        <v>-0.39130428205569318</v>
      </c>
    </row>
    <row r="109" spans="1:10" x14ac:dyDescent="0.25">
      <c r="A109" s="1">
        <v>44340</v>
      </c>
      <c r="B109">
        <v>113.25</v>
      </c>
      <c r="C109">
        <v>113.949997</v>
      </c>
      <c r="D109">
        <v>110.849998</v>
      </c>
      <c r="E109">
        <v>113.050003</v>
      </c>
      <c r="F109">
        <v>107.338921</v>
      </c>
      <c r="H109" s="21">
        <v>113.949997</v>
      </c>
      <c r="I109" s="21">
        <f t="shared" si="3"/>
        <v>-8.7724567029288133E-4</v>
      </c>
      <c r="J109" s="21">
        <f t="shared" si="2"/>
        <v>-0.396288318461469</v>
      </c>
    </row>
    <row r="110" spans="1:10" x14ac:dyDescent="0.25">
      <c r="A110" s="1">
        <v>44341</v>
      </c>
      <c r="B110">
        <v>114.400002</v>
      </c>
      <c r="C110">
        <v>117.099998</v>
      </c>
      <c r="D110">
        <v>113.699997</v>
      </c>
      <c r="E110">
        <v>114.599998</v>
      </c>
      <c r="F110">
        <v>108.810608</v>
      </c>
      <c r="H110" s="21">
        <v>117.099998</v>
      </c>
      <c r="I110" s="21">
        <f t="shared" si="3"/>
        <v>2.7268524159895904E-2</v>
      </c>
      <c r="J110" s="21">
        <f t="shared" si="2"/>
        <v>-0.23930054110581919</v>
      </c>
    </row>
    <row r="111" spans="1:10" x14ac:dyDescent="0.25">
      <c r="A111" s="1">
        <v>44342</v>
      </c>
      <c r="B111">
        <v>115.400002</v>
      </c>
      <c r="C111">
        <v>115.400002</v>
      </c>
      <c r="D111">
        <v>113</v>
      </c>
      <c r="E111">
        <v>113.349998</v>
      </c>
      <c r="F111">
        <v>107.623756</v>
      </c>
      <c r="H111" s="21">
        <v>115.400002</v>
      </c>
      <c r="I111" s="21">
        <f t="shared" si="3"/>
        <v>-1.4623882119230687E-2</v>
      </c>
      <c r="J111" s="21">
        <f t="shared" si="2"/>
        <v>-0.32402387724237752</v>
      </c>
    </row>
    <row r="112" spans="1:10" x14ac:dyDescent="0.25">
      <c r="A112" s="1">
        <v>44343</v>
      </c>
      <c r="B112">
        <v>113</v>
      </c>
      <c r="C112">
        <v>113.650002</v>
      </c>
      <c r="D112">
        <v>111.300003</v>
      </c>
      <c r="E112">
        <v>111.849998</v>
      </c>
      <c r="F112">
        <v>106.199532</v>
      </c>
      <c r="H112" s="21">
        <v>113.650002</v>
      </c>
      <c r="I112" s="21">
        <f t="shared" si="3"/>
        <v>-1.5280803508581268E-2</v>
      </c>
      <c r="J112" s="21">
        <f t="shared" si="2"/>
        <v>-0.41123928141919741</v>
      </c>
    </row>
    <row r="113" spans="1:10" x14ac:dyDescent="0.25">
      <c r="A113" s="1">
        <v>44344</v>
      </c>
      <c r="B113">
        <v>113.199997</v>
      </c>
      <c r="C113">
        <v>115.550003</v>
      </c>
      <c r="D113">
        <v>111.849998</v>
      </c>
      <c r="E113">
        <v>112.349998</v>
      </c>
      <c r="F113">
        <v>106.674278</v>
      </c>
      <c r="H113" s="21">
        <v>115.550003</v>
      </c>
      <c r="I113" s="21">
        <f t="shared" si="3"/>
        <v>1.6579794786735876E-2</v>
      </c>
      <c r="J113" s="21">
        <f t="shared" si="2"/>
        <v>-0.31654822133270466</v>
      </c>
    </row>
    <row r="114" spans="1:10" x14ac:dyDescent="0.25">
      <c r="A114" s="1">
        <v>44347</v>
      </c>
      <c r="B114">
        <v>112.5</v>
      </c>
      <c r="C114">
        <v>114.349998</v>
      </c>
      <c r="D114">
        <v>111.400002</v>
      </c>
      <c r="E114">
        <v>113.650002</v>
      </c>
      <c r="F114">
        <v>107.908607</v>
      </c>
      <c r="H114" s="21">
        <v>114.349998</v>
      </c>
      <c r="I114" s="21">
        <f t="shared" si="3"/>
        <v>-1.0439459704547854E-2</v>
      </c>
      <c r="J114" s="21">
        <f t="shared" si="2"/>
        <v>-0.37635331909796477</v>
      </c>
    </row>
    <row r="115" spans="1:10" x14ac:dyDescent="0.25">
      <c r="A115" s="1">
        <v>44348</v>
      </c>
      <c r="B115">
        <v>114.349998</v>
      </c>
      <c r="C115">
        <v>118.449997</v>
      </c>
      <c r="D115">
        <v>114.199997</v>
      </c>
      <c r="E115">
        <v>117.599998</v>
      </c>
      <c r="F115">
        <v>111.659058</v>
      </c>
      <c r="H115" s="21">
        <v>118.449997</v>
      </c>
      <c r="I115" s="21">
        <f t="shared" si="3"/>
        <v>3.522700229902373E-2</v>
      </c>
      <c r="J115" s="21">
        <f t="shared" si="2"/>
        <v>-0.17202013629250351</v>
      </c>
    </row>
    <row r="116" spans="1:10" x14ac:dyDescent="0.25">
      <c r="A116" s="1">
        <v>44349</v>
      </c>
      <c r="B116">
        <v>118</v>
      </c>
      <c r="C116">
        <v>119.400002</v>
      </c>
      <c r="D116">
        <v>116</v>
      </c>
      <c r="E116">
        <v>117.75</v>
      </c>
      <c r="F116">
        <v>111.801483</v>
      </c>
      <c r="H116" s="21">
        <v>119.400002</v>
      </c>
      <c r="I116" s="21">
        <f t="shared" si="3"/>
        <v>7.9883124312684801E-3</v>
      </c>
      <c r="J116" s="21">
        <f t="shared" si="2"/>
        <v>-0.12467438198107483</v>
      </c>
    </row>
    <row r="117" spans="1:10" x14ac:dyDescent="0.25">
      <c r="A117" s="1">
        <v>44350</v>
      </c>
      <c r="B117">
        <v>118.800003</v>
      </c>
      <c r="C117">
        <v>123.800003</v>
      </c>
      <c r="D117">
        <v>118.449997</v>
      </c>
      <c r="E117">
        <v>122.5</v>
      </c>
      <c r="F117">
        <v>116.31152299999999</v>
      </c>
      <c r="H117" s="21">
        <v>123.800003</v>
      </c>
      <c r="I117" s="21">
        <f t="shared" si="3"/>
        <v>3.6188166774208316E-2</v>
      </c>
      <c r="J117" s="21">
        <f t="shared" si="2"/>
        <v>9.4610112643732078E-2</v>
      </c>
    </row>
    <row r="118" spans="1:10" x14ac:dyDescent="0.25">
      <c r="A118" s="1">
        <v>44351</v>
      </c>
      <c r="B118">
        <v>124.599998</v>
      </c>
      <c r="C118">
        <v>126.699997</v>
      </c>
      <c r="D118">
        <v>123.349998</v>
      </c>
      <c r="E118">
        <v>125.449997</v>
      </c>
      <c r="F118">
        <v>119.112495</v>
      </c>
      <c r="H118" s="21">
        <v>126.699997</v>
      </c>
      <c r="I118" s="21">
        <f t="shared" si="3"/>
        <v>2.3154679165984852E-2</v>
      </c>
      <c r="J118" s="21">
        <f t="shared" si="2"/>
        <v>0.23913819768393324</v>
      </c>
    </row>
    <row r="119" spans="1:10" x14ac:dyDescent="0.25">
      <c r="A119" s="1">
        <v>44354</v>
      </c>
      <c r="B119">
        <v>126.949997</v>
      </c>
      <c r="C119">
        <v>127.5</v>
      </c>
      <c r="D119">
        <v>124.900002</v>
      </c>
      <c r="E119">
        <v>125.150002</v>
      </c>
      <c r="F119">
        <v>118.82764400000001</v>
      </c>
      <c r="H119" s="21">
        <v>127.5</v>
      </c>
      <c r="I119" s="21">
        <f t="shared" si="3"/>
        <v>6.2943009493671735E-3</v>
      </c>
      <c r="J119" s="21">
        <f t="shared" si="2"/>
        <v>0.27900824624831544</v>
      </c>
    </row>
    <row r="120" spans="1:10" x14ac:dyDescent="0.25">
      <c r="A120" s="1">
        <v>44355</v>
      </c>
      <c r="B120">
        <v>125.75</v>
      </c>
      <c r="C120">
        <v>125.900002</v>
      </c>
      <c r="D120">
        <v>122.650002</v>
      </c>
      <c r="E120">
        <v>124.800003</v>
      </c>
      <c r="F120">
        <v>118.495338</v>
      </c>
      <c r="H120" s="21">
        <v>125.900002</v>
      </c>
      <c r="I120" s="21">
        <f t="shared" si="3"/>
        <v>-1.2628407662556001E-2</v>
      </c>
      <c r="J120" s="21">
        <f t="shared" si="2"/>
        <v>0.199268547818542</v>
      </c>
    </row>
    <row r="121" spans="1:10" x14ac:dyDescent="0.25">
      <c r="A121" s="1">
        <v>44356</v>
      </c>
      <c r="B121">
        <v>127</v>
      </c>
      <c r="C121">
        <v>128</v>
      </c>
      <c r="D121">
        <v>123.050003</v>
      </c>
      <c r="E121">
        <v>124.050003</v>
      </c>
      <c r="F121">
        <v>117.783226</v>
      </c>
      <c r="H121" s="21">
        <v>128</v>
      </c>
      <c r="I121" s="21">
        <f t="shared" si="3"/>
        <v>1.6542306983692238E-2</v>
      </c>
      <c r="J121" s="21">
        <f t="shared" si="2"/>
        <v>0.30392693315597824</v>
      </c>
    </row>
    <row r="122" spans="1:10" x14ac:dyDescent="0.25">
      <c r="A122" s="1">
        <v>44357</v>
      </c>
      <c r="B122">
        <v>123.75</v>
      </c>
      <c r="C122">
        <v>124.800003</v>
      </c>
      <c r="D122">
        <v>122.449997</v>
      </c>
      <c r="E122">
        <v>123.949997</v>
      </c>
      <c r="F122">
        <v>117.688271</v>
      </c>
      <c r="H122" s="21">
        <v>124.800003</v>
      </c>
      <c r="I122" s="21">
        <f t="shared" si="3"/>
        <v>-2.5317783945828596E-2</v>
      </c>
      <c r="J122" s="21">
        <f t="shared" si="2"/>
        <v>0.14444748645905775</v>
      </c>
    </row>
    <row r="123" spans="1:10" x14ac:dyDescent="0.25">
      <c r="A123" s="1">
        <v>44358</v>
      </c>
      <c r="B123">
        <v>123.949997</v>
      </c>
      <c r="C123">
        <v>126.599998</v>
      </c>
      <c r="D123">
        <v>122.5</v>
      </c>
      <c r="E123">
        <v>123.550003</v>
      </c>
      <c r="F123">
        <v>117.308487</v>
      </c>
      <c r="H123" s="21">
        <v>126.599998</v>
      </c>
      <c r="I123" s="21">
        <f t="shared" si="3"/>
        <v>1.4320013938498707E-2</v>
      </c>
      <c r="J123" s="21">
        <f t="shared" si="2"/>
        <v>0.23415451013977465</v>
      </c>
    </row>
    <row r="124" spans="1:10" x14ac:dyDescent="0.25">
      <c r="A124" s="1">
        <v>44361</v>
      </c>
      <c r="B124">
        <v>124.400002</v>
      </c>
      <c r="C124">
        <v>125.800003</v>
      </c>
      <c r="D124">
        <v>121.25</v>
      </c>
      <c r="E124">
        <v>124.800003</v>
      </c>
      <c r="F124">
        <v>118.495338</v>
      </c>
      <c r="H124" s="21">
        <v>125.800003</v>
      </c>
      <c r="I124" s="21">
        <f t="shared" si="3"/>
        <v>-6.3391257985707401E-3</v>
      </c>
      <c r="J124" s="21">
        <f t="shared" si="2"/>
        <v>0.19428486027438341</v>
      </c>
    </row>
    <row r="125" spans="1:10" x14ac:dyDescent="0.25">
      <c r="A125" s="1">
        <v>44362</v>
      </c>
      <c r="B125">
        <v>125.599998</v>
      </c>
      <c r="C125">
        <v>128.5</v>
      </c>
      <c r="D125">
        <v>124.849998</v>
      </c>
      <c r="E125">
        <v>125.349998</v>
      </c>
      <c r="F125">
        <v>119.01754</v>
      </c>
      <c r="H125" s="21">
        <v>128.5</v>
      </c>
      <c r="I125" s="21">
        <f t="shared" si="3"/>
        <v>2.1235536221557907E-2</v>
      </c>
      <c r="J125" s="21">
        <f t="shared" si="2"/>
        <v>0.3288456200636411</v>
      </c>
    </row>
    <row r="126" spans="1:10" x14ac:dyDescent="0.25">
      <c r="A126" s="1">
        <v>44363</v>
      </c>
      <c r="B126">
        <v>127</v>
      </c>
      <c r="C126">
        <v>128.25</v>
      </c>
      <c r="D126">
        <v>126.099998</v>
      </c>
      <c r="E126">
        <v>126.699997</v>
      </c>
      <c r="F126">
        <v>120.299347</v>
      </c>
      <c r="H126" s="21">
        <v>128.25</v>
      </c>
      <c r="I126" s="21">
        <f t="shared" si="3"/>
        <v>-1.9474202843955666E-3</v>
      </c>
      <c r="J126" s="21">
        <f t="shared" si="2"/>
        <v>0.31638627660980967</v>
      </c>
    </row>
    <row r="127" spans="1:10" x14ac:dyDescent="0.25">
      <c r="A127" s="1">
        <v>44364</v>
      </c>
      <c r="B127">
        <v>125.599998</v>
      </c>
      <c r="C127">
        <v>127</v>
      </c>
      <c r="D127">
        <v>123.5</v>
      </c>
      <c r="E127">
        <v>125.099998</v>
      </c>
      <c r="F127">
        <v>118.780174</v>
      </c>
      <c r="H127" s="21">
        <v>127</v>
      </c>
      <c r="I127" s="21">
        <f t="shared" si="3"/>
        <v>-9.7943975922876979E-3</v>
      </c>
      <c r="J127" s="21">
        <f t="shared" si="2"/>
        <v>0.25408955934065258</v>
      </c>
    </row>
    <row r="128" spans="1:10" x14ac:dyDescent="0.25">
      <c r="A128" s="1">
        <v>44365</v>
      </c>
      <c r="B128">
        <v>124.550003</v>
      </c>
      <c r="C128">
        <v>124.550003</v>
      </c>
      <c r="D128">
        <v>118.900002</v>
      </c>
      <c r="E128">
        <v>120.25</v>
      </c>
      <c r="F128">
        <v>114.175186</v>
      </c>
      <c r="H128" s="21">
        <v>124.550003</v>
      </c>
      <c r="I128" s="21">
        <f t="shared" si="3"/>
        <v>-1.9479820663689907E-2</v>
      </c>
      <c r="J128" s="21">
        <f t="shared" si="2"/>
        <v>0.13198814300522635</v>
      </c>
    </row>
    <row r="129" spans="1:10" x14ac:dyDescent="0.25">
      <c r="A129" s="1">
        <v>44368</v>
      </c>
      <c r="B129">
        <v>119.400002</v>
      </c>
      <c r="C129">
        <v>122</v>
      </c>
      <c r="D129">
        <v>118.949997</v>
      </c>
      <c r="E129">
        <v>120.949997</v>
      </c>
      <c r="F129">
        <v>114.839821</v>
      </c>
      <c r="H129" s="21">
        <v>122</v>
      </c>
      <c r="I129" s="21">
        <f t="shared" si="3"/>
        <v>-2.0686221061644736E-2</v>
      </c>
      <c r="J129" s="21">
        <f t="shared" si="2"/>
        <v>4.9026902640242464E-3</v>
      </c>
    </row>
    <row r="130" spans="1:10" x14ac:dyDescent="0.25">
      <c r="A130" s="1">
        <v>44369</v>
      </c>
      <c r="B130">
        <v>122.699997</v>
      </c>
      <c r="C130">
        <v>124.199997</v>
      </c>
      <c r="D130">
        <v>121.5</v>
      </c>
      <c r="E130">
        <v>122.050003</v>
      </c>
      <c r="F130">
        <v>115.88426200000001</v>
      </c>
      <c r="H130" s="21">
        <v>124.199997</v>
      </c>
      <c r="I130" s="21">
        <f t="shared" si="3"/>
        <v>1.7872100611532195E-2</v>
      </c>
      <c r="J130" s="21">
        <f t="shared" ref="J130:J193" si="4">STANDARDIZE(H130,$M$3,$M$4^0.5)</f>
        <v>0.11454476314561908</v>
      </c>
    </row>
    <row r="131" spans="1:10" x14ac:dyDescent="0.25">
      <c r="A131" s="1">
        <v>44370</v>
      </c>
      <c r="B131">
        <v>123.5</v>
      </c>
      <c r="C131">
        <v>124.400002</v>
      </c>
      <c r="D131">
        <v>121.75</v>
      </c>
      <c r="E131">
        <v>123.349998</v>
      </c>
      <c r="F131">
        <v>117.118576</v>
      </c>
      <c r="H131" s="21">
        <v>124.400002</v>
      </c>
      <c r="I131" s="21">
        <f t="shared" si="3"/>
        <v>1.6090510374607541E-3</v>
      </c>
      <c r="J131" s="21">
        <f t="shared" si="4"/>
        <v>0.12451248709555351</v>
      </c>
    </row>
    <row r="132" spans="1:10" x14ac:dyDescent="0.25">
      <c r="A132" s="1">
        <v>44371</v>
      </c>
      <c r="B132">
        <v>124.449997</v>
      </c>
      <c r="C132">
        <v>124.449997</v>
      </c>
      <c r="D132">
        <v>121.349998</v>
      </c>
      <c r="E132">
        <v>122</v>
      </c>
      <c r="F132">
        <v>115.836777</v>
      </c>
      <c r="H132" s="21">
        <v>124.449997</v>
      </c>
      <c r="I132" s="21">
        <f t="shared" ref="I132:I195" si="5">LN(H132/H131)</f>
        <v>4.0180832528465769E-4</v>
      </c>
      <c r="J132" s="21">
        <f t="shared" si="4"/>
        <v>0.12700410659945049</v>
      </c>
    </row>
    <row r="133" spans="1:10" x14ac:dyDescent="0.25">
      <c r="A133" s="1">
        <v>44372</v>
      </c>
      <c r="B133">
        <v>122.949997</v>
      </c>
      <c r="C133">
        <v>124.949997</v>
      </c>
      <c r="D133">
        <v>120.349998</v>
      </c>
      <c r="E133">
        <v>120.900002</v>
      </c>
      <c r="F133">
        <v>114.792351</v>
      </c>
      <c r="H133" s="21">
        <v>124.949997</v>
      </c>
      <c r="I133" s="21">
        <f t="shared" si="5"/>
        <v>4.0096285638233087E-3</v>
      </c>
      <c r="J133" s="21">
        <f t="shared" si="4"/>
        <v>0.15192279350711332</v>
      </c>
    </row>
    <row r="134" spans="1:10" x14ac:dyDescent="0.25">
      <c r="A134" s="1">
        <v>44375</v>
      </c>
      <c r="B134">
        <v>122.550003</v>
      </c>
      <c r="C134">
        <v>124.5</v>
      </c>
      <c r="D134">
        <v>121.800003</v>
      </c>
      <c r="E134">
        <v>122.349998</v>
      </c>
      <c r="F134">
        <v>116.16909800000001</v>
      </c>
      <c r="H134" s="21">
        <v>124.5</v>
      </c>
      <c r="I134" s="21">
        <f t="shared" si="5"/>
        <v>-3.6079173665949284E-3</v>
      </c>
      <c r="J134" s="21">
        <f t="shared" si="4"/>
        <v>0.12949612480233841</v>
      </c>
    </row>
    <row r="135" spans="1:10" x14ac:dyDescent="0.25">
      <c r="A135" s="1">
        <v>44376</v>
      </c>
      <c r="B135">
        <v>121.800003</v>
      </c>
      <c r="C135">
        <v>122.449997</v>
      </c>
      <c r="D135">
        <v>119.099998</v>
      </c>
      <c r="E135">
        <v>119.400002</v>
      </c>
      <c r="F135">
        <v>113.368134</v>
      </c>
      <c r="H135" s="21">
        <v>122.449997</v>
      </c>
      <c r="I135" s="21">
        <f t="shared" si="5"/>
        <v>-1.6602957006381733E-2</v>
      </c>
      <c r="J135" s="21">
        <f t="shared" si="4"/>
        <v>2.732935896879916E-2</v>
      </c>
    </row>
    <row r="136" spans="1:10" x14ac:dyDescent="0.25">
      <c r="A136" s="1">
        <v>44377</v>
      </c>
      <c r="B136">
        <v>120.349998</v>
      </c>
      <c r="C136">
        <v>120.949997</v>
      </c>
      <c r="D136">
        <v>117.050003</v>
      </c>
      <c r="E136">
        <v>117.699997</v>
      </c>
      <c r="F136">
        <v>111.75400500000001</v>
      </c>
      <c r="H136" s="21">
        <v>120.949997</v>
      </c>
      <c r="I136" s="21">
        <f t="shared" si="5"/>
        <v>-1.23255466459825E-2</v>
      </c>
      <c r="J136" s="21">
        <f t="shared" si="4"/>
        <v>-4.7426701754189338E-2</v>
      </c>
    </row>
    <row r="137" spans="1:10" x14ac:dyDescent="0.25">
      <c r="A137" s="1">
        <v>44378</v>
      </c>
      <c r="B137">
        <v>117.75</v>
      </c>
      <c r="C137">
        <v>119.75</v>
      </c>
      <c r="D137">
        <v>117.300003</v>
      </c>
      <c r="E137">
        <v>118.849998</v>
      </c>
      <c r="F137">
        <v>112.84590900000001</v>
      </c>
      <c r="H137" s="21">
        <v>119.75</v>
      </c>
      <c r="I137" s="21">
        <f t="shared" si="5"/>
        <v>-9.9709759613734912E-3</v>
      </c>
      <c r="J137" s="21">
        <f t="shared" si="4"/>
        <v>-0.10723140082045851</v>
      </c>
    </row>
    <row r="138" spans="1:10" x14ac:dyDescent="0.25">
      <c r="A138" s="1">
        <v>44379</v>
      </c>
      <c r="B138">
        <v>120</v>
      </c>
      <c r="C138">
        <v>120.849998</v>
      </c>
      <c r="D138">
        <v>118</v>
      </c>
      <c r="E138">
        <v>118.449997</v>
      </c>
      <c r="F138">
        <v>112.46611799999999</v>
      </c>
      <c r="H138" s="21">
        <v>120.849998</v>
      </c>
      <c r="I138" s="21">
        <f t="shared" si="5"/>
        <v>9.1438543090257875E-3</v>
      </c>
      <c r="J138" s="21">
        <f t="shared" si="4"/>
        <v>-5.2410389298347931E-2</v>
      </c>
    </row>
    <row r="139" spans="1:10" x14ac:dyDescent="0.25">
      <c r="A139" s="1">
        <v>44382</v>
      </c>
      <c r="B139">
        <v>119.150002</v>
      </c>
      <c r="C139">
        <v>121.449997</v>
      </c>
      <c r="D139">
        <v>118.900002</v>
      </c>
      <c r="E139">
        <v>120.949997</v>
      </c>
      <c r="F139">
        <v>114.839821</v>
      </c>
      <c r="H139" s="21">
        <v>121.449997</v>
      </c>
      <c r="I139" s="21">
        <f t="shared" si="5"/>
        <v>4.9525401466075491E-3</v>
      </c>
      <c r="J139" s="21">
        <f t="shared" si="4"/>
        <v>-2.2508014846526505E-2</v>
      </c>
    </row>
    <row r="140" spans="1:10" x14ac:dyDescent="0.25">
      <c r="A140" s="1">
        <v>44383</v>
      </c>
      <c r="B140">
        <v>123</v>
      </c>
      <c r="C140">
        <v>125</v>
      </c>
      <c r="D140">
        <v>121.050003</v>
      </c>
      <c r="E140">
        <v>121.5</v>
      </c>
      <c r="F140">
        <v>115.362038</v>
      </c>
      <c r="H140" s="21">
        <v>125</v>
      </c>
      <c r="I140" s="21">
        <f t="shared" si="5"/>
        <v>2.881110655564327E-2</v>
      </c>
      <c r="J140" s="21">
        <f t="shared" si="4"/>
        <v>0.15441481171000127</v>
      </c>
    </row>
    <row r="141" spans="1:10" x14ac:dyDescent="0.25">
      <c r="A141" s="1">
        <v>44384</v>
      </c>
      <c r="B141">
        <v>119.900002</v>
      </c>
      <c r="C141">
        <v>120.400002</v>
      </c>
      <c r="D141">
        <v>117.800003</v>
      </c>
      <c r="E141">
        <v>119.900002</v>
      </c>
      <c r="F141">
        <v>113.842873</v>
      </c>
      <c r="H141" s="21">
        <v>120.400002</v>
      </c>
      <c r="I141" s="21">
        <f t="shared" si="5"/>
        <v>-3.7494187816284864E-2</v>
      </c>
      <c r="J141" s="21">
        <f t="shared" si="4"/>
        <v>-7.4837008165749161E-2</v>
      </c>
    </row>
    <row r="142" spans="1:10" x14ac:dyDescent="0.25">
      <c r="A142" s="1">
        <v>44385</v>
      </c>
      <c r="B142">
        <v>119.400002</v>
      </c>
      <c r="C142">
        <v>119.400002</v>
      </c>
      <c r="D142">
        <v>116.849998</v>
      </c>
      <c r="E142">
        <v>117.050003</v>
      </c>
      <c r="F142">
        <v>111.136848</v>
      </c>
      <c r="H142" s="21">
        <v>119.400002</v>
      </c>
      <c r="I142" s="21">
        <f t="shared" si="5"/>
        <v>-8.3403317770959166E-3</v>
      </c>
      <c r="J142" s="21">
        <f t="shared" si="4"/>
        <v>-0.12467438198107483</v>
      </c>
    </row>
    <row r="143" spans="1:10" x14ac:dyDescent="0.25">
      <c r="A143" s="1">
        <v>44386</v>
      </c>
      <c r="B143">
        <v>117.099998</v>
      </c>
      <c r="C143">
        <v>118.650002</v>
      </c>
      <c r="D143">
        <v>116.599998</v>
      </c>
      <c r="E143">
        <v>117.900002</v>
      </c>
      <c r="F143">
        <v>111.943909</v>
      </c>
      <c r="H143" s="21">
        <v>118.650002</v>
      </c>
      <c r="I143" s="21">
        <f t="shared" si="5"/>
        <v>-6.3012179708478878E-3</v>
      </c>
      <c r="J143" s="21">
        <f t="shared" si="4"/>
        <v>-0.16205241234256909</v>
      </c>
    </row>
    <row r="144" spans="1:10" x14ac:dyDescent="0.25">
      <c r="A144" s="1">
        <v>44389</v>
      </c>
      <c r="B144">
        <v>119</v>
      </c>
      <c r="C144">
        <v>119.349998</v>
      </c>
      <c r="D144">
        <v>118</v>
      </c>
      <c r="E144">
        <v>118.550003</v>
      </c>
      <c r="F144">
        <v>112.56107299999999</v>
      </c>
      <c r="H144" s="21">
        <v>119.349998</v>
      </c>
      <c r="I144" s="21">
        <f t="shared" si="5"/>
        <v>5.8823362893304539E-3</v>
      </c>
      <c r="J144" s="21">
        <f t="shared" si="4"/>
        <v>-0.12716645002133645</v>
      </c>
    </row>
    <row r="145" spans="1:10" x14ac:dyDescent="0.25">
      <c r="A145" s="1">
        <v>44390</v>
      </c>
      <c r="B145">
        <v>119</v>
      </c>
      <c r="C145">
        <v>120.800003</v>
      </c>
      <c r="D145">
        <v>118.599998</v>
      </c>
      <c r="E145">
        <v>120.400002</v>
      </c>
      <c r="F145">
        <v>114.317604</v>
      </c>
      <c r="H145" s="21">
        <v>120.800003</v>
      </c>
      <c r="I145" s="21">
        <f t="shared" si="5"/>
        <v>1.2075974307748536E-2</v>
      </c>
      <c r="J145" s="21">
        <f t="shared" si="4"/>
        <v>-5.4902008802244918E-2</v>
      </c>
    </row>
    <row r="146" spans="1:10" x14ac:dyDescent="0.25">
      <c r="A146" s="1">
        <v>44391</v>
      </c>
      <c r="B146">
        <v>120.300003</v>
      </c>
      <c r="C146">
        <v>121.75</v>
      </c>
      <c r="D146">
        <v>120.099998</v>
      </c>
      <c r="E146">
        <v>120.800003</v>
      </c>
      <c r="F146">
        <v>114.697411</v>
      </c>
      <c r="H146" s="21">
        <v>121.75</v>
      </c>
      <c r="I146" s="21">
        <f t="shared" si="5"/>
        <v>7.8334516275477169E-3</v>
      </c>
      <c r="J146" s="21">
        <f t="shared" si="4"/>
        <v>-7.5566531898071708E-3</v>
      </c>
    </row>
    <row r="147" spans="1:10" x14ac:dyDescent="0.25">
      <c r="A147" s="1">
        <v>44392</v>
      </c>
      <c r="B147">
        <v>119.199997</v>
      </c>
      <c r="C147">
        <v>119.400002</v>
      </c>
      <c r="D147">
        <v>116.199997</v>
      </c>
      <c r="E147">
        <v>116.900002</v>
      </c>
      <c r="F147">
        <v>110.99443100000001</v>
      </c>
      <c r="H147" s="21">
        <v>119.400002</v>
      </c>
      <c r="I147" s="21">
        <f t="shared" si="5"/>
        <v>-1.9490544253778826E-2</v>
      </c>
      <c r="J147" s="21">
        <f t="shared" si="4"/>
        <v>-0.12467438198107483</v>
      </c>
    </row>
    <row r="148" spans="1:10" x14ac:dyDescent="0.25">
      <c r="A148" s="1">
        <v>44393</v>
      </c>
      <c r="B148">
        <v>117.199997</v>
      </c>
      <c r="C148">
        <v>117.400002</v>
      </c>
      <c r="D148">
        <v>115.75</v>
      </c>
      <c r="E148">
        <v>116.800003</v>
      </c>
      <c r="F148">
        <v>110.899483</v>
      </c>
      <c r="H148" s="21">
        <v>117.400002</v>
      </c>
      <c r="I148" s="21">
        <f t="shared" si="5"/>
        <v>-1.6892293279149234E-2</v>
      </c>
      <c r="J148" s="21">
        <f t="shared" si="4"/>
        <v>-0.22434912961172618</v>
      </c>
    </row>
    <row r="149" spans="1:10" x14ac:dyDescent="0.25">
      <c r="A149" s="1">
        <v>44396</v>
      </c>
      <c r="B149">
        <v>114.800003</v>
      </c>
      <c r="C149">
        <v>116.550003</v>
      </c>
      <c r="D149">
        <v>114.199997</v>
      </c>
      <c r="E149">
        <v>114.599998</v>
      </c>
      <c r="F149">
        <v>108.810608</v>
      </c>
      <c r="H149" s="21">
        <v>116.550003</v>
      </c>
      <c r="I149" s="21">
        <f t="shared" si="5"/>
        <v>-7.2665332079794439E-3</v>
      </c>
      <c r="J149" s="21">
        <f t="shared" si="4"/>
        <v>-0.266710847517379</v>
      </c>
    </row>
    <row r="150" spans="1:10" x14ac:dyDescent="0.25">
      <c r="A150" s="1">
        <v>44397</v>
      </c>
      <c r="B150">
        <v>112.050003</v>
      </c>
      <c r="C150">
        <v>113.25</v>
      </c>
      <c r="D150">
        <v>111.599998</v>
      </c>
      <c r="E150">
        <v>112.599998</v>
      </c>
      <c r="F150">
        <v>106.911644</v>
      </c>
      <c r="H150" s="21">
        <v>113.25</v>
      </c>
      <c r="I150" s="21">
        <f t="shared" si="5"/>
        <v>-2.8722626858648164E-2</v>
      </c>
      <c r="J150" s="21">
        <f t="shared" si="4"/>
        <v>-0.43117433062007537</v>
      </c>
    </row>
    <row r="151" spans="1:10" x14ac:dyDescent="0.25">
      <c r="A151" s="1">
        <v>44399</v>
      </c>
      <c r="B151">
        <v>114.400002</v>
      </c>
      <c r="C151">
        <v>115.800003</v>
      </c>
      <c r="D151">
        <v>113.949997</v>
      </c>
      <c r="E151">
        <v>115.5</v>
      </c>
      <c r="F151">
        <v>109.66514599999999</v>
      </c>
      <c r="H151" s="21">
        <v>115.800003</v>
      </c>
      <c r="I151" s="21">
        <f t="shared" si="5"/>
        <v>2.2266826682487001E-2</v>
      </c>
      <c r="J151" s="21">
        <f t="shared" si="4"/>
        <v>-0.30408887787887329</v>
      </c>
    </row>
    <row r="152" spans="1:10" x14ac:dyDescent="0.25">
      <c r="A152" s="1">
        <v>44400</v>
      </c>
      <c r="B152">
        <v>115.5</v>
      </c>
      <c r="C152">
        <v>116.75</v>
      </c>
      <c r="D152">
        <v>114.75</v>
      </c>
      <c r="E152">
        <v>115.300003</v>
      </c>
      <c r="F152">
        <v>109.475258</v>
      </c>
      <c r="H152" s="21">
        <v>116.75</v>
      </c>
      <c r="I152" s="21">
        <f t="shared" si="5"/>
        <v>8.1703055033762878E-3</v>
      </c>
      <c r="J152" s="21">
        <f t="shared" si="4"/>
        <v>-0.25674352226643549</v>
      </c>
    </row>
    <row r="153" spans="1:10" x14ac:dyDescent="0.25">
      <c r="A153" s="1">
        <v>44403</v>
      </c>
      <c r="B153">
        <v>114.849998</v>
      </c>
      <c r="C153">
        <v>115.599998</v>
      </c>
      <c r="D153">
        <v>114.099998</v>
      </c>
      <c r="E153">
        <v>114.550003</v>
      </c>
      <c r="F153">
        <v>108.76314499999999</v>
      </c>
      <c r="H153" s="21">
        <v>115.599998</v>
      </c>
      <c r="I153" s="21">
        <f t="shared" si="5"/>
        <v>-9.8989576117678203E-3</v>
      </c>
      <c r="J153" s="21">
        <f t="shared" si="4"/>
        <v>-0.31405660182880768</v>
      </c>
    </row>
    <row r="154" spans="1:10" x14ac:dyDescent="0.25">
      <c r="A154" s="1">
        <v>44404</v>
      </c>
      <c r="B154">
        <v>115.349998</v>
      </c>
      <c r="C154">
        <v>115.900002</v>
      </c>
      <c r="D154">
        <v>114</v>
      </c>
      <c r="E154">
        <v>114.650002</v>
      </c>
      <c r="F154">
        <v>108.858093</v>
      </c>
      <c r="H154" s="21">
        <v>115.900002</v>
      </c>
      <c r="I154" s="21">
        <f t="shared" si="5"/>
        <v>2.5918286647223796E-3</v>
      </c>
      <c r="J154" s="21">
        <f t="shared" si="4"/>
        <v>-0.29910519033471467</v>
      </c>
    </row>
    <row r="155" spans="1:10" x14ac:dyDescent="0.25">
      <c r="A155" s="1">
        <v>44405</v>
      </c>
      <c r="B155">
        <v>114.900002</v>
      </c>
      <c r="C155">
        <v>115.199997</v>
      </c>
      <c r="D155">
        <v>113.449997</v>
      </c>
      <c r="E155">
        <v>114.349998</v>
      </c>
      <c r="F155">
        <v>108.57324199999999</v>
      </c>
      <c r="H155" s="21">
        <v>115.199997</v>
      </c>
      <c r="I155" s="21">
        <f t="shared" si="5"/>
        <v>-6.0580453818374382E-3</v>
      </c>
      <c r="J155" s="21">
        <f t="shared" si="4"/>
        <v>-0.33399160119231192</v>
      </c>
    </row>
    <row r="156" spans="1:10" x14ac:dyDescent="0.25">
      <c r="A156" s="1">
        <v>44406</v>
      </c>
      <c r="B156">
        <v>114.300003</v>
      </c>
      <c r="C156">
        <v>115.800003</v>
      </c>
      <c r="D156">
        <v>113.300003</v>
      </c>
      <c r="E156">
        <v>114.75</v>
      </c>
      <c r="F156">
        <v>108.953041</v>
      </c>
      <c r="H156" s="21">
        <v>115.800003</v>
      </c>
      <c r="I156" s="21">
        <f t="shared" si="5"/>
        <v>5.1948688255064601E-3</v>
      </c>
      <c r="J156" s="21">
        <f t="shared" si="4"/>
        <v>-0.30408887787887329</v>
      </c>
    </row>
    <row r="157" spans="1:10" x14ac:dyDescent="0.25">
      <c r="A157" s="1">
        <v>44407</v>
      </c>
      <c r="B157">
        <v>114.300003</v>
      </c>
      <c r="C157">
        <v>116.75</v>
      </c>
      <c r="D157">
        <v>113.800003</v>
      </c>
      <c r="E157">
        <v>115.300003</v>
      </c>
      <c r="F157">
        <v>109.475258</v>
      </c>
      <c r="H157" s="21">
        <v>116.75</v>
      </c>
      <c r="I157" s="21">
        <f t="shared" si="5"/>
        <v>8.1703055033762878E-3</v>
      </c>
      <c r="J157" s="21">
        <f t="shared" si="4"/>
        <v>-0.25674352226643549</v>
      </c>
    </row>
    <row r="158" spans="1:10" x14ac:dyDescent="0.25">
      <c r="A158" s="1">
        <v>44410</v>
      </c>
      <c r="B158">
        <v>114.949997</v>
      </c>
      <c r="C158">
        <v>117.5</v>
      </c>
      <c r="D158">
        <v>114.800003</v>
      </c>
      <c r="E158">
        <v>117.099998</v>
      </c>
      <c r="F158">
        <v>111.184319</v>
      </c>
      <c r="H158" s="21">
        <v>117.5</v>
      </c>
      <c r="I158" s="21">
        <f t="shared" si="5"/>
        <v>6.4034370352070071E-3</v>
      </c>
      <c r="J158" s="21">
        <f t="shared" si="4"/>
        <v>-0.21936549190494126</v>
      </c>
    </row>
    <row r="159" spans="1:10" x14ac:dyDescent="0.25">
      <c r="A159" s="1">
        <v>44411</v>
      </c>
      <c r="B159">
        <v>116.150002</v>
      </c>
      <c r="C159">
        <v>118.199997</v>
      </c>
      <c r="D159">
        <v>115.150002</v>
      </c>
      <c r="E159">
        <v>117.900002</v>
      </c>
      <c r="F159">
        <v>111.943909</v>
      </c>
      <c r="H159" s="21">
        <v>118.199997</v>
      </c>
      <c r="I159" s="21">
        <f t="shared" si="5"/>
        <v>5.9397460070732648E-3</v>
      </c>
      <c r="J159" s="21">
        <f t="shared" si="4"/>
        <v>-0.18447947974633494</v>
      </c>
    </row>
    <row r="160" spans="1:10" x14ac:dyDescent="0.25">
      <c r="A160" s="1">
        <v>44412</v>
      </c>
      <c r="B160">
        <v>117.699997</v>
      </c>
      <c r="C160">
        <v>118.5</v>
      </c>
      <c r="D160">
        <v>116.599998</v>
      </c>
      <c r="E160">
        <v>117.349998</v>
      </c>
      <c r="F160">
        <v>111.421684</v>
      </c>
      <c r="H160" s="21">
        <v>118.5</v>
      </c>
      <c r="I160" s="21">
        <f t="shared" si="5"/>
        <v>2.5348809838990813E-3</v>
      </c>
      <c r="J160" s="21">
        <f t="shared" si="4"/>
        <v>-0.1695281180896156</v>
      </c>
    </row>
    <row r="161" spans="1:10" x14ac:dyDescent="0.25">
      <c r="A161" s="1">
        <v>44413</v>
      </c>
      <c r="B161">
        <v>116.199997</v>
      </c>
      <c r="C161">
        <v>117.25</v>
      </c>
      <c r="D161">
        <v>114.699997</v>
      </c>
      <c r="E161">
        <v>116.849998</v>
      </c>
      <c r="F161">
        <v>110.946945</v>
      </c>
      <c r="H161" s="21">
        <v>117.25</v>
      </c>
      <c r="I161" s="21">
        <f t="shared" si="5"/>
        <v>-1.0604553248797112E-2</v>
      </c>
      <c r="J161" s="21">
        <f t="shared" si="4"/>
        <v>-0.23182483535877269</v>
      </c>
    </row>
    <row r="162" spans="1:10" x14ac:dyDescent="0.25">
      <c r="A162" s="1">
        <v>44414</v>
      </c>
      <c r="B162">
        <v>116.150002</v>
      </c>
      <c r="C162">
        <v>118.199997</v>
      </c>
      <c r="D162">
        <v>116.150002</v>
      </c>
      <c r="E162">
        <v>116.650002</v>
      </c>
      <c r="F162">
        <v>110.757057</v>
      </c>
      <c r="H162" s="21">
        <v>118.199997</v>
      </c>
      <c r="I162" s="21">
        <f t="shared" si="5"/>
        <v>8.0696722648981208E-3</v>
      </c>
      <c r="J162" s="21">
        <f t="shared" si="4"/>
        <v>-0.18447947974633494</v>
      </c>
    </row>
    <row r="163" spans="1:10" x14ac:dyDescent="0.25">
      <c r="A163" s="1">
        <v>44417</v>
      </c>
      <c r="B163">
        <v>116</v>
      </c>
      <c r="C163">
        <v>117</v>
      </c>
      <c r="D163">
        <v>114.300003</v>
      </c>
      <c r="E163">
        <v>115</v>
      </c>
      <c r="F163">
        <v>109.190414</v>
      </c>
      <c r="H163" s="21">
        <v>117</v>
      </c>
      <c r="I163" s="21">
        <f t="shared" si="5"/>
        <v>-1.0204144793530656E-2</v>
      </c>
      <c r="J163" s="21">
        <f t="shared" si="4"/>
        <v>-0.24428417881260409</v>
      </c>
    </row>
    <row r="164" spans="1:10" x14ac:dyDescent="0.25">
      <c r="A164" s="1">
        <v>44418</v>
      </c>
      <c r="B164">
        <v>115.099998</v>
      </c>
      <c r="C164">
        <v>115.699997</v>
      </c>
      <c r="D164">
        <v>113.900002</v>
      </c>
      <c r="E164">
        <v>114.849998</v>
      </c>
      <c r="F164">
        <v>109.04798099999999</v>
      </c>
      <c r="H164" s="21">
        <v>115.699997</v>
      </c>
      <c r="I164" s="21">
        <f t="shared" si="5"/>
        <v>-1.1173326527252685E-2</v>
      </c>
      <c r="J164" s="21">
        <f t="shared" si="4"/>
        <v>-0.30907291428464911</v>
      </c>
    </row>
    <row r="165" spans="1:10" x14ac:dyDescent="0.25">
      <c r="A165" s="1">
        <v>44419</v>
      </c>
      <c r="B165">
        <v>115.5</v>
      </c>
      <c r="C165">
        <v>117.300003</v>
      </c>
      <c r="D165">
        <v>114.849998</v>
      </c>
      <c r="E165">
        <v>117</v>
      </c>
      <c r="F165">
        <v>111.089371</v>
      </c>
      <c r="H165" s="21">
        <v>117.300003</v>
      </c>
      <c r="I165" s="21">
        <f t="shared" si="5"/>
        <v>1.3734172964373514E-2</v>
      </c>
      <c r="J165" s="21">
        <f t="shared" si="4"/>
        <v>-0.22933281715588477</v>
      </c>
    </row>
    <row r="166" spans="1:10" x14ac:dyDescent="0.25">
      <c r="A166" s="1">
        <v>44420</v>
      </c>
      <c r="B166">
        <v>116.099998</v>
      </c>
      <c r="C166">
        <v>117.900002</v>
      </c>
      <c r="D166">
        <v>115.300003</v>
      </c>
      <c r="E166">
        <v>116.25</v>
      </c>
      <c r="F166">
        <v>110.377258</v>
      </c>
      <c r="H166" s="21">
        <v>117.900002</v>
      </c>
      <c r="I166" s="21">
        <f t="shared" si="5"/>
        <v>5.102043271976533E-3</v>
      </c>
      <c r="J166" s="21">
        <f t="shared" si="4"/>
        <v>-0.19943044270406332</v>
      </c>
    </row>
    <row r="167" spans="1:10" x14ac:dyDescent="0.25">
      <c r="A167" s="1">
        <v>44421</v>
      </c>
      <c r="B167">
        <v>116.800003</v>
      </c>
      <c r="C167">
        <v>116.949997</v>
      </c>
      <c r="D167">
        <v>115.349998</v>
      </c>
      <c r="E167">
        <v>116.099998</v>
      </c>
      <c r="F167">
        <v>110.23483299999999</v>
      </c>
      <c r="H167" s="21">
        <v>116.949997</v>
      </c>
      <c r="I167" s="21">
        <f t="shared" si="5"/>
        <v>-8.090357128653863E-3</v>
      </c>
      <c r="J167" s="21">
        <f t="shared" si="4"/>
        <v>-0.24677619701549203</v>
      </c>
    </row>
    <row r="168" spans="1:10" x14ac:dyDescent="0.25">
      <c r="A168" s="1">
        <v>44424</v>
      </c>
      <c r="B168">
        <v>116.900002</v>
      </c>
      <c r="C168">
        <v>118.349998</v>
      </c>
      <c r="D168">
        <v>114.699997</v>
      </c>
      <c r="E168">
        <v>115.5</v>
      </c>
      <c r="F168">
        <v>109.66514599999999</v>
      </c>
      <c r="H168" s="21">
        <v>118.349998</v>
      </c>
      <c r="I168" s="21">
        <f>LN(H168/H167)</f>
        <v>1.1899851682764868E-2</v>
      </c>
      <c r="J168" s="21">
        <f t="shared" si="4"/>
        <v>-0.17700382383666211</v>
      </c>
    </row>
    <row r="169" spans="1:10" x14ac:dyDescent="0.25">
      <c r="A169" s="1">
        <v>44425</v>
      </c>
      <c r="B169">
        <v>116</v>
      </c>
      <c r="C169">
        <v>116</v>
      </c>
      <c r="D169">
        <v>112.699997</v>
      </c>
      <c r="E169">
        <v>113.849998</v>
      </c>
      <c r="F169">
        <v>108.09850299999999</v>
      </c>
      <c r="H169" s="21">
        <v>116</v>
      </c>
      <c r="I169" s="21">
        <f t="shared" si="5"/>
        <v>-2.0056127954599837E-2</v>
      </c>
      <c r="J169" s="21">
        <f t="shared" si="4"/>
        <v>-0.29412155262792977</v>
      </c>
    </row>
    <row r="170" spans="1:10" x14ac:dyDescent="0.25">
      <c r="A170" s="1">
        <v>44426</v>
      </c>
      <c r="B170">
        <v>113.900002</v>
      </c>
      <c r="C170">
        <v>115.25</v>
      </c>
      <c r="D170">
        <v>112.900002</v>
      </c>
      <c r="E170">
        <v>113.199997</v>
      </c>
      <c r="F170">
        <v>107.48133900000001</v>
      </c>
      <c r="H170" s="21">
        <v>115.25</v>
      </c>
      <c r="I170" s="21">
        <f t="shared" si="5"/>
        <v>-6.4865092296067734E-3</v>
      </c>
      <c r="J170" s="21">
        <f t="shared" si="4"/>
        <v>-0.331499582989424</v>
      </c>
    </row>
    <row r="171" spans="1:10" x14ac:dyDescent="0.25">
      <c r="A171" s="1">
        <v>44428</v>
      </c>
      <c r="B171">
        <v>110.650002</v>
      </c>
      <c r="C171">
        <v>111.75</v>
      </c>
      <c r="D171">
        <v>108.5</v>
      </c>
      <c r="E171">
        <v>110.199997</v>
      </c>
      <c r="F171">
        <v>104.63288900000001</v>
      </c>
      <c r="H171" s="21">
        <v>111.75</v>
      </c>
      <c r="I171" s="21">
        <f t="shared" si="5"/>
        <v>-3.0839448383079702E-2</v>
      </c>
      <c r="J171" s="21">
        <f t="shared" si="4"/>
        <v>-0.50593039134306383</v>
      </c>
    </row>
    <row r="172" spans="1:10" x14ac:dyDescent="0.25">
      <c r="A172" s="1">
        <v>44431</v>
      </c>
      <c r="B172">
        <v>110.349998</v>
      </c>
      <c r="C172">
        <v>112</v>
      </c>
      <c r="D172">
        <v>108.5</v>
      </c>
      <c r="E172">
        <v>111.75</v>
      </c>
      <c r="F172">
        <v>106.104591</v>
      </c>
      <c r="H172" s="21">
        <v>112</v>
      </c>
      <c r="I172" s="21">
        <f t="shared" si="5"/>
        <v>2.2346378014163628E-3</v>
      </c>
      <c r="J172" s="21">
        <f t="shared" si="4"/>
        <v>-0.49347104788923246</v>
      </c>
    </row>
    <row r="173" spans="1:10" x14ac:dyDescent="0.25">
      <c r="A173" s="1">
        <v>44432</v>
      </c>
      <c r="B173">
        <v>113.150002</v>
      </c>
      <c r="C173">
        <v>115.199997</v>
      </c>
      <c r="D173">
        <v>112.099998</v>
      </c>
      <c r="E173">
        <v>113.199997</v>
      </c>
      <c r="F173">
        <v>107.48133900000001</v>
      </c>
      <c r="H173" s="21">
        <v>115.199997</v>
      </c>
      <c r="I173" s="21">
        <f t="shared" si="5"/>
        <v>2.8170850925029189E-2</v>
      </c>
      <c r="J173" s="21">
        <f t="shared" si="4"/>
        <v>-0.33399160119231192</v>
      </c>
    </row>
    <row r="174" spans="1:10" x14ac:dyDescent="0.25">
      <c r="A174" s="1">
        <v>44433</v>
      </c>
      <c r="B174">
        <v>113.5</v>
      </c>
      <c r="C174">
        <v>117.199997</v>
      </c>
      <c r="D174">
        <v>113.300003</v>
      </c>
      <c r="E174">
        <v>115.650002</v>
      </c>
      <c r="F174">
        <v>109.807571</v>
      </c>
      <c r="H174" s="21">
        <v>117.199997</v>
      </c>
      <c r="I174" s="21">
        <f t="shared" si="5"/>
        <v>1.7212129325518327E-2</v>
      </c>
      <c r="J174" s="21">
        <f t="shared" si="4"/>
        <v>-0.2343168535616606</v>
      </c>
    </row>
    <row r="175" spans="1:10" x14ac:dyDescent="0.25">
      <c r="A175" s="1">
        <v>44434</v>
      </c>
      <c r="B175">
        <v>115.599998</v>
      </c>
      <c r="C175">
        <v>116.25</v>
      </c>
      <c r="D175">
        <v>114.400002</v>
      </c>
      <c r="E175">
        <v>115.550003</v>
      </c>
      <c r="F175">
        <v>109.71262400000001</v>
      </c>
      <c r="H175" s="21">
        <v>116.25</v>
      </c>
      <c r="I175" s="21">
        <f t="shared" si="5"/>
        <v>-8.1388070781765083E-3</v>
      </c>
      <c r="J175" s="21">
        <f t="shared" si="4"/>
        <v>-0.28166220917409834</v>
      </c>
    </row>
    <row r="176" spans="1:10" x14ac:dyDescent="0.25">
      <c r="A176" s="1">
        <v>44435</v>
      </c>
      <c r="B176">
        <v>115.5</v>
      </c>
      <c r="C176">
        <v>117</v>
      </c>
      <c r="D176">
        <v>114.949997</v>
      </c>
      <c r="E176">
        <v>116.650002</v>
      </c>
      <c r="F176">
        <v>110.757057</v>
      </c>
      <c r="H176" s="21">
        <v>117</v>
      </c>
      <c r="I176" s="21">
        <f t="shared" si="5"/>
        <v>6.4308903302903314E-3</v>
      </c>
      <c r="J176" s="21">
        <f t="shared" si="4"/>
        <v>-0.24428417881260409</v>
      </c>
    </row>
    <row r="177" spans="1:10" x14ac:dyDescent="0.25">
      <c r="A177" s="1">
        <v>44438</v>
      </c>
      <c r="B177">
        <v>116.75</v>
      </c>
      <c r="C177">
        <v>120.400002</v>
      </c>
      <c r="D177">
        <v>116.75</v>
      </c>
      <c r="E177">
        <v>120.150002</v>
      </c>
      <c r="F177">
        <v>114.08023799999999</v>
      </c>
      <c r="H177" s="21">
        <v>120.400002</v>
      </c>
      <c r="I177" s="21">
        <f t="shared" si="5"/>
        <v>2.8645614688260199E-2</v>
      </c>
      <c r="J177" s="21">
        <f t="shared" si="4"/>
        <v>-7.4837008165749161E-2</v>
      </c>
    </row>
    <row r="178" spans="1:10" x14ac:dyDescent="0.25">
      <c r="A178" s="1">
        <v>44439</v>
      </c>
      <c r="B178">
        <v>120</v>
      </c>
      <c r="C178">
        <v>121</v>
      </c>
      <c r="D178">
        <v>119.050003</v>
      </c>
      <c r="E178">
        <v>120.550003</v>
      </c>
      <c r="F178">
        <v>114.460037</v>
      </c>
      <c r="H178" s="21">
        <v>121</v>
      </c>
      <c r="I178" s="21">
        <f t="shared" si="5"/>
        <v>4.9709961107249059E-3</v>
      </c>
      <c r="J178" s="21">
        <f t="shared" si="4"/>
        <v>-4.4934683551301424E-2</v>
      </c>
    </row>
    <row r="179" spans="1:10" x14ac:dyDescent="0.25">
      <c r="A179" s="1">
        <v>44440</v>
      </c>
      <c r="B179">
        <v>121.800003</v>
      </c>
      <c r="C179">
        <v>122.25</v>
      </c>
      <c r="D179">
        <v>119.400002</v>
      </c>
      <c r="E179">
        <v>119.699997</v>
      </c>
      <c r="F179">
        <v>113.652969</v>
      </c>
      <c r="H179" s="21">
        <v>122.25</v>
      </c>
      <c r="I179" s="21">
        <f t="shared" si="5"/>
        <v>1.027758275824023E-2</v>
      </c>
      <c r="J179" s="21">
        <f t="shared" si="4"/>
        <v>1.7362033717855663E-2</v>
      </c>
    </row>
    <row r="180" spans="1:10" x14ac:dyDescent="0.25">
      <c r="A180" s="1">
        <v>44441</v>
      </c>
      <c r="B180">
        <v>118.900002</v>
      </c>
      <c r="C180">
        <v>120.150002</v>
      </c>
      <c r="D180">
        <v>118</v>
      </c>
      <c r="E180">
        <v>118.650002</v>
      </c>
      <c r="F180">
        <v>112.656021</v>
      </c>
      <c r="H180" s="21">
        <v>120.150002</v>
      </c>
      <c r="I180" s="21">
        <f t="shared" si="5"/>
        <v>-1.7327149526644298E-2</v>
      </c>
      <c r="J180" s="21">
        <f t="shared" si="4"/>
        <v>-8.7296351619580576E-2</v>
      </c>
    </row>
    <row r="181" spans="1:10" x14ac:dyDescent="0.25">
      <c r="A181" s="1">
        <v>44442</v>
      </c>
      <c r="B181">
        <v>119.949997</v>
      </c>
      <c r="C181">
        <v>123.5</v>
      </c>
      <c r="D181">
        <v>118.800003</v>
      </c>
      <c r="E181">
        <v>123.099998</v>
      </c>
      <c r="F181">
        <v>116.88121</v>
      </c>
      <c r="H181" s="21">
        <v>123.5</v>
      </c>
      <c r="I181" s="21">
        <f t="shared" si="5"/>
        <v>2.7500177239694699E-2</v>
      </c>
      <c r="J181" s="21">
        <f t="shared" si="4"/>
        <v>7.965875098701275E-2</v>
      </c>
    </row>
    <row r="182" spans="1:10" x14ac:dyDescent="0.25">
      <c r="A182" s="1">
        <v>44445</v>
      </c>
      <c r="B182">
        <v>123.800003</v>
      </c>
      <c r="C182">
        <v>124.349998</v>
      </c>
      <c r="D182">
        <v>121.150002</v>
      </c>
      <c r="E182">
        <v>121.650002</v>
      </c>
      <c r="F182">
        <v>115.504463</v>
      </c>
      <c r="H182" s="21">
        <v>124.349998</v>
      </c>
      <c r="I182" s="21">
        <f t="shared" si="5"/>
        <v>6.8589980977468504E-3</v>
      </c>
      <c r="J182" s="21">
        <f t="shared" si="4"/>
        <v>0.1220204190552919</v>
      </c>
    </row>
    <row r="183" spans="1:10" x14ac:dyDescent="0.25">
      <c r="A183" s="1">
        <v>44446</v>
      </c>
      <c r="B183">
        <v>122.5</v>
      </c>
      <c r="C183">
        <v>122.75</v>
      </c>
      <c r="D183">
        <v>119.550003</v>
      </c>
      <c r="E183">
        <v>119.949997</v>
      </c>
      <c r="F183">
        <v>113.890343</v>
      </c>
      <c r="H183" s="21">
        <v>122.75</v>
      </c>
      <c r="I183" s="21">
        <f t="shared" si="5"/>
        <v>-1.2950387491148643E-2</v>
      </c>
      <c r="J183" s="21">
        <f t="shared" si="4"/>
        <v>4.2280720625518499E-2</v>
      </c>
    </row>
    <row r="184" spans="1:10" x14ac:dyDescent="0.25">
      <c r="A184" s="1">
        <v>44447</v>
      </c>
      <c r="B184">
        <v>119</v>
      </c>
      <c r="C184">
        <v>119.5</v>
      </c>
      <c r="D184">
        <v>117.5</v>
      </c>
      <c r="E184">
        <v>118.949997</v>
      </c>
      <c r="F184">
        <v>114.71004499999999</v>
      </c>
      <c r="H184" s="21">
        <v>119.5</v>
      </c>
      <c r="I184" s="21">
        <f t="shared" si="5"/>
        <v>-2.6833395303064576E-2</v>
      </c>
      <c r="J184" s="21">
        <f t="shared" si="4"/>
        <v>-0.11969074427428993</v>
      </c>
    </row>
    <row r="185" spans="1:10" x14ac:dyDescent="0.25">
      <c r="A185" s="1">
        <v>44448</v>
      </c>
      <c r="B185">
        <v>119.099998</v>
      </c>
      <c r="C185">
        <v>123.800003</v>
      </c>
      <c r="D185">
        <v>118.199997</v>
      </c>
      <c r="E185">
        <v>122.150002</v>
      </c>
      <c r="F185">
        <v>117.795982</v>
      </c>
      <c r="H185" s="21">
        <v>123.800003</v>
      </c>
      <c r="I185" s="21">
        <f t="shared" si="5"/>
        <v>3.5351013111563474E-2</v>
      </c>
      <c r="J185" s="21">
        <f t="shared" si="4"/>
        <v>9.4610112643732078E-2</v>
      </c>
    </row>
    <row r="186" spans="1:10" x14ac:dyDescent="0.25">
      <c r="A186" s="1">
        <v>44452</v>
      </c>
      <c r="B186">
        <v>122.199997</v>
      </c>
      <c r="C186">
        <v>123.400002</v>
      </c>
      <c r="D186">
        <v>121.099998</v>
      </c>
      <c r="E186">
        <v>123.050003</v>
      </c>
      <c r="F186">
        <v>118.66391</v>
      </c>
      <c r="H186" s="21">
        <v>123.400002</v>
      </c>
      <c r="I186" s="21">
        <f t="shared" si="5"/>
        <v>-3.2362568043859813E-3</v>
      </c>
      <c r="J186" s="21">
        <f t="shared" si="4"/>
        <v>7.4675113280227842E-2</v>
      </c>
    </row>
    <row r="187" spans="1:10" x14ac:dyDescent="0.25">
      <c r="A187" s="1">
        <v>44453</v>
      </c>
      <c r="B187">
        <v>123.300003</v>
      </c>
      <c r="C187">
        <v>125.400002</v>
      </c>
      <c r="D187">
        <v>122.800003</v>
      </c>
      <c r="E187">
        <v>123.949997</v>
      </c>
      <c r="F187">
        <v>119.53182200000001</v>
      </c>
      <c r="H187" s="21">
        <v>125.400002</v>
      </c>
      <c r="I187" s="21">
        <f t="shared" si="5"/>
        <v>1.6077516469040688E-2</v>
      </c>
      <c r="J187" s="21">
        <f t="shared" si="4"/>
        <v>0.17434986091087917</v>
      </c>
    </row>
    <row r="188" spans="1:10" x14ac:dyDescent="0.25">
      <c r="A188" s="1">
        <v>44454</v>
      </c>
      <c r="B188">
        <v>124.25</v>
      </c>
      <c r="C188">
        <v>130.699997</v>
      </c>
      <c r="D188">
        <v>124.25</v>
      </c>
      <c r="E188">
        <v>128.449997</v>
      </c>
      <c r="F188">
        <v>123.871422</v>
      </c>
      <c r="H188" s="21">
        <v>130.699997</v>
      </c>
      <c r="I188" s="21">
        <f t="shared" si="5"/>
        <v>4.1395953529064153E-2</v>
      </c>
      <c r="J188" s="21">
        <f t="shared" si="4"/>
        <v>0.43848769294523593</v>
      </c>
    </row>
    <row r="189" spans="1:10" x14ac:dyDescent="0.25">
      <c r="A189" s="1">
        <v>44455</v>
      </c>
      <c r="B189">
        <v>129.64999399999999</v>
      </c>
      <c r="C189">
        <v>131.25</v>
      </c>
      <c r="D189">
        <v>127.400002</v>
      </c>
      <c r="E189">
        <v>128.699997</v>
      </c>
      <c r="F189">
        <v>124.112511</v>
      </c>
      <c r="H189" s="21">
        <v>131.25</v>
      </c>
      <c r="I189" s="21">
        <f t="shared" si="5"/>
        <v>4.1993037948854749E-3</v>
      </c>
      <c r="J189" s="21">
        <f t="shared" si="4"/>
        <v>0.4658983980557867</v>
      </c>
    </row>
    <row r="190" spans="1:10" x14ac:dyDescent="0.25">
      <c r="A190" s="1">
        <v>44456</v>
      </c>
      <c r="B190">
        <v>128.699997</v>
      </c>
      <c r="C190">
        <v>129.699997</v>
      </c>
      <c r="D190">
        <v>124.75</v>
      </c>
      <c r="E190">
        <v>127.75</v>
      </c>
      <c r="F190">
        <v>123.19637299999999</v>
      </c>
      <c r="H190" s="21">
        <v>129.699997</v>
      </c>
      <c r="I190" s="21">
        <f t="shared" si="5"/>
        <v>-1.1879833279635894E-2</v>
      </c>
      <c r="J190" s="21">
        <f t="shared" si="4"/>
        <v>0.38865031912991027</v>
      </c>
    </row>
    <row r="191" spans="1:10" x14ac:dyDescent="0.25">
      <c r="A191" s="1">
        <v>44459</v>
      </c>
      <c r="B191">
        <v>125.050003</v>
      </c>
      <c r="C191">
        <v>129.39999399999999</v>
      </c>
      <c r="D191">
        <v>125.050003</v>
      </c>
      <c r="E191">
        <v>128.5</v>
      </c>
      <c r="F191">
        <v>123.91964</v>
      </c>
      <c r="H191" s="21">
        <v>129.39999399999999</v>
      </c>
      <c r="I191" s="21">
        <f t="shared" si="5"/>
        <v>-2.315732493149729E-3</v>
      </c>
      <c r="J191" s="21">
        <f t="shared" si="4"/>
        <v>0.37369895747319093</v>
      </c>
    </row>
    <row r="192" spans="1:10" x14ac:dyDescent="0.25">
      <c r="A192" s="1">
        <v>44460</v>
      </c>
      <c r="B192">
        <v>129.60000600000001</v>
      </c>
      <c r="C192">
        <v>136</v>
      </c>
      <c r="D192">
        <v>129.10000600000001</v>
      </c>
      <c r="E192">
        <v>135.199997</v>
      </c>
      <c r="F192">
        <v>130.38081399999999</v>
      </c>
      <c r="H192" s="21">
        <v>136</v>
      </c>
      <c r="I192" s="21">
        <f t="shared" si="5"/>
        <v>4.974655003710466E-2</v>
      </c>
      <c r="J192" s="21">
        <f t="shared" si="4"/>
        <v>0.70262592367858356</v>
      </c>
    </row>
    <row r="193" spans="1:10" x14ac:dyDescent="0.25">
      <c r="A193" s="1">
        <v>44461</v>
      </c>
      <c r="B193">
        <v>134.5</v>
      </c>
      <c r="C193">
        <v>135.25</v>
      </c>
      <c r="D193">
        <v>132.449997</v>
      </c>
      <c r="E193">
        <v>133.64999399999999</v>
      </c>
      <c r="F193">
        <v>128.88606300000001</v>
      </c>
      <c r="H193" s="21">
        <v>135.25</v>
      </c>
      <c r="I193" s="21">
        <f t="shared" si="5"/>
        <v>-5.5299680094610861E-3</v>
      </c>
      <c r="J193" s="21">
        <f t="shared" si="4"/>
        <v>0.66524789331708933</v>
      </c>
    </row>
    <row r="194" spans="1:10" x14ac:dyDescent="0.25">
      <c r="A194" s="1">
        <v>44462</v>
      </c>
      <c r="B194">
        <v>134.800003</v>
      </c>
      <c r="C194">
        <v>138.35000600000001</v>
      </c>
      <c r="D194">
        <v>134.39999399999999</v>
      </c>
      <c r="E194">
        <v>137.75</v>
      </c>
      <c r="F194">
        <v>132.83992000000001</v>
      </c>
      <c r="H194" s="21">
        <v>138.35000600000001</v>
      </c>
      <c r="I194" s="21">
        <f t="shared" si="5"/>
        <v>2.2661831874611987E-2</v>
      </c>
      <c r="J194" s="21">
        <f t="shared" ref="J194:J247" si="6">STANDARDIZE(H194,$M$3,$M$4^0.5)</f>
        <v>0.81974405116884219</v>
      </c>
    </row>
    <row r="195" spans="1:10" x14ac:dyDescent="0.25">
      <c r="A195" s="1">
        <v>44463</v>
      </c>
      <c r="B195">
        <v>138.89999399999999</v>
      </c>
      <c r="C195">
        <v>139.89999399999999</v>
      </c>
      <c r="D195">
        <v>134.5</v>
      </c>
      <c r="E195">
        <v>136.10000600000001</v>
      </c>
      <c r="F195">
        <v>131.248749</v>
      </c>
      <c r="H195" s="21">
        <v>139.89999399999999</v>
      </c>
      <c r="I195" s="21">
        <f t="shared" si="5"/>
        <v>1.1141089182454688E-2</v>
      </c>
      <c r="J195" s="21">
        <f t="shared" si="6"/>
        <v>0.89699138253411048</v>
      </c>
    </row>
    <row r="196" spans="1:10" x14ac:dyDescent="0.25">
      <c r="A196" s="1">
        <v>44466</v>
      </c>
      <c r="B196">
        <v>138.050003</v>
      </c>
      <c r="C196">
        <v>140.75</v>
      </c>
      <c r="D196">
        <v>137.5</v>
      </c>
      <c r="E196">
        <v>140</v>
      </c>
      <c r="F196">
        <v>135.00971999999999</v>
      </c>
      <c r="H196" s="21">
        <v>140.75</v>
      </c>
      <c r="I196" s="21">
        <f t="shared" ref="I196:I247" si="7">LN(H196/H195)</f>
        <v>6.0574282361421745E-3</v>
      </c>
      <c r="J196" s="21">
        <f t="shared" si="6"/>
        <v>0.93935344930138054</v>
      </c>
    </row>
    <row r="197" spans="1:10" x14ac:dyDescent="0.25">
      <c r="A197" s="1">
        <v>44467</v>
      </c>
      <c r="B197">
        <v>141.800003</v>
      </c>
      <c r="C197">
        <v>143.60000600000001</v>
      </c>
      <c r="D197">
        <v>141</v>
      </c>
      <c r="E197">
        <v>142.199997</v>
      </c>
      <c r="F197">
        <v>137.13130200000001</v>
      </c>
      <c r="H197" s="21">
        <v>143.60000600000001</v>
      </c>
      <c r="I197" s="21">
        <f t="shared" si="7"/>
        <v>2.0046431377052927E-2</v>
      </c>
      <c r="J197" s="21">
        <f t="shared" si="6"/>
        <v>1.081390263699302</v>
      </c>
    </row>
    <row r="198" spans="1:10" x14ac:dyDescent="0.25">
      <c r="A198" s="1">
        <v>44468</v>
      </c>
      <c r="B198">
        <v>140.85000600000001</v>
      </c>
      <c r="C198">
        <v>148.800003</v>
      </c>
      <c r="D198">
        <v>139.35000600000001</v>
      </c>
      <c r="E198">
        <v>144.75</v>
      </c>
      <c r="F198">
        <v>139.590408</v>
      </c>
      <c r="H198" s="21">
        <v>148.800003</v>
      </c>
      <c r="I198" s="21">
        <f t="shared" si="7"/>
        <v>3.5571444163428917E-2</v>
      </c>
      <c r="J198" s="21">
        <f t="shared" si="6"/>
        <v>1.3405444580268737</v>
      </c>
    </row>
    <row r="199" spans="1:10" x14ac:dyDescent="0.25">
      <c r="A199" s="1">
        <v>44469</v>
      </c>
      <c r="B199">
        <v>144.75</v>
      </c>
      <c r="C199">
        <v>146.050003</v>
      </c>
      <c r="D199">
        <v>141.35000600000001</v>
      </c>
      <c r="E199">
        <v>144.5</v>
      </c>
      <c r="F199">
        <v>139.34931900000001</v>
      </c>
      <c r="H199" s="21">
        <v>146.050003</v>
      </c>
      <c r="I199" s="21">
        <f t="shared" si="7"/>
        <v>-1.8654093185621255E-2</v>
      </c>
      <c r="J199" s="21">
        <f t="shared" si="6"/>
        <v>1.2034916800347282</v>
      </c>
    </row>
    <row r="200" spans="1:10" x14ac:dyDescent="0.25">
      <c r="A200" s="1">
        <v>44470</v>
      </c>
      <c r="B200">
        <v>145.199997</v>
      </c>
      <c r="C200">
        <v>149.64999399999999</v>
      </c>
      <c r="D200">
        <v>144.10000600000001</v>
      </c>
      <c r="E200">
        <v>146.25</v>
      </c>
      <c r="F200">
        <v>141.03694200000001</v>
      </c>
      <c r="H200" s="21">
        <v>149.64999399999999</v>
      </c>
      <c r="I200" s="21">
        <f t="shared" si="7"/>
        <v>2.4350144830494927E-2</v>
      </c>
      <c r="J200" s="21">
        <f t="shared" si="6"/>
        <v>1.3829057772335358</v>
      </c>
    </row>
    <row r="201" spans="1:10" x14ac:dyDescent="0.25">
      <c r="A201" s="1">
        <v>44473</v>
      </c>
      <c r="B201">
        <v>147.800003</v>
      </c>
      <c r="C201">
        <v>148.5</v>
      </c>
      <c r="D201">
        <v>147</v>
      </c>
      <c r="E201">
        <v>147.60000600000001</v>
      </c>
      <c r="F201">
        <v>142.33883700000001</v>
      </c>
      <c r="H201" s="21">
        <v>148.5</v>
      </c>
      <c r="I201" s="21">
        <f t="shared" si="7"/>
        <v>-7.7142359624011196E-3</v>
      </c>
      <c r="J201" s="21">
        <f t="shared" si="6"/>
        <v>1.3255930963701545</v>
      </c>
    </row>
    <row r="202" spans="1:10" x14ac:dyDescent="0.25">
      <c r="A202" s="1">
        <v>44474</v>
      </c>
      <c r="B202">
        <v>150</v>
      </c>
      <c r="C202">
        <v>164.60000600000001</v>
      </c>
      <c r="D202">
        <v>149</v>
      </c>
      <c r="E202">
        <v>163.64999399999999</v>
      </c>
      <c r="F202">
        <v>157.816711</v>
      </c>
      <c r="H202" s="21">
        <v>164.60000600000001</v>
      </c>
      <c r="I202" s="21">
        <f t="shared" si="7"/>
        <v>0.10293336645221936</v>
      </c>
      <c r="J202" s="21">
        <f t="shared" si="6"/>
        <v>2.1279751138211411</v>
      </c>
    </row>
    <row r="203" spans="1:10" x14ac:dyDescent="0.25">
      <c r="A203" s="1">
        <v>44475</v>
      </c>
      <c r="B203">
        <v>166</v>
      </c>
      <c r="C203">
        <v>172.75</v>
      </c>
      <c r="D203">
        <v>165.800003</v>
      </c>
      <c r="E203">
        <v>168.10000600000001</v>
      </c>
      <c r="F203">
        <v>162.10810900000001</v>
      </c>
      <c r="H203" s="21">
        <v>172.75</v>
      </c>
      <c r="I203" s="21">
        <f t="shared" si="7"/>
        <v>4.8327137952805632E-2</v>
      </c>
      <c r="J203" s="21">
        <f t="shared" si="6"/>
        <v>2.5341494113918017</v>
      </c>
    </row>
    <row r="204" spans="1:10" x14ac:dyDescent="0.25">
      <c r="A204" s="1">
        <v>44476</v>
      </c>
      <c r="B204">
        <v>170.14999399999999</v>
      </c>
      <c r="C204">
        <v>170.14999399999999</v>
      </c>
      <c r="D204">
        <v>159.5</v>
      </c>
      <c r="E204">
        <v>160.39999399999999</v>
      </c>
      <c r="F204">
        <v>154.68255600000001</v>
      </c>
      <c r="H204" s="21">
        <v>170.14999399999999</v>
      </c>
      <c r="I204" s="21">
        <f t="shared" si="7"/>
        <v>-1.5165096963868495E-2</v>
      </c>
      <c r="J204" s="21">
        <f t="shared" si="6"/>
        <v>2.4045719404477119</v>
      </c>
    </row>
    <row r="205" spans="1:10" x14ac:dyDescent="0.25">
      <c r="A205" s="1">
        <v>44477</v>
      </c>
      <c r="B205">
        <v>163.89999399999999</v>
      </c>
      <c r="C205">
        <v>166.60000600000001</v>
      </c>
      <c r="D205">
        <v>160.5</v>
      </c>
      <c r="E205">
        <v>160.949997</v>
      </c>
      <c r="F205">
        <v>155.21296699999999</v>
      </c>
      <c r="H205" s="21">
        <v>166.60000600000001</v>
      </c>
      <c r="I205" s="21">
        <f t="shared" si="7"/>
        <v>-2.1084599936763315E-2</v>
      </c>
      <c r="J205" s="21">
        <f t="shared" si="6"/>
        <v>2.2276498614517921</v>
      </c>
    </row>
    <row r="206" spans="1:10" x14ac:dyDescent="0.25">
      <c r="A206" s="1">
        <v>44480</v>
      </c>
      <c r="B206">
        <v>163.75</v>
      </c>
      <c r="C206">
        <v>166.199997</v>
      </c>
      <c r="D206">
        <v>162.699997</v>
      </c>
      <c r="E206">
        <v>165</v>
      </c>
      <c r="F206">
        <v>159.118607</v>
      </c>
      <c r="H206" s="21">
        <v>166.199997</v>
      </c>
      <c r="I206" s="21">
        <f t="shared" si="7"/>
        <v>-2.403901376341386E-3</v>
      </c>
      <c r="J206" s="21">
        <f t="shared" si="6"/>
        <v>2.2077144633892973</v>
      </c>
    </row>
    <row r="207" spans="1:10" x14ac:dyDescent="0.25">
      <c r="A207" s="1">
        <v>44481</v>
      </c>
      <c r="B207">
        <v>165.10000600000001</v>
      </c>
      <c r="C207">
        <v>165.85000600000001</v>
      </c>
      <c r="D207">
        <v>162.75</v>
      </c>
      <c r="E207">
        <v>163.550003</v>
      </c>
      <c r="F207">
        <v>157.720291</v>
      </c>
      <c r="H207" s="21">
        <v>165.85000600000001</v>
      </c>
      <c r="I207" s="21">
        <f t="shared" si="7"/>
        <v>-2.1080628004766606E-3</v>
      </c>
      <c r="J207" s="21">
        <f t="shared" si="6"/>
        <v>2.190271831090298</v>
      </c>
    </row>
    <row r="208" spans="1:10" x14ac:dyDescent="0.25">
      <c r="A208" s="1">
        <v>44482</v>
      </c>
      <c r="B208">
        <v>163.64999399999999</v>
      </c>
      <c r="C208">
        <v>163.800003</v>
      </c>
      <c r="D208">
        <v>159.699997</v>
      </c>
      <c r="E208">
        <v>160</v>
      </c>
      <c r="F208">
        <v>154.296829</v>
      </c>
      <c r="H208" s="21">
        <v>163.800003</v>
      </c>
      <c r="I208" s="21">
        <f t="shared" si="7"/>
        <v>-1.243761183634224E-2</v>
      </c>
      <c r="J208" s="21">
        <f t="shared" si="6"/>
        <v>2.0881050652567588</v>
      </c>
    </row>
    <row r="209" spans="1:10" x14ac:dyDescent="0.25">
      <c r="A209" s="1">
        <v>44483</v>
      </c>
      <c r="B209">
        <v>161</v>
      </c>
      <c r="C209">
        <v>161.75</v>
      </c>
      <c r="D209">
        <v>158.64999399999999</v>
      </c>
      <c r="E209">
        <v>159.050003</v>
      </c>
      <c r="F209">
        <v>153.38069200000001</v>
      </c>
      <c r="H209" s="21">
        <v>161.75</v>
      </c>
      <c r="I209" s="21">
        <f t="shared" si="7"/>
        <v>-1.2594256352977231E-2</v>
      </c>
      <c r="J209" s="21">
        <f t="shared" si="6"/>
        <v>1.9859382994232195</v>
      </c>
    </row>
    <row r="210" spans="1:10" x14ac:dyDescent="0.25">
      <c r="A210" s="1">
        <v>44487</v>
      </c>
      <c r="B210">
        <v>163.75</v>
      </c>
      <c r="C210">
        <v>165.5</v>
      </c>
      <c r="D210">
        <v>161.199997</v>
      </c>
      <c r="E210">
        <v>162.10000600000001</v>
      </c>
      <c r="F210">
        <v>156.32197600000001</v>
      </c>
      <c r="H210" s="21">
        <v>165.5</v>
      </c>
      <c r="I210" s="21">
        <f t="shared" si="7"/>
        <v>2.2919261436107709E-2</v>
      </c>
      <c r="J210" s="21">
        <f t="shared" si="6"/>
        <v>2.172828451230691</v>
      </c>
    </row>
    <row r="211" spans="1:10" x14ac:dyDescent="0.25">
      <c r="A211" s="1">
        <v>44488</v>
      </c>
      <c r="B211">
        <v>163.5</v>
      </c>
      <c r="C211">
        <v>163.5</v>
      </c>
      <c r="D211">
        <v>158</v>
      </c>
      <c r="E211">
        <v>158.60000600000001</v>
      </c>
      <c r="F211">
        <v>152.946732</v>
      </c>
      <c r="H211" s="21">
        <v>163.5</v>
      </c>
      <c r="I211" s="21">
        <f t="shared" si="7"/>
        <v>-1.2158204479809519E-2</v>
      </c>
      <c r="J211" s="21">
        <f t="shared" si="6"/>
        <v>2.0731537036000396</v>
      </c>
    </row>
    <row r="212" spans="1:10" x14ac:dyDescent="0.25">
      <c r="A212" s="1">
        <v>44489</v>
      </c>
      <c r="B212">
        <v>159.25</v>
      </c>
      <c r="C212">
        <v>159.35000600000001</v>
      </c>
      <c r="D212">
        <v>153.64999399999999</v>
      </c>
      <c r="E212">
        <v>154.89999399999999</v>
      </c>
      <c r="F212">
        <v>149.37861599999999</v>
      </c>
      <c r="H212" s="21">
        <v>159.35000600000001</v>
      </c>
      <c r="I212" s="21">
        <f t="shared" si="7"/>
        <v>-2.5709911820998122E-2</v>
      </c>
      <c r="J212" s="21">
        <f t="shared" si="6"/>
        <v>1.8663289012906812</v>
      </c>
    </row>
    <row r="213" spans="1:10" x14ac:dyDescent="0.25">
      <c r="A213" s="1">
        <v>44490</v>
      </c>
      <c r="B213">
        <v>157.60000600000001</v>
      </c>
      <c r="C213">
        <v>160.300003</v>
      </c>
      <c r="D213">
        <v>154.550003</v>
      </c>
      <c r="E213">
        <v>155</v>
      </c>
      <c r="F213">
        <v>149.47505200000001</v>
      </c>
      <c r="H213" s="21">
        <v>160.300003</v>
      </c>
      <c r="I213" s="21">
        <f t="shared" si="7"/>
        <v>5.9439998141067787E-3</v>
      </c>
      <c r="J213" s="21">
        <f t="shared" si="6"/>
        <v>1.9136742569031189</v>
      </c>
    </row>
    <row r="214" spans="1:10" x14ac:dyDescent="0.25">
      <c r="A214" s="1">
        <v>44491</v>
      </c>
      <c r="B214">
        <v>157</v>
      </c>
      <c r="C214">
        <v>158.35000600000001</v>
      </c>
      <c r="D214">
        <v>154.5</v>
      </c>
      <c r="E214">
        <v>157.050003</v>
      </c>
      <c r="F214">
        <v>151.45198099999999</v>
      </c>
      <c r="H214" s="21">
        <v>158.35000600000001</v>
      </c>
      <c r="I214" s="21">
        <f t="shared" si="7"/>
        <v>-1.2239267455020133E-2</v>
      </c>
      <c r="J214" s="21">
        <f t="shared" si="6"/>
        <v>1.8164915274753555</v>
      </c>
    </row>
    <row r="215" spans="1:10" x14ac:dyDescent="0.25">
      <c r="A215" s="1">
        <v>44494</v>
      </c>
      <c r="B215">
        <v>159</v>
      </c>
      <c r="C215">
        <v>162.949997</v>
      </c>
      <c r="D215">
        <v>158.89999399999999</v>
      </c>
      <c r="E215">
        <v>161.39999399999999</v>
      </c>
      <c r="F215">
        <v>155.64691199999999</v>
      </c>
      <c r="H215" s="21">
        <v>162.949997</v>
      </c>
      <c r="I215" s="21">
        <f t="shared" si="7"/>
        <v>2.8635575997618398E-2</v>
      </c>
      <c r="J215" s="21">
        <f t="shared" si="6"/>
        <v>2.0457429984894886</v>
      </c>
    </row>
    <row r="216" spans="1:10" x14ac:dyDescent="0.25">
      <c r="A216" s="1">
        <v>44495</v>
      </c>
      <c r="B216">
        <v>163.550003</v>
      </c>
      <c r="C216">
        <v>163.949997</v>
      </c>
      <c r="D216">
        <v>160.300003</v>
      </c>
      <c r="E216">
        <v>163.10000600000001</v>
      </c>
      <c r="F216">
        <v>157.28633099999999</v>
      </c>
      <c r="H216" s="21">
        <v>163.949997</v>
      </c>
      <c r="I216" s="21">
        <f t="shared" si="7"/>
        <v>6.1180981193804827E-3</v>
      </c>
      <c r="J216" s="21">
        <f t="shared" si="6"/>
        <v>2.0955803723048145</v>
      </c>
    </row>
    <row r="217" spans="1:10" x14ac:dyDescent="0.25">
      <c r="A217" s="1">
        <v>44496</v>
      </c>
      <c r="B217">
        <v>163.10000600000001</v>
      </c>
      <c r="C217">
        <v>163.60000600000001</v>
      </c>
      <c r="D217">
        <v>157</v>
      </c>
      <c r="E217">
        <v>157.89999399999999</v>
      </c>
      <c r="F217">
        <v>152.271683</v>
      </c>
      <c r="H217" s="21">
        <v>163.60000600000001</v>
      </c>
      <c r="I217" s="21">
        <f t="shared" si="7"/>
        <v>-2.1370241489327736E-3</v>
      </c>
      <c r="J217" s="21">
        <f t="shared" si="6"/>
        <v>2.0781377400058152</v>
      </c>
    </row>
    <row r="218" spans="1:10" x14ac:dyDescent="0.25">
      <c r="A218" s="1">
        <v>44497</v>
      </c>
      <c r="B218">
        <v>150</v>
      </c>
      <c r="C218">
        <v>156.85000600000001</v>
      </c>
      <c r="D218">
        <v>148.699997</v>
      </c>
      <c r="E218">
        <v>150.199997</v>
      </c>
      <c r="F218">
        <v>144.846146</v>
      </c>
      <c r="H218" s="21">
        <v>156.85000600000001</v>
      </c>
      <c r="I218" s="21">
        <f t="shared" si="7"/>
        <v>-4.2134487953668164E-2</v>
      </c>
      <c r="J218" s="21">
        <f t="shared" si="6"/>
        <v>1.741735466752367</v>
      </c>
    </row>
    <row r="219" spans="1:10" x14ac:dyDescent="0.25">
      <c r="A219" s="1">
        <v>44498</v>
      </c>
      <c r="B219">
        <v>149.89999399999999</v>
      </c>
      <c r="C219">
        <v>151.85000600000001</v>
      </c>
      <c r="D219">
        <v>146</v>
      </c>
      <c r="E219">
        <v>149.050003</v>
      </c>
      <c r="F219">
        <v>143.73713699999999</v>
      </c>
      <c r="H219" s="21">
        <v>151.85000600000001</v>
      </c>
      <c r="I219" s="21">
        <f t="shared" si="7"/>
        <v>-3.2396741885360555E-2</v>
      </c>
      <c r="J219" s="21">
        <f t="shared" si="6"/>
        <v>1.4925485976757387</v>
      </c>
    </row>
    <row r="220" spans="1:10" x14ac:dyDescent="0.25">
      <c r="A220" s="1">
        <v>44501</v>
      </c>
      <c r="B220">
        <v>150</v>
      </c>
      <c r="C220">
        <v>153.60000600000001</v>
      </c>
      <c r="D220">
        <v>148.39999399999999</v>
      </c>
      <c r="E220">
        <v>153.14999399999999</v>
      </c>
      <c r="F220">
        <v>147.69099399999999</v>
      </c>
      <c r="H220" s="21">
        <v>153.60000600000001</v>
      </c>
      <c r="I220" s="21">
        <f t="shared" si="7"/>
        <v>1.1458628771637119E-2</v>
      </c>
      <c r="J220" s="21">
        <f t="shared" si="6"/>
        <v>1.5797640018525587</v>
      </c>
    </row>
    <row r="221" spans="1:10" x14ac:dyDescent="0.25">
      <c r="A221" s="1">
        <v>44502</v>
      </c>
      <c r="B221">
        <v>153.949997</v>
      </c>
      <c r="C221">
        <v>154.800003</v>
      </c>
      <c r="D221">
        <v>151.35000600000001</v>
      </c>
      <c r="E221">
        <v>152.949997</v>
      </c>
      <c r="F221">
        <v>147.49812299999999</v>
      </c>
      <c r="H221" s="21">
        <v>154.800003</v>
      </c>
      <c r="I221" s="21">
        <f t="shared" si="7"/>
        <v>7.7821207594005442E-3</v>
      </c>
      <c r="J221" s="21">
        <f t="shared" si="6"/>
        <v>1.6395687009188278</v>
      </c>
    </row>
    <row r="222" spans="1:10" x14ac:dyDescent="0.25">
      <c r="A222" s="1">
        <v>44503</v>
      </c>
      <c r="B222">
        <v>151.199997</v>
      </c>
      <c r="C222">
        <v>154.199997</v>
      </c>
      <c r="D222">
        <v>149.800003</v>
      </c>
      <c r="E222">
        <v>152</v>
      </c>
      <c r="F222">
        <v>146.581985</v>
      </c>
      <c r="H222" s="21">
        <v>154.199997</v>
      </c>
      <c r="I222" s="21">
        <f t="shared" si="7"/>
        <v>-3.8835388614955639E-3</v>
      </c>
      <c r="J222" s="21">
        <f t="shared" si="6"/>
        <v>1.6096659776053892</v>
      </c>
    </row>
    <row r="223" spans="1:10" x14ac:dyDescent="0.25">
      <c r="A223" s="1">
        <v>44504</v>
      </c>
      <c r="B223">
        <v>152</v>
      </c>
      <c r="C223">
        <v>152.85000600000001</v>
      </c>
      <c r="D223">
        <v>151.25</v>
      </c>
      <c r="E223">
        <v>152.050003</v>
      </c>
      <c r="F223">
        <v>146.63020299999999</v>
      </c>
      <c r="H223" s="21">
        <v>152.85000600000001</v>
      </c>
      <c r="I223" s="21">
        <f t="shared" si="7"/>
        <v>-8.79335408296247E-3</v>
      </c>
      <c r="J223" s="21">
        <f t="shared" si="6"/>
        <v>1.5423859714910644</v>
      </c>
    </row>
    <row r="224" spans="1:10" x14ac:dyDescent="0.25">
      <c r="A224" s="1">
        <v>44508</v>
      </c>
      <c r="B224">
        <v>152.949997</v>
      </c>
      <c r="C224">
        <v>155.550003</v>
      </c>
      <c r="D224">
        <v>151.699997</v>
      </c>
      <c r="E224">
        <v>154.89999399999999</v>
      </c>
      <c r="F224">
        <v>149.37861599999999</v>
      </c>
      <c r="H224" s="21">
        <v>155.550003</v>
      </c>
      <c r="I224" s="21">
        <f t="shared" si="7"/>
        <v>1.7510155039035444E-2</v>
      </c>
      <c r="J224" s="21">
        <f t="shared" si="6"/>
        <v>1.6769467312803221</v>
      </c>
    </row>
    <row r="225" spans="1:10" x14ac:dyDescent="0.25">
      <c r="A225" s="1">
        <v>44509</v>
      </c>
      <c r="B225">
        <v>156.5</v>
      </c>
      <c r="C225">
        <v>158.14999399999999</v>
      </c>
      <c r="D225">
        <v>155</v>
      </c>
      <c r="E225">
        <v>156.64999399999999</v>
      </c>
      <c r="F225">
        <v>151.066238</v>
      </c>
      <c r="H225" s="21">
        <v>158.14999399999999</v>
      </c>
      <c r="I225" s="21">
        <f t="shared" si="7"/>
        <v>1.6576669182942289E-2</v>
      </c>
      <c r="J225" s="21">
        <f t="shared" si="6"/>
        <v>1.8065234546638038</v>
      </c>
    </row>
    <row r="226" spans="1:10" x14ac:dyDescent="0.25">
      <c r="A226" s="1">
        <v>44510</v>
      </c>
      <c r="B226">
        <v>156.699997</v>
      </c>
      <c r="C226">
        <v>158.699997</v>
      </c>
      <c r="D226">
        <v>156.449997</v>
      </c>
      <c r="E226">
        <v>157.699997</v>
      </c>
      <c r="F226">
        <v>152.078812</v>
      </c>
      <c r="H226" s="21">
        <v>158.699997</v>
      </c>
      <c r="I226" s="21">
        <f t="shared" si="7"/>
        <v>3.471696815780335E-3</v>
      </c>
      <c r="J226" s="21">
        <f t="shared" si="6"/>
        <v>1.8339341597743546</v>
      </c>
    </row>
    <row r="227" spans="1:10" x14ac:dyDescent="0.25">
      <c r="A227" s="1">
        <v>44511</v>
      </c>
      <c r="B227">
        <v>156.60000600000001</v>
      </c>
      <c r="C227">
        <v>156.85000600000001</v>
      </c>
      <c r="D227">
        <v>153.050003</v>
      </c>
      <c r="E227">
        <v>153.5</v>
      </c>
      <c r="F227">
        <v>148.02851899999999</v>
      </c>
      <c r="H227" s="21">
        <v>156.85000600000001</v>
      </c>
      <c r="I227" s="21">
        <f t="shared" si="7"/>
        <v>-1.1725635738976945E-2</v>
      </c>
      <c r="J227" s="21">
        <f t="shared" si="6"/>
        <v>1.741735466752367</v>
      </c>
    </row>
    <row r="228" spans="1:10" x14ac:dyDescent="0.25">
      <c r="A228" s="1">
        <v>44512</v>
      </c>
      <c r="B228">
        <v>154</v>
      </c>
      <c r="C228">
        <v>155.60000600000001</v>
      </c>
      <c r="D228">
        <v>153.300003</v>
      </c>
      <c r="E228">
        <v>154.64999399999999</v>
      </c>
      <c r="F228">
        <v>149.13752700000001</v>
      </c>
      <c r="H228" s="21">
        <v>155.60000600000001</v>
      </c>
      <c r="I228" s="21">
        <f t="shared" si="7"/>
        <v>-8.0013225850926479E-3</v>
      </c>
      <c r="J228" s="21">
        <f t="shared" si="6"/>
        <v>1.6794387494832099</v>
      </c>
    </row>
    <row r="229" spans="1:10" x14ac:dyDescent="0.25">
      <c r="A229" s="1">
        <v>44515</v>
      </c>
      <c r="B229">
        <v>156.449997</v>
      </c>
      <c r="C229">
        <v>162.25</v>
      </c>
      <c r="D229">
        <v>156</v>
      </c>
      <c r="E229">
        <v>157.800003</v>
      </c>
      <c r="F229">
        <v>152.17524700000001</v>
      </c>
      <c r="H229" s="21">
        <v>162.25</v>
      </c>
      <c r="I229" s="21">
        <f t="shared" si="7"/>
        <v>4.1849705279497537E-2</v>
      </c>
      <c r="J229" s="21">
        <f t="shared" si="6"/>
        <v>2.0108569863308823</v>
      </c>
    </row>
    <row r="230" spans="1:10" x14ac:dyDescent="0.25">
      <c r="A230" s="1">
        <v>44516</v>
      </c>
      <c r="B230">
        <v>159.39999399999999</v>
      </c>
      <c r="C230">
        <v>159.699997</v>
      </c>
      <c r="D230">
        <v>156.800003</v>
      </c>
      <c r="E230">
        <v>157.14999399999999</v>
      </c>
      <c r="F230">
        <v>151.548416</v>
      </c>
      <c r="H230" s="21">
        <v>159.699997</v>
      </c>
      <c r="I230" s="21">
        <f t="shared" si="7"/>
        <v>-1.5841319148455171E-2</v>
      </c>
      <c r="J230" s="21">
        <f t="shared" si="6"/>
        <v>1.8837715335896803</v>
      </c>
    </row>
    <row r="231" spans="1:10" x14ac:dyDescent="0.25">
      <c r="A231" s="1">
        <v>44517</v>
      </c>
      <c r="B231">
        <v>157</v>
      </c>
      <c r="C231">
        <v>159.25</v>
      </c>
      <c r="D231">
        <v>156.60000600000001</v>
      </c>
      <c r="E231">
        <v>157.39999399999999</v>
      </c>
      <c r="F231">
        <v>151.78950499999999</v>
      </c>
      <c r="H231" s="21">
        <v>159.25</v>
      </c>
      <c r="I231" s="21">
        <f t="shared" si="7"/>
        <v>-2.8217419834714774E-3</v>
      </c>
      <c r="J231" s="21">
        <f t="shared" si="6"/>
        <v>1.8613448648849054</v>
      </c>
    </row>
    <row r="232" spans="1:10" x14ac:dyDescent="0.25">
      <c r="A232" s="1">
        <v>44518</v>
      </c>
      <c r="B232">
        <v>157</v>
      </c>
      <c r="C232">
        <v>157</v>
      </c>
      <c r="D232">
        <v>153.699997</v>
      </c>
      <c r="E232">
        <v>154.300003</v>
      </c>
      <c r="F232">
        <v>148.800003</v>
      </c>
      <c r="H232" s="21">
        <v>157</v>
      </c>
      <c r="I232" s="21">
        <f t="shared" si="7"/>
        <v>-1.4229489103964651E-2</v>
      </c>
      <c r="J232" s="21">
        <f t="shared" si="6"/>
        <v>1.7492107738004226</v>
      </c>
    </row>
    <row r="233" spans="1:10" x14ac:dyDescent="0.25">
      <c r="A233" s="1">
        <v>44522</v>
      </c>
      <c r="B233">
        <v>151.25</v>
      </c>
      <c r="C233">
        <v>153.699997</v>
      </c>
      <c r="D233">
        <v>146</v>
      </c>
      <c r="E233">
        <v>146.550003</v>
      </c>
      <c r="F233">
        <v>146.550003</v>
      </c>
      <c r="H233" s="21">
        <v>153.699997</v>
      </c>
      <c r="I233" s="21">
        <f t="shared" si="7"/>
        <v>-2.1243174322300717E-2</v>
      </c>
      <c r="J233" s="21">
        <f t="shared" si="6"/>
        <v>1.5847472906977262</v>
      </c>
    </row>
    <row r="234" spans="1:10" x14ac:dyDescent="0.25">
      <c r="A234" s="1">
        <v>44523</v>
      </c>
      <c r="B234">
        <v>145.800003</v>
      </c>
      <c r="C234">
        <v>147.699997</v>
      </c>
      <c r="D234">
        <v>143.39999399999999</v>
      </c>
      <c r="E234">
        <v>146.699997</v>
      </c>
      <c r="F234">
        <v>146.699997</v>
      </c>
      <c r="H234" s="21">
        <v>147.699997</v>
      </c>
      <c r="I234" s="21">
        <f t="shared" si="7"/>
        <v>-3.9819461800115571E-2</v>
      </c>
      <c r="J234" s="21">
        <f t="shared" si="6"/>
        <v>1.2857230478057722</v>
      </c>
    </row>
    <row r="235" spans="1:10" x14ac:dyDescent="0.25">
      <c r="A235" s="1">
        <v>44524</v>
      </c>
      <c r="B235">
        <v>149</v>
      </c>
      <c r="C235">
        <v>155.85000600000001</v>
      </c>
      <c r="D235">
        <v>149</v>
      </c>
      <c r="E235">
        <v>153.449997</v>
      </c>
      <c r="F235">
        <v>153.449997</v>
      </c>
      <c r="H235" s="21">
        <v>155.85000600000001</v>
      </c>
      <c r="I235" s="21">
        <f t="shared" si="7"/>
        <v>5.3710875486009856E-2</v>
      </c>
      <c r="J235" s="21">
        <f t="shared" si="6"/>
        <v>1.6918980929370413</v>
      </c>
    </row>
    <row r="236" spans="1:10" x14ac:dyDescent="0.25">
      <c r="A236" s="1">
        <v>44525</v>
      </c>
      <c r="B236">
        <v>154</v>
      </c>
      <c r="C236">
        <v>156</v>
      </c>
      <c r="D236">
        <v>152.550003</v>
      </c>
      <c r="E236">
        <v>155.10000600000001</v>
      </c>
      <c r="F236">
        <v>155.10000600000001</v>
      </c>
      <c r="H236" s="21">
        <v>156</v>
      </c>
      <c r="I236" s="21">
        <f t="shared" si="7"/>
        <v>9.6196253763530955E-4</v>
      </c>
      <c r="J236" s="21">
        <f t="shared" si="6"/>
        <v>1.6993733999850971</v>
      </c>
    </row>
    <row r="237" spans="1:10" x14ac:dyDescent="0.25">
      <c r="A237" s="1">
        <v>44526</v>
      </c>
      <c r="B237">
        <v>152.25</v>
      </c>
      <c r="C237">
        <v>152.25</v>
      </c>
      <c r="D237">
        <v>146.25</v>
      </c>
      <c r="E237">
        <v>147.10000600000001</v>
      </c>
      <c r="F237">
        <v>147.10000600000001</v>
      </c>
      <c r="H237" s="21">
        <v>152.25</v>
      </c>
      <c r="I237" s="21">
        <f t="shared" si="7"/>
        <v>-2.4332100659530669E-2</v>
      </c>
      <c r="J237" s="21">
        <f t="shared" si="6"/>
        <v>1.5124832481776258</v>
      </c>
    </row>
    <row r="238" spans="1:10" x14ac:dyDescent="0.25">
      <c r="A238" s="1">
        <v>44529</v>
      </c>
      <c r="B238">
        <v>145</v>
      </c>
      <c r="C238">
        <v>146.050003</v>
      </c>
      <c r="D238">
        <v>141.89999399999999</v>
      </c>
      <c r="E238">
        <v>144.10000600000001</v>
      </c>
      <c r="F238">
        <v>144.10000600000001</v>
      </c>
      <c r="H238" s="21">
        <v>146.050003</v>
      </c>
      <c r="I238" s="21">
        <f t="shared" si="7"/>
        <v>-4.1574857215346005E-2</v>
      </c>
      <c r="J238" s="21">
        <f t="shared" si="6"/>
        <v>1.2034916800347282</v>
      </c>
    </row>
    <row r="239" spans="1:10" x14ac:dyDescent="0.25">
      <c r="A239" s="1">
        <v>44530</v>
      </c>
      <c r="B239">
        <v>143.35000600000001</v>
      </c>
      <c r="C239">
        <v>147.75</v>
      </c>
      <c r="D239">
        <v>141.10000600000001</v>
      </c>
      <c r="E239">
        <v>142.10000600000001</v>
      </c>
      <c r="F239">
        <v>142.10000600000001</v>
      </c>
      <c r="H239" s="21">
        <v>147.75</v>
      </c>
      <c r="I239" s="21">
        <f t="shared" si="7"/>
        <v>1.1572606911547156E-2</v>
      </c>
      <c r="J239" s="21">
        <f t="shared" si="6"/>
        <v>1.2882150660086602</v>
      </c>
    </row>
    <row r="240" spans="1:10" x14ac:dyDescent="0.25">
      <c r="A240" s="1">
        <v>44531</v>
      </c>
      <c r="B240">
        <v>142.39999399999999</v>
      </c>
      <c r="C240">
        <v>143.64999399999999</v>
      </c>
      <c r="D240">
        <v>139.64999399999999</v>
      </c>
      <c r="E240">
        <v>142.25</v>
      </c>
      <c r="F240">
        <v>142.25</v>
      </c>
      <c r="H240" s="21">
        <v>143.64999399999999</v>
      </c>
      <c r="I240" s="21">
        <f t="shared" si="7"/>
        <v>-2.8141912629096509E-2</v>
      </c>
      <c r="J240" s="21">
        <f t="shared" si="6"/>
        <v>1.0838815343415817</v>
      </c>
    </row>
    <row r="241" spans="1:17" x14ac:dyDescent="0.25">
      <c r="A241" s="1">
        <v>44532</v>
      </c>
      <c r="B241">
        <v>140.5</v>
      </c>
      <c r="C241">
        <v>144.64999399999999</v>
      </c>
      <c r="D241">
        <v>140.39999399999999</v>
      </c>
      <c r="E241">
        <v>144</v>
      </c>
      <c r="F241">
        <v>144</v>
      </c>
      <c r="H241" s="21">
        <v>144.64999399999999</v>
      </c>
      <c r="I241" s="21">
        <f t="shared" si="7"/>
        <v>6.9372462855990689E-3</v>
      </c>
      <c r="J241" s="21">
        <f t="shared" si="6"/>
        <v>1.1337189081569075</v>
      </c>
    </row>
    <row r="242" spans="1:17" x14ac:dyDescent="0.25">
      <c r="A242" s="1">
        <v>44533</v>
      </c>
      <c r="B242">
        <v>144</v>
      </c>
      <c r="C242">
        <v>146.85000600000001</v>
      </c>
      <c r="D242">
        <v>143.14999399999999</v>
      </c>
      <c r="E242">
        <v>145.89999399999999</v>
      </c>
      <c r="F242">
        <v>145.89999399999999</v>
      </c>
      <c r="H242" s="21">
        <v>146.85000600000001</v>
      </c>
      <c r="I242" s="21">
        <f t="shared" si="7"/>
        <v>1.5094708559936613E-2</v>
      </c>
      <c r="J242" s="21">
        <f t="shared" si="6"/>
        <v>1.2433617285991103</v>
      </c>
    </row>
    <row r="243" spans="1:17" x14ac:dyDescent="0.25">
      <c r="A243" s="1">
        <v>44536</v>
      </c>
      <c r="B243">
        <v>145.800003</v>
      </c>
      <c r="C243">
        <v>145.85000600000001</v>
      </c>
      <c r="D243">
        <v>142.75</v>
      </c>
      <c r="E243">
        <v>143.35000600000001</v>
      </c>
      <c r="F243">
        <v>143.35000600000001</v>
      </c>
      <c r="H243" s="21">
        <v>145.85000600000001</v>
      </c>
      <c r="I243" s="21">
        <f t="shared" si="7"/>
        <v>-6.8329610507614595E-3</v>
      </c>
      <c r="J243" s="21">
        <f t="shared" si="6"/>
        <v>1.1935243547837846</v>
      </c>
    </row>
    <row r="244" spans="1:17" x14ac:dyDescent="0.25">
      <c r="A244" s="1">
        <v>44537</v>
      </c>
      <c r="B244">
        <v>145</v>
      </c>
      <c r="C244">
        <v>146.25</v>
      </c>
      <c r="D244">
        <v>144.5</v>
      </c>
      <c r="E244">
        <v>145.89999399999999</v>
      </c>
      <c r="F244">
        <v>145.89999399999999</v>
      </c>
      <c r="H244" s="21">
        <v>146.25</v>
      </c>
      <c r="I244" s="21">
        <f t="shared" si="7"/>
        <v>2.7387486600806226E-3</v>
      </c>
      <c r="J244" s="21">
        <f t="shared" si="6"/>
        <v>1.2134590052856717</v>
      </c>
    </row>
    <row r="245" spans="1:17" x14ac:dyDescent="0.25">
      <c r="A245" s="1">
        <v>44538</v>
      </c>
      <c r="B245">
        <v>147</v>
      </c>
      <c r="C245">
        <v>150.35000600000001</v>
      </c>
      <c r="D245">
        <v>146.800003</v>
      </c>
      <c r="E245">
        <v>148.39999399999999</v>
      </c>
      <c r="F245">
        <v>148.39999399999999</v>
      </c>
      <c r="H245" s="21">
        <v>150.35000600000001</v>
      </c>
      <c r="I245" s="21">
        <f t="shared" si="7"/>
        <v>2.7648463229455494E-2</v>
      </c>
      <c r="J245" s="21">
        <f t="shared" si="6"/>
        <v>1.4177925369527502</v>
      </c>
    </row>
    <row r="246" spans="1:17" x14ac:dyDescent="0.25">
      <c r="A246" s="1">
        <v>44539</v>
      </c>
      <c r="B246">
        <v>149.5</v>
      </c>
      <c r="C246">
        <v>149.89999399999999</v>
      </c>
      <c r="D246">
        <v>146.35000600000001</v>
      </c>
      <c r="E246">
        <v>147.35000600000001</v>
      </c>
      <c r="F246">
        <v>147.35000600000001</v>
      </c>
      <c r="H246" s="21">
        <v>149.89999399999999</v>
      </c>
      <c r="I246" s="21">
        <f t="shared" si="7"/>
        <v>-2.9975842595545924E-3</v>
      </c>
      <c r="J246" s="21">
        <f t="shared" si="6"/>
        <v>1.3953651206873672</v>
      </c>
    </row>
    <row r="247" spans="1:17" x14ac:dyDescent="0.25">
      <c r="A247" s="1">
        <v>44540</v>
      </c>
      <c r="B247">
        <v>146.25</v>
      </c>
      <c r="C247">
        <v>148</v>
      </c>
      <c r="D247">
        <v>145.550003</v>
      </c>
      <c r="E247">
        <v>147.550003</v>
      </c>
      <c r="F247">
        <v>147.550003</v>
      </c>
      <c r="H247" s="21">
        <v>148</v>
      </c>
      <c r="I247" s="21">
        <f t="shared" si="7"/>
        <v>-1.2756091317751661E-2</v>
      </c>
      <c r="J247" s="21">
        <f t="shared" si="6"/>
        <v>1.3006744094624916</v>
      </c>
    </row>
    <row r="252" spans="1:17" x14ac:dyDescent="0.25">
      <c r="Q252">
        <f>K250^0.5</f>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A982-72DD-4E0E-AF05-5B0EB0D2F67C}">
  <dimension ref="A1:M247"/>
  <sheetViews>
    <sheetView topLeftCell="G1" workbookViewId="0">
      <selection activeCell="M5" sqref="M5"/>
    </sheetView>
  </sheetViews>
  <sheetFormatPr defaultRowHeight="15" x14ac:dyDescent="0.25"/>
  <cols>
    <col min="1" max="1" width="12.42578125" customWidth="1"/>
    <col min="2" max="6" width="10.85546875" bestFit="1" customWidth="1"/>
    <col min="7" max="7" width="8.85546875" bestFit="1" customWidth="1"/>
    <col min="8" max="8" width="13.7109375" customWidth="1"/>
    <col min="9" max="9" width="23.42578125" customWidth="1"/>
    <col min="10" max="10" width="22.7109375" customWidth="1"/>
    <col min="12" max="12" width="32.140625" customWidth="1"/>
  </cols>
  <sheetData>
    <row r="1" spans="1:13" x14ac:dyDescent="0.25">
      <c r="A1" s="10" t="s">
        <v>10</v>
      </c>
      <c r="B1" s="10" t="s">
        <v>11</v>
      </c>
      <c r="C1" s="10" t="s">
        <v>12</v>
      </c>
      <c r="D1" s="10" t="s">
        <v>13</v>
      </c>
      <c r="E1" s="10" t="s">
        <v>14</v>
      </c>
      <c r="F1" s="10" t="s">
        <v>15</v>
      </c>
      <c r="G1" s="2"/>
      <c r="H1" s="59" t="s">
        <v>16</v>
      </c>
      <c r="I1" s="59" t="s">
        <v>17</v>
      </c>
      <c r="J1" s="59" t="s">
        <v>18</v>
      </c>
    </row>
    <row r="2" spans="1:13" x14ac:dyDescent="0.25">
      <c r="A2" s="1">
        <v>44179</v>
      </c>
      <c r="B2" s="15">
        <v>107.449997</v>
      </c>
      <c r="C2">
        <v>107.900002</v>
      </c>
      <c r="D2">
        <v>102</v>
      </c>
      <c r="E2">
        <v>102.550003</v>
      </c>
      <c r="F2">
        <v>102.550003</v>
      </c>
      <c r="H2" s="60">
        <v>107.900002</v>
      </c>
      <c r="I2" s="60"/>
      <c r="J2" s="60">
        <f>STANDARDIZE(H2,$M$3,$M$4)</f>
        <v>0.33763088312043443</v>
      </c>
    </row>
    <row r="3" spans="1:13" x14ac:dyDescent="0.25">
      <c r="A3" s="1">
        <v>44180</v>
      </c>
      <c r="B3">
        <v>103.650002</v>
      </c>
      <c r="C3">
        <v>105.25</v>
      </c>
      <c r="D3">
        <v>102.199997</v>
      </c>
      <c r="E3">
        <v>103.099998</v>
      </c>
      <c r="F3">
        <v>103.099998</v>
      </c>
      <c r="H3" s="60">
        <v>105.25</v>
      </c>
      <c r="I3" s="60">
        <f t="shared" ref="I3:I66" si="0">LN(H3/H2)</f>
        <v>-2.486641823727918E-2</v>
      </c>
      <c r="J3" s="60">
        <f t="shared" ref="J3:J66" si="1">STANDARDIZE(H3,$M$3,$M$4)</f>
        <v>0.30623039497207305</v>
      </c>
      <c r="L3" s="52" t="s">
        <v>19</v>
      </c>
      <c r="M3" s="45">
        <f>AVERAGE(H2:H247)</f>
        <v>79.406097341463408</v>
      </c>
    </row>
    <row r="4" spans="1:13" x14ac:dyDescent="0.25">
      <c r="A4" s="1">
        <v>44181</v>
      </c>
      <c r="B4">
        <v>103.400002</v>
      </c>
      <c r="C4">
        <v>107.300003</v>
      </c>
      <c r="D4">
        <v>102</v>
      </c>
      <c r="E4">
        <v>105.300003</v>
      </c>
      <c r="F4">
        <v>105.300003</v>
      </c>
      <c r="H4" s="60">
        <v>107.300003</v>
      </c>
      <c r="I4" s="60">
        <f t="shared" si="0"/>
        <v>1.9290205033155212E-2</v>
      </c>
      <c r="J4" s="60">
        <f t="shared" si="1"/>
        <v>0.33052135584893483</v>
      </c>
      <c r="L4" s="53" t="s">
        <v>27</v>
      </c>
      <c r="M4" s="47">
        <f>_xlfn.VAR.S(H2:H247)</f>
        <v>84.393656158440606</v>
      </c>
    </row>
    <row r="5" spans="1:13" x14ac:dyDescent="0.25">
      <c r="A5" s="1">
        <v>44182</v>
      </c>
      <c r="B5">
        <v>103.900002</v>
      </c>
      <c r="C5">
        <v>106.25</v>
      </c>
      <c r="D5">
        <v>100</v>
      </c>
      <c r="E5">
        <v>101.599998</v>
      </c>
      <c r="F5">
        <v>101.599998</v>
      </c>
      <c r="H5" s="60">
        <v>106.25</v>
      </c>
      <c r="I5" s="60">
        <f t="shared" si="0"/>
        <v>-9.8338697911197082E-3</v>
      </c>
      <c r="J5" s="60">
        <f t="shared" si="1"/>
        <v>0.31807962683995894</v>
      </c>
      <c r="L5" s="53" t="s">
        <v>21</v>
      </c>
      <c r="M5" s="47">
        <v>-1.7226626705160114E-3</v>
      </c>
    </row>
    <row r="6" spans="1:13" x14ac:dyDescent="0.25">
      <c r="A6" s="1">
        <v>44183</v>
      </c>
      <c r="B6">
        <v>103.300003</v>
      </c>
      <c r="C6">
        <v>105</v>
      </c>
      <c r="D6">
        <v>101.099998</v>
      </c>
      <c r="E6">
        <v>101.650002</v>
      </c>
      <c r="F6">
        <v>101.650002</v>
      </c>
      <c r="H6" s="60">
        <v>105</v>
      </c>
      <c r="I6" s="60">
        <f t="shared" si="0"/>
        <v>-1.1834457647002796E-2</v>
      </c>
      <c r="J6" s="60">
        <f t="shared" si="1"/>
        <v>0.30326808700510155</v>
      </c>
      <c r="L6" s="53" t="s">
        <v>22</v>
      </c>
      <c r="M6" s="47">
        <f>_xlfn.VAR.S(I3:I247)</f>
        <v>6.7114399732667222E-4</v>
      </c>
    </row>
    <row r="7" spans="1:13" x14ac:dyDescent="0.25">
      <c r="A7" s="1">
        <v>44186</v>
      </c>
      <c r="B7">
        <v>100.75</v>
      </c>
      <c r="C7">
        <v>100.75</v>
      </c>
      <c r="D7">
        <v>91.5</v>
      </c>
      <c r="E7">
        <v>91.5</v>
      </c>
      <c r="F7">
        <v>91.5</v>
      </c>
      <c r="H7" s="60">
        <v>100.75</v>
      </c>
      <c r="I7" s="60">
        <f t="shared" si="0"/>
        <v>-4.1318149330730976E-2</v>
      </c>
      <c r="J7" s="60">
        <f t="shared" si="1"/>
        <v>0.25290885156658649</v>
      </c>
      <c r="L7" s="53" t="s">
        <v>23</v>
      </c>
      <c r="M7" s="47">
        <f>SKEW(H2:H247)</f>
        <v>0.6727445028441531</v>
      </c>
    </row>
    <row r="8" spans="1:13" x14ac:dyDescent="0.25">
      <c r="A8" s="1">
        <v>44187</v>
      </c>
      <c r="B8">
        <v>85</v>
      </c>
      <c r="C8">
        <v>90.199996999999996</v>
      </c>
      <c r="D8">
        <v>82.349997999999999</v>
      </c>
      <c r="E8">
        <v>88.900002000000001</v>
      </c>
      <c r="F8">
        <v>88.900002000000001</v>
      </c>
      <c r="H8" s="60">
        <v>90.199996999999996</v>
      </c>
      <c r="I8" s="60">
        <f t="shared" si="0"/>
        <v>-0.11061280701763855</v>
      </c>
      <c r="J8" s="60">
        <f t="shared" si="1"/>
        <v>0.12789941981269454</v>
      </c>
      <c r="L8" s="53" t="s">
        <v>24</v>
      </c>
      <c r="M8" s="47">
        <f>KURT(H2:H247)</f>
        <v>0.41085011508084301</v>
      </c>
    </row>
    <row r="9" spans="1:13" x14ac:dyDescent="0.25">
      <c r="A9" s="1">
        <v>44188</v>
      </c>
      <c r="B9">
        <v>89.349997999999999</v>
      </c>
      <c r="C9">
        <v>97.75</v>
      </c>
      <c r="D9">
        <v>89.050003000000004</v>
      </c>
      <c r="E9">
        <v>97.75</v>
      </c>
      <c r="F9">
        <v>97.75</v>
      </c>
      <c r="H9" s="60">
        <v>97.75</v>
      </c>
      <c r="I9" s="60">
        <f t="shared" si="0"/>
        <v>8.038380505632127E-2</v>
      </c>
      <c r="J9" s="60">
        <f t="shared" si="1"/>
        <v>0.21736115596292876</v>
      </c>
      <c r="L9" s="53" t="s">
        <v>25</v>
      </c>
      <c r="M9" s="47">
        <f>AVERAGE(J2:J247)</f>
        <v>9.511361887794786E-17</v>
      </c>
    </row>
    <row r="10" spans="1:13" x14ac:dyDescent="0.25">
      <c r="A10" s="1">
        <v>44189</v>
      </c>
      <c r="B10">
        <v>99</v>
      </c>
      <c r="C10">
        <v>99.449996999999996</v>
      </c>
      <c r="D10">
        <v>94.650002000000001</v>
      </c>
      <c r="E10">
        <v>95.25</v>
      </c>
      <c r="F10">
        <v>95.25</v>
      </c>
      <c r="H10" s="60">
        <v>99.449996999999996</v>
      </c>
      <c r="I10" s="60">
        <f t="shared" si="0"/>
        <v>1.7241776268593065E-2</v>
      </c>
      <c r="J10" s="60">
        <f t="shared" si="1"/>
        <v>0.23750481459063916</v>
      </c>
      <c r="L10" s="54" t="s">
        <v>26</v>
      </c>
      <c r="M10" s="50">
        <f>_xlfn.VAR.S(J2:J247)</f>
        <v>1.1849231867886072E-2</v>
      </c>
    </row>
    <row r="11" spans="1:13" x14ac:dyDescent="0.25">
      <c r="A11" s="1">
        <v>44193</v>
      </c>
      <c r="B11">
        <v>96.25</v>
      </c>
      <c r="C11">
        <v>97.5</v>
      </c>
      <c r="D11">
        <v>94</v>
      </c>
      <c r="E11">
        <v>95.849997999999999</v>
      </c>
      <c r="F11">
        <v>95.849997999999999</v>
      </c>
      <c r="H11" s="60">
        <v>97.5</v>
      </c>
      <c r="I11" s="60">
        <f t="shared" si="0"/>
        <v>-1.9802597130266691E-2</v>
      </c>
      <c r="J11" s="60">
        <f t="shared" si="1"/>
        <v>0.21439884799595729</v>
      </c>
    </row>
    <row r="12" spans="1:13" x14ac:dyDescent="0.25">
      <c r="A12" s="1">
        <v>44194</v>
      </c>
      <c r="B12">
        <v>96.5</v>
      </c>
      <c r="C12">
        <v>97.400002000000001</v>
      </c>
      <c r="D12">
        <v>94.199996999999996</v>
      </c>
      <c r="E12">
        <v>94.849997999999999</v>
      </c>
      <c r="F12">
        <v>94.849997999999999</v>
      </c>
      <c r="H12" s="60">
        <v>97.400002000000001</v>
      </c>
      <c r="I12" s="60">
        <f t="shared" si="0"/>
        <v>-1.0261468214313842E-3</v>
      </c>
      <c r="J12" s="60">
        <f t="shared" si="1"/>
        <v>0.21321394850763245</v>
      </c>
    </row>
    <row r="13" spans="1:13" x14ac:dyDescent="0.25">
      <c r="A13" s="1">
        <v>44195</v>
      </c>
      <c r="B13">
        <v>94.900002000000001</v>
      </c>
      <c r="C13">
        <v>97.449996999999996</v>
      </c>
      <c r="D13">
        <v>91</v>
      </c>
      <c r="E13">
        <v>95.150002000000001</v>
      </c>
      <c r="F13">
        <v>95.150002000000001</v>
      </c>
      <c r="H13" s="60">
        <v>97.449996999999996</v>
      </c>
      <c r="I13" s="60">
        <f t="shared" si="0"/>
        <v>5.1316398618125717E-4</v>
      </c>
      <c r="J13" s="60">
        <f t="shared" si="1"/>
        <v>0.21380635085486735</v>
      </c>
    </row>
    <row r="14" spans="1:13" x14ac:dyDescent="0.25">
      <c r="A14" s="1">
        <v>44196</v>
      </c>
      <c r="B14">
        <v>94.5</v>
      </c>
      <c r="C14">
        <v>96.199996999999996</v>
      </c>
      <c r="D14">
        <v>93.25</v>
      </c>
      <c r="E14">
        <v>94.949996999999996</v>
      </c>
      <c r="F14">
        <v>94.949996999999996</v>
      </c>
      <c r="H14" s="60">
        <v>96.199996999999996</v>
      </c>
      <c r="I14" s="60">
        <f t="shared" si="0"/>
        <v>-1.2910068681922302E-2</v>
      </c>
      <c r="J14" s="60">
        <f t="shared" si="1"/>
        <v>0.19899481102000996</v>
      </c>
    </row>
    <row r="15" spans="1:13" x14ac:dyDescent="0.25">
      <c r="A15" s="1">
        <v>44197</v>
      </c>
      <c r="B15">
        <v>94.949996999999996</v>
      </c>
      <c r="C15">
        <v>95.699996999999996</v>
      </c>
      <c r="D15">
        <v>94.25</v>
      </c>
      <c r="E15">
        <v>94.599997999999999</v>
      </c>
      <c r="F15">
        <v>94.599997999999999</v>
      </c>
      <c r="H15" s="60">
        <v>95.699996999999996</v>
      </c>
      <c r="I15" s="60">
        <f t="shared" si="0"/>
        <v>-5.2110593756833816E-3</v>
      </c>
      <c r="J15" s="60">
        <f t="shared" si="1"/>
        <v>0.19307019508606701</v>
      </c>
    </row>
    <row r="16" spans="1:13" x14ac:dyDescent="0.25">
      <c r="A16" s="1">
        <v>44200</v>
      </c>
      <c r="B16">
        <v>97</v>
      </c>
      <c r="C16">
        <v>97.199996999999996</v>
      </c>
      <c r="D16">
        <v>94.349997999999999</v>
      </c>
      <c r="E16">
        <v>95.25</v>
      </c>
      <c r="F16">
        <v>95.25</v>
      </c>
      <c r="H16" s="60">
        <v>97.199996999999996</v>
      </c>
      <c r="I16" s="60">
        <f t="shared" si="0"/>
        <v>1.555241349124967E-2</v>
      </c>
      <c r="J16" s="60">
        <f t="shared" si="1"/>
        <v>0.21084404288789588</v>
      </c>
    </row>
    <row r="17" spans="1:10" x14ac:dyDescent="0.25">
      <c r="A17" s="1">
        <v>44201</v>
      </c>
      <c r="B17">
        <v>93</v>
      </c>
      <c r="C17">
        <v>95.349997999999999</v>
      </c>
      <c r="D17">
        <v>92.900002000000001</v>
      </c>
      <c r="E17">
        <v>93.849997999999999</v>
      </c>
      <c r="F17">
        <v>93.849997999999999</v>
      </c>
      <c r="H17" s="60">
        <v>95.349997999999999</v>
      </c>
      <c r="I17" s="60">
        <f t="shared" si="0"/>
        <v>-1.9216369531121488E-2</v>
      </c>
      <c r="J17" s="60">
        <f t="shared" si="1"/>
        <v>0.18892297578153885</v>
      </c>
    </row>
    <row r="18" spans="1:10" x14ac:dyDescent="0.25">
      <c r="A18" s="1">
        <v>44202</v>
      </c>
      <c r="B18">
        <v>94.349997999999999</v>
      </c>
      <c r="C18">
        <v>95.5</v>
      </c>
      <c r="D18">
        <v>92.5</v>
      </c>
      <c r="E18">
        <v>93.599997999999999</v>
      </c>
      <c r="F18">
        <v>93.599997999999999</v>
      </c>
      <c r="H18" s="60">
        <v>95.5</v>
      </c>
      <c r="I18" s="60">
        <f t="shared" si="0"/>
        <v>1.5719364156106131E-3</v>
      </c>
      <c r="J18" s="60">
        <f t="shared" si="1"/>
        <v>0.19070038426018548</v>
      </c>
    </row>
    <row r="19" spans="1:10" x14ac:dyDescent="0.25">
      <c r="A19" s="1">
        <v>44203</v>
      </c>
      <c r="B19">
        <v>94.449996999999996</v>
      </c>
      <c r="C19">
        <v>95.099997999999999</v>
      </c>
      <c r="D19">
        <v>92.050003000000004</v>
      </c>
      <c r="E19">
        <v>93.449996999999996</v>
      </c>
      <c r="F19">
        <v>93.449996999999996</v>
      </c>
      <c r="H19" s="60">
        <v>95.099997999999999</v>
      </c>
      <c r="I19" s="60">
        <f t="shared" si="0"/>
        <v>-4.1972989658343477E-3</v>
      </c>
      <c r="J19" s="60">
        <f t="shared" si="1"/>
        <v>0.18596066781456738</v>
      </c>
    </row>
    <row r="20" spans="1:10" x14ac:dyDescent="0.25">
      <c r="A20" s="1">
        <v>44204</v>
      </c>
      <c r="B20">
        <v>94.400002000000001</v>
      </c>
      <c r="C20">
        <v>94.949996999999996</v>
      </c>
      <c r="D20">
        <v>93.5</v>
      </c>
      <c r="E20">
        <v>93.849997999999999</v>
      </c>
      <c r="F20">
        <v>93.849997999999999</v>
      </c>
      <c r="H20" s="60">
        <v>94.949996999999996</v>
      </c>
      <c r="I20" s="60">
        <f t="shared" si="0"/>
        <v>-1.5785428581324228E-3</v>
      </c>
      <c r="J20" s="60">
        <f t="shared" si="1"/>
        <v>0.18418327118515257</v>
      </c>
    </row>
    <row r="21" spans="1:10" x14ac:dyDescent="0.25">
      <c r="A21" s="1">
        <v>44207</v>
      </c>
      <c r="B21">
        <v>94.349997999999999</v>
      </c>
      <c r="C21">
        <v>94.349997999999999</v>
      </c>
      <c r="D21">
        <v>92.550003000000004</v>
      </c>
      <c r="E21">
        <v>92.900002000000001</v>
      </c>
      <c r="F21">
        <v>92.900002000000001</v>
      </c>
      <c r="H21" s="60">
        <v>94.349997999999999</v>
      </c>
      <c r="I21" s="60">
        <f t="shared" si="0"/>
        <v>-6.3391550458270305E-3</v>
      </c>
      <c r="J21" s="60">
        <f t="shared" si="1"/>
        <v>0.17707374391365294</v>
      </c>
    </row>
    <row r="22" spans="1:10" x14ac:dyDescent="0.25">
      <c r="A22" s="1">
        <v>44208</v>
      </c>
      <c r="B22">
        <v>93.5</v>
      </c>
      <c r="C22">
        <v>95.650002000000001</v>
      </c>
      <c r="D22">
        <v>93.400002000000001</v>
      </c>
      <c r="E22">
        <v>93.75</v>
      </c>
      <c r="F22">
        <v>93.75</v>
      </c>
      <c r="H22" s="60">
        <v>95.650002000000001</v>
      </c>
      <c r="I22" s="60">
        <f t="shared" si="0"/>
        <v>1.3684466178937081E-2</v>
      </c>
      <c r="J22" s="60">
        <f t="shared" si="1"/>
        <v>0.19247779273883212</v>
      </c>
    </row>
    <row r="23" spans="1:10" x14ac:dyDescent="0.25">
      <c r="A23" s="1">
        <v>44209</v>
      </c>
      <c r="B23">
        <v>94.400002000000001</v>
      </c>
      <c r="C23">
        <v>94.75</v>
      </c>
      <c r="D23">
        <v>91.150002000000001</v>
      </c>
      <c r="E23">
        <v>92.599997999999999</v>
      </c>
      <c r="F23">
        <v>92.599997999999999</v>
      </c>
      <c r="H23" s="60">
        <v>94.75</v>
      </c>
      <c r="I23" s="60">
        <f t="shared" si="0"/>
        <v>-9.4538728332920399E-3</v>
      </c>
      <c r="J23" s="60">
        <f t="shared" si="1"/>
        <v>0.18181346035927104</v>
      </c>
    </row>
    <row r="24" spans="1:10" x14ac:dyDescent="0.25">
      <c r="A24" s="1">
        <v>44210</v>
      </c>
      <c r="B24">
        <v>92.650002000000001</v>
      </c>
      <c r="C24">
        <v>92.949996999999996</v>
      </c>
      <c r="D24">
        <v>91</v>
      </c>
      <c r="E24">
        <v>91.25</v>
      </c>
      <c r="F24">
        <v>91.25</v>
      </c>
      <c r="H24" s="60">
        <v>92.949996999999996</v>
      </c>
      <c r="I24" s="60">
        <f t="shared" si="0"/>
        <v>-1.9180162070500151E-2</v>
      </c>
      <c r="J24" s="60">
        <f t="shared" si="1"/>
        <v>0.16048480744938076</v>
      </c>
    </row>
    <row r="25" spans="1:10" x14ac:dyDescent="0.25">
      <c r="A25" s="1">
        <v>44211</v>
      </c>
      <c r="B25">
        <v>91.849997999999999</v>
      </c>
      <c r="C25">
        <v>91.900002000000001</v>
      </c>
      <c r="D25">
        <v>88.25</v>
      </c>
      <c r="E25">
        <v>89.550003000000004</v>
      </c>
      <c r="F25">
        <v>89.550003000000004</v>
      </c>
      <c r="H25" s="60">
        <v>91.900002000000001</v>
      </c>
      <c r="I25" s="60">
        <f t="shared" si="0"/>
        <v>-1.1360630767608761E-2</v>
      </c>
      <c r="J25" s="60">
        <f t="shared" si="1"/>
        <v>0.14804317323425997</v>
      </c>
    </row>
    <row r="26" spans="1:10" x14ac:dyDescent="0.25">
      <c r="A26" s="1">
        <v>44214</v>
      </c>
      <c r="B26">
        <v>90.150002000000001</v>
      </c>
      <c r="C26">
        <v>90.5</v>
      </c>
      <c r="D26">
        <v>86.150002000000001</v>
      </c>
      <c r="E26">
        <v>87.25</v>
      </c>
      <c r="F26">
        <v>87.25</v>
      </c>
      <c r="H26" s="60">
        <v>90.5</v>
      </c>
      <c r="I26" s="60">
        <f t="shared" si="0"/>
        <v>-1.5351200418546321E-2</v>
      </c>
      <c r="J26" s="60">
        <f t="shared" si="1"/>
        <v>0.13145422492075595</v>
      </c>
    </row>
    <row r="27" spans="1:10" x14ac:dyDescent="0.25">
      <c r="A27" s="1">
        <v>44215</v>
      </c>
      <c r="B27">
        <v>88.349997999999999</v>
      </c>
      <c r="C27">
        <v>91.199996999999996</v>
      </c>
      <c r="D27">
        <v>88.150002000000001</v>
      </c>
      <c r="E27">
        <v>90.199996999999996</v>
      </c>
      <c r="F27">
        <v>90.199996999999996</v>
      </c>
      <c r="H27" s="60">
        <v>91.199996999999996</v>
      </c>
      <c r="I27" s="60">
        <f t="shared" si="0"/>
        <v>7.7050134796678828E-3</v>
      </c>
      <c r="J27" s="60">
        <f t="shared" si="1"/>
        <v>0.13974865168058043</v>
      </c>
    </row>
    <row r="28" spans="1:10" x14ac:dyDescent="0.25">
      <c r="A28" s="1">
        <v>44216</v>
      </c>
      <c r="B28">
        <v>90.25</v>
      </c>
      <c r="C28">
        <v>93.699996999999996</v>
      </c>
      <c r="D28">
        <v>89</v>
      </c>
      <c r="E28">
        <v>90.75</v>
      </c>
      <c r="F28">
        <v>90.75</v>
      </c>
      <c r="H28" s="60">
        <v>93.699996999999996</v>
      </c>
      <c r="I28" s="60">
        <f t="shared" si="0"/>
        <v>2.704329304175181E-2</v>
      </c>
      <c r="J28" s="60">
        <f t="shared" si="1"/>
        <v>0.16937173135029521</v>
      </c>
    </row>
    <row r="29" spans="1:10" x14ac:dyDescent="0.25">
      <c r="A29" s="1">
        <v>44217</v>
      </c>
      <c r="B29">
        <v>91.25</v>
      </c>
      <c r="C29">
        <v>93.5</v>
      </c>
      <c r="D29">
        <v>88.5</v>
      </c>
      <c r="E29">
        <v>89.150002000000001</v>
      </c>
      <c r="F29">
        <v>89.150002000000001</v>
      </c>
      <c r="H29" s="60">
        <v>93.5</v>
      </c>
      <c r="I29" s="60">
        <f t="shared" si="0"/>
        <v>-2.136720932658865E-3</v>
      </c>
      <c r="J29" s="60">
        <f t="shared" si="1"/>
        <v>0.16700192052441368</v>
      </c>
    </row>
    <row r="30" spans="1:10" x14ac:dyDescent="0.25">
      <c r="A30" s="1">
        <v>44218</v>
      </c>
      <c r="B30">
        <v>89.150002000000001</v>
      </c>
      <c r="C30">
        <v>90.150002000000001</v>
      </c>
      <c r="D30">
        <v>87</v>
      </c>
      <c r="E30">
        <v>87.949996999999996</v>
      </c>
      <c r="F30">
        <v>87.949996999999996</v>
      </c>
      <c r="H30" s="60">
        <v>90.150002000000001</v>
      </c>
      <c r="I30" s="60">
        <f t="shared" si="0"/>
        <v>-3.64864644600685E-2</v>
      </c>
      <c r="J30" s="60">
        <f t="shared" si="1"/>
        <v>0.12730701746545964</v>
      </c>
    </row>
    <row r="31" spans="1:10" x14ac:dyDescent="0.25">
      <c r="A31" s="1">
        <v>44221</v>
      </c>
      <c r="B31">
        <v>88.099997999999999</v>
      </c>
      <c r="C31">
        <v>88.849997999999999</v>
      </c>
      <c r="D31">
        <v>84.550003000000004</v>
      </c>
      <c r="E31">
        <v>85.550003000000004</v>
      </c>
      <c r="F31">
        <v>85.550003000000004</v>
      </c>
      <c r="H31" s="60">
        <v>88.849997999999999</v>
      </c>
      <c r="I31" s="60">
        <f t="shared" si="0"/>
        <v>-1.4525439743760823E-2</v>
      </c>
      <c r="J31" s="60">
        <f t="shared" si="1"/>
        <v>0.11190296864028047</v>
      </c>
    </row>
    <row r="32" spans="1:10" x14ac:dyDescent="0.25">
      <c r="A32" s="1">
        <v>44223</v>
      </c>
      <c r="B32">
        <v>85.699996999999996</v>
      </c>
      <c r="C32">
        <v>85.699996999999996</v>
      </c>
      <c r="D32">
        <v>83.150002000000001</v>
      </c>
      <c r="E32">
        <v>84.099997999999999</v>
      </c>
      <c r="F32">
        <v>84.099997999999999</v>
      </c>
      <c r="H32" s="60">
        <v>85.699996999999996</v>
      </c>
      <c r="I32" s="60">
        <f t="shared" si="0"/>
        <v>-3.6096741492912886E-2</v>
      </c>
      <c r="J32" s="60">
        <f t="shared" si="1"/>
        <v>7.4577876407207963E-2</v>
      </c>
    </row>
    <row r="33" spans="1:10" x14ac:dyDescent="0.25">
      <c r="A33" s="1">
        <v>44224</v>
      </c>
      <c r="B33">
        <v>81.599997999999999</v>
      </c>
      <c r="C33">
        <v>83.800003000000004</v>
      </c>
      <c r="D33">
        <v>81</v>
      </c>
      <c r="E33">
        <v>81.900002000000001</v>
      </c>
      <c r="F33">
        <v>81.900002000000001</v>
      </c>
      <c r="H33" s="60">
        <v>83.800003000000004</v>
      </c>
      <c r="I33" s="60">
        <f t="shared" si="0"/>
        <v>-2.2419747310339695E-2</v>
      </c>
      <c r="J33" s="60">
        <f t="shared" si="1"/>
        <v>5.2064406953616041E-2</v>
      </c>
    </row>
    <row r="34" spans="1:10" x14ac:dyDescent="0.25">
      <c r="A34" s="1">
        <v>44225</v>
      </c>
      <c r="B34">
        <v>82.650002000000001</v>
      </c>
      <c r="C34">
        <v>84.5</v>
      </c>
      <c r="D34">
        <v>82.25</v>
      </c>
      <c r="E34">
        <v>82.800003000000004</v>
      </c>
      <c r="F34">
        <v>82.800003000000004</v>
      </c>
      <c r="H34" s="60">
        <v>84.5</v>
      </c>
      <c r="I34" s="60">
        <f t="shared" si="0"/>
        <v>8.3184910755687153E-3</v>
      </c>
      <c r="J34" s="60">
        <f t="shared" si="1"/>
        <v>6.0358833713440523E-2</v>
      </c>
    </row>
    <row r="35" spans="1:10" x14ac:dyDescent="0.25">
      <c r="A35" s="1">
        <v>44228</v>
      </c>
      <c r="B35">
        <v>83.300003000000004</v>
      </c>
      <c r="C35">
        <v>85.699996999999996</v>
      </c>
      <c r="D35">
        <v>83</v>
      </c>
      <c r="E35">
        <v>84.699996999999996</v>
      </c>
      <c r="F35">
        <v>84.699996999999996</v>
      </c>
      <c r="H35" s="60">
        <v>85.699996999999996</v>
      </c>
      <c r="I35" s="60">
        <f t="shared" si="0"/>
        <v>1.4101256234771015E-2</v>
      </c>
      <c r="J35" s="60">
        <f t="shared" si="1"/>
        <v>7.4577876407207963E-2</v>
      </c>
    </row>
    <row r="36" spans="1:10" x14ac:dyDescent="0.25">
      <c r="A36" s="1">
        <v>44229</v>
      </c>
      <c r="B36">
        <v>85.550003000000004</v>
      </c>
      <c r="C36">
        <v>87.099997999999999</v>
      </c>
      <c r="D36">
        <v>85.099997999999999</v>
      </c>
      <c r="E36">
        <v>85.400002000000001</v>
      </c>
      <c r="F36">
        <v>85.400002000000001</v>
      </c>
      <c r="H36" s="60">
        <v>87.099997999999999</v>
      </c>
      <c r="I36" s="60">
        <f t="shared" si="0"/>
        <v>1.620407029844528E-2</v>
      </c>
      <c r="J36" s="60">
        <f t="shared" si="1"/>
        <v>9.1166812871480138E-2</v>
      </c>
    </row>
    <row r="37" spans="1:10" x14ac:dyDescent="0.25">
      <c r="A37" s="1">
        <v>44230</v>
      </c>
      <c r="B37">
        <v>85.199996999999996</v>
      </c>
      <c r="C37">
        <v>86.699996999999996</v>
      </c>
      <c r="D37">
        <v>84.050003000000004</v>
      </c>
      <c r="E37">
        <v>85.5</v>
      </c>
      <c r="F37">
        <v>85.5</v>
      </c>
      <c r="H37" s="60">
        <v>86.699996999999996</v>
      </c>
      <c r="I37" s="60">
        <f t="shared" si="0"/>
        <v>-4.6030117119249744E-3</v>
      </c>
      <c r="J37" s="60">
        <f t="shared" si="1"/>
        <v>8.6427108275093867E-2</v>
      </c>
    </row>
    <row r="38" spans="1:10" x14ac:dyDescent="0.25">
      <c r="A38" s="1">
        <v>44231</v>
      </c>
      <c r="B38">
        <v>85.949996999999996</v>
      </c>
      <c r="C38">
        <v>88.199996999999996</v>
      </c>
      <c r="D38">
        <v>85.5</v>
      </c>
      <c r="E38">
        <v>86.849997999999999</v>
      </c>
      <c r="F38">
        <v>86.849997999999999</v>
      </c>
      <c r="H38" s="60">
        <v>88.199996999999996</v>
      </c>
      <c r="I38" s="60">
        <f t="shared" si="0"/>
        <v>1.7153079814720133E-2</v>
      </c>
      <c r="J38" s="60">
        <f t="shared" si="1"/>
        <v>0.10420095607692273</v>
      </c>
    </row>
    <row r="39" spans="1:10" x14ac:dyDescent="0.25">
      <c r="A39" s="1">
        <v>44232</v>
      </c>
      <c r="B39">
        <v>89</v>
      </c>
      <c r="C39">
        <v>92</v>
      </c>
      <c r="D39">
        <v>88</v>
      </c>
      <c r="E39">
        <v>88.349997999999999</v>
      </c>
      <c r="F39">
        <v>88.349997999999999</v>
      </c>
      <c r="H39" s="60">
        <v>92</v>
      </c>
      <c r="I39" s="60">
        <f t="shared" si="0"/>
        <v>4.2181648049900732E-2</v>
      </c>
      <c r="J39" s="60">
        <f t="shared" si="1"/>
        <v>0.14922807272258481</v>
      </c>
    </row>
    <row r="40" spans="1:10" x14ac:dyDescent="0.25">
      <c r="A40" s="1">
        <v>44235</v>
      </c>
      <c r="B40">
        <v>88.599997999999999</v>
      </c>
      <c r="C40">
        <v>90.300003000000004</v>
      </c>
      <c r="D40">
        <v>87.800003000000004</v>
      </c>
      <c r="E40">
        <v>88.199996999999996</v>
      </c>
      <c r="F40">
        <v>88.199996999999996</v>
      </c>
      <c r="H40" s="60">
        <v>90.300003000000004</v>
      </c>
      <c r="I40" s="60">
        <f t="shared" si="0"/>
        <v>-1.8651083403509731E-2</v>
      </c>
      <c r="J40" s="60">
        <f t="shared" si="1"/>
        <v>0.12908441409487442</v>
      </c>
    </row>
    <row r="41" spans="1:10" x14ac:dyDescent="0.25">
      <c r="A41" s="1">
        <v>44236</v>
      </c>
      <c r="B41">
        <v>88.800003000000004</v>
      </c>
      <c r="C41">
        <v>88.800003000000004</v>
      </c>
      <c r="D41">
        <v>86.5</v>
      </c>
      <c r="E41">
        <v>86.800003000000004</v>
      </c>
      <c r="F41">
        <v>86.800003000000004</v>
      </c>
      <c r="H41" s="60">
        <v>88.800003000000004</v>
      </c>
      <c r="I41" s="60">
        <f t="shared" si="0"/>
        <v>-1.6750809863623005E-2</v>
      </c>
      <c r="J41" s="60">
        <f t="shared" si="1"/>
        <v>0.11131056629304556</v>
      </c>
    </row>
    <row r="42" spans="1:10" x14ac:dyDescent="0.25">
      <c r="A42" s="1">
        <v>44237</v>
      </c>
      <c r="B42">
        <v>87.5</v>
      </c>
      <c r="C42">
        <v>90.400002000000001</v>
      </c>
      <c r="D42">
        <v>87.050003000000004</v>
      </c>
      <c r="E42">
        <v>87.900002000000001</v>
      </c>
      <c r="F42">
        <v>87.900002000000001</v>
      </c>
      <c r="H42" s="60">
        <v>90.400002000000001</v>
      </c>
      <c r="I42" s="60">
        <f t="shared" si="0"/>
        <v>1.7857605740116834E-2</v>
      </c>
      <c r="J42" s="60">
        <f t="shared" si="1"/>
        <v>0.13026932543243111</v>
      </c>
    </row>
    <row r="43" spans="1:10" x14ac:dyDescent="0.25">
      <c r="A43" s="1">
        <v>44238</v>
      </c>
      <c r="B43">
        <v>87.300003000000004</v>
      </c>
      <c r="C43">
        <v>89.699996999999996</v>
      </c>
      <c r="D43">
        <v>87</v>
      </c>
      <c r="E43">
        <v>87.75</v>
      </c>
      <c r="F43">
        <v>87.75</v>
      </c>
      <c r="H43" s="60">
        <v>89.699996999999996</v>
      </c>
      <c r="I43" s="60">
        <f t="shared" si="0"/>
        <v>-7.7735539020906321E-3</v>
      </c>
      <c r="J43" s="60">
        <f t="shared" si="1"/>
        <v>0.12197480387875158</v>
      </c>
    </row>
    <row r="44" spans="1:10" x14ac:dyDescent="0.25">
      <c r="A44" s="1">
        <v>44239</v>
      </c>
      <c r="B44">
        <v>93.800003000000004</v>
      </c>
      <c r="C44">
        <v>93.800003000000004</v>
      </c>
      <c r="D44">
        <v>89.849997999999999</v>
      </c>
      <c r="E44">
        <v>90.699996999999996</v>
      </c>
      <c r="F44">
        <v>90.699996999999996</v>
      </c>
      <c r="H44" s="60">
        <v>93.800003000000004</v>
      </c>
      <c r="I44" s="60">
        <f t="shared" si="0"/>
        <v>4.4694152375187216E-2</v>
      </c>
      <c r="J44" s="60">
        <f t="shared" si="1"/>
        <v>0.17055672563247509</v>
      </c>
    </row>
    <row r="45" spans="1:10" x14ac:dyDescent="0.25">
      <c r="A45" s="1">
        <v>44242</v>
      </c>
      <c r="B45">
        <v>91.400002000000001</v>
      </c>
      <c r="C45">
        <v>91.550003000000004</v>
      </c>
      <c r="D45">
        <v>89</v>
      </c>
      <c r="E45">
        <v>89.300003000000004</v>
      </c>
      <c r="F45">
        <v>89.300003000000004</v>
      </c>
      <c r="H45" s="60">
        <v>91.550003000000004</v>
      </c>
      <c r="I45" s="60">
        <f t="shared" si="0"/>
        <v>-2.4279584105622993E-2</v>
      </c>
      <c r="J45" s="60">
        <f t="shared" si="1"/>
        <v>0.14389595392973181</v>
      </c>
    </row>
    <row r="46" spans="1:10" x14ac:dyDescent="0.25">
      <c r="A46" s="1">
        <v>44243</v>
      </c>
      <c r="B46">
        <v>88.949996999999996</v>
      </c>
      <c r="C46">
        <v>89.050003000000004</v>
      </c>
      <c r="D46">
        <v>87</v>
      </c>
      <c r="E46">
        <v>87.349997999999999</v>
      </c>
      <c r="F46">
        <v>87.349997999999999</v>
      </c>
      <c r="H46" s="60">
        <v>89.050003000000004</v>
      </c>
      <c r="I46" s="60">
        <f t="shared" si="0"/>
        <v>-2.7687260464888987E-2</v>
      </c>
      <c r="J46" s="60">
        <f t="shared" si="1"/>
        <v>0.11427287426001705</v>
      </c>
    </row>
    <row r="47" spans="1:10" x14ac:dyDescent="0.25">
      <c r="A47" s="1">
        <v>44244</v>
      </c>
      <c r="B47">
        <v>87.300003000000004</v>
      </c>
      <c r="C47">
        <v>90.650002000000001</v>
      </c>
      <c r="D47">
        <v>86.099997999999999</v>
      </c>
      <c r="E47">
        <v>88.349997999999999</v>
      </c>
      <c r="F47">
        <v>88.349997999999999</v>
      </c>
      <c r="H47" s="60">
        <v>90.650002000000001</v>
      </c>
      <c r="I47" s="60">
        <f t="shared" si="0"/>
        <v>1.7807915839130148E-2</v>
      </c>
      <c r="J47" s="60">
        <f t="shared" si="1"/>
        <v>0.13323163339940258</v>
      </c>
    </row>
    <row r="48" spans="1:10" x14ac:dyDescent="0.25">
      <c r="A48" s="1">
        <v>44245</v>
      </c>
      <c r="B48">
        <v>88.550003000000004</v>
      </c>
      <c r="C48">
        <v>89.300003000000004</v>
      </c>
      <c r="D48">
        <v>87.550003000000004</v>
      </c>
      <c r="E48">
        <v>88.25</v>
      </c>
      <c r="F48">
        <v>88.25</v>
      </c>
      <c r="H48" s="60">
        <v>89.300003000000004</v>
      </c>
      <c r="I48" s="60">
        <f t="shared" si="0"/>
        <v>-1.5004437786661348E-2</v>
      </c>
      <c r="J48" s="60">
        <f t="shared" si="1"/>
        <v>0.11723518222698852</v>
      </c>
    </row>
    <row r="49" spans="1:10" x14ac:dyDescent="0.25">
      <c r="A49" s="1">
        <v>44246</v>
      </c>
      <c r="B49">
        <v>88</v>
      </c>
      <c r="C49">
        <v>88.5</v>
      </c>
      <c r="D49">
        <v>85.449996999999996</v>
      </c>
      <c r="E49">
        <v>86.25</v>
      </c>
      <c r="F49">
        <v>86.25</v>
      </c>
      <c r="H49" s="60">
        <v>88.5</v>
      </c>
      <c r="I49" s="60">
        <f t="shared" si="0"/>
        <v>-8.9989694631938712E-3</v>
      </c>
      <c r="J49" s="60">
        <f t="shared" si="1"/>
        <v>0.10775576118498414</v>
      </c>
    </row>
    <row r="50" spans="1:10" x14ac:dyDescent="0.25">
      <c r="A50" s="1">
        <v>44249</v>
      </c>
      <c r="B50">
        <v>86.25</v>
      </c>
      <c r="C50">
        <v>86.25</v>
      </c>
      <c r="D50">
        <v>83</v>
      </c>
      <c r="E50">
        <v>83.800003000000004</v>
      </c>
      <c r="F50">
        <v>83.800003000000004</v>
      </c>
      <c r="H50" s="60">
        <v>86.25</v>
      </c>
      <c r="I50" s="60">
        <f t="shared" si="0"/>
        <v>-2.575249610241474E-2</v>
      </c>
      <c r="J50" s="60">
        <f t="shared" si="1"/>
        <v>8.1094989482240851E-2</v>
      </c>
    </row>
    <row r="51" spans="1:10" x14ac:dyDescent="0.25">
      <c r="A51" s="1">
        <v>44250</v>
      </c>
      <c r="B51">
        <v>84.199996999999996</v>
      </c>
      <c r="C51">
        <v>84.75</v>
      </c>
      <c r="D51">
        <v>82.550003000000004</v>
      </c>
      <c r="E51">
        <v>82.949996999999996</v>
      </c>
      <c r="F51">
        <v>82.949996999999996</v>
      </c>
      <c r="H51" s="60">
        <v>84.75</v>
      </c>
      <c r="I51" s="60">
        <f t="shared" si="0"/>
        <v>-1.7544309650909508E-2</v>
      </c>
      <c r="J51" s="60">
        <f t="shared" si="1"/>
        <v>6.3321141680412002E-2</v>
      </c>
    </row>
    <row r="52" spans="1:10" x14ac:dyDescent="0.25">
      <c r="A52" s="1">
        <v>44251</v>
      </c>
      <c r="B52">
        <v>83.5</v>
      </c>
      <c r="C52">
        <v>85.150002000000001</v>
      </c>
      <c r="D52">
        <v>83.050003000000004</v>
      </c>
      <c r="E52">
        <v>83.75</v>
      </c>
      <c r="F52">
        <v>83.75</v>
      </c>
      <c r="H52" s="60">
        <v>85.150002000000001</v>
      </c>
      <c r="I52" s="60">
        <f t="shared" si="0"/>
        <v>4.7086843360998496E-3</v>
      </c>
      <c r="J52" s="60">
        <f t="shared" si="1"/>
        <v>6.8060858126030105E-2</v>
      </c>
    </row>
    <row r="53" spans="1:10" x14ac:dyDescent="0.25">
      <c r="A53" s="1">
        <v>44252</v>
      </c>
      <c r="B53">
        <v>84</v>
      </c>
      <c r="C53">
        <v>86.699996999999996</v>
      </c>
      <c r="D53">
        <v>84</v>
      </c>
      <c r="E53">
        <v>84.949996999999996</v>
      </c>
      <c r="F53">
        <v>84.949996999999996</v>
      </c>
      <c r="H53" s="60">
        <v>86.699996999999996</v>
      </c>
      <c r="I53" s="60">
        <f t="shared" si="0"/>
        <v>1.8039418587760047E-2</v>
      </c>
      <c r="J53" s="60">
        <f t="shared" si="1"/>
        <v>8.6427108275093867E-2</v>
      </c>
    </row>
    <row r="54" spans="1:10" x14ac:dyDescent="0.25">
      <c r="A54" s="1">
        <v>44253</v>
      </c>
      <c r="B54">
        <v>83.699996999999996</v>
      </c>
      <c r="C54">
        <v>84.75</v>
      </c>
      <c r="D54">
        <v>82.5</v>
      </c>
      <c r="E54">
        <v>82.650002000000001</v>
      </c>
      <c r="F54">
        <v>82.650002000000001</v>
      </c>
      <c r="H54" s="60">
        <v>84.75</v>
      </c>
      <c r="I54" s="60">
        <f t="shared" si="0"/>
        <v>-2.2748102923859762E-2</v>
      </c>
      <c r="J54" s="60">
        <f t="shared" si="1"/>
        <v>6.3321141680412002E-2</v>
      </c>
    </row>
    <row r="55" spans="1:10" x14ac:dyDescent="0.25">
      <c r="A55" s="1">
        <v>44256</v>
      </c>
      <c r="B55">
        <v>83.699996999999996</v>
      </c>
      <c r="C55">
        <v>84.949996999999996</v>
      </c>
      <c r="D55">
        <v>82.800003000000004</v>
      </c>
      <c r="E55">
        <v>83.25</v>
      </c>
      <c r="F55">
        <v>83.25</v>
      </c>
      <c r="H55" s="60">
        <v>84.949996999999996</v>
      </c>
      <c r="I55" s="60">
        <f t="shared" si="0"/>
        <v>2.3570665424895612E-3</v>
      </c>
      <c r="J55" s="60">
        <f t="shared" si="1"/>
        <v>6.5690952506293532E-2</v>
      </c>
    </row>
    <row r="56" spans="1:10" x14ac:dyDescent="0.25">
      <c r="A56" s="1">
        <v>44257</v>
      </c>
      <c r="B56">
        <v>83.5</v>
      </c>
      <c r="C56">
        <v>84.900002000000001</v>
      </c>
      <c r="D56">
        <v>83.199996999999996</v>
      </c>
      <c r="E56">
        <v>83.849997999999999</v>
      </c>
      <c r="F56">
        <v>83.849997999999999</v>
      </c>
      <c r="H56" s="60">
        <v>84.900002000000001</v>
      </c>
      <c r="I56" s="60">
        <f t="shared" si="0"/>
        <v>-5.8869592862187425E-4</v>
      </c>
      <c r="J56" s="60">
        <f t="shared" si="1"/>
        <v>6.5098550159058632E-2</v>
      </c>
    </row>
    <row r="57" spans="1:10" x14ac:dyDescent="0.25">
      <c r="A57" s="1">
        <v>44258</v>
      </c>
      <c r="B57">
        <v>84.900002000000001</v>
      </c>
      <c r="C57">
        <v>89.800003000000004</v>
      </c>
      <c r="D57">
        <v>83.599997999999999</v>
      </c>
      <c r="E57">
        <v>88.849997999999999</v>
      </c>
      <c r="F57">
        <v>88.849997999999999</v>
      </c>
      <c r="H57" s="60">
        <v>89.800003000000004</v>
      </c>
      <c r="I57" s="60">
        <f t="shared" si="0"/>
        <v>5.6110891841298464E-2</v>
      </c>
      <c r="J57" s="60">
        <f t="shared" si="1"/>
        <v>0.12315979816093146</v>
      </c>
    </row>
    <row r="58" spans="1:10" x14ac:dyDescent="0.25">
      <c r="A58" s="1">
        <v>44259</v>
      </c>
      <c r="B58">
        <v>86.5</v>
      </c>
      <c r="C58">
        <v>90.599997999999999</v>
      </c>
      <c r="D58">
        <v>86</v>
      </c>
      <c r="E58">
        <v>87.550003000000004</v>
      </c>
      <c r="F58">
        <v>87.550003000000004</v>
      </c>
      <c r="H58" s="60">
        <v>90.599997999999999</v>
      </c>
      <c r="I58" s="60">
        <f t="shared" si="0"/>
        <v>8.869182258152428E-3</v>
      </c>
      <c r="J58" s="60">
        <f t="shared" si="1"/>
        <v>0.13263912440908079</v>
      </c>
    </row>
    <row r="59" spans="1:10" x14ac:dyDescent="0.25">
      <c r="A59" s="1">
        <v>44260</v>
      </c>
      <c r="B59">
        <v>87.5</v>
      </c>
      <c r="C59">
        <v>87.949996999999996</v>
      </c>
      <c r="D59">
        <v>84.300003000000004</v>
      </c>
      <c r="E59">
        <v>84.949996999999996</v>
      </c>
      <c r="F59">
        <v>84.949996999999996</v>
      </c>
      <c r="H59" s="60">
        <v>87.949996999999996</v>
      </c>
      <c r="I59" s="60">
        <f t="shared" si="0"/>
        <v>-2.9685753900601571E-2</v>
      </c>
      <c r="J59" s="60">
        <f t="shared" si="1"/>
        <v>0.10123864810995124</v>
      </c>
    </row>
    <row r="60" spans="1:10" x14ac:dyDescent="0.25">
      <c r="A60" s="1">
        <v>44263</v>
      </c>
      <c r="B60">
        <v>84.849997999999999</v>
      </c>
      <c r="C60">
        <v>86.349997999999999</v>
      </c>
      <c r="D60">
        <v>83.599997999999999</v>
      </c>
      <c r="E60">
        <v>84.599997999999999</v>
      </c>
      <c r="F60">
        <v>84.599997999999999</v>
      </c>
      <c r="H60" s="60">
        <v>86.349997999999999</v>
      </c>
      <c r="I60" s="60">
        <f t="shared" si="0"/>
        <v>-1.8359655642141107E-2</v>
      </c>
      <c r="J60" s="60">
        <f t="shared" si="1"/>
        <v>8.2279888970565707E-2</v>
      </c>
    </row>
    <row r="61" spans="1:10" x14ac:dyDescent="0.25">
      <c r="A61" s="1">
        <v>44264</v>
      </c>
      <c r="B61">
        <v>84.599997999999999</v>
      </c>
      <c r="C61">
        <v>85.400002000000001</v>
      </c>
      <c r="D61">
        <v>82.800003000000004</v>
      </c>
      <c r="E61">
        <v>83.5</v>
      </c>
      <c r="F61">
        <v>83.5</v>
      </c>
      <c r="H61" s="60">
        <v>85.400002000000001</v>
      </c>
      <c r="I61" s="60">
        <f t="shared" si="0"/>
        <v>-1.1062657217407814E-2</v>
      </c>
      <c r="J61" s="60">
        <f t="shared" si="1"/>
        <v>7.1023166093001577E-2</v>
      </c>
    </row>
    <row r="62" spans="1:10" x14ac:dyDescent="0.25">
      <c r="A62" s="1">
        <v>44265</v>
      </c>
      <c r="B62">
        <v>85.25</v>
      </c>
      <c r="C62">
        <v>85.900002000000001</v>
      </c>
      <c r="D62">
        <v>82.699996999999996</v>
      </c>
      <c r="E62">
        <v>83.099997999999999</v>
      </c>
      <c r="F62">
        <v>83.099997999999999</v>
      </c>
      <c r="H62" s="60">
        <v>85.900002000000001</v>
      </c>
      <c r="I62" s="60">
        <f t="shared" si="0"/>
        <v>5.8377280593687473E-3</v>
      </c>
      <c r="J62" s="60">
        <f t="shared" si="1"/>
        <v>7.6947782026944536E-2</v>
      </c>
    </row>
    <row r="63" spans="1:10" x14ac:dyDescent="0.25">
      <c r="A63" s="1">
        <v>44267</v>
      </c>
      <c r="B63">
        <v>83.949996999999996</v>
      </c>
      <c r="C63">
        <v>84.199996999999996</v>
      </c>
      <c r="D63">
        <v>82</v>
      </c>
      <c r="E63">
        <v>82.550003000000004</v>
      </c>
      <c r="F63">
        <v>82.550003000000004</v>
      </c>
      <c r="H63" s="60">
        <v>84.199996999999996</v>
      </c>
      <c r="I63" s="60">
        <f t="shared" si="0"/>
        <v>-1.9988966654269798E-2</v>
      </c>
      <c r="J63" s="60">
        <f t="shared" si="1"/>
        <v>5.68040286053791E-2</v>
      </c>
    </row>
    <row r="64" spans="1:10" x14ac:dyDescent="0.25">
      <c r="A64" s="1">
        <v>44270</v>
      </c>
      <c r="B64">
        <v>83.25</v>
      </c>
      <c r="C64">
        <v>83.25</v>
      </c>
      <c r="D64">
        <v>79.650002000000001</v>
      </c>
      <c r="E64">
        <v>80.75</v>
      </c>
      <c r="F64">
        <v>80.75</v>
      </c>
      <c r="H64" s="60">
        <v>83.25</v>
      </c>
      <c r="I64" s="60">
        <f t="shared" si="0"/>
        <v>-1.1346756758273464E-2</v>
      </c>
      <c r="J64" s="60">
        <f t="shared" si="1"/>
        <v>4.5547293878583139E-2</v>
      </c>
    </row>
    <row r="65" spans="1:10" x14ac:dyDescent="0.25">
      <c r="A65" s="1">
        <v>44271</v>
      </c>
      <c r="B65">
        <v>80.599997999999999</v>
      </c>
      <c r="C65">
        <v>80.599997999999999</v>
      </c>
      <c r="D65">
        <v>78.699996999999996</v>
      </c>
      <c r="E65">
        <v>79.150002000000001</v>
      </c>
      <c r="F65">
        <v>79.150002000000001</v>
      </c>
      <c r="H65" s="60">
        <v>80.599997999999999</v>
      </c>
      <c r="I65" s="60">
        <f t="shared" si="0"/>
        <v>-3.2349504161866743E-2</v>
      </c>
      <c r="J65" s="60">
        <f t="shared" si="1"/>
        <v>1.414680573022175E-2</v>
      </c>
    </row>
    <row r="66" spans="1:10" x14ac:dyDescent="0.25">
      <c r="A66" s="1">
        <v>44272</v>
      </c>
      <c r="B66">
        <v>78.300003000000004</v>
      </c>
      <c r="C66">
        <v>81.800003000000004</v>
      </c>
      <c r="D66">
        <v>77.050003000000004</v>
      </c>
      <c r="E66">
        <v>77.900002000000001</v>
      </c>
      <c r="F66">
        <v>77.900002000000001</v>
      </c>
      <c r="H66" s="60">
        <v>81.800003000000004</v>
      </c>
      <c r="I66" s="60">
        <f t="shared" si="0"/>
        <v>1.4778655584830783E-2</v>
      </c>
      <c r="J66" s="60">
        <f t="shared" si="1"/>
        <v>2.8365943217844226E-2</v>
      </c>
    </row>
    <row r="67" spans="1:10" x14ac:dyDescent="0.25">
      <c r="A67" s="1">
        <v>44273</v>
      </c>
      <c r="B67">
        <v>77.800003000000004</v>
      </c>
      <c r="C67">
        <v>79</v>
      </c>
      <c r="D67">
        <v>74.599997999999999</v>
      </c>
      <c r="E67">
        <v>75.349997999999999</v>
      </c>
      <c r="F67">
        <v>75.349997999999999</v>
      </c>
      <c r="H67" s="60">
        <v>79</v>
      </c>
      <c r="I67" s="60">
        <f t="shared" ref="I67:I130" si="2">LN(H67/H66)</f>
        <v>-3.4829427816495846E-2</v>
      </c>
      <c r="J67" s="60">
        <f t="shared" ref="J67:J130" si="3">STANDARDIZE(H67,$M$3,$M$4)</f>
        <v>-4.8119415599319542E-3</v>
      </c>
    </row>
    <row r="68" spans="1:10" x14ac:dyDescent="0.25">
      <c r="A68" s="1">
        <v>44274</v>
      </c>
      <c r="B68">
        <v>73</v>
      </c>
      <c r="C68">
        <v>74.300003000000004</v>
      </c>
      <c r="D68">
        <v>69.25</v>
      </c>
      <c r="E68">
        <v>71.800003000000004</v>
      </c>
      <c r="F68">
        <v>71.800003000000004</v>
      </c>
      <c r="H68" s="60">
        <v>74.300003000000004</v>
      </c>
      <c r="I68" s="60">
        <f t="shared" si="2"/>
        <v>-6.1336860366458128E-2</v>
      </c>
      <c r="J68" s="60">
        <f t="shared" si="3"/>
        <v>-6.0503295791300059E-2</v>
      </c>
    </row>
    <row r="69" spans="1:10" x14ac:dyDescent="0.25">
      <c r="A69" s="1">
        <v>44277</v>
      </c>
      <c r="B69">
        <v>72.949996999999996</v>
      </c>
      <c r="C69">
        <v>77</v>
      </c>
      <c r="D69">
        <v>71.849997999999999</v>
      </c>
      <c r="E69">
        <v>76.400002000000001</v>
      </c>
      <c r="F69">
        <v>76.400002000000001</v>
      </c>
      <c r="H69" s="60">
        <v>77</v>
      </c>
      <c r="I69" s="60">
        <f t="shared" si="2"/>
        <v>3.5694429753120434E-2</v>
      </c>
      <c r="J69" s="60">
        <f t="shared" si="3"/>
        <v>-2.8510405295703766E-2</v>
      </c>
    </row>
    <row r="70" spans="1:10" x14ac:dyDescent="0.25">
      <c r="A70" s="1">
        <v>44278</v>
      </c>
      <c r="B70">
        <v>77</v>
      </c>
      <c r="C70">
        <v>77.900002000000001</v>
      </c>
      <c r="D70">
        <v>74.550003000000004</v>
      </c>
      <c r="E70">
        <v>74.75</v>
      </c>
      <c r="F70">
        <v>74.75</v>
      </c>
      <c r="H70" s="60">
        <v>77.900002000000001</v>
      </c>
      <c r="I70" s="60">
        <f t="shared" si="2"/>
        <v>1.1620556696959257E-2</v>
      </c>
      <c r="J70" s="60">
        <f t="shared" si="3"/>
        <v>-1.7846072916142708E-2</v>
      </c>
    </row>
    <row r="71" spans="1:10" x14ac:dyDescent="0.25">
      <c r="A71" s="1">
        <v>44279</v>
      </c>
      <c r="B71">
        <v>72.349997999999999</v>
      </c>
      <c r="C71">
        <v>73.949996999999996</v>
      </c>
      <c r="D71">
        <v>71.599997999999999</v>
      </c>
      <c r="E71">
        <v>71.849997999999999</v>
      </c>
      <c r="F71">
        <v>71.849997999999999</v>
      </c>
      <c r="H71" s="60">
        <v>73.949996999999996</v>
      </c>
      <c r="I71" s="60">
        <f t="shared" si="2"/>
        <v>-5.2036829961786595E-2</v>
      </c>
      <c r="J71" s="60">
        <f t="shared" si="3"/>
        <v>-6.4650598040451424E-2</v>
      </c>
    </row>
    <row r="72" spans="1:10" x14ac:dyDescent="0.25">
      <c r="A72" s="1">
        <v>44280</v>
      </c>
      <c r="B72">
        <v>72.099997999999999</v>
      </c>
      <c r="C72">
        <v>72.550003000000004</v>
      </c>
      <c r="D72">
        <v>68.349997999999999</v>
      </c>
      <c r="E72">
        <v>68.75</v>
      </c>
      <c r="F72">
        <v>68.75</v>
      </c>
      <c r="H72" s="60">
        <v>72.550003000000004</v>
      </c>
      <c r="I72" s="60">
        <f t="shared" si="2"/>
        <v>-1.9113127907867997E-2</v>
      </c>
      <c r="J72" s="60">
        <f t="shared" si="3"/>
        <v>-8.1239451560100387E-2</v>
      </c>
    </row>
    <row r="73" spans="1:10" x14ac:dyDescent="0.25">
      <c r="A73" s="1">
        <v>44281</v>
      </c>
      <c r="B73">
        <v>69</v>
      </c>
      <c r="C73">
        <v>70.75</v>
      </c>
      <c r="D73">
        <v>68.900002000000001</v>
      </c>
      <c r="E73">
        <v>69.25</v>
      </c>
      <c r="F73">
        <v>69.25</v>
      </c>
      <c r="H73" s="60">
        <v>70.75</v>
      </c>
      <c r="I73" s="60">
        <f t="shared" si="2"/>
        <v>-2.5123484157641623E-2</v>
      </c>
      <c r="J73" s="60">
        <f t="shared" si="3"/>
        <v>-0.10256810446999066</v>
      </c>
    </row>
    <row r="74" spans="1:10" x14ac:dyDescent="0.25">
      <c r="A74" s="1">
        <v>44285</v>
      </c>
      <c r="B74">
        <v>69.599997999999999</v>
      </c>
      <c r="C74">
        <v>70.099997999999999</v>
      </c>
      <c r="D74">
        <v>68</v>
      </c>
      <c r="E74">
        <v>68.349997999999999</v>
      </c>
      <c r="F74">
        <v>68.349997999999999</v>
      </c>
      <c r="H74" s="60">
        <v>70.099997999999999</v>
      </c>
      <c r="I74" s="60">
        <f t="shared" si="2"/>
        <v>-9.2297710134734492E-3</v>
      </c>
      <c r="J74" s="60">
        <f t="shared" si="3"/>
        <v>-0.11027012888258025</v>
      </c>
    </row>
    <row r="75" spans="1:10" x14ac:dyDescent="0.25">
      <c r="A75" s="1">
        <v>44286</v>
      </c>
      <c r="B75">
        <v>68.800003000000004</v>
      </c>
      <c r="C75">
        <v>71.199996999999996</v>
      </c>
      <c r="D75">
        <v>68.599997999999999</v>
      </c>
      <c r="E75">
        <v>69.300003000000004</v>
      </c>
      <c r="F75">
        <v>69.300003000000004</v>
      </c>
      <c r="H75" s="60">
        <v>71.199996999999996</v>
      </c>
      <c r="I75" s="60">
        <f t="shared" si="2"/>
        <v>1.5570010773224136E-2</v>
      </c>
      <c r="J75" s="60">
        <f t="shared" si="3"/>
        <v>-9.7235985677137662E-2</v>
      </c>
    </row>
    <row r="76" spans="1:10" x14ac:dyDescent="0.25">
      <c r="A76" s="1">
        <v>44287</v>
      </c>
      <c r="B76">
        <v>70.199996999999996</v>
      </c>
      <c r="C76">
        <v>72.599997999999999</v>
      </c>
      <c r="D76">
        <v>69.699996999999996</v>
      </c>
      <c r="E76">
        <v>72.150002000000001</v>
      </c>
      <c r="F76">
        <v>72.150002000000001</v>
      </c>
      <c r="H76" s="60">
        <v>72.599997999999999</v>
      </c>
      <c r="I76" s="60">
        <f t="shared" si="2"/>
        <v>1.9472117999443071E-2</v>
      </c>
      <c r="J76" s="60">
        <f t="shared" si="3"/>
        <v>-8.0647049212865488E-2</v>
      </c>
    </row>
    <row r="77" spans="1:10" x14ac:dyDescent="0.25">
      <c r="A77" s="1">
        <v>44291</v>
      </c>
      <c r="B77">
        <v>71</v>
      </c>
      <c r="C77">
        <v>71.199996999999996</v>
      </c>
      <c r="D77">
        <v>68</v>
      </c>
      <c r="E77">
        <v>68.75</v>
      </c>
      <c r="F77">
        <v>68.75</v>
      </c>
      <c r="H77" s="60">
        <v>71.199996999999996</v>
      </c>
      <c r="I77" s="60">
        <f t="shared" si="2"/>
        <v>-1.9472117999442935E-2</v>
      </c>
      <c r="J77" s="60">
        <f t="shared" si="3"/>
        <v>-9.7235985677137662E-2</v>
      </c>
    </row>
    <row r="78" spans="1:10" x14ac:dyDescent="0.25">
      <c r="A78" s="1">
        <v>44292</v>
      </c>
      <c r="B78">
        <v>68.75</v>
      </c>
      <c r="C78">
        <v>69.800003000000004</v>
      </c>
      <c r="D78">
        <v>68.099997999999999</v>
      </c>
      <c r="E78">
        <v>69.400002000000001</v>
      </c>
      <c r="F78">
        <v>69.400002000000001</v>
      </c>
      <c r="H78" s="60">
        <v>69.800003000000004</v>
      </c>
      <c r="I78" s="60">
        <f t="shared" si="2"/>
        <v>-1.9858723534829089E-2</v>
      </c>
      <c r="J78" s="60">
        <f t="shared" si="3"/>
        <v>-0.11382483919678663</v>
      </c>
    </row>
    <row r="79" spans="1:10" x14ac:dyDescent="0.25">
      <c r="A79" s="1">
        <v>44293</v>
      </c>
      <c r="B79">
        <v>69</v>
      </c>
      <c r="C79">
        <v>72.400002000000001</v>
      </c>
      <c r="D79">
        <v>68.75</v>
      </c>
      <c r="E79">
        <v>71.849997999999999</v>
      </c>
      <c r="F79">
        <v>71.849997999999999</v>
      </c>
      <c r="H79" s="60">
        <v>72.400002000000001</v>
      </c>
      <c r="I79" s="60">
        <f t="shared" si="2"/>
        <v>3.6572274267711022E-2</v>
      </c>
      <c r="J79" s="60">
        <f t="shared" si="3"/>
        <v>-8.3016848189515186E-2</v>
      </c>
    </row>
    <row r="80" spans="1:10" x14ac:dyDescent="0.25">
      <c r="A80" s="1">
        <v>44294</v>
      </c>
      <c r="B80">
        <v>71.849997999999999</v>
      </c>
      <c r="C80">
        <v>72.199996999999996</v>
      </c>
      <c r="D80">
        <v>70.5</v>
      </c>
      <c r="E80">
        <v>71.449996999999996</v>
      </c>
      <c r="F80">
        <v>71.449996999999996</v>
      </c>
      <c r="H80" s="60">
        <v>72.199996999999996</v>
      </c>
      <c r="I80" s="60">
        <f t="shared" si="2"/>
        <v>-2.7663226684466339E-3</v>
      </c>
      <c r="J80" s="60">
        <f t="shared" si="3"/>
        <v>-8.5386753809251759E-2</v>
      </c>
    </row>
    <row r="81" spans="1:10" x14ac:dyDescent="0.25">
      <c r="A81" s="1">
        <v>44295</v>
      </c>
      <c r="B81">
        <v>70.650002000000001</v>
      </c>
      <c r="C81">
        <v>71.449996999999996</v>
      </c>
      <c r="D81">
        <v>70.150002000000001</v>
      </c>
      <c r="E81">
        <v>71.050003000000004</v>
      </c>
      <c r="F81">
        <v>71.050003000000004</v>
      </c>
      <c r="H81" s="60">
        <v>71.449996999999996</v>
      </c>
      <c r="I81" s="60">
        <f t="shared" si="2"/>
        <v>-1.0442141959061431E-2</v>
      </c>
      <c r="J81" s="60">
        <f t="shared" si="3"/>
        <v>-9.427367771016619E-2</v>
      </c>
    </row>
    <row r="82" spans="1:10" x14ac:dyDescent="0.25">
      <c r="A82" s="1">
        <v>44298</v>
      </c>
      <c r="B82">
        <v>68</v>
      </c>
      <c r="C82">
        <v>69</v>
      </c>
      <c r="D82">
        <v>65.199996999999996</v>
      </c>
      <c r="E82">
        <v>66.349997999999999</v>
      </c>
      <c r="F82">
        <v>66.349997999999999</v>
      </c>
      <c r="H82" s="60">
        <v>69</v>
      </c>
      <c r="I82" s="60">
        <f t="shared" si="2"/>
        <v>-3.4891357791212288E-2</v>
      </c>
      <c r="J82" s="60">
        <f t="shared" si="3"/>
        <v>-0.123304260238791</v>
      </c>
    </row>
    <row r="83" spans="1:10" x14ac:dyDescent="0.25">
      <c r="A83" s="1">
        <v>44299</v>
      </c>
      <c r="B83">
        <v>65.199996999999996</v>
      </c>
      <c r="C83">
        <v>70.449996999999996</v>
      </c>
      <c r="D83">
        <v>65.199996999999996</v>
      </c>
      <c r="E83">
        <v>68.199996999999996</v>
      </c>
      <c r="F83">
        <v>68.199996999999996</v>
      </c>
      <c r="H83" s="60">
        <v>70.449996999999996</v>
      </c>
      <c r="I83" s="60">
        <f t="shared" si="2"/>
        <v>2.0796691164036474E-2</v>
      </c>
      <c r="J83" s="60">
        <f t="shared" si="3"/>
        <v>-0.10612290957805209</v>
      </c>
    </row>
    <row r="84" spans="1:10" x14ac:dyDescent="0.25">
      <c r="A84" s="1">
        <v>44301</v>
      </c>
      <c r="B84">
        <v>68</v>
      </c>
      <c r="C84">
        <v>68.25</v>
      </c>
      <c r="D84">
        <v>65.5</v>
      </c>
      <c r="E84">
        <v>66.75</v>
      </c>
      <c r="F84">
        <v>66.75</v>
      </c>
      <c r="H84" s="60">
        <v>68.25</v>
      </c>
      <c r="I84" s="60">
        <f t="shared" si="2"/>
        <v>-3.1725761696226693E-2</v>
      </c>
      <c r="J84" s="60">
        <f t="shared" si="3"/>
        <v>-0.13219118413970543</v>
      </c>
    </row>
    <row r="85" spans="1:10" x14ac:dyDescent="0.25">
      <c r="A85" s="1">
        <v>44302</v>
      </c>
      <c r="B85">
        <v>67.400002000000001</v>
      </c>
      <c r="C85">
        <v>68.199996999999996</v>
      </c>
      <c r="D85">
        <v>65.699996999999996</v>
      </c>
      <c r="E85">
        <v>65.900002000000001</v>
      </c>
      <c r="F85">
        <v>65.900002000000001</v>
      </c>
      <c r="H85" s="60">
        <v>68.199996999999996</v>
      </c>
      <c r="I85" s="60">
        <f t="shared" si="2"/>
        <v>-7.3291320392352875E-4</v>
      </c>
      <c r="J85" s="60">
        <f t="shared" si="3"/>
        <v>-0.13278368128079537</v>
      </c>
    </row>
    <row r="86" spans="1:10" x14ac:dyDescent="0.25">
      <c r="A86" s="1">
        <v>44305</v>
      </c>
      <c r="B86">
        <v>63</v>
      </c>
      <c r="C86">
        <v>63</v>
      </c>
      <c r="D86">
        <v>61.049999</v>
      </c>
      <c r="E86">
        <v>61.299999</v>
      </c>
      <c r="F86">
        <v>61.299999</v>
      </c>
      <c r="H86" s="60">
        <v>63</v>
      </c>
      <c r="I86" s="60">
        <f t="shared" si="2"/>
        <v>-7.9309794469612921E-2</v>
      </c>
      <c r="J86" s="60">
        <f t="shared" si="3"/>
        <v>-0.19439965144610644</v>
      </c>
    </row>
    <row r="87" spans="1:10" x14ac:dyDescent="0.25">
      <c r="A87" s="1">
        <v>44306</v>
      </c>
      <c r="B87">
        <v>62.25</v>
      </c>
      <c r="C87">
        <v>63.400002000000001</v>
      </c>
      <c r="D87">
        <v>60.549999</v>
      </c>
      <c r="E87">
        <v>61.450001</v>
      </c>
      <c r="F87">
        <v>61.450001</v>
      </c>
      <c r="H87" s="60">
        <v>63.400002000000001</v>
      </c>
      <c r="I87" s="60">
        <f t="shared" si="2"/>
        <v>6.3291665973884137E-3</v>
      </c>
      <c r="J87" s="60">
        <f t="shared" si="3"/>
        <v>-0.18965993500048833</v>
      </c>
    </row>
    <row r="88" spans="1:10" x14ac:dyDescent="0.25">
      <c r="A88" s="1">
        <v>44308</v>
      </c>
      <c r="B88">
        <v>60.549999</v>
      </c>
      <c r="C88">
        <v>60.900002000000001</v>
      </c>
      <c r="D88">
        <v>59.400002000000001</v>
      </c>
      <c r="E88">
        <v>60.049999</v>
      </c>
      <c r="F88">
        <v>60.049999</v>
      </c>
      <c r="H88" s="60">
        <v>60.900002000000001</v>
      </c>
      <c r="I88" s="60">
        <f t="shared" si="2"/>
        <v>-4.0230685432347764E-2</v>
      </c>
      <c r="J88" s="60">
        <f t="shared" si="3"/>
        <v>-0.21928301467020309</v>
      </c>
    </row>
    <row r="89" spans="1:10" x14ac:dyDescent="0.25">
      <c r="A89" s="1">
        <v>44309</v>
      </c>
      <c r="B89">
        <v>60</v>
      </c>
      <c r="C89">
        <v>61.299999</v>
      </c>
      <c r="D89">
        <v>59.549999</v>
      </c>
      <c r="E89">
        <v>60.799999</v>
      </c>
      <c r="F89">
        <v>60.799999</v>
      </c>
      <c r="H89" s="60">
        <v>61.299999</v>
      </c>
      <c r="I89" s="60">
        <f t="shared" si="2"/>
        <v>6.5466190723786353E-3</v>
      </c>
      <c r="J89" s="60">
        <f t="shared" si="3"/>
        <v>-0.21454335747074435</v>
      </c>
    </row>
    <row r="90" spans="1:10" x14ac:dyDescent="0.25">
      <c r="A90" s="1">
        <v>44312</v>
      </c>
      <c r="B90">
        <v>61.950001</v>
      </c>
      <c r="C90">
        <v>63.650002000000001</v>
      </c>
      <c r="D90">
        <v>61.200001</v>
      </c>
      <c r="E90">
        <v>62</v>
      </c>
      <c r="F90">
        <v>62</v>
      </c>
      <c r="H90" s="60">
        <v>63.650002000000001</v>
      </c>
      <c r="I90" s="60">
        <f t="shared" si="2"/>
        <v>3.7619529796301406E-2</v>
      </c>
      <c r="J90" s="60">
        <f t="shared" si="3"/>
        <v>-0.18669762703351686</v>
      </c>
    </row>
    <row r="91" spans="1:10" x14ac:dyDescent="0.25">
      <c r="A91" s="1">
        <v>44313</v>
      </c>
      <c r="B91">
        <v>63</v>
      </c>
      <c r="C91">
        <v>65</v>
      </c>
      <c r="D91">
        <v>62.599997999999999</v>
      </c>
      <c r="E91">
        <v>64.75</v>
      </c>
      <c r="F91">
        <v>64.75</v>
      </c>
      <c r="H91" s="60">
        <v>65</v>
      </c>
      <c r="I91" s="60">
        <f t="shared" si="2"/>
        <v>2.0987913470383888E-2</v>
      </c>
      <c r="J91" s="60">
        <f t="shared" si="3"/>
        <v>-0.17070118771033463</v>
      </c>
    </row>
    <row r="92" spans="1:10" x14ac:dyDescent="0.25">
      <c r="A92" s="1">
        <v>44314</v>
      </c>
      <c r="B92">
        <v>65.5</v>
      </c>
      <c r="C92">
        <v>65.949996999999996</v>
      </c>
      <c r="D92">
        <v>63.700001</v>
      </c>
      <c r="E92">
        <v>64.800003000000004</v>
      </c>
      <c r="F92">
        <v>64.800003000000004</v>
      </c>
      <c r="H92" s="60">
        <v>65.949996999999996</v>
      </c>
      <c r="I92" s="60">
        <f t="shared" si="2"/>
        <v>1.4509563778678573E-2</v>
      </c>
      <c r="J92" s="60">
        <f t="shared" si="3"/>
        <v>-0.15944445298353865</v>
      </c>
    </row>
    <row r="93" spans="1:10" x14ac:dyDescent="0.25">
      <c r="A93" s="1">
        <v>44315</v>
      </c>
      <c r="B93">
        <v>65.650002000000001</v>
      </c>
      <c r="C93">
        <v>66.099997999999999</v>
      </c>
      <c r="D93">
        <v>63.549999</v>
      </c>
      <c r="E93">
        <v>63.950001</v>
      </c>
      <c r="F93">
        <v>63.950001</v>
      </c>
      <c r="H93" s="60">
        <v>66.099997999999999</v>
      </c>
      <c r="I93" s="60">
        <f t="shared" si="2"/>
        <v>2.2718829261383108E-3</v>
      </c>
      <c r="J93" s="60">
        <f t="shared" si="3"/>
        <v>-0.15766705635412387</v>
      </c>
    </row>
    <row r="94" spans="1:10" x14ac:dyDescent="0.25">
      <c r="A94" s="1">
        <v>44316</v>
      </c>
      <c r="B94">
        <v>63</v>
      </c>
      <c r="C94">
        <v>64</v>
      </c>
      <c r="D94">
        <v>62.5</v>
      </c>
      <c r="E94">
        <v>62.799999</v>
      </c>
      <c r="F94">
        <v>62.799999</v>
      </c>
      <c r="H94" s="60">
        <v>64</v>
      </c>
      <c r="I94" s="60">
        <f t="shared" si="2"/>
        <v>-3.2285633240782173E-2</v>
      </c>
      <c r="J94" s="60">
        <f t="shared" si="3"/>
        <v>-0.18255041957822052</v>
      </c>
    </row>
    <row r="95" spans="1:10" x14ac:dyDescent="0.25">
      <c r="A95" s="1">
        <v>44319</v>
      </c>
      <c r="B95">
        <v>62.799999</v>
      </c>
      <c r="C95">
        <v>62.799999</v>
      </c>
      <c r="D95">
        <v>60.700001</v>
      </c>
      <c r="E95">
        <v>61.400002000000001</v>
      </c>
      <c r="F95">
        <v>61.400002000000001</v>
      </c>
      <c r="H95" s="60">
        <v>62.799999</v>
      </c>
      <c r="I95" s="60">
        <f t="shared" si="2"/>
        <v>-1.8928025809085876E-2</v>
      </c>
      <c r="J95" s="60">
        <f t="shared" si="3"/>
        <v>-0.19676950966891549</v>
      </c>
    </row>
    <row r="96" spans="1:10" x14ac:dyDescent="0.25">
      <c r="A96" s="1">
        <v>44320</v>
      </c>
      <c r="B96">
        <v>62</v>
      </c>
      <c r="C96">
        <v>63.299999</v>
      </c>
      <c r="D96">
        <v>61</v>
      </c>
      <c r="E96">
        <v>61.650002000000001</v>
      </c>
      <c r="F96">
        <v>61.650002000000001</v>
      </c>
      <c r="H96" s="60">
        <v>63.299999</v>
      </c>
      <c r="I96" s="60">
        <f t="shared" si="2"/>
        <v>7.9302558017560632E-3</v>
      </c>
      <c r="J96" s="60">
        <f t="shared" si="3"/>
        <v>-0.19084489373497254</v>
      </c>
    </row>
    <row r="97" spans="1:10" x14ac:dyDescent="0.25">
      <c r="A97" s="1">
        <v>44321</v>
      </c>
      <c r="B97">
        <v>61.900002000000001</v>
      </c>
      <c r="C97">
        <v>63.599997999999999</v>
      </c>
      <c r="D97">
        <v>61.25</v>
      </c>
      <c r="E97">
        <v>62.900002000000001</v>
      </c>
      <c r="F97">
        <v>62.900002000000001</v>
      </c>
      <c r="H97" s="60">
        <v>63.599997999999999</v>
      </c>
      <c r="I97" s="60">
        <f t="shared" si="2"/>
        <v>4.7281255471930657E-3</v>
      </c>
      <c r="J97" s="60">
        <f t="shared" si="3"/>
        <v>-0.18729013602383865</v>
      </c>
    </row>
    <row r="98" spans="1:10" x14ac:dyDescent="0.25">
      <c r="A98" s="1">
        <v>44322</v>
      </c>
      <c r="B98">
        <v>63.150002000000001</v>
      </c>
      <c r="C98">
        <v>63.5</v>
      </c>
      <c r="D98">
        <v>62.25</v>
      </c>
      <c r="E98">
        <v>62.75</v>
      </c>
      <c r="F98">
        <v>62.75</v>
      </c>
      <c r="H98" s="60">
        <v>63.5</v>
      </c>
      <c r="I98" s="60">
        <f t="shared" si="2"/>
        <v>-1.5735330008890985E-3</v>
      </c>
      <c r="J98" s="60">
        <f t="shared" si="3"/>
        <v>-0.18847503551216349</v>
      </c>
    </row>
    <row r="99" spans="1:10" x14ac:dyDescent="0.25">
      <c r="A99" s="1">
        <v>44323</v>
      </c>
      <c r="B99">
        <v>62.75</v>
      </c>
      <c r="C99">
        <v>63.400002000000001</v>
      </c>
      <c r="D99">
        <v>62.5</v>
      </c>
      <c r="E99">
        <v>62.599997999999999</v>
      </c>
      <c r="F99">
        <v>62.599997999999999</v>
      </c>
      <c r="H99" s="60">
        <v>63.400002000000001</v>
      </c>
      <c r="I99" s="60">
        <f t="shared" si="2"/>
        <v>-1.5760129097248394E-3</v>
      </c>
      <c r="J99" s="60">
        <f t="shared" si="3"/>
        <v>-0.18965993500048833</v>
      </c>
    </row>
    <row r="100" spans="1:10" x14ac:dyDescent="0.25">
      <c r="A100" s="1">
        <v>44326</v>
      </c>
      <c r="B100">
        <v>62.849997999999999</v>
      </c>
      <c r="C100">
        <v>63.849997999999999</v>
      </c>
      <c r="D100">
        <v>62.25</v>
      </c>
      <c r="E100">
        <v>63.599997999999999</v>
      </c>
      <c r="F100">
        <v>63.599997999999999</v>
      </c>
      <c r="H100" s="60">
        <v>63.849997999999999</v>
      </c>
      <c r="I100" s="60">
        <f t="shared" si="2"/>
        <v>7.072658166212378E-3</v>
      </c>
      <c r="J100" s="60">
        <f t="shared" si="3"/>
        <v>-0.18432782805686715</v>
      </c>
    </row>
    <row r="101" spans="1:10" x14ac:dyDescent="0.25">
      <c r="A101" s="1">
        <v>44327</v>
      </c>
      <c r="B101">
        <v>63</v>
      </c>
      <c r="C101">
        <v>70.199996999999996</v>
      </c>
      <c r="D101">
        <v>62.900002000000001</v>
      </c>
      <c r="E101">
        <v>69.650002000000001</v>
      </c>
      <c r="F101">
        <v>69.650002000000001</v>
      </c>
      <c r="H101" s="60">
        <v>70.199996999999996</v>
      </c>
      <c r="I101" s="60">
        <f t="shared" si="2"/>
        <v>9.4811717141588273E-2</v>
      </c>
      <c r="J101" s="60">
        <f t="shared" si="3"/>
        <v>-0.10908521754502357</v>
      </c>
    </row>
    <row r="102" spans="1:10" x14ac:dyDescent="0.25">
      <c r="A102" s="1">
        <v>44328</v>
      </c>
      <c r="B102">
        <v>70.849997999999999</v>
      </c>
      <c r="C102">
        <v>73.400002000000001</v>
      </c>
      <c r="D102">
        <v>70.199996999999996</v>
      </c>
      <c r="E102">
        <v>71.849997999999999</v>
      </c>
      <c r="F102">
        <v>71.849997999999999</v>
      </c>
      <c r="H102" s="60">
        <v>73.400002000000001</v>
      </c>
      <c r="I102" s="60">
        <f t="shared" si="2"/>
        <v>4.4575694571704245E-2</v>
      </c>
      <c r="J102" s="60">
        <f t="shared" si="3"/>
        <v>-7.1167616321629282E-2</v>
      </c>
    </row>
    <row r="103" spans="1:10" x14ac:dyDescent="0.25">
      <c r="A103" s="1">
        <v>44330</v>
      </c>
      <c r="B103">
        <v>73.099997999999999</v>
      </c>
      <c r="C103">
        <v>73.25</v>
      </c>
      <c r="D103">
        <v>68.300003000000004</v>
      </c>
      <c r="E103">
        <v>69.849997999999999</v>
      </c>
      <c r="F103">
        <v>69.849997999999999</v>
      </c>
      <c r="H103" s="60">
        <v>73.25</v>
      </c>
      <c r="I103" s="60">
        <f t="shared" si="2"/>
        <v>-2.0457149712492955E-3</v>
      </c>
      <c r="J103" s="60">
        <f t="shared" si="3"/>
        <v>-7.2945024800275912E-2</v>
      </c>
    </row>
    <row r="104" spans="1:10" x14ac:dyDescent="0.25">
      <c r="A104" s="1">
        <v>44333</v>
      </c>
      <c r="B104">
        <v>70.849997999999999</v>
      </c>
      <c r="C104">
        <v>71.400002000000001</v>
      </c>
      <c r="D104">
        <v>69.699996999999996</v>
      </c>
      <c r="E104">
        <v>70.300003000000004</v>
      </c>
      <c r="F104">
        <v>70.300003000000004</v>
      </c>
      <c r="H104" s="60">
        <v>71.400002000000001</v>
      </c>
      <c r="I104" s="60">
        <f t="shared" si="2"/>
        <v>-2.5580350540433856E-2</v>
      </c>
      <c r="J104" s="60">
        <f t="shared" si="3"/>
        <v>-9.4866080057401089E-2</v>
      </c>
    </row>
    <row r="105" spans="1:10" x14ac:dyDescent="0.25">
      <c r="A105" s="1">
        <v>44334</v>
      </c>
      <c r="B105">
        <v>71.849997999999999</v>
      </c>
      <c r="C105">
        <v>77.349997999999999</v>
      </c>
      <c r="D105">
        <v>71.25</v>
      </c>
      <c r="E105">
        <v>76.449996999999996</v>
      </c>
      <c r="F105">
        <v>76.449996999999996</v>
      </c>
      <c r="H105" s="60">
        <v>77.349997999999999</v>
      </c>
      <c r="I105" s="60">
        <f t="shared" si="2"/>
        <v>8.0042653805835473E-2</v>
      </c>
      <c r="J105" s="60">
        <f t="shared" si="3"/>
        <v>-2.4363197840407441E-2</v>
      </c>
    </row>
    <row r="106" spans="1:10" x14ac:dyDescent="0.25">
      <c r="A106" s="1">
        <v>44335</v>
      </c>
      <c r="B106">
        <v>75.699996999999996</v>
      </c>
      <c r="C106">
        <v>78.449996999999996</v>
      </c>
      <c r="D106">
        <v>74.300003000000004</v>
      </c>
      <c r="E106">
        <v>75</v>
      </c>
      <c r="F106">
        <v>75</v>
      </c>
      <c r="H106" s="60">
        <v>78.449996999999996</v>
      </c>
      <c r="I106" s="60">
        <f t="shared" si="2"/>
        <v>1.4120889775544614E-2</v>
      </c>
      <c r="J106" s="60">
        <f t="shared" si="3"/>
        <v>-1.1329054634964851E-2</v>
      </c>
    </row>
    <row r="107" spans="1:10" x14ac:dyDescent="0.25">
      <c r="A107" s="1">
        <v>44336</v>
      </c>
      <c r="B107">
        <v>75.199996999999996</v>
      </c>
      <c r="C107">
        <v>76.550003000000004</v>
      </c>
      <c r="D107">
        <v>74.300003000000004</v>
      </c>
      <c r="E107">
        <v>74.849997999999999</v>
      </c>
      <c r="F107">
        <v>74.849997999999999</v>
      </c>
      <c r="H107" s="60">
        <v>76.550003000000004</v>
      </c>
      <c r="I107" s="60">
        <f t="shared" si="2"/>
        <v>-2.4517279644359159E-2</v>
      </c>
      <c r="J107" s="60">
        <f t="shared" si="3"/>
        <v>-3.3842524088556772E-2</v>
      </c>
    </row>
    <row r="108" spans="1:10" x14ac:dyDescent="0.25">
      <c r="A108" s="1">
        <v>44337</v>
      </c>
      <c r="B108">
        <v>75.699996999999996</v>
      </c>
      <c r="C108">
        <v>77.199996999999996</v>
      </c>
      <c r="D108">
        <v>75.199996999999996</v>
      </c>
      <c r="E108">
        <v>76.25</v>
      </c>
      <c r="F108">
        <v>76.25</v>
      </c>
      <c r="H108" s="60">
        <v>77.199996999999996</v>
      </c>
      <c r="I108" s="60">
        <f t="shared" si="2"/>
        <v>8.4552568768622369E-3</v>
      </c>
      <c r="J108" s="60">
        <f t="shared" si="3"/>
        <v>-2.6140594469822233E-2</v>
      </c>
    </row>
    <row r="109" spans="1:10" x14ac:dyDescent="0.25">
      <c r="A109" s="1">
        <v>44340</v>
      </c>
      <c r="B109">
        <v>78.800003000000004</v>
      </c>
      <c r="C109">
        <v>82.150002000000001</v>
      </c>
      <c r="D109">
        <v>77</v>
      </c>
      <c r="E109">
        <v>81.25</v>
      </c>
      <c r="F109">
        <v>81.25</v>
      </c>
      <c r="H109" s="60">
        <v>82.150002000000001</v>
      </c>
      <c r="I109" s="60">
        <f t="shared" si="2"/>
        <v>6.2147450658359783E-2</v>
      </c>
      <c r="J109" s="60">
        <f t="shared" si="3"/>
        <v>3.2513162522372387E-2</v>
      </c>
    </row>
    <row r="110" spans="1:10" x14ac:dyDescent="0.25">
      <c r="A110" s="1">
        <v>44341</v>
      </c>
      <c r="B110">
        <v>82.400002000000001</v>
      </c>
      <c r="C110">
        <v>83.900002000000001</v>
      </c>
      <c r="D110">
        <v>80.099997999999999</v>
      </c>
      <c r="E110">
        <v>82.25</v>
      </c>
      <c r="F110">
        <v>82.25</v>
      </c>
      <c r="H110" s="60">
        <v>83.900002000000001</v>
      </c>
      <c r="I110" s="60">
        <f t="shared" si="2"/>
        <v>2.1078768482076633E-2</v>
      </c>
      <c r="J110" s="60">
        <f t="shared" si="3"/>
        <v>5.3249318291172722E-2</v>
      </c>
    </row>
    <row r="111" spans="1:10" x14ac:dyDescent="0.25">
      <c r="A111" s="1">
        <v>44342</v>
      </c>
      <c r="B111">
        <v>83.099997999999999</v>
      </c>
      <c r="C111">
        <v>83.300003000000004</v>
      </c>
      <c r="D111">
        <v>80.75</v>
      </c>
      <c r="E111">
        <v>81</v>
      </c>
      <c r="F111">
        <v>81</v>
      </c>
      <c r="H111" s="60">
        <v>83.300003000000004</v>
      </c>
      <c r="I111" s="60">
        <f t="shared" si="2"/>
        <v>-7.1770521238602942E-3</v>
      </c>
      <c r="J111" s="60">
        <f t="shared" si="3"/>
        <v>4.6139791019673089E-2</v>
      </c>
    </row>
    <row r="112" spans="1:10" x14ac:dyDescent="0.25">
      <c r="A112" s="1">
        <v>44343</v>
      </c>
      <c r="B112">
        <v>81.25</v>
      </c>
      <c r="C112">
        <v>81.900002000000001</v>
      </c>
      <c r="D112">
        <v>77.5</v>
      </c>
      <c r="E112">
        <v>78.650002000000001</v>
      </c>
      <c r="F112">
        <v>78.650002000000001</v>
      </c>
      <c r="H112" s="60">
        <v>81.900002000000001</v>
      </c>
      <c r="I112" s="60">
        <f t="shared" si="2"/>
        <v>-1.6949569908154261E-2</v>
      </c>
      <c r="J112" s="60">
        <f t="shared" si="3"/>
        <v>2.9550854555400914E-2</v>
      </c>
    </row>
    <row r="113" spans="1:10" x14ac:dyDescent="0.25">
      <c r="A113" s="1">
        <v>44344</v>
      </c>
      <c r="B113">
        <v>78.699996999999996</v>
      </c>
      <c r="C113">
        <v>80.75</v>
      </c>
      <c r="D113">
        <v>78.5</v>
      </c>
      <c r="E113">
        <v>79.199996999999996</v>
      </c>
      <c r="F113">
        <v>79.199996999999996</v>
      </c>
      <c r="H113" s="60">
        <v>80.75</v>
      </c>
      <c r="I113" s="60">
        <f t="shared" si="2"/>
        <v>-1.4141053176281908E-2</v>
      </c>
      <c r="J113" s="60">
        <f t="shared" si="3"/>
        <v>1.592421420886838E-2</v>
      </c>
    </row>
    <row r="114" spans="1:10" x14ac:dyDescent="0.25">
      <c r="A114" s="1">
        <v>44347</v>
      </c>
      <c r="B114">
        <v>81.449996999999996</v>
      </c>
      <c r="C114">
        <v>81.849997999999999</v>
      </c>
      <c r="D114">
        <v>78.650002000000001</v>
      </c>
      <c r="E114">
        <v>79.599997999999999</v>
      </c>
      <c r="F114">
        <v>79.599997999999999</v>
      </c>
      <c r="H114" s="60">
        <v>81.849997999999999</v>
      </c>
      <c r="I114" s="60">
        <f t="shared" si="2"/>
        <v>1.3530317279435619E-2</v>
      </c>
      <c r="J114" s="60">
        <f t="shared" si="3"/>
        <v>2.8958345565079133E-2</v>
      </c>
    </row>
    <row r="115" spans="1:10" x14ac:dyDescent="0.25">
      <c r="A115" s="1">
        <v>44348</v>
      </c>
      <c r="B115">
        <v>79.599997999999999</v>
      </c>
      <c r="C115">
        <v>80</v>
      </c>
      <c r="D115">
        <v>75.800003000000004</v>
      </c>
      <c r="E115">
        <v>76.199996999999996</v>
      </c>
      <c r="F115">
        <v>76.199996999999996</v>
      </c>
      <c r="H115" s="60">
        <v>80</v>
      </c>
      <c r="I115" s="60">
        <f t="shared" si="2"/>
        <v>-2.2861644708320038E-2</v>
      </c>
      <c r="J115" s="60">
        <f t="shared" si="3"/>
        <v>7.0372903079539504E-3</v>
      </c>
    </row>
    <row r="116" spans="1:10" x14ac:dyDescent="0.25">
      <c r="A116" s="1">
        <v>44349</v>
      </c>
      <c r="B116">
        <v>76</v>
      </c>
      <c r="C116">
        <v>77.400002000000001</v>
      </c>
      <c r="D116">
        <v>74.550003000000004</v>
      </c>
      <c r="E116">
        <v>76</v>
      </c>
      <c r="F116">
        <v>76</v>
      </c>
      <c r="H116" s="60">
        <v>77.400002000000001</v>
      </c>
      <c r="I116" s="60">
        <f t="shared" si="2"/>
        <v>-3.3039828238407246E-2</v>
      </c>
      <c r="J116" s="60">
        <f t="shared" si="3"/>
        <v>-2.377068885008566E-2</v>
      </c>
    </row>
    <row r="117" spans="1:10" x14ac:dyDescent="0.25">
      <c r="A117" s="1">
        <v>44350</v>
      </c>
      <c r="B117">
        <v>76.449996999999996</v>
      </c>
      <c r="C117">
        <v>78.599997999999999</v>
      </c>
      <c r="D117">
        <v>76.300003000000004</v>
      </c>
      <c r="E117">
        <v>77.900002000000001</v>
      </c>
      <c r="F117">
        <v>77.900002000000001</v>
      </c>
      <c r="H117" s="60">
        <v>78.599997999999999</v>
      </c>
      <c r="I117" s="60">
        <f t="shared" si="2"/>
        <v>1.5384867554393581E-2</v>
      </c>
      <c r="J117" s="60">
        <f t="shared" si="3"/>
        <v>-9.5516580055500597E-3</v>
      </c>
    </row>
    <row r="118" spans="1:10" x14ac:dyDescent="0.25">
      <c r="A118" s="1">
        <v>44351</v>
      </c>
      <c r="B118">
        <v>78.25</v>
      </c>
      <c r="C118">
        <v>81</v>
      </c>
      <c r="D118">
        <v>77.599997999999999</v>
      </c>
      <c r="E118">
        <v>79.699996999999996</v>
      </c>
      <c r="F118">
        <v>79.699996999999996</v>
      </c>
      <c r="H118" s="60">
        <v>81</v>
      </c>
      <c r="I118" s="60">
        <f t="shared" si="2"/>
        <v>3.0077480682570927E-2</v>
      </c>
      <c r="J118" s="60">
        <f t="shared" si="3"/>
        <v>1.8886522175839856E-2</v>
      </c>
    </row>
    <row r="119" spans="1:10" x14ac:dyDescent="0.25">
      <c r="A119" s="1">
        <v>44354</v>
      </c>
      <c r="B119">
        <v>80.199996999999996</v>
      </c>
      <c r="C119">
        <v>81.699996999999996</v>
      </c>
      <c r="D119">
        <v>79.75</v>
      </c>
      <c r="E119">
        <v>80.599997999999999</v>
      </c>
      <c r="F119">
        <v>80.599997999999999</v>
      </c>
      <c r="H119" s="60">
        <v>81.699996999999996</v>
      </c>
      <c r="I119" s="60">
        <f t="shared" si="2"/>
        <v>8.6048104738115552E-3</v>
      </c>
      <c r="J119" s="60">
        <f t="shared" si="3"/>
        <v>2.7180948935664341E-2</v>
      </c>
    </row>
    <row r="120" spans="1:10" x14ac:dyDescent="0.25">
      <c r="A120" s="1">
        <v>44355</v>
      </c>
      <c r="B120">
        <v>81.150002000000001</v>
      </c>
      <c r="C120">
        <v>81.449996999999996</v>
      </c>
      <c r="D120">
        <v>79.099997999999999</v>
      </c>
      <c r="E120">
        <v>79.5</v>
      </c>
      <c r="F120">
        <v>79.5</v>
      </c>
      <c r="H120" s="60">
        <v>81.449996999999996</v>
      </c>
      <c r="I120" s="60">
        <f t="shared" si="2"/>
        <v>-3.0646669306093246E-3</v>
      </c>
      <c r="J120" s="60">
        <f t="shared" si="3"/>
        <v>2.4218640968692865E-2</v>
      </c>
    </row>
    <row r="121" spans="1:10" x14ac:dyDescent="0.25">
      <c r="A121" s="1">
        <v>44356</v>
      </c>
      <c r="B121">
        <v>80</v>
      </c>
      <c r="C121">
        <v>83</v>
      </c>
      <c r="D121">
        <v>78.550003000000004</v>
      </c>
      <c r="E121">
        <v>79.650002000000001</v>
      </c>
      <c r="F121">
        <v>79.650002000000001</v>
      </c>
      <c r="H121" s="60">
        <v>83</v>
      </c>
      <c r="I121" s="60">
        <f t="shared" si="2"/>
        <v>1.8851309580956946E-2</v>
      </c>
      <c r="J121" s="60">
        <f t="shared" si="3"/>
        <v>4.2584985911611667E-2</v>
      </c>
    </row>
    <row r="122" spans="1:10" x14ac:dyDescent="0.25">
      <c r="A122" s="1">
        <v>44357</v>
      </c>
      <c r="B122">
        <v>80.650002000000001</v>
      </c>
      <c r="C122">
        <v>80.650002000000001</v>
      </c>
      <c r="D122">
        <v>79.349997999999999</v>
      </c>
      <c r="E122">
        <v>80.050003000000004</v>
      </c>
      <c r="F122">
        <v>80.050003000000004</v>
      </c>
      <c r="H122" s="60">
        <v>80.650002000000001</v>
      </c>
      <c r="I122" s="60">
        <f t="shared" si="2"/>
        <v>-2.8721778426868304E-2</v>
      </c>
      <c r="J122" s="60">
        <f t="shared" si="3"/>
        <v>1.4739314720543533E-2</v>
      </c>
    </row>
    <row r="123" spans="1:10" x14ac:dyDescent="0.25">
      <c r="A123" s="1">
        <v>44358</v>
      </c>
      <c r="B123">
        <v>80.099997999999999</v>
      </c>
      <c r="C123">
        <v>81.199996999999996</v>
      </c>
      <c r="D123">
        <v>79.349997999999999</v>
      </c>
      <c r="E123">
        <v>79.699996999999996</v>
      </c>
      <c r="F123">
        <v>79.699996999999996</v>
      </c>
      <c r="H123" s="60">
        <v>81.199996999999996</v>
      </c>
      <c r="I123" s="60">
        <f t="shared" si="2"/>
        <v>6.7963808520891244E-3</v>
      </c>
      <c r="J123" s="60">
        <f t="shared" si="3"/>
        <v>2.1256333001721389E-2</v>
      </c>
    </row>
    <row r="124" spans="1:10" x14ac:dyDescent="0.25">
      <c r="A124" s="1">
        <v>44361</v>
      </c>
      <c r="B124">
        <v>80.400002000000001</v>
      </c>
      <c r="C124">
        <v>80.400002000000001</v>
      </c>
      <c r="D124">
        <v>77.050003000000004</v>
      </c>
      <c r="E124">
        <v>78.550003000000004</v>
      </c>
      <c r="F124">
        <v>78.550003000000004</v>
      </c>
      <c r="H124" s="60">
        <v>80.400002000000001</v>
      </c>
      <c r="I124" s="60">
        <f t="shared" si="2"/>
        <v>-9.9010091612764337E-3</v>
      </c>
      <c r="J124" s="60">
        <f t="shared" si="3"/>
        <v>1.1777006753572055E-2</v>
      </c>
    </row>
    <row r="125" spans="1:10" x14ac:dyDescent="0.25">
      <c r="A125" s="1">
        <v>44362</v>
      </c>
      <c r="B125">
        <v>79.050003000000004</v>
      </c>
      <c r="C125">
        <v>79.75</v>
      </c>
      <c r="D125">
        <v>78.349997999999999</v>
      </c>
      <c r="E125">
        <v>78.550003000000004</v>
      </c>
      <c r="F125">
        <v>78.550003000000004</v>
      </c>
      <c r="H125" s="60">
        <v>79.75</v>
      </c>
      <c r="I125" s="60">
        <f t="shared" si="2"/>
        <v>-8.1174593955882762E-3</v>
      </c>
      <c r="J125" s="60">
        <f t="shared" si="3"/>
        <v>4.0749823409824745E-3</v>
      </c>
    </row>
    <row r="126" spans="1:10" x14ac:dyDescent="0.25">
      <c r="A126" s="1">
        <v>44363</v>
      </c>
      <c r="B126">
        <v>78.849997999999999</v>
      </c>
      <c r="C126">
        <v>79.150002000000001</v>
      </c>
      <c r="D126">
        <v>77.5</v>
      </c>
      <c r="E126">
        <v>77.650002000000001</v>
      </c>
      <c r="F126">
        <v>77.650002000000001</v>
      </c>
      <c r="H126" s="60">
        <v>79.150002000000001</v>
      </c>
      <c r="I126" s="60">
        <f t="shared" si="2"/>
        <v>-7.5519300694555066E-3</v>
      </c>
      <c r="J126" s="60">
        <f t="shared" si="3"/>
        <v>-3.0345330812853255E-3</v>
      </c>
    </row>
    <row r="127" spans="1:10" x14ac:dyDescent="0.25">
      <c r="A127" s="1">
        <v>44364</v>
      </c>
      <c r="B127">
        <v>76.949996999999996</v>
      </c>
      <c r="C127">
        <v>78.300003000000004</v>
      </c>
      <c r="D127">
        <v>76.550003000000004</v>
      </c>
      <c r="E127">
        <v>76.949996999999996</v>
      </c>
      <c r="F127">
        <v>76.949996999999996</v>
      </c>
      <c r="H127" s="60">
        <v>78.300003000000004</v>
      </c>
      <c r="I127" s="60">
        <f t="shared" si="2"/>
        <v>-1.0797170284565475E-2</v>
      </c>
      <c r="J127" s="60">
        <f t="shared" si="3"/>
        <v>-1.310636831975644E-2</v>
      </c>
    </row>
    <row r="128" spans="1:10" x14ac:dyDescent="0.25">
      <c r="A128" s="1">
        <v>44365</v>
      </c>
      <c r="B128">
        <v>77</v>
      </c>
      <c r="C128">
        <v>77.900002000000001</v>
      </c>
      <c r="D128">
        <v>73.599997999999999</v>
      </c>
      <c r="E128">
        <v>76.150002000000001</v>
      </c>
      <c r="F128">
        <v>76.150002000000001</v>
      </c>
      <c r="H128" s="60">
        <v>77.900002000000001</v>
      </c>
      <c r="I128" s="60">
        <f t="shared" si="2"/>
        <v>-5.1216627602897564E-3</v>
      </c>
      <c r="J128" s="60">
        <f t="shared" si="3"/>
        <v>-1.7846072916142708E-2</v>
      </c>
    </row>
    <row r="129" spans="1:10" x14ac:dyDescent="0.25">
      <c r="A129" s="1">
        <v>44368</v>
      </c>
      <c r="B129">
        <v>75.900002000000001</v>
      </c>
      <c r="C129">
        <v>77.550003000000004</v>
      </c>
      <c r="D129">
        <v>65</v>
      </c>
      <c r="E129">
        <v>76.849997999999999</v>
      </c>
      <c r="F129">
        <v>76.849997999999999</v>
      </c>
      <c r="H129" s="60">
        <v>77.550003000000004</v>
      </c>
      <c r="I129" s="60">
        <f t="shared" si="2"/>
        <v>-4.5030502433765262E-3</v>
      </c>
      <c r="J129" s="60">
        <f t="shared" si="3"/>
        <v>-2.1993292220670868E-2</v>
      </c>
    </row>
    <row r="130" spans="1:10" x14ac:dyDescent="0.25">
      <c r="A130" s="1">
        <v>44369</v>
      </c>
      <c r="B130">
        <v>77</v>
      </c>
      <c r="C130">
        <v>81.900002000000001</v>
      </c>
      <c r="D130">
        <v>76.949996999999996</v>
      </c>
      <c r="E130">
        <v>80.5</v>
      </c>
      <c r="F130">
        <v>80.5</v>
      </c>
      <c r="H130" s="60">
        <v>81.900002000000001</v>
      </c>
      <c r="I130" s="60">
        <f t="shared" si="2"/>
        <v>5.4576086971781297E-2</v>
      </c>
      <c r="J130" s="60">
        <f t="shared" si="3"/>
        <v>2.9550854555400914E-2</v>
      </c>
    </row>
    <row r="131" spans="1:10" x14ac:dyDescent="0.25">
      <c r="A131" s="1">
        <v>44370</v>
      </c>
      <c r="B131">
        <v>81.25</v>
      </c>
      <c r="C131">
        <v>81.25</v>
      </c>
      <c r="D131">
        <v>78.099997999999999</v>
      </c>
      <c r="E131">
        <v>78.599997999999999</v>
      </c>
      <c r="F131">
        <v>78.599997999999999</v>
      </c>
      <c r="H131" s="60">
        <v>81.25</v>
      </c>
      <c r="I131" s="60">
        <f t="shared" ref="I131:I194" si="4">LN(H131/H130)</f>
        <v>-7.9681940692010022E-3</v>
      </c>
      <c r="J131" s="60">
        <f t="shared" ref="J131:J194" si="5">STANDARDIZE(H131,$M$3,$M$4)</f>
        <v>2.1848830142811332E-2</v>
      </c>
    </row>
    <row r="132" spans="1:10" x14ac:dyDescent="0.25">
      <c r="A132" s="1">
        <v>44371</v>
      </c>
      <c r="B132">
        <v>79</v>
      </c>
      <c r="C132">
        <v>79.150002000000001</v>
      </c>
      <c r="D132">
        <v>77.199996999999996</v>
      </c>
      <c r="E132">
        <v>77.5</v>
      </c>
      <c r="F132">
        <v>77.5</v>
      </c>
      <c r="H132" s="60">
        <v>79.150002000000001</v>
      </c>
      <c r="I132" s="60">
        <f t="shared" si="4"/>
        <v>-2.6186009614348457E-2</v>
      </c>
      <c r="J132" s="60">
        <f t="shared" si="5"/>
        <v>-3.0345330812853255E-3</v>
      </c>
    </row>
    <row r="133" spans="1:10" x14ac:dyDescent="0.25">
      <c r="A133" s="1">
        <v>44372</v>
      </c>
      <c r="B133">
        <v>77.949996999999996</v>
      </c>
      <c r="C133">
        <v>79.199996999999996</v>
      </c>
      <c r="D133">
        <v>77.050003000000004</v>
      </c>
      <c r="E133">
        <v>78.050003000000004</v>
      </c>
      <c r="F133">
        <v>78.050003000000004</v>
      </c>
      <c r="H133" s="60">
        <v>79.199996999999996</v>
      </c>
      <c r="I133" s="60">
        <f t="shared" si="4"/>
        <v>6.3144934609314651E-4</v>
      </c>
      <c r="J133" s="60">
        <f t="shared" si="5"/>
        <v>-2.4421307340504223E-3</v>
      </c>
    </row>
    <row r="134" spans="1:10" x14ac:dyDescent="0.25">
      <c r="A134" s="1">
        <v>44375</v>
      </c>
      <c r="B134">
        <v>78.400002000000001</v>
      </c>
      <c r="C134">
        <v>80.400002000000001</v>
      </c>
      <c r="D134">
        <v>77.75</v>
      </c>
      <c r="E134">
        <v>79.800003000000004</v>
      </c>
      <c r="F134">
        <v>79.800003000000004</v>
      </c>
      <c r="H134" s="60">
        <v>80.400002000000001</v>
      </c>
      <c r="I134" s="60">
        <f t="shared" si="4"/>
        <v>1.5037940118950746E-2</v>
      </c>
      <c r="J134" s="60">
        <f t="shared" si="5"/>
        <v>1.1777006753572055E-2</v>
      </c>
    </row>
    <row r="135" spans="1:10" x14ac:dyDescent="0.25">
      <c r="A135" s="1">
        <v>44376</v>
      </c>
      <c r="B135">
        <v>82</v>
      </c>
      <c r="C135">
        <v>82.699996999999996</v>
      </c>
      <c r="D135">
        <v>81</v>
      </c>
      <c r="E135">
        <v>82.25</v>
      </c>
      <c r="F135">
        <v>82.25</v>
      </c>
      <c r="H135" s="60">
        <v>82.699996999999996</v>
      </c>
      <c r="I135" s="60">
        <f t="shared" si="4"/>
        <v>2.8205364693407359E-2</v>
      </c>
      <c r="J135" s="60">
        <f t="shared" si="5"/>
        <v>3.9030180803550245E-2</v>
      </c>
    </row>
    <row r="136" spans="1:10" x14ac:dyDescent="0.25">
      <c r="A136" s="1">
        <v>44377</v>
      </c>
      <c r="B136">
        <v>83</v>
      </c>
      <c r="C136">
        <v>83.699996999999996</v>
      </c>
      <c r="D136">
        <v>80.099997999999999</v>
      </c>
      <c r="E136">
        <v>81</v>
      </c>
      <c r="F136">
        <v>81</v>
      </c>
      <c r="H136" s="60">
        <v>83.699996999999996</v>
      </c>
      <c r="I136" s="60">
        <f t="shared" si="4"/>
        <v>1.2019375899185307E-2</v>
      </c>
      <c r="J136" s="60">
        <f t="shared" si="5"/>
        <v>5.0879412671436149E-2</v>
      </c>
    </row>
    <row r="137" spans="1:10" x14ac:dyDescent="0.25">
      <c r="A137" s="1">
        <v>44378</v>
      </c>
      <c r="B137">
        <v>81</v>
      </c>
      <c r="C137">
        <v>81.800003000000004</v>
      </c>
      <c r="D137">
        <v>79.199996999999996</v>
      </c>
      <c r="E137">
        <v>80</v>
      </c>
      <c r="F137">
        <v>80</v>
      </c>
      <c r="H137" s="60">
        <v>81.800003000000004</v>
      </c>
      <c r="I137" s="60">
        <f t="shared" si="4"/>
        <v>-2.2961661369617695E-2</v>
      </c>
      <c r="J137" s="60">
        <f t="shared" si="5"/>
        <v>2.8365943217844226E-2</v>
      </c>
    </row>
    <row r="138" spans="1:10" x14ac:dyDescent="0.25">
      <c r="A138" s="1">
        <v>44379</v>
      </c>
      <c r="B138">
        <v>80.050003000000004</v>
      </c>
      <c r="C138">
        <v>80.300003000000004</v>
      </c>
      <c r="D138">
        <v>77.75</v>
      </c>
      <c r="E138">
        <v>78</v>
      </c>
      <c r="F138">
        <v>78</v>
      </c>
      <c r="H138" s="60">
        <v>80.300003000000004</v>
      </c>
      <c r="I138" s="60">
        <f t="shared" si="4"/>
        <v>-1.8507621970901628E-2</v>
      </c>
      <c r="J138" s="60">
        <f t="shared" si="5"/>
        <v>1.0592095416015371E-2</v>
      </c>
    </row>
    <row r="139" spans="1:10" x14ac:dyDescent="0.25">
      <c r="A139" s="1">
        <v>44382</v>
      </c>
      <c r="B139">
        <v>78.25</v>
      </c>
      <c r="C139">
        <v>80.199996999999996</v>
      </c>
      <c r="D139">
        <v>78</v>
      </c>
      <c r="E139">
        <v>79.050003000000004</v>
      </c>
      <c r="F139">
        <v>79.050003000000004</v>
      </c>
      <c r="H139" s="60">
        <v>80.199996999999996</v>
      </c>
      <c r="I139" s="60">
        <f t="shared" si="4"/>
        <v>-1.246180846631473E-3</v>
      </c>
      <c r="J139" s="60">
        <f t="shared" si="5"/>
        <v>9.4071011338354819E-3</v>
      </c>
    </row>
    <row r="140" spans="1:10" x14ac:dyDescent="0.25">
      <c r="A140" s="1">
        <v>44383</v>
      </c>
      <c r="B140">
        <v>81.5</v>
      </c>
      <c r="C140">
        <v>81.949996999999996</v>
      </c>
      <c r="D140">
        <v>79</v>
      </c>
      <c r="E140">
        <v>79.25</v>
      </c>
      <c r="F140">
        <v>79.25</v>
      </c>
      <c r="H140" s="60">
        <v>81.949996999999996</v>
      </c>
      <c r="I140" s="60">
        <f t="shared" si="4"/>
        <v>2.1585791116166042E-2</v>
      </c>
      <c r="J140" s="60">
        <f t="shared" si="5"/>
        <v>3.0143256902635817E-2</v>
      </c>
    </row>
    <row r="141" spans="1:10" x14ac:dyDescent="0.25">
      <c r="A141" s="1">
        <v>44384</v>
      </c>
      <c r="B141">
        <v>79</v>
      </c>
      <c r="C141">
        <v>79.599997999999999</v>
      </c>
      <c r="D141">
        <v>78.150002000000001</v>
      </c>
      <c r="E141">
        <v>78.349997999999999</v>
      </c>
      <c r="F141">
        <v>78.349997999999999</v>
      </c>
      <c r="H141" s="60">
        <v>79.599997999999999</v>
      </c>
      <c r="I141" s="60">
        <f t="shared" si="4"/>
        <v>-2.9095200857441536E-2</v>
      </c>
      <c r="J141" s="60">
        <f t="shared" si="5"/>
        <v>2.2975738623358449E-3</v>
      </c>
    </row>
    <row r="142" spans="1:10" x14ac:dyDescent="0.25">
      <c r="A142" s="1">
        <v>44385</v>
      </c>
      <c r="B142">
        <v>78.349997999999999</v>
      </c>
      <c r="C142">
        <v>82.5</v>
      </c>
      <c r="D142">
        <v>78.300003000000004</v>
      </c>
      <c r="E142">
        <v>81.849997999999999</v>
      </c>
      <c r="F142">
        <v>81.849997999999999</v>
      </c>
      <c r="H142" s="60">
        <v>82.5</v>
      </c>
      <c r="I142" s="60">
        <f t="shared" si="4"/>
        <v>3.5784225615926514E-2</v>
      </c>
      <c r="J142" s="60">
        <f t="shared" si="5"/>
        <v>3.6660369977668715E-2</v>
      </c>
    </row>
    <row r="143" spans="1:10" x14ac:dyDescent="0.25">
      <c r="A143" s="1">
        <v>44386</v>
      </c>
      <c r="B143">
        <v>82</v>
      </c>
      <c r="C143">
        <v>82.599997999999999</v>
      </c>
      <c r="D143">
        <v>80.099997999999999</v>
      </c>
      <c r="E143">
        <v>80.699996999999996</v>
      </c>
      <c r="F143">
        <v>80.699996999999996</v>
      </c>
      <c r="H143" s="60">
        <v>82.599997999999999</v>
      </c>
      <c r="I143" s="60">
        <f t="shared" si="4"/>
        <v>1.2113629732216869E-3</v>
      </c>
      <c r="J143" s="60">
        <f t="shared" si="5"/>
        <v>3.7845269465993557E-2</v>
      </c>
    </row>
    <row r="144" spans="1:10" x14ac:dyDescent="0.25">
      <c r="A144" s="1">
        <v>44389</v>
      </c>
      <c r="B144">
        <v>81.349997999999999</v>
      </c>
      <c r="C144">
        <v>81.800003000000004</v>
      </c>
      <c r="D144">
        <v>78.800003000000004</v>
      </c>
      <c r="E144">
        <v>79.449996999999996</v>
      </c>
      <c r="F144">
        <v>79.449996999999996</v>
      </c>
      <c r="H144" s="60">
        <v>81.800003000000004</v>
      </c>
      <c r="I144" s="60">
        <f t="shared" si="4"/>
        <v>-9.7323760303395963E-3</v>
      </c>
      <c r="J144" s="60">
        <f t="shared" si="5"/>
        <v>2.8365943217844226E-2</v>
      </c>
    </row>
    <row r="145" spans="1:10" x14ac:dyDescent="0.25">
      <c r="A145" s="1">
        <v>44390</v>
      </c>
      <c r="B145">
        <v>79.949996999999996</v>
      </c>
      <c r="C145">
        <v>80.199996999999996</v>
      </c>
      <c r="D145">
        <v>78.599997999999999</v>
      </c>
      <c r="E145">
        <v>78.949996999999996</v>
      </c>
      <c r="F145">
        <v>78.949996999999996</v>
      </c>
      <c r="H145" s="60">
        <v>80.199996999999996</v>
      </c>
      <c r="I145" s="60">
        <f t="shared" si="4"/>
        <v>-1.9753802817533084E-2</v>
      </c>
      <c r="J145" s="60">
        <f t="shared" si="5"/>
        <v>9.4071011338354819E-3</v>
      </c>
    </row>
    <row r="146" spans="1:10" x14ac:dyDescent="0.25">
      <c r="A146" s="1">
        <v>44391</v>
      </c>
      <c r="B146">
        <v>79.099997999999999</v>
      </c>
      <c r="C146">
        <v>79.400002000000001</v>
      </c>
      <c r="D146">
        <v>78.550003000000004</v>
      </c>
      <c r="E146">
        <v>78.75</v>
      </c>
      <c r="F146">
        <v>78.75</v>
      </c>
      <c r="H146" s="60">
        <v>79.400002000000001</v>
      </c>
      <c r="I146" s="60">
        <f t="shared" si="4"/>
        <v>-1.0025084023977627E-2</v>
      </c>
      <c r="J146" s="60">
        <f t="shared" si="5"/>
        <v>-7.2225114313849328E-5</v>
      </c>
    </row>
    <row r="147" spans="1:10" x14ac:dyDescent="0.25">
      <c r="A147" s="1">
        <v>44392</v>
      </c>
      <c r="B147">
        <v>78.75</v>
      </c>
      <c r="C147">
        <v>80.699996999999996</v>
      </c>
      <c r="D147">
        <v>78.25</v>
      </c>
      <c r="E147">
        <v>78.949996999999996</v>
      </c>
      <c r="F147">
        <v>78.949996999999996</v>
      </c>
      <c r="H147" s="60">
        <v>80.699996999999996</v>
      </c>
      <c r="I147" s="60">
        <f t="shared" si="4"/>
        <v>1.624014465917448E-2</v>
      </c>
      <c r="J147" s="60">
        <f t="shared" si="5"/>
        <v>1.5331717067778436E-2</v>
      </c>
    </row>
    <row r="148" spans="1:10" x14ac:dyDescent="0.25">
      <c r="A148" s="1">
        <v>44393</v>
      </c>
      <c r="B148">
        <v>79</v>
      </c>
      <c r="C148">
        <v>79.5</v>
      </c>
      <c r="D148">
        <v>78.400002000000001</v>
      </c>
      <c r="E148">
        <v>78.699996999999996</v>
      </c>
      <c r="F148">
        <v>78.699996999999996</v>
      </c>
      <c r="H148" s="60">
        <v>79.5</v>
      </c>
      <c r="I148" s="60">
        <f t="shared" si="4"/>
        <v>-1.4981516440894953E-2</v>
      </c>
      <c r="J148" s="60">
        <f t="shared" si="5"/>
        <v>1.1126743740109979E-3</v>
      </c>
    </row>
    <row r="149" spans="1:10" x14ac:dyDescent="0.25">
      <c r="A149" s="1">
        <v>44396</v>
      </c>
      <c r="B149">
        <v>78.449996999999996</v>
      </c>
      <c r="C149">
        <v>78.699996999999996</v>
      </c>
      <c r="D149">
        <v>77.099997999999999</v>
      </c>
      <c r="E149">
        <v>77.550003000000004</v>
      </c>
      <c r="F149">
        <v>77.550003000000004</v>
      </c>
      <c r="H149" s="60">
        <v>78.699996999999996</v>
      </c>
      <c r="I149" s="60">
        <f t="shared" si="4"/>
        <v>-1.0113904356370369E-2</v>
      </c>
      <c r="J149" s="60">
        <f t="shared" si="5"/>
        <v>-8.3667466679933754E-3</v>
      </c>
    </row>
    <row r="150" spans="1:10" x14ac:dyDescent="0.25">
      <c r="A150" s="1">
        <v>44397</v>
      </c>
      <c r="B150">
        <v>77.5</v>
      </c>
      <c r="C150">
        <v>78.449996999999996</v>
      </c>
      <c r="D150">
        <v>74.349997999999999</v>
      </c>
      <c r="E150">
        <v>75.699996999999996</v>
      </c>
      <c r="F150">
        <v>75.699996999999996</v>
      </c>
      <c r="H150" s="60">
        <v>78.449996999999996</v>
      </c>
      <c r="I150" s="60">
        <f t="shared" si="4"/>
        <v>-3.1816763657928418E-3</v>
      </c>
      <c r="J150" s="60">
        <f t="shared" si="5"/>
        <v>-1.1329054634964851E-2</v>
      </c>
    </row>
    <row r="151" spans="1:10" x14ac:dyDescent="0.25">
      <c r="A151" s="1">
        <v>44399</v>
      </c>
      <c r="B151">
        <v>76</v>
      </c>
      <c r="C151">
        <v>80.099997999999999</v>
      </c>
      <c r="D151">
        <v>75.599997999999999</v>
      </c>
      <c r="E151">
        <v>78.900002000000001</v>
      </c>
      <c r="F151">
        <v>78.900002000000001</v>
      </c>
      <c r="H151" s="60">
        <v>80.099997999999999</v>
      </c>
      <c r="I151" s="60">
        <f t="shared" si="4"/>
        <v>2.0814388167401197E-2</v>
      </c>
      <c r="J151" s="60">
        <f t="shared" si="5"/>
        <v>8.2221897962787976E-3</v>
      </c>
    </row>
    <row r="152" spans="1:10" x14ac:dyDescent="0.25">
      <c r="A152" s="1">
        <v>44400</v>
      </c>
      <c r="B152">
        <v>78.400002000000001</v>
      </c>
      <c r="C152">
        <v>78.800003000000004</v>
      </c>
      <c r="D152">
        <v>77.050003000000004</v>
      </c>
      <c r="E152">
        <v>77.650002000000001</v>
      </c>
      <c r="F152">
        <v>77.650002000000001</v>
      </c>
      <c r="H152" s="60">
        <v>78.800003000000004</v>
      </c>
      <c r="I152" s="60">
        <f t="shared" si="4"/>
        <v>-1.6362794170625496E-2</v>
      </c>
      <c r="J152" s="60">
        <f t="shared" si="5"/>
        <v>-7.1817523858134866E-3</v>
      </c>
    </row>
    <row r="153" spans="1:10" x14ac:dyDescent="0.25">
      <c r="A153" s="1">
        <v>44403</v>
      </c>
      <c r="B153">
        <v>77.5</v>
      </c>
      <c r="C153">
        <v>78.199996999999996</v>
      </c>
      <c r="D153">
        <v>76.599997999999999</v>
      </c>
      <c r="E153">
        <v>76.849997999999999</v>
      </c>
      <c r="F153">
        <v>76.849997999999999</v>
      </c>
      <c r="H153" s="60">
        <v>78.199996999999996</v>
      </c>
      <c r="I153" s="60">
        <f t="shared" si="4"/>
        <v>-7.6434257468055294E-3</v>
      </c>
      <c r="J153" s="60">
        <f t="shared" si="5"/>
        <v>-1.4291362601936327E-2</v>
      </c>
    </row>
    <row r="154" spans="1:10" x14ac:dyDescent="0.25">
      <c r="A154" s="1">
        <v>44404</v>
      </c>
      <c r="B154">
        <v>77</v>
      </c>
      <c r="C154">
        <v>77.449996999999996</v>
      </c>
      <c r="D154">
        <v>75.5</v>
      </c>
      <c r="E154">
        <v>76.099997999999999</v>
      </c>
      <c r="F154">
        <v>76.099997999999999</v>
      </c>
      <c r="H154" s="60">
        <v>77.449996999999996</v>
      </c>
      <c r="I154" s="60">
        <f t="shared" si="4"/>
        <v>-9.6370810598839125E-3</v>
      </c>
      <c r="J154" s="60">
        <f t="shared" si="5"/>
        <v>-2.3178286502850757E-2</v>
      </c>
    </row>
    <row r="155" spans="1:10" x14ac:dyDescent="0.25">
      <c r="A155" s="1">
        <v>44405</v>
      </c>
      <c r="B155">
        <v>76</v>
      </c>
      <c r="C155">
        <v>76.300003000000004</v>
      </c>
      <c r="D155">
        <v>74.199996999999996</v>
      </c>
      <c r="E155">
        <v>75.199996999999996</v>
      </c>
      <c r="F155">
        <v>75.199996999999996</v>
      </c>
      <c r="H155" s="60">
        <v>76.300003000000004</v>
      </c>
      <c r="I155" s="60">
        <f t="shared" si="4"/>
        <v>-1.4959550519319013E-2</v>
      </c>
      <c r="J155" s="60">
        <f t="shared" si="5"/>
        <v>-3.6804832055528251E-2</v>
      </c>
    </row>
    <row r="156" spans="1:10" x14ac:dyDescent="0.25">
      <c r="A156" s="1">
        <v>44406</v>
      </c>
      <c r="B156">
        <v>75.25</v>
      </c>
      <c r="C156">
        <v>75.949996999999996</v>
      </c>
      <c r="D156">
        <v>73.449996999999996</v>
      </c>
      <c r="E156">
        <v>74.199996999999996</v>
      </c>
      <c r="F156">
        <v>74.199996999999996</v>
      </c>
      <c r="H156" s="60">
        <v>75.949996999999996</v>
      </c>
      <c r="I156" s="60">
        <f t="shared" si="4"/>
        <v>-4.5977880667801146E-3</v>
      </c>
      <c r="J156" s="60">
        <f t="shared" si="5"/>
        <v>-4.0952134304679616E-2</v>
      </c>
    </row>
    <row r="157" spans="1:10" x14ac:dyDescent="0.25">
      <c r="A157" s="1">
        <v>44407</v>
      </c>
      <c r="B157">
        <v>74.199996999999996</v>
      </c>
      <c r="C157">
        <v>76.199996999999996</v>
      </c>
      <c r="D157">
        <v>73.650002000000001</v>
      </c>
      <c r="E157">
        <v>75.050003000000004</v>
      </c>
      <c r="F157">
        <v>75.050003000000004</v>
      </c>
      <c r="H157" s="60">
        <v>76.199996999999996</v>
      </c>
      <c r="I157" s="60">
        <f t="shared" si="4"/>
        <v>3.2862337804109155E-3</v>
      </c>
      <c r="J157" s="60">
        <f t="shared" si="5"/>
        <v>-3.7989826337708137E-2</v>
      </c>
    </row>
    <row r="158" spans="1:10" x14ac:dyDescent="0.25">
      <c r="A158" s="1">
        <v>44410</v>
      </c>
      <c r="B158">
        <v>75.099997999999999</v>
      </c>
      <c r="C158">
        <v>75.75</v>
      </c>
      <c r="D158">
        <v>74.75</v>
      </c>
      <c r="E158">
        <v>75</v>
      </c>
      <c r="F158">
        <v>75</v>
      </c>
      <c r="H158" s="60">
        <v>75.75</v>
      </c>
      <c r="I158" s="60">
        <f t="shared" si="4"/>
        <v>-5.9229789330425128E-3</v>
      </c>
      <c r="J158" s="60">
        <f t="shared" si="5"/>
        <v>-4.3321945130561146E-2</v>
      </c>
    </row>
    <row r="159" spans="1:10" x14ac:dyDescent="0.25">
      <c r="A159" s="1">
        <v>44411</v>
      </c>
      <c r="B159">
        <v>75</v>
      </c>
      <c r="C159">
        <v>76.449996999999996</v>
      </c>
      <c r="D159">
        <v>74.099997999999999</v>
      </c>
      <c r="E159">
        <v>74.400002000000001</v>
      </c>
      <c r="F159">
        <v>74.400002000000001</v>
      </c>
      <c r="H159" s="60">
        <v>76.449996999999996</v>
      </c>
      <c r="I159" s="60">
        <f t="shared" si="4"/>
        <v>9.1984487442578061E-3</v>
      </c>
      <c r="J159" s="60">
        <f t="shared" si="5"/>
        <v>-3.5027518370736664E-2</v>
      </c>
    </row>
    <row r="160" spans="1:10" x14ac:dyDescent="0.25">
      <c r="A160" s="1">
        <v>44412</v>
      </c>
      <c r="B160">
        <v>75.050003000000004</v>
      </c>
      <c r="C160">
        <v>75.050003000000004</v>
      </c>
      <c r="D160">
        <v>73.050003000000004</v>
      </c>
      <c r="E160">
        <v>73.5</v>
      </c>
      <c r="F160">
        <v>73.5</v>
      </c>
      <c r="H160" s="60">
        <v>75.050003000000004</v>
      </c>
      <c r="I160" s="60">
        <f t="shared" si="4"/>
        <v>-1.8482295080914975E-2</v>
      </c>
      <c r="J160" s="60">
        <f t="shared" si="5"/>
        <v>-5.1616371890385628E-2</v>
      </c>
    </row>
    <row r="161" spans="1:10" x14ac:dyDescent="0.25">
      <c r="A161" s="1">
        <v>44413</v>
      </c>
      <c r="B161">
        <v>73.050003000000004</v>
      </c>
      <c r="C161">
        <v>73.599997999999999</v>
      </c>
      <c r="D161">
        <v>70.300003000000004</v>
      </c>
      <c r="E161">
        <v>70.800003000000004</v>
      </c>
      <c r="F161">
        <v>70.800003000000004</v>
      </c>
      <c r="H161" s="60">
        <v>73.599997999999999</v>
      </c>
      <c r="I161" s="60">
        <f t="shared" si="4"/>
        <v>-1.9509599491904124E-2</v>
      </c>
      <c r="J161" s="60">
        <f t="shared" si="5"/>
        <v>-6.8797817344979584E-2</v>
      </c>
    </row>
    <row r="162" spans="1:10" x14ac:dyDescent="0.25">
      <c r="A162" s="1">
        <v>44414</v>
      </c>
      <c r="B162">
        <v>70.849997999999999</v>
      </c>
      <c r="C162">
        <v>71.099997999999999</v>
      </c>
      <c r="D162">
        <v>70.25</v>
      </c>
      <c r="E162">
        <v>70.400002000000001</v>
      </c>
      <c r="F162">
        <v>70.400002000000001</v>
      </c>
      <c r="H162" s="60">
        <v>71.099997999999999</v>
      </c>
      <c r="I162" s="60">
        <f t="shared" si="4"/>
        <v>-3.4557689881117543E-2</v>
      </c>
      <c r="J162" s="60">
        <f t="shared" si="5"/>
        <v>-9.842089701469435E-2</v>
      </c>
    </row>
    <row r="163" spans="1:10" x14ac:dyDescent="0.25">
      <c r="A163" s="1">
        <v>44417</v>
      </c>
      <c r="B163">
        <v>70.699996999999996</v>
      </c>
      <c r="C163">
        <v>70.900002000000001</v>
      </c>
      <c r="D163">
        <v>67.300003000000004</v>
      </c>
      <c r="E163">
        <v>68.349997999999999</v>
      </c>
      <c r="F163">
        <v>68.349997999999999</v>
      </c>
      <c r="H163" s="60">
        <v>70.900002000000001</v>
      </c>
      <c r="I163" s="60">
        <f t="shared" si="4"/>
        <v>-2.8168469329734854E-3</v>
      </c>
      <c r="J163" s="60">
        <f t="shared" si="5"/>
        <v>-0.10079069599134405</v>
      </c>
    </row>
    <row r="164" spans="1:10" x14ac:dyDescent="0.25">
      <c r="A164" s="1">
        <v>44418</v>
      </c>
      <c r="B164">
        <v>68.300003000000004</v>
      </c>
      <c r="C164">
        <v>70.400002000000001</v>
      </c>
      <c r="D164">
        <v>67.400002000000001</v>
      </c>
      <c r="E164">
        <v>68.400002000000001</v>
      </c>
      <c r="F164">
        <v>68.400002000000001</v>
      </c>
      <c r="H164" s="60">
        <v>70.400002000000001</v>
      </c>
      <c r="I164" s="60">
        <f t="shared" si="4"/>
        <v>-7.0771701737388946E-3</v>
      </c>
      <c r="J164" s="60">
        <f t="shared" si="5"/>
        <v>-0.10671531192528699</v>
      </c>
    </row>
    <row r="165" spans="1:10" x14ac:dyDescent="0.25">
      <c r="A165" s="1">
        <v>44419</v>
      </c>
      <c r="B165">
        <v>68.75</v>
      </c>
      <c r="C165">
        <v>69</v>
      </c>
      <c r="D165">
        <v>65.849997999999999</v>
      </c>
      <c r="E165">
        <v>67.849997999999999</v>
      </c>
      <c r="F165">
        <v>67.849997999999999</v>
      </c>
      <c r="H165" s="60">
        <v>69</v>
      </c>
      <c r="I165" s="60">
        <f t="shared" si="4"/>
        <v>-2.0086786975827796E-2</v>
      </c>
      <c r="J165" s="60">
        <f t="shared" si="5"/>
        <v>-0.123304260238791</v>
      </c>
    </row>
    <row r="166" spans="1:10" x14ac:dyDescent="0.25">
      <c r="A166" s="1">
        <v>44420</v>
      </c>
      <c r="B166">
        <v>68.449996999999996</v>
      </c>
      <c r="C166">
        <v>72.5</v>
      </c>
      <c r="D166">
        <v>68.050003000000004</v>
      </c>
      <c r="E166">
        <v>71.300003000000004</v>
      </c>
      <c r="F166">
        <v>71.300003000000004</v>
      </c>
      <c r="H166" s="60">
        <v>72.5</v>
      </c>
      <c r="I166" s="60">
        <f t="shared" si="4"/>
        <v>4.9480057263369716E-2</v>
      </c>
      <c r="J166" s="60">
        <f t="shared" si="5"/>
        <v>-8.1831948701190343E-2</v>
      </c>
    </row>
    <row r="167" spans="1:10" x14ac:dyDescent="0.25">
      <c r="A167" s="1">
        <v>44421</v>
      </c>
      <c r="B167">
        <v>72.300003000000004</v>
      </c>
      <c r="C167">
        <v>73.25</v>
      </c>
      <c r="D167">
        <v>71.650002000000001</v>
      </c>
      <c r="E167">
        <v>72.050003000000004</v>
      </c>
      <c r="F167">
        <v>72.050003000000004</v>
      </c>
      <c r="H167" s="60">
        <v>73.25</v>
      </c>
      <c r="I167" s="60">
        <f t="shared" si="4"/>
        <v>1.0291686036547506E-2</v>
      </c>
      <c r="J167" s="60">
        <f t="shared" si="5"/>
        <v>-7.2945024800275912E-2</v>
      </c>
    </row>
    <row r="168" spans="1:10" x14ac:dyDescent="0.25">
      <c r="A168" s="1">
        <v>44424</v>
      </c>
      <c r="B168">
        <v>70.75</v>
      </c>
      <c r="C168">
        <v>71</v>
      </c>
      <c r="D168">
        <v>60</v>
      </c>
      <c r="E168">
        <v>68.650002000000001</v>
      </c>
      <c r="F168">
        <v>68.650002000000001</v>
      </c>
      <c r="H168" s="60">
        <v>71</v>
      </c>
      <c r="I168" s="60">
        <f t="shared" si="4"/>
        <v>-3.1198370855861281E-2</v>
      </c>
      <c r="J168" s="60">
        <f t="shared" si="5"/>
        <v>-9.9605796503019192E-2</v>
      </c>
    </row>
    <row r="169" spans="1:10" x14ac:dyDescent="0.25">
      <c r="A169" s="1">
        <v>44425</v>
      </c>
      <c r="B169">
        <v>68.949996999999996</v>
      </c>
      <c r="C169">
        <v>72.25</v>
      </c>
      <c r="D169">
        <v>68.300003000000004</v>
      </c>
      <c r="E169">
        <v>72</v>
      </c>
      <c r="F169">
        <v>72</v>
      </c>
      <c r="H169" s="60">
        <v>72.25</v>
      </c>
      <c r="I169" s="60">
        <f t="shared" si="4"/>
        <v>1.7452449951226207E-2</v>
      </c>
      <c r="J169" s="60">
        <f t="shared" si="5"/>
        <v>-8.4794256668161816E-2</v>
      </c>
    </row>
    <row r="170" spans="1:10" x14ac:dyDescent="0.25">
      <c r="A170" s="1">
        <v>44426</v>
      </c>
      <c r="B170">
        <v>72</v>
      </c>
      <c r="C170">
        <v>72.650002000000001</v>
      </c>
      <c r="D170">
        <v>68</v>
      </c>
      <c r="E170">
        <v>69.650002000000001</v>
      </c>
      <c r="F170">
        <v>69.650002000000001</v>
      </c>
      <c r="H170" s="60">
        <v>72.650002000000001</v>
      </c>
      <c r="I170" s="60">
        <f t="shared" si="4"/>
        <v>5.5210905529997443E-3</v>
      </c>
      <c r="J170" s="60">
        <f t="shared" si="5"/>
        <v>-8.0054540222543713E-2</v>
      </c>
    </row>
    <row r="171" spans="1:10" x14ac:dyDescent="0.25">
      <c r="A171" s="1">
        <v>44428</v>
      </c>
      <c r="B171">
        <v>68.900002000000001</v>
      </c>
      <c r="C171">
        <v>69</v>
      </c>
      <c r="D171">
        <v>66.349997999999999</v>
      </c>
      <c r="E171">
        <v>67</v>
      </c>
      <c r="F171">
        <v>67</v>
      </c>
      <c r="H171" s="60">
        <v>69</v>
      </c>
      <c r="I171" s="60">
        <f t="shared" si="4"/>
        <v>-5.1546912948282043E-2</v>
      </c>
      <c r="J171" s="60">
        <f t="shared" si="5"/>
        <v>-0.123304260238791</v>
      </c>
    </row>
    <row r="172" spans="1:10" x14ac:dyDescent="0.25">
      <c r="A172" s="1">
        <v>44431</v>
      </c>
      <c r="B172">
        <v>68.900002000000001</v>
      </c>
      <c r="C172">
        <v>69.25</v>
      </c>
      <c r="D172">
        <v>65.599997999999999</v>
      </c>
      <c r="E172">
        <v>66.650002000000001</v>
      </c>
      <c r="F172">
        <v>66.650002000000001</v>
      </c>
      <c r="H172" s="60">
        <v>69.25</v>
      </c>
      <c r="I172" s="60">
        <f t="shared" si="4"/>
        <v>3.6166404701885148E-3</v>
      </c>
      <c r="J172" s="60">
        <f t="shared" si="5"/>
        <v>-0.12034195227181953</v>
      </c>
    </row>
    <row r="173" spans="1:10" x14ac:dyDescent="0.25">
      <c r="A173" s="1">
        <v>44432</v>
      </c>
      <c r="B173">
        <v>66.650002000000001</v>
      </c>
      <c r="C173">
        <v>69.599997999999999</v>
      </c>
      <c r="D173">
        <v>65.650002000000001</v>
      </c>
      <c r="E173">
        <v>68.949996999999996</v>
      </c>
      <c r="F173">
        <v>68.949996999999996</v>
      </c>
      <c r="H173" s="60">
        <v>69.599997999999999</v>
      </c>
      <c r="I173" s="60">
        <f t="shared" si="4"/>
        <v>5.0413935372933963E-3</v>
      </c>
      <c r="J173" s="60">
        <f t="shared" si="5"/>
        <v>-0.1161947448165232</v>
      </c>
    </row>
    <row r="174" spans="1:10" x14ac:dyDescent="0.25">
      <c r="A174" s="1">
        <v>44433</v>
      </c>
      <c r="B174">
        <v>68.949996999999996</v>
      </c>
      <c r="C174">
        <v>72.300003000000004</v>
      </c>
      <c r="D174">
        <v>68.099997999999999</v>
      </c>
      <c r="E174">
        <v>71.75</v>
      </c>
      <c r="F174">
        <v>71.75</v>
      </c>
      <c r="H174" s="60">
        <v>72.300003000000004</v>
      </c>
      <c r="I174" s="60">
        <f t="shared" si="4"/>
        <v>3.8059632053752721E-2</v>
      </c>
      <c r="J174" s="60">
        <f t="shared" si="5"/>
        <v>-8.4201759527071873E-2</v>
      </c>
    </row>
    <row r="175" spans="1:10" x14ac:dyDescent="0.25">
      <c r="A175" s="1">
        <v>44434</v>
      </c>
      <c r="B175">
        <v>72.25</v>
      </c>
      <c r="C175">
        <v>74.150002000000001</v>
      </c>
      <c r="D175">
        <v>70.300003000000004</v>
      </c>
      <c r="E175">
        <v>71.099997999999999</v>
      </c>
      <c r="F175">
        <v>71.099997999999999</v>
      </c>
      <c r="H175" s="60">
        <v>74.150002000000001</v>
      </c>
      <c r="I175" s="60">
        <f t="shared" si="4"/>
        <v>2.5265924897800052E-2</v>
      </c>
      <c r="J175" s="60">
        <f t="shared" si="5"/>
        <v>-6.228069242071485E-2</v>
      </c>
    </row>
    <row r="176" spans="1:10" x14ac:dyDescent="0.25">
      <c r="A176" s="1">
        <v>44435</v>
      </c>
      <c r="B176">
        <v>73.400002000000001</v>
      </c>
      <c r="C176">
        <v>73.900002000000001</v>
      </c>
      <c r="D176">
        <v>72.050003000000004</v>
      </c>
      <c r="E176">
        <v>73</v>
      </c>
      <c r="F176">
        <v>73</v>
      </c>
      <c r="H176" s="60">
        <v>73.900002000000001</v>
      </c>
      <c r="I176" s="60">
        <f t="shared" si="4"/>
        <v>-3.3772405385389258E-3</v>
      </c>
      <c r="J176" s="60">
        <f t="shared" si="5"/>
        <v>-6.5243000387686323E-2</v>
      </c>
    </row>
    <row r="177" spans="1:10" x14ac:dyDescent="0.25">
      <c r="A177" s="1">
        <v>44438</v>
      </c>
      <c r="B177">
        <v>72.900002000000001</v>
      </c>
      <c r="C177">
        <v>72.900002000000001</v>
      </c>
      <c r="D177">
        <v>71.150002000000001</v>
      </c>
      <c r="E177">
        <v>71.400002000000001</v>
      </c>
      <c r="F177">
        <v>71.400002000000001</v>
      </c>
      <c r="H177" s="60">
        <v>72.900002000000001</v>
      </c>
      <c r="I177" s="60">
        <f t="shared" si="4"/>
        <v>-1.3624188568300897E-2</v>
      </c>
      <c r="J177" s="60">
        <f t="shared" si="5"/>
        <v>-7.7092232255572227E-2</v>
      </c>
    </row>
    <row r="178" spans="1:10" x14ac:dyDescent="0.25">
      <c r="A178" s="1">
        <v>44439</v>
      </c>
      <c r="B178">
        <v>71.099997999999999</v>
      </c>
      <c r="C178">
        <v>72.5</v>
      </c>
      <c r="D178">
        <v>70.5</v>
      </c>
      <c r="E178">
        <v>71.300003000000004</v>
      </c>
      <c r="F178">
        <v>71.300003000000004</v>
      </c>
      <c r="H178" s="60">
        <v>72.5</v>
      </c>
      <c r="I178" s="60">
        <f t="shared" si="4"/>
        <v>-5.5021045888252766E-3</v>
      </c>
      <c r="J178" s="60">
        <f t="shared" si="5"/>
        <v>-8.1831948701190343E-2</v>
      </c>
    </row>
    <row r="179" spans="1:10" x14ac:dyDescent="0.25">
      <c r="A179" s="1">
        <v>44440</v>
      </c>
      <c r="B179">
        <v>71.349997999999999</v>
      </c>
      <c r="C179">
        <v>73.550003000000004</v>
      </c>
      <c r="D179">
        <v>71.300003000000004</v>
      </c>
      <c r="E179">
        <v>72.050003000000004</v>
      </c>
      <c r="F179">
        <v>72.050003000000004</v>
      </c>
      <c r="H179" s="60">
        <v>73.550003000000004</v>
      </c>
      <c r="I179" s="60">
        <f t="shared" si="4"/>
        <v>1.4378925975395924E-2</v>
      </c>
      <c r="J179" s="60">
        <f t="shared" si="5"/>
        <v>-6.9390219692214483E-2</v>
      </c>
    </row>
    <row r="180" spans="1:10" x14ac:dyDescent="0.25">
      <c r="A180" s="1">
        <v>44441</v>
      </c>
      <c r="B180">
        <v>72.5</v>
      </c>
      <c r="C180">
        <v>73</v>
      </c>
      <c r="D180">
        <v>71.300003000000004</v>
      </c>
      <c r="E180">
        <v>71.599997999999999</v>
      </c>
      <c r="F180">
        <v>71.599997999999999</v>
      </c>
      <c r="H180" s="60">
        <v>73</v>
      </c>
      <c r="I180" s="60">
        <f t="shared" si="4"/>
        <v>-7.5060466876337969E-3</v>
      </c>
      <c r="J180" s="60">
        <f t="shared" si="5"/>
        <v>-7.5907332767247385E-2</v>
      </c>
    </row>
    <row r="181" spans="1:10" x14ac:dyDescent="0.25">
      <c r="A181" s="1">
        <v>44442</v>
      </c>
      <c r="B181">
        <v>71.949996999999996</v>
      </c>
      <c r="C181">
        <v>73</v>
      </c>
      <c r="D181">
        <v>70.5</v>
      </c>
      <c r="E181">
        <v>71.550003000000004</v>
      </c>
      <c r="F181">
        <v>71.550003000000004</v>
      </c>
      <c r="H181" s="60">
        <v>73</v>
      </c>
      <c r="I181" s="60">
        <f t="shared" si="4"/>
        <v>0</v>
      </c>
      <c r="J181" s="60">
        <f t="shared" si="5"/>
        <v>-7.5907332767247385E-2</v>
      </c>
    </row>
    <row r="182" spans="1:10" x14ac:dyDescent="0.25">
      <c r="A182" s="1">
        <v>44445</v>
      </c>
      <c r="B182">
        <v>71.5</v>
      </c>
      <c r="C182">
        <v>71.650002000000001</v>
      </c>
      <c r="D182">
        <v>70.199996999999996</v>
      </c>
      <c r="E182">
        <v>70.349997999999999</v>
      </c>
      <c r="F182">
        <v>70.349997999999999</v>
      </c>
      <c r="H182" s="60">
        <v>71.650002000000001</v>
      </c>
      <c r="I182" s="60">
        <f t="shared" si="4"/>
        <v>-1.8666258960742456E-2</v>
      </c>
      <c r="J182" s="60">
        <f t="shared" si="5"/>
        <v>-9.1903772090429617E-2</v>
      </c>
    </row>
    <row r="183" spans="1:10" x14ac:dyDescent="0.25">
      <c r="A183" s="1">
        <v>44446</v>
      </c>
      <c r="B183">
        <v>71.5</v>
      </c>
      <c r="C183">
        <v>71.900002000000001</v>
      </c>
      <c r="D183">
        <v>69.400002000000001</v>
      </c>
      <c r="E183">
        <v>69.900002000000001</v>
      </c>
      <c r="F183">
        <v>69.900002000000001</v>
      </c>
      <c r="H183" s="60">
        <v>71.900002000000001</v>
      </c>
      <c r="I183" s="60">
        <f t="shared" si="4"/>
        <v>3.4831103557636228E-3</v>
      </c>
      <c r="J183" s="60">
        <f t="shared" si="5"/>
        <v>-8.894146412345813E-2</v>
      </c>
    </row>
    <row r="184" spans="1:10" x14ac:dyDescent="0.25">
      <c r="A184" s="1">
        <v>44447</v>
      </c>
      <c r="B184">
        <v>70.599997999999999</v>
      </c>
      <c r="C184">
        <v>71</v>
      </c>
      <c r="D184">
        <v>69</v>
      </c>
      <c r="E184">
        <v>69.599997999999999</v>
      </c>
      <c r="F184">
        <v>69.599997999999999</v>
      </c>
      <c r="H184" s="60">
        <v>71</v>
      </c>
      <c r="I184" s="60">
        <f t="shared" si="4"/>
        <v>-1.2596415502096874E-2</v>
      </c>
      <c r="J184" s="60">
        <f t="shared" si="5"/>
        <v>-9.9605796503019192E-2</v>
      </c>
    </row>
    <row r="185" spans="1:10" x14ac:dyDescent="0.25">
      <c r="A185" s="1">
        <v>44448</v>
      </c>
      <c r="B185">
        <v>69.599997999999999</v>
      </c>
      <c r="C185">
        <v>70.349997999999999</v>
      </c>
      <c r="D185">
        <v>69.25</v>
      </c>
      <c r="E185">
        <v>69.599997999999999</v>
      </c>
      <c r="F185">
        <v>69.599997999999999</v>
      </c>
      <c r="H185" s="60">
        <v>70.349997999999999</v>
      </c>
      <c r="I185" s="60">
        <f t="shared" si="4"/>
        <v>-9.1971219101999475E-3</v>
      </c>
      <c r="J185" s="60">
        <f t="shared" si="5"/>
        <v>-0.10730782091560878</v>
      </c>
    </row>
    <row r="186" spans="1:10" x14ac:dyDescent="0.25">
      <c r="A186" s="1">
        <v>44452</v>
      </c>
      <c r="B186">
        <v>69.699996999999996</v>
      </c>
      <c r="C186">
        <v>71.199996999999996</v>
      </c>
      <c r="D186">
        <v>69.550003000000004</v>
      </c>
      <c r="E186">
        <v>69.800003000000004</v>
      </c>
      <c r="F186">
        <v>69.800003000000004</v>
      </c>
      <c r="H186" s="60">
        <v>71.199996999999996</v>
      </c>
      <c r="I186" s="60">
        <f t="shared" si="4"/>
        <v>1.2010021151982141E-2</v>
      </c>
      <c r="J186" s="60">
        <f t="shared" si="5"/>
        <v>-9.7235985677137662E-2</v>
      </c>
    </row>
    <row r="187" spans="1:10" x14ac:dyDescent="0.25">
      <c r="A187" s="1">
        <v>44453</v>
      </c>
      <c r="B187">
        <v>70.199996999999996</v>
      </c>
      <c r="C187">
        <v>72.599997999999999</v>
      </c>
      <c r="D187">
        <v>70.199996999999996</v>
      </c>
      <c r="E187">
        <v>72.050003000000004</v>
      </c>
      <c r="F187">
        <v>72.050003000000004</v>
      </c>
      <c r="H187" s="60">
        <v>72.599997999999999</v>
      </c>
      <c r="I187" s="60">
        <f t="shared" si="4"/>
        <v>1.9472117999443071E-2</v>
      </c>
      <c r="J187" s="60">
        <f t="shared" si="5"/>
        <v>-8.0647049212865488E-2</v>
      </c>
    </row>
    <row r="188" spans="1:10" x14ac:dyDescent="0.25">
      <c r="A188" s="1">
        <v>44454</v>
      </c>
      <c r="B188">
        <v>73.25</v>
      </c>
      <c r="C188">
        <v>77.400002000000001</v>
      </c>
      <c r="D188">
        <v>72.599997999999999</v>
      </c>
      <c r="E188">
        <v>76.300003000000004</v>
      </c>
      <c r="F188">
        <v>76.300003000000004</v>
      </c>
      <c r="H188" s="60">
        <v>77.400002000000001</v>
      </c>
      <c r="I188" s="60">
        <f t="shared" si="4"/>
        <v>6.4021912152933791E-2</v>
      </c>
      <c r="J188" s="60">
        <f t="shared" si="5"/>
        <v>-2.377068885008566E-2</v>
      </c>
    </row>
    <row r="189" spans="1:10" x14ac:dyDescent="0.25">
      <c r="A189" s="1">
        <v>44455</v>
      </c>
      <c r="B189">
        <v>77.25</v>
      </c>
      <c r="C189">
        <v>77.349997999999999</v>
      </c>
      <c r="D189">
        <v>74.949996999999996</v>
      </c>
      <c r="E189">
        <v>75.949996999999996</v>
      </c>
      <c r="F189">
        <v>75.949996999999996</v>
      </c>
      <c r="H189" s="60">
        <v>77.349997999999999</v>
      </c>
      <c r="I189" s="60">
        <f t="shared" si="4"/>
        <v>-6.4625527289599181E-4</v>
      </c>
      <c r="J189" s="60">
        <f t="shared" si="5"/>
        <v>-2.4363197840407441E-2</v>
      </c>
    </row>
    <row r="190" spans="1:10" x14ac:dyDescent="0.25">
      <c r="A190" s="1">
        <v>44456</v>
      </c>
      <c r="B190">
        <v>77.400002000000001</v>
      </c>
      <c r="C190">
        <v>81.949996999999996</v>
      </c>
      <c r="D190">
        <v>76.650002000000001</v>
      </c>
      <c r="E190">
        <v>78.550003000000004</v>
      </c>
      <c r="F190">
        <v>78.550003000000004</v>
      </c>
      <c r="H190" s="60">
        <v>81.949996999999996</v>
      </c>
      <c r="I190" s="60">
        <f t="shared" si="4"/>
        <v>5.7768717419571979E-2</v>
      </c>
      <c r="J190" s="60">
        <f t="shared" si="5"/>
        <v>3.0143256902635817E-2</v>
      </c>
    </row>
    <row r="191" spans="1:10" x14ac:dyDescent="0.25">
      <c r="A191" s="1">
        <v>44459</v>
      </c>
      <c r="B191">
        <v>78.550003000000004</v>
      </c>
      <c r="C191">
        <v>82.650002000000001</v>
      </c>
      <c r="D191">
        <v>77.599997999999999</v>
      </c>
      <c r="E191">
        <v>78.5</v>
      </c>
      <c r="F191">
        <v>78.5</v>
      </c>
      <c r="H191" s="60">
        <v>82.650002000000001</v>
      </c>
      <c r="I191" s="60">
        <f t="shared" si="4"/>
        <v>8.5055798833096278E-3</v>
      </c>
      <c r="J191" s="60">
        <f t="shared" si="5"/>
        <v>3.8437778456315345E-2</v>
      </c>
    </row>
    <row r="192" spans="1:10" x14ac:dyDescent="0.25">
      <c r="A192" s="1">
        <v>44460</v>
      </c>
      <c r="B192">
        <v>78.5</v>
      </c>
      <c r="C192">
        <v>81</v>
      </c>
      <c r="D192">
        <v>77.050003000000004</v>
      </c>
      <c r="E192">
        <v>79.75</v>
      </c>
      <c r="F192">
        <v>79.75</v>
      </c>
      <c r="H192" s="60">
        <v>81</v>
      </c>
      <c r="I192" s="60">
        <f t="shared" si="4"/>
        <v>-2.0165693793021251E-2</v>
      </c>
      <c r="J192" s="60">
        <f t="shared" si="5"/>
        <v>1.8886522175839856E-2</v>
      </c>
    </row>
    <row r="193" spans="1:10" x14ac:dyDescent="0.25">
      <c r="A193" s="1">
        <v>44461</v>
      </c>
      <c r="B193">
        <v>80.25</v>
      </c>
      <c r="C193">
        <v>80.449996999999996</v>
      </c>
      <c r="D193">
        <v>77.699996999999996</v>
      </c>
      <c r="E193">
        <v>78.199996999999996</v>
      </c>
      <c r="F193">
        <v>78.199996999999996</v>
      </c>
      <c r="H193" s="60">
        <v>80.449996999999996</v>
      </c>
      <c r="I193" s="60">
        <f t="shared" si="4"/>
        <v>-6.8133185242896625E-3</v>
      </c>
      <c r="J193" s="60">
        <f t="shared" si="5"/>
        <v>1.236940910080696E-2</v>
      </c>
    </row>
    <row r="194" spans="1:10" x14ac:dyDescent="0.25">
      <c r="A194" s="1">
        <v>44462</v>
      </c>
      <c r="B194">
        <v>78.599997999999999</v>
      </c>
      <c r="C194">
        <v>79.150002000000001</v>
      </c>
      <c r="D194">
        <v>77.550003000000004</v>
      </c>
      <c r="E194">
        <v>77.849997999999999</v>
      </c>
      <c r="F194">
        <v>77.849997999999999</v>
      </c>
      <c r="H194" s="60">
        <v>79.150002000000001</v>
      </c>
      <c r="I194" s="60">
        <f t="shared" si="4"/>
        <v>-1.6291024552650663E-2</v>
      </c>
      <c r="J194" s="60">
        <f t="shared" si="5"/>
        <v>-3.0345330812853255E-3</v>
      </c>
    </row>
    <row r="195" spans="1:10" x14ac:dyDescent="0.25">
      <c r="A195" s="1">
        <v>44463</v>
      </c>
      <c r="B195">
        <v>77.849997999999999</v>
      </c>
      <c r="C195">
        <v>78.25</v>
      </c>
      <c r="D195">
        <v>75.550003000000004</v>
      </c>
      <c r="E195">
        <v>76.150002000000001</v>
      </c>
      <c r="F195">
        <v>76.150002000000001</v>
      </c>
      <c r="H195" s="60">
        <v>78.25</v>
      </c>
      <c r="I195" s="60">
        <f t="shared" ref="I195:I247" si="6">LN(H195/H194)</f>
        <v>-1.1435982175235844E-2</v>
      </c>
      <c r="J195" s="60">
        <f t="shared" ref="J195:J247" si="7">STANDARDIZE(H195,$M$3,$M$4)</f>
        <v>-1.3698865460846383E-2</v>
      </c>
    </row>
    <row r="196" spans="1:10" x14ac:dyDescent="0.25">
      <c r="A196" s="1">
        <v>44466</v>
      </c>
      <c r="B196">
        <v>77.650002000000001</v>
      </c>
      <c r="C196">
        <v>78.75</v>
      </c>
      <c r="D196">
        <v>76.599997999999999</v>
      </c>
      <c r="E196">
        <v>77.300003000000004</v>
      </c>
      <c r="F196">
        <v>77.300003000000004</v>
      </c>
      <c r="H196" s="60">
        <v>78.75</v>
      </c>
      <c r="I196" s="60">
        <f t="shared" si="6"/>
        <v>6.3694482854799285E-3</v>
      </c>
      <c r="J196" s="60">
        <f t="shared" si="7"/>
        <v>-7.774249526903431E-3</v>
      </c>
    </row>
    <row r="197" spans="1:10" x14ac:dyDescent="0.25">
      <c r="A197" s="1">
        <v>44467</v>
      </c>
      <c r="B197">
        <v>77.650002000000001</v>
      </c>
      <c r="C197">
        <v>77.699996999999996</v>
      </c>
      <c r="D197">
        <v>75.699996999999996</v>
      </c>
      <c r="E197">
        <v>76.050003000000004</v>
      </c>
      <c r="F197">
        <v>76.050003000000004</v>
      </c>
      <c r="H197" s="60">
        <v>77.699996999999996</v>
      </c>
      <c r="I197" s="60">
        <f t="shared" si="6"/>
        <v>-1.3423058942180108E-2</v>
      </c>
      <c r="J197" s="60">
        <f t="shared" si="7"/>
        <v>-2.0215978535879281E-2</v>
      </c>
    </row>
    <row r="198" spans="1:10" x14ac:dyDescent="0.25">
      <c r="A198" s="1">
        <v>44468</v>
      </c>
      <c r="B198">
        <v>75.699996999999996</v>
      </c>
      <c r="C198">
        <v>76.75</v>
      </c>
      <c r="D198">
        <v>75</v>
      </c>
      <c r="E198">
        <v>75.800003000000004</v>
      </c>
      <c r="F198">
        <v>75.800003000000004</v>
      </c>
      <c r="H198" s="60">
        <v>76.75</v>
      </c>
      <c r="I198" s="60">
        <f t="shared" si="6"/>
        <v>-1.2301832296255777E-2</v>
      </c>
      <c r="J198" s="60">
        <f t="shared" si="7"/>
        <v>-3.1472713262675242E-2</v>
      </c>
    </row>
    <row r="199" spans="1:10" x14ac:dyDescent="0.25">
      <c r="A199" s="1">
        <v>44469</v>
      </c>
      <c r="B199">
        <v>76</v>
      </c>
      <c r="C199">
        <v>76.699996999999996</v>
      </c>
      <c r="D199">
        <v>74.949996999999996</v>
      </c>
      <c r="E199">
        <v>75.150002000000001</v>
      </c>
      <c r="F199">
        <v>75.150002000000001</v>
      </c>
      <c r="H199" s="60">
        <v>76.699996999999996</v>
      </c>
      <c r="I199" s="60">
        <f t="shared" si="6"/>
        <v>-6.517172075257814E-4</v>
      </c>
      <c r="J199" s="60">
        <f t="shared" si="7"/>
        <v>-3.2065210403765185E-2</v>
      </c>
    </row>
    <row r="200" spans="1:10" x14ac:dyDescent="0.25">
      <c r="A200" s="1">
        <v>44470</v>
      </c>
      <c r="B200">
        <v>74.199996999999996</v>
      </c>
      <c r="C200">
        <v>76.400002000000001</v>
      </c>
      <c r="D200">
        <v>74.199996999999996</v>
      </c>
      <c r="E200">
        <v>75</v>
      </c>
      <c r="F200">
        <v>75</v>
      </c>
      <c r="H200" s="60">
        <v>76.400002000000001</v>
      </c>
      <c r="I200" s="60">
        <f t="shared" si="6"/>
        <v>-3.918946909295765E-3</v>
      </c>
      <c r="J200" s="60">
        <f t="shared" si="7"/>
        <v>-3.5619920717971564E-2</v>
      </c>
    </row>
    <row r="201" spans="1:10" x14ac:dyDescent="0.25">
      <c r="A201" s="1">
        <v>44473</v>
      </c>
      <c r="B201">
        <v>75.650002000000001</v>
      </c>
      <c r="C201">
        <v>76.099997999999999</v>
      </c>
      <c r="D201">
        <v>74.849997999999999</v>
      </c>
      <c r="E201">
        <v>75.25</v>
      </c>
      <c r="F201">
        <v>75.25</v>
      </c>
      <c r="H201" s="60">
        <v>76.099997999999999</v>
      </c>
      <c r="I201" s="60">
        <f t="shared" si="6"/>
        <v>-3.9344837640540448E-3</v>
      </c>
      <c r="J201" s="60">
        <f t="shared" si="7"/>
        <v>-3.9174737675264824E-2</v>
      </c>
    </row>
    <row r="202" spans="1:10" x14ac:dyDescent="0.25">
      <c r="A202" s="1">
        <v>44474</v>
      </c>
      <c r="B202">
        <v>75.25</v>
      </c>
      <c r="C202">
        <v>76</v>
      </c>
      <c r="D202">
        <v>75.25</v>
      </c>
      <c r="E202">
        <v>75.400002000000001</v>
      </c>
      <c r="F202">
        <v>75.400002000000001</v>
      </c>
      <c r="H202" s="60">
        <v>76</v>
      </c>
      <c r="I202" s="60">
        <f t="shared" si="6"/>
        <v>-1.3148983000997757E-3</v>
      </c>
      <c r="J202" s="60">
        <f t="shared" si="7"/>
        <v>-4.0359637163589666E-2</v>
      </c>
    </row>
    <row r="203" spans="1:10" x14ac:dyDescent="0.25">
      <c r="A203" s="1">
        <v>44475</v>
      </c>
      <c r="B203">
        <v>76</v>
      </c>
      <c r="C203">
        <v>76</v>
      </c>
      <c r="D203">
        <v>61.099997999999999</v>
      </c>
      <c r="E203">
        <v>70.849997999999999</v>
      </c>
      <c r="F203">
        <v>70.849997999999999</v>
      </c>
      <c r="H203" s="60">
        <v>76</v>
      </c>
      <c r="I203" s="60">
        <f t="shared" si="6"/>
        <v>0</v>
      </c>
      <c r="J203" s="60">
        <f t="shared" si="7"/>
        <v>-4.0359637163589666E-2</v>
      </c>
    </row>
    <row r="204" spans="1:10" x14ac:dyDescent="0.25">
      <c r="A204" s="1">
        <v>44476</v>
      </c>
      <c r="B204">
        <v>72.449996999999996</v>
      </c>
      <c r="C204">
        <v>75.599997999999999</v>
      </c>
      <c r="D204">
        <v>72.449996999999996</v>
      </c>
      <c r="E204">
        <v>75.099997999999999</v>
      </c>
      <c r="F204">
        <v>75.099997999999999</v>
      </c>
      <c r="H204" s="60">
        <v>75.599997999999999</v>
      </c>
      <c r="I204" s="60">
        <f t="shared" si="6"/>
        <v>-5.2770835558705485E-3</v>
      </c>
      <c r="J204" s="60">
        <f t="shared" si="7"/>
        <v>-4.5099353609207776E-2</v>
      </c>
    </row>
    <row r="205" spans="1:10" x14ac:dyDescent="0.25">
      <c r="A205" s="1">
        <v>44477</v>
      </c>
      <c r="B205">
        <v>75.099997999999999</v>
      </c>
      <c r="C205">
        <v>75.449996999999996</v>
      </c>
      <c r="D205">
        <v>74.050003000000004</v>
      </c>
      <c r="E205">
        <v>74.25</v>
      </c>
      <c r="F205">
        <v>74.25</v>
      </c>
      <c r="H205" s="60">
        <v>75.449996999999996</v>
      </c>
      <c r="I205" s="60">
        <f t="shared" si="6"/>
        <v>-1.9861112780348526E-3</v>
      </c>
      <c r="J205" s="60">
        <f t="shared" si="7"/>
        <v>-4.6876750238622568E-2</v>
      </c>
    </row>
    <row r="206" spans="1:10" x14ac:dyDescent="0.25">
      <c r="A206" s="1">
        <v>44480</v>
      </c>
      <c r="B206">
        <v>74.849997999999999</v>
      </c>
      <c r="C206">
        <v>77.650002000000001</v>
      </c>
      <c r="D206">
        <v>74.349997999999999</v>
      </c>
      <c r="E206">
        <v>75.650002000000001</v>
      </c>
      <c r="F206">
        <v>75.650002000000001</v>
      </c>
      <c r="H206" s="60">
        <v>77.650002000000001</v>
      </c>
      <c r="I206" s="60">
        <f t="shared" si="6"/>
        <v>2.8741429898870189E-2</v>
      </c>
      <c r="J206" s="60">
        <f t="shared" si="7"/>
        <v>-2.0808380883114184E-2</v>
      </c>
    </row>
    <row r="207" spans="1:10" x14ac:dyDescent="0.25">
      <c r="A207" s="1">
        <v>44481</v>
      </c>
      <c r="B207">
        <v>75.650002000000001</v>
      </c>
      <c r="C207">
        <v>75.800003000000004</v>
      </c>
      <c r="D207">
        <v>74.550003000000004</v>
      </c>
      <c r="E207">
        <v>75</v>
      </c>
      <c r="F207">
        <v>75</v>
      </c>
      <c r="H207" s="60">
        <v>75.800003000000004</v>
      </c>
      <c r="I207" s="60">
        <f t="shared" si="6"/>
        <v>-2.4113243125134218E-2</v>
      </c>
      <c r="J207" s="60">
        <f t="shared" si="7"/>
        <v>-4.2729447989471203E-2</v>
      </c>
    </row>
    <row r="208" spans="1:10" x14ac:dyDescent="0.25">
      <c r="A208" s="1">
        <v>44482</v>
      </c>
      <c r="B208">
        <v>78.5</v>
      </c>
      <c r="C208">
        <v>79.449996999999996</v>
      </c>
      <c r="D208">
        <v>77.099997999999999</v>
      </c>
      <c r="E208">
        <v>77.550003000000004</v>
      </c>
      <c r="F208">
        <v>77.550003000000004</v>
      </c>
      <c r="H208" s="60">
        <v>79.449996999999996</v>
      </c>
      <c r="I208" s="60">
        <f t="shared" si="6"/>
        <v>4.7029522996965417E-2</v>
      </c>
      <c r="J208" s="60">
        <f t="shared" si="7"/>
        <v>5.20177232921054E-4</v>
      </c>
    </row>
    <row r="209" spans="1:10" x14ac:dyDescent="0.25">
      <c r="A209" s="1">
        <v>44483</v>
      </c>
      <c r="B209">
        <v>78.199996999999996</v>
      </c>
      <c r="C209">
        <v>78.199996999999996</v>
      </c>
      <c r="D209">
        <v>76.050003000000004</v>
      </c>
      <c r="E209">
        <v>76.550003000000004</v>
      </c>
      <c r="F209">
        <v>76.550003000000004</v>
      </c>
      <c r="H209" s="60">
        <v>78.199996999999996</v>
      </c>
      <c r="I209" s="60">
        <f t="shared" si="6"/>
        <v>-1.5858246035033694E-2</v>
      </c>
      <c r="J209" s="60">
        <f t="shared" si="7"/>
        <v>-1.4291362601936327E-2</v>
      </c>
    </row>
    <row r="210" spans="1:10" x14ac:dyDescent="0.25">
      <c r="A210" s="1">
        <v>44487</v>
      </c>
      <c r="B210">
        <v>75.349997999999999</v>
      </c>
      <c r="C210">
        <v>77.25</v>
      </c>
      <c r="D210">
        <v>75.349997999999999</v>
      </c>
      <c r="E210">
        <v>75.800003000000004</v>
      </c>
      <c r="F210">
        <v>75.800003000000004</v>
      </c>
      <c r="H210" s="60">
        <v>77.25</v>
      </c>
      <c r="I210" s="60">
        <f t="shared" si="6"/>
        <v>-1.2222693410238423E-2</v>
      </c>
      <c r="J210" s="60">
        <f t="shared" si="7"/>
        <v>-2.554809732873229E-2</v>
      </c>
    </row>
    <row r="211" spans="1:10" x14ac:dyDescent="0.25">
      <c r="A211" s="1">
        <v>44488</v>
      </c>
      <c r="B211">
        <v>76.900002000000001</v>
      </c>
      <c r="C211">
        <v>77</v>
      </c>
      <c r="D211">
        <v>73.849997999999999</v>
      </c>
      <c r="E211">
        <v>74.349997999999999</v>
      </c>
      <c r="F211">
        <v>74.349997999999999</v>
      </c>
      <c r="H211" s="60">
        <v>77</v>
      </c>
      <c r="I211" s="60">
        <f t="shared" si="6"/>
        <v>-3.2414939241709557E-3</v>
      </c>
      <c r="J211" s="60">
        <f t="shared" si="7"/>
        <v>-2.8510405295703766E-2</v>
      </c>
    </row>
    <row r="212" spans="1:10" x14ac:dyDescent="0.25">
      <c r="A212" s="1">
        <v>44489</v>
      </c>
      <c r="B212">
        <v>74.5</v>
      </c>
      <c r="C212">
        <v>75.099997999999999</v>
      </c>
      <c r="D212">
        <v>72.800003000000004</v>
      </c>
      <c r="E212">
        <v>73.599997999999999</v>
      </c>
      <c r="F212">
        <v>73.599997999999999</v>
      </c>
      <c r="H212" s="60">
        <v>75.099997999999999</v>
      </c>
      <c r="I212" s="60">
        <f t="shared" si="6"/>
        <v>-2.4984889714753621E-2</v>
      </c>
      <c r="J212" s="60">
        <f t="shared" si="7"/>
        <v>-5.1023969543150728E-2</v>
      </c>
    </row>
    <row r="213" spans="1:10" x14ac:dyDescent="0.25">
      <c r="A213" s="1">
        <v>44490</v>
      </c>
      <c r="B213">
        <v>74</v>
      </c>
      <c r="C213">
        <v>74.650002000000001</v>
      </c>
      <c r="D213">
        <v>73.25</v>
      </c>
      <c r="E213">
        <v>73.800003000000004</v>
      </c>
      <c r="F213">
        <v>73.800003000000004</v>
      </c>
      <c r="H213" s="60">
        <v>74.650002000000001</v>
      </c>
      <c r="I213" s="60">
        <f t="shared" si="6"/>
        <v>-6.0099813620366621E-3</v>
      </c>
      <c r="J213" s="60">
        <f t="shared" si="7"/>
        <v>-5.6356076486771899E-2</v>
      </c>
    </row>
    <row r="214" spans="1:10" x14ac:dyDescent="0.25">
      <c r="A214" s="1">
        <v>44491</v>
      </c>
      <c r="B214">
        <v>76</v>
      </c>
      <c r="C214">
        <v>76</v>
      </c>
      <c r="D214">
        <v>72.650002000000001</v>
      </c>
      <c r="E214">
        <v>73.25</v>
      </c>
      <c r="F214">
        <v>73.25</v>
      </c>
      <c r="H214" s="60">
        <v>76</v>
      </c>
      <c r="I214" s="60">
        <f t="shared" si="6"/>
        <v>1.7922789509437383E-2</v>
      </c>
      <c r="J214" s="60">
        <f t="shared" si="7"/>
        <v>-4.0359637163589666E-2</v>
      </c>
    </row>
    <row r="215" spans="1:10" x14ac:dyDescent="0.25">
      <c r="A215" s="1">
        <v>44494</v>
      </c>
      <c r="B215">
        <v>74</v>
      </c>
      <c r="C215">
        <v>74</v>
      </c>
      <c r="D215">
        <v>71.5</v>
      </c>
      <c r="E215">
        <v>72.599997999999999</v>
      </c>
      <c r="F215">
        <v>72.599997999999999</v>
      </c>
      <c r="H215" s="60">
        <v>74</v>
      </c>
      <c r="I215" s="60">
        <f t="shared" si="6"/>
        <v>-2.6668247082161294E-2</v>
      </c>
      <c r="J215" s="60">
        <f t="shared" si="7"/>
        <v>-6.4058100899361481E-2</v>
      </c>
    </row>
    <row r="216" spans="1:10" x14ac:dyDescent="0.25">
      <c r="A216" s="1">
        <v>44495</v>
      </c>
      <c r="B216">
        <v>73</v>
      </c>
      <c r="C216">
        <v>73.349997999999999</v>
      </c>
      <c r="D216">
        <v>72.300003000000004</v>
      </c>
      <c r="E216">
        <v>72.5</v>
      </c>
      <c r="F216">
        <v>72.5</v>
      </c>
      <c r="H216" s="60">
        <v>73.349997999999999</v>
      </c>
      <c r="I216" s="60">
        <f t="shared" si="6"/>
        <v>-8.8226158817097354E-3</v>
      </c>
      <c r="J216" s="60">
        <f t="shared" si="7"/>
        <v>-7.1760125311951056E-2</v>
      </c>
    </row>
    <row r="217" spans="1:10" x14ac:dyDescent="0.25">
      <c r="A217" s="1">
        <v>44496</v>
      </c>
      <c r="B217">
        <v>72.5</v>
      </c>
      <c r="C217">
        <v>73.449996999999996</v>
      </c>
      <c r="D217">
        <v>72.199996999999996</v>
      </c>
      <c r="E217">
        <v>72.5</v>
      </c>
      <c r="F217">
        <v>72.5</v>
      </c>
      <c r="H217" s="60">
        <v>73.449996999999996</v>
      </c>
      <c r="I217" s="60">
        <f t="shared" si="6"/>
        <v>1.3623844533137402E-3</v>
      </c>
      <c r="J217" s="60">
        <f t="shared" si="7"/>
        <v>-7.0575213974394382E-2</v>
      </c>
    </row>
    <row r="218" spans="1:10" x14ac:dyDescent="0.25">
      <c r="A218" s="1">
        <v>44497</v>
      </c>
      <c r="B218">
        <v>73.300003000000004</v>
      </c>
      <c r="C218">
        <v>73.300003000000004</v>
      </c>
      <c r="D218">
        <v>70.650002000000001</v>
      </c>
      <c r="E218">
        <v>71.099997999999999</v>
      </c>
      <c r="F218">
        <v>71.099997999999999</v>
      </c>
      <c r="H218" s="60">
        <v>73.300003000000004</v>
      </c>
      <c r="I218" s="60">
        <f t="shared" si="6"/>
        <v>-2.0442119554743374E-3</v>
      </c>
      <c r="J218" s="60">
        <f t="shared" si="7"/>
        <v>-7.235252765918597E-2</v>
      </c>
    </row>
    <row r="219" spans="1:10" x14ac:dyDescent="0.25">
      <c r="A219" s="1">
        <v>44498</v>
      </c>
      <c r="B219">
        <v>71.650002000000001</v>
      </c>
      <c r="C219">
        <v>71.949996999999996</v>
      </c>
      <c r="D219">
        <v>69.550003000000004</v>
      </c>
      <c r="E219">
        <v>70.800003000000004</v>
      </c>
      <c r="F219">
        <v>70.800003000000004</v>
      </c>
      <c r="H219" s="60">
        <v>71.949996999999996</v>
      </c>
      <c r="I219" s="60">
        <f t="shared" si="6"/>
        <v>-1.8589258182545542E-2</v>
      </c>
      <c r="J219" s="60">
        <f t="shared" si="7"/>
        <v>-8.8349061776223231E-2</v>
      </c>
    </row>
    <row r="220" spans="1:10" x14ac:dyDescent="0.25">
      <c r="A220" s="1">
        <v>44501</v>
      </c>
      <c r="B220">
        <v>71</v>
      </c>
      <c r="C220">
        <v>71.599997999999999</v>
      </c>
      <c r="D220">
        <v>70.599997999999999</v>
      </c>
      <c r="E220">
        <v>70.849997999999999</v>
      </c>
      <c r="F220">
        <v>70.849997999999999</v>
      </c>
      <c r="H220" s="60">
        <v>71.599997999999999</v>
      </c>
      <c r="I220" s="60">
        <f t="shared" si="6"/>
        <v>-4.8763456041152516E-3</v>
      </c>
      <c r="J220" s="60">
        <f t="shared" si="7"/>
        <v>-9.2496281080751391E-2</v>
      </c>
    </row>
    <row r="221" spans="1:10" x14ac:dyDescent="0.25">
      <c r="A221" s="1">
        <v>44502</v>
      </c>
      <c r="B221">
        <v>71.199996999999996</v>
      </c>
      <c r="C221">
        <v>71.550003000000004</v>
      </c>
      <c r="D221">
        <v>70.5</v>
      </c>
      <c r="E221">
        <v>70.900002000000001</v>
      </c>
      <c r="F221">
        <v>70.900002000000001</v>
      </c>
      <c r="H221" s="60">
        <v>71.550003000000004</v>
      </c>
      <c r="I221" s="60">
        <f t="shared" si="6"/>
        <v>-6.9849810245835222E-4</v>
      </c>
      <c r="J221" s="60">
        <f t="shared" si="7"/>
        <v>-9.3088683427986305E-2</v>
      </c>
    </row>
    <row r="222" spans="1:10" x14ac:dyDescent="0.25">
      <c r="A222" s="1">
        <v>44503</v>
      </c>
      <c r="B222">
        <v>70.900002000000001</v>
      </c>
      <c r="C222">
        <v>71.25</v>
      </c>
      <c r="D222">
        <v>69.25</v>
      </c>
      <c r="E222">
        <v>69.699996999999996</v>
      </c>
      <c r="F222">
        <v>69.699996999999996</v>
      </c>
      <c r="H222" s="60">
        <v>71.25</v>
      </c>
      <c r="I222" s="60">
        <f t="shared" si="6"/>
        <v>-4.2017287824203976E-3</v>
      </c>
      <c r="J222" s="60">
        <f t="shared" si="7"/>
        <v>-9.664348853604772E-2</v>
      </c>
    </row>
    <row r="223" spans="1:10" x14ac:dyDescent="0.25">
      <c r="A223" s="1">
        <v>44504</v>
      </c>
      <c r="B223">
        <v>69.599997999999999</v>
      </c>
      <c r="C223">
        <v>70.900002000000001</v>
      </c>
      <c r="D223">
        <v>69.599997999999999</v>
      </c>
      <c r="E223">
        <v>70.550003000000004</v>
      </c>
      <c r="F223">
        <v>70.550003000000004</v>
      </c>
      <c r="H223" s="60">
        <v>70.900002000000001</v>
      </c>
      <c r="I223" s="60">
        <f t="shared" si="6"/>
        <v>-4.9243574019337379E-3</v>
      </c>
      <c r="J223" s="60">
        <f t="shared" si="7"/>
        <v>-0.10079069599134405</v>
      </c>
    </row>
    <row r="224" spans="1:10" x14ac:dyDescent="0.25">
      <c r="A224" s="1">
        <v>44508</v>
      </c>
      <c r="B224">
        <v>70.800003000000004</v>
      </c>
      <c r="C224">
        <v>73.199996999999996</v>
      </c>
      <c r="D224">
        <v>70.550003000000004</v>
      </c>
      <c r="E224">
        <v>72.5</v>
      </c>
      <c r="F224">
        <v>72.5</v>
      </c>
      <c r="H224" s="60">
        <v>73.199996999999996</v>
      </c>
      <c r="I224" s="60">
        <f t="shared" si="6"/>
        <v>3.1924918236832314E-2</v>
      </c>
      <c r="J224" s="60">
        <f t="shared" si="7"/>
        <v>-7.3537521941365855E-2</v>
      </c>
    </row>
    <row r="225" spans="1:10" x14ac:dyDescent="0.25">
      <c r="A225" s="1">
        <v>44509</v>
      </c>
      <c r="B225">
        <v>72.75</v>
      </c>
      <c r="C225">
        <v>75.5</v>
      </c>
      <c r="D225">
        <v>72.349997999999999</v>
      </c>
      <c r="E225">
        <v>74.349997999999999</v>
      </c>
      <c r="F225">
        <v>74.349997999999999</v>
      </c>
      <c r="H225" s="60">
        <v>75.5</v>
      </c>
      <c r="I225" s="60">
        <f t="shared" si="6"/>
        <v>3.0937276271320605E-2</v>
      </c>
      <c r="J225" s="60">
        <f t="shared" si="7"/>
        <v>-4.6284253097532625E-2</v>
      </c>
    </row>
    <row r="226" spans="1:10" x14ac:dyDescent="0.25">
      <c r="A226" s="1">
        <v>44510</v>
      </c>
      <c r="B226">
        <v>74.400002000000001</v>
      </c>
      <c r="C226">
        <v>75.699996999999996</v>
      </c>
      <c r="D226">
        <v>73.300003000000004</v>
      </c>
      <c r="E226">
        <v>73.5</v>
      </c>
      <c r="F226">
        <v>73.5</v>
      </c>
      <c r="H226" s="60">
        <v>75.699996999999996</v>
      </c>
      <c r="I226" s="60">
        <f t="shared" si="6"/>
        <v>2.6454645583044042E-3</v>
      </c>
      <c r="J226" s="60">
        <f t="shared" si="7"/>
        <v>-4.3914442271651088E-2</v>
      </c>
    </row>
    <row r="227" spans="1:10" x14ac:dyDescent="0.25">
      <c r="A227" s="1">
        <v>44511</v>
      </c>
      <c r="B227">
        <v>73.800003000000004</v>
      </c>
      <c r="C227">
        <v>74.300003000000004</v>
      </c>
      <c r="D227">
        <v>72.300003000000004</v>
      </c>
      <c r="E227">
        <v>73.199996999999996</v>
      </c>
      <c r="F227">
        <v>73.199996999999996</v>
      </c>
      <c r="H227" s="60">
        <v>74.300003000000004</v>
      </c>
      <c r="I227" s="60">
        <f t="shared" si="6"/>
        <v>-1.8667128712720086E-2</v>
      </c>
      <c r="J227" s="60">
        <f t="shared" si="7"/>
        <v>-6.0503295791300059E-2</v>
      </c>
    </row>
    <row r="228" spans="1:10" x14ac:dyDescent="0.25">
      <c r="A228" s="1">
        <v>44512</v>
      </c>
      <c r="B228">
        <v>73.25</v>
      </c>
      <c r="C228">
        <v>76</v>
      </c>
      <c r="D228">
        <v>72.599997999999999</v>
      </c>
      <c r="E228">
        <v>74</v>
      </c>
      <c r="F228">
        <v>74</v>
      </c>
      <c r="H228" s="60">
        <v>76</v>
      </c>
      <c r="I228" s="60">
        <f t="shared" si="6"/>
        <v>2.2622348185767846E-2</v>
      </c>
      <c r="J228" s="60">
        <f t="shared" si="7"/>
        <v>-4.0359637163589666E-2</v>
      </c>
    </row>
    <row r="229" spans="1:10" x14ac:dyDescent="0.25">
      <c r="A229" s="1">
        <v>44515</v>
      </c>
      <c r="B229">
        <v>73</v>
      </c>
      <c r="C229">
        <v>74.349997999999999</v>
      </c>
      <c r="D229">
        <v>70.699996999999996</v>
      </c>
      <c r="E229">
        <v>71.25</v>
      </c>
      <c r="F229">
        <v>71.25</v>
      </c>
      <c r="H229" s="60">
        <v>74.349997999999999</v>
      </c>
      <c r="I229" s="60">
        <f t="shared" si="6"/>
        <v>-2.1949694279965615E-2</v>
      </c>
      <c r="J229" s="60">
        <f t="shared" si="7"/>
        <v>-5.9910893444065159E-2</v>
      </c>
    </row>
    <row r="230" spans="1:10" x14ac:dyDescent="0.25">
      <c r="A230" s="1">
        <v>44516</v>
      </c>
      <c r="B230">
        <v>72.5</v>
      </c>
      <c r="C230">
        <v>79.400002000000001</v>
      </c>
      <c r="D230">
        <v>71.5</v>
      </c>
      <c r="E230">
        <v>78.150002000000001</v>
      </c>
      <c r="F230">
        <v>78.150002000000001</v>
      </c>
      <c r="H230" s="60">
        <v>79.400002000000001</v>
      </c>
      <c r="I230" s="60">
        <f t="shared" si="6"/>
        <v>6.5714747435641138E-2</v>
      </c>
      <c r="J230" s="60">
        <f t="shared" si="7"/>
        <v>-7.2225114313849328E-5</v>
      </c>
    </row>
    <row r="231" spans="1:10" x14ac:dyDescent="0.25">
      <c r="A231" s="1">
        <v>44517</v>
      </c>
      <c r="B231">
        <v>78.900002000000001</v>
      </c>
      <c r="C231">
        <v>79.349997999999999</v>
      </c>
      <c r="D231">
        <v>76.099997999999999</v>
      </c>
      <c r="E231">
        <v>78.099997999999999</v>
      </c>
      <c r="F231">
        <v>78.099997999999999</v>
      </c>
      <c r="H231" s="60">
        <v>79.349997999999999</v>
      </c>
      <c r="I231" s="60">
        <f t="shared" si="6"/>
        <v>-6.2997167437774657E-4</v>
      </c>
      <c r="J231" s="60">
        <f t="shared" si="7"/>
        <v>-6.6473410463563116E-4</v>
      </c>
    </row>
    <row r="232" spans="1:10" x14ac:dyDescent="0.25">
      <c r="A232" s="1">
        <v>44518</v>
      </c>
      <c r="B232">
        <v>77.949996999999996</v>
      </c>
      <c r="C232">
        <v>78.599997999999999</v>
      </c>
      <c r="D232">
        <v>74.5</v>
      </c>
      <c r="E232">
        <v>77.400002000000001</v>
      </c>
      <c r="F232">
        <v>77.400002000000001</v>
      </c>
      <c r="H232" s="60">
        <v>78.599997999999999</v>
      </c>
      <c r="I232" s="60">
        <f t="shared" si="6"/>
        <v>-9.4967477777609371E-3</v>
      </c>
      <c r="J232" s="60">
        <f t="shared" si="7"/>
        <v>-9.5516580055500597E-3</v>
      </c>
    </row>
    <row r="233" spans="1:10" x14ac:dyDescent="0.25">
      <c r="A233" s="1">
        <v>44522</v>
      </c>
      <c r="B233">
        <v>77.75</v>
      </c>
      <c r="C233">
        <v>80.099997999999999</v>
      </c>
      <c r="D233">
        <v>75.599997999999999</v>
      </c>
      <c r="E233">
        <v>78.5</v>
      </c>
      <c r="F233">
        <v>78.5</v>
      </c>
      <c r="H233" s="60">
        <v>80.099997999999999</v>
      </c>
      <c r="I233" s="60">
        <f t="shared" si="6"/>
        <v>1.8904155115656192E-2</v>
      </c>
      <c r="J233" s="60">
        <f t="shared" si="7"/>
        <v>8.2221897962787976E-3</v>
      </c>
    </row>
    <row r="234" spans="1:10" x14ac:dyDescent="0.25">
      <c r="A234" s="1">
        <v>44523</v>
      </c>
      <c r="B234">
        <v>79.900002000000001</v>
      </c>
      <c r="C234">
        <v>85.150002000000001</v>
      </c>
      <c r="D234">
        <v>77.699996999999996</v>
      </c>
      <c r="E234">
        <v>84.449996999999996</v>
      </c>
      <c r="F234">
        <v>84.449996999999996</v>
      </c>
      <c r="H234" s="60">
        <v>85.150002000000001</v>
      </c>
      <c r="I234" s="60">
        <f t="shared" si="6"/>
        <v>6.1138601491135279E-2</v>
      </c>
      <c r="J234" s="60">
        <f t="shared" si="7"/>
        <v>6.8060858126030105E-2</v>
      </c>
    </row>
    <row r="235" spans="1:10" x14ac:dyDescent="0.25">
      <c r="A235" s="1">
        <v>44524</v>
      </c>
      <c r="B235">
        <v>85.150002000000001</v>
      </c>
      <c r="C235">
        <v>87.300003000000004</v>
      </c>
      <c r="D235">
        <v>81.550003000000004</v>
      </c>
      <c r="E235">
        <v>82.849997999999999</v>
      </c>
      <c r="F235">
        <v>82.849997999999999</v>
      </c>
      <c r="H235" s="60">
        <v>87.300003000000004</v>
      </c>
      <c r="I235" s="60">
        <f t="shared" si="6"/>
        <v>2.4936066613157715E-2</v>
      </c>
      <c r="J235" s="60">
        <f t="shared" si="7"/>
        <v>9.3536718491216711E-2</v>
      </c>
    </row>
    <row r="236" spans="1:10" x14ac:dyDescent="0.25">
      <c r="A236" s="1">
        <v>44525</v>
      </c>
      <c r="B236">
        <v>82.5</v>
      </c>
      <c r="C236">
        <v>83.400002000000001</v>
      </c>
      <c r="D236">
        <v>80.300003000000004</v>
      </c>
      <c r="E236">
        <v>80.900002000000001</v>
      </c>
      <c r="F236">
        <v>80.900002000000001</v>
      </c>
      <c r="H236" s="60">
        <v>83.400002000000001</v>
      </c>
      <c r="I236" s="60">
        <f t="shared" si="6"/>
        <v>-4.5702163864300982E-2</v>
      </c>
      <c r="J236" s="60">
        <f t="shared" si="7"/>
        <v>4.732470235722977E-2</v>
      </c>
    </row>
    <row r="237" spans="1:10" x14ac:dyDescent="0.25">
      <c r="A237" s="1">
        <v>44526</v>
      </c>
      <c r="B237">
        <v>78.25</v>
      </c>
      <c r="C237">
        <v>79.400002000000001</v>
      </c>
      <c r="D237">
        <v>74.25</v>
      </c>
      <c r="E237">
        <v>75.449996999999996</v>
      </c>
      <c r="F237">
        <v>75.449996999999996</v>
      </c>
      <c r="H237" s="60">
        <v>79.400002000000001</v>
      </c>
      <c r="I237" s="60">
        <f t="shared" si="6"/>
        <v>-4.914993990350959E-2</v>
      </c>
      <c r="J237" s="60">
        <f t="shared" si="7"/>
        <v>-7.2225114313849328E-5</v>
      </c>
    </row>
    <row r="238" spans="1:10" x14ac:dyDescent="0.25">
      <c r="A238" s="1">
        <v>44529</v>
      </c>
      <c r="B238">
        <v>72.099997999999999</v>
      </c>
      <c r="C238">
        <v>73</v>
      </c>
      <c r="D238">
        <v>69.5</v>
      </c>
      <c r="E238">
        <v>70.75</v>
      </c>
      <c r="F238">
        <v>70.75</v>
      </c>
      <c r="H238" s="60">
        <v>73</v>
      </c>
      <c r="I238" s="60">
        <f t="shared" si="6"/>
        <v>-8.4038952293615438E-2</v>
      </c>
      <c r="J238" s="60">
        <f t="shared" si="7"/>
        <v>-7.5907332767247385E-2</v>
      </c>
    </row>
    <row r="239" spans="1:10" x14ac:dyDescent="0.25">
      <c r="A239" s="1">
        <v>44530</v>
      </c>
      <c r="B239">
        <v>70.099997999999999</v>
      </c>
      <c r="C239">
        <v>73.25</v>
      </c>
      <c r="D239">
        <v>69.050003000000004</v>
      </c>
      <c r="E239">
        <v>70.099997999999999</v>
      </c>
      <c r="F239">
        <v>70.099997999999999</v>
      </c>
      <c r="H239" s="60">
        <v>73.25</v>
      </c>
      <c r="I239" s="60">
        <f t="shared" si="6"/>
        <v>3.4188067487854611E-3</v>
      </c>
      <c r="J239" s="60">
        <f t="shared" si="7"/>
        <v>-7.2945024800275912E-2</v>
      </c>
    </row>
    <row r="240" spans="1:10" x14ac:dyDescent="0.25">
      <c r="A240" s="1">
        <v>44531</v>
      </c>
      <c r="B240">
        <v>70.949996999999996</v>
      </c>
      <c r="C240">
        <v>72.150002000000001</v>
      </c>
      <c r="D240">
        <v>69.25</v>
      </c>
      <c r="E240">
        <v>71.150002000000001</v>
      </c>
      <c r="F240">
        <v>71.150002000000001</v>
      </c>
      <c r="H240" s="60">
        <v>72.150002000000001</v>
      </c>
      <c r="I240" s="60">
        <f t="shared" si="6"/>
        <v>-1.5130934957269505E-2</v>
      </c>
      <c r="J240" s="60">
        <f t="shared" si="7"/>
        <v>-8.5979156156486658E-2</v>
      </c>
    </row>
    <row r="241" spans="1:10" x14ac:dyDescent="0.25">
      <c r="A241" s="1">
        <v>44532</v>
      </c>
      <c r="B241">
        <v>71.199996999999996</v>
      </c>
      <c r="C241">
        <v>72.400002000000001</v>
      </c>
      <c r="D241">
        <v>70.199996999999996</v>
      </c>
      <c r="E241">
        <v>71.400002000000001</v>
      </c>
      <c r="F241">
        <v>71.400002000000001</v>
      </c>
      <c r="H241" s="60">
        <v>72.400002000000001</v>
      </c>
      <c r="I241" s="60">
        <f t="shared" si="6"/>
        <v>3.4590140760723926E-3</v>
      </c>
      <c r="J241" s="60">
        <f t="shared" si="7"/>
        <v>-8.3016848189515186E-2</v>
      </c>
    </row>
    <row r="242" spans="1:10" x14ac:dyDescent="0.25">
      <c r="A242" s="1">
        <v>44533</v>
      </c>
      <c r="B242">
        <v>71.400002000000001</v>
      </c>
      <c r="C242">
        <v>72.25</v>
      </c>
      <c r="D242">
        <v>70.199996999999996</v>
      </c>
      <c r="E242">
        <v>71.300003000000004</v>
      </c>
      <c r="F242">
        <v>71.300003000000004</v>
      </c>
      <c r="H242" s="60">
        <v>72.25</v>
      </c>
      <c r="I242" s="60">
        <f t="shared" si="6"/>
        <v>-2.0740000234381693E-3</v>
      </c>
      <c r="J242" s="60">
        <f t="shared" si="7"/>
        <v>-8.4794256668161816E-2</v>
      </c>
    </row>
    <row r="243" spans="1:10" x14ac:dyDescent="0.25">
      <c r="A243" s="1">
        <v>44536</v>
      </c>
      <c r="B243">
        <v>70.849997999999999</v>
      </c>
      <c r="C243">
        <v>71.699996999999996</v>
      </c>
      <c r="D243">
        <v>68.099997999999999</v>
      </c>
      <c r="E243">
        <v>68.849997999999999</v>
      </c>
      <c r="F243">
        <v>68.849997999999999</v>
      </c>
      <c r="H243" s="60">
        <v>71.699996999999996</v>
      </c>
      <c r="I243" s="60">
        <f t="shared" si="6"/>
        <v>-7.6416212279720288E-3</v>
      </c>
      <c r="J243" s="60">
        <f t="shared" si="7"/>
        <v>-9.1311369743194704E-2</v>
      </c>
    </row>
    <row r="244" spans="1:10" x14ac:dyDescent="0.25">
      <c r="A244" s="1">
        <v>44537</v>
      </c>
      <c r="B244">
        <v>69.400002000000001</v>
      </c>
      <c r="C244">
        <v>70.349997999999999</v>
      </c>
      <c r="D244">
        <v>67.849997999999999</v>
      </c>
      <c r="E244">
        <v>68.449996999999996</v>
      </c>
      <c r="F244">
        <v>68.449996999999996</v>
      </c>
      <c r="H244" s="60">
        <v>70.349997999999999</v>
      </c>
      <c r="I244" s="60">
        <f t="shared" si="6"/>
        <v>-1.9007950633454018E-2</v>
      </c>
      <c r="J244" s="60">
        <f t="shared" si="7"/>
        <v>-0.10730782091560878</v>
      </c>
    </row>
    <row r="245" spans="1:10" x14ac:dyDescent="0.25">
      <c r="A245" s="1">
        <v>44538</v>
      </c>
      <c r="B245">
        <v>66.150002000000001</v>
      </c>
      <c r="C245">
        <v>69.300003000000004</v>
      </c>
      <c r="D245">
        <v>66.150002000000001</v>
      </c>
      <c r="E245">
        <v>67.75</v>
      </c>
      <c r="F245">
        <v>67.75</v>
      </c>
      <c r="H245" s="60">
        <v>69.300003000000004</v>
      </c>
      <c r="I245" s="60">
        <f t="shared" si="6"/>
        <v>-1.5037805645215556E-2</v>
      </c>
      <c r="J245" s="60">
        <f t="shared" si="7"/>
        <v>-0.11974945513072958</v>
      </c>
    </row>
    <row r="246" spans="1:10" x14ac:dyDescent="0.25">
      <c r="A246" s="1">
        <v>44539</v>
      </c>
      <c r="B246">
        <v>68</v>
      </c>
      <c r="C246">
        <v>71.650002000000001</v>
      </c>
      <c r="D246">
        <v>68</v>
      </c>
      <c r="E246">
        <v>70.449996999999996</v>
      </c>
      <c r="F246">
        <v>70.449996999999996</v>
      </c>
      <c r="H246" s="60">
        <v>71.650002000000001</v>
      </c>
      <c r="I246" s="60">
        <f t="shared" si="6"/>
        <v>3.3348232701748769E-2</v>
      </c>
      <c r="J246" s="60">
        <f t="shared" si="7"/>
        <v>-9.1903772090429617E-2</v>
      </c>
    </row>
    <row r="247" spans="1:10" x14ac:dyDescent="0.25">
      <c r="A247" s="1">
        <v>44540</v>
      </c>
      <c r="B247">
        <v>69.849997999999999</v>
      </c>
      <c r="C247">
        <v>70.75</v>
      </c>
      <c r="D247">
        <v>69.099997999999999</v>
      </c>
      <c r="E247">
        <v>70.349997999999999</v>
      </c>
      <c r="F247">
        <v>70.349997999999999</v>
      </c>
      <c r="H247" s="60">
        <v>70.75</v>
      </c>
      <c r="I247" s="60">
        <f t="shared" si="6"/>
        <v>-1.264064566430176E-2</v>
      </c>
      <c r="J247" s="60">
        <f t="shared" si="7"/>
        <v>-0.10256810446999066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CC65-B0F5-4034-9529-A62E6042A00B}">
  <dimension ref="A1:Q23"/>
  <sheetViews>
    <sheetView topLeftCell="A4" workbookViewId="0">
      <selection activeCell="R10" sqref="R10"/>
    </sheetView>
  </sheetViews>
  <sheetFormatPr defaultRowHeight="15" x14ac:dyDescent="0.25"/>
  <cols>
    <col min="1" max="1" width="26.140625" bestFit="1" customWidth="1"/>
    <col min="2" max="2" width="12.5703125" customWidth="1"/>
  </cols>
  <sheetData>
    <row r="1" spans="1:17" x14ac:dyDescent="0.25">
      <c r="A1" s="3" t="s">
        <v>28</v>
      </c>
      <c r="B1" s="4">
        <v>0.05</v>
      </c>
      <c r="D1" s="8" t="s">
        <v>29</v>
      </c>
      <c r="E1" s="9"/>
      <c r="F1" s="9"/>
      <c r="G1" s="9"/>
      <c r="H1" s="9"/>
      <c r="I1" s="9"/>
      <c r="J1" s="9"/>
    </row>
    <row r="2" spans="1:17" x14ac:dyDescent="0.25">
      <c r="A2" s="2"/>
    </row>
    <row r="3" spans="1:17" x14ac:dyDescent="0.25">
      <c r="A3" s="5" t="s">
        <v>30</v>
      </c>
    </row>
    <row r="4" spans="1:17" ht="18.75" x14ac:dyDescent="0.3">
      <c r="A4" s="2"/>
      <c r="F4" s="76" t="s">
        <v>31</v>
      </c>
      <c r="G4" s="76"/>
      <c r="H4" s="76"/>
      <c r="I4" s="76"/>
      <c r="J4" s="76"/>
      <c r="K4" s="76"/>
      <c r="L4" s="76"/>
      <c r="M4" s="76"/>
      <c r="N4" s="76"/>
      <c r="O4" s="76"/>
      <c r="P4" s="76"/>
      <c r="Q4" s="76"/>
    </row>
    <row r="5" spans="1:17" x14ac:dyDescent="0.25">
      <c r="A5" s="6" t="s">
        <v>32</v>
      </c>
      <c r="B5" s="24">
        <f>'HDFC Historical Data'!M5</f>
        <v>3.9222787208047065E-4</v>
      </c>
      <c r="F5" s="34"/>
      <c r="G5" s="34"/>
      <c r="H5" s="34"/>
      <c r="I5" s="34"/>
      <c r="J5" s="34"/>
      <c r="K5" s="34"/>
      <c r="L5" s="34"/>
      <c r="M5" s="34"/>
      <c r="N5" s="34"/>
      <c r="O5" s="34"/>
      <c r="P5" s="34"/>
      <c r="Q5" s="34"/>
    </row>
    <row r="6" spans="1:17" ht="15" customHeight="1" x14ac:dyDescent="0.25">
      <c r="A6" s="6" t="s">
        <v>33</v>
      </c>
      <c r="B6" s="24">
        <f>('HDFC Historical Data'!M6)^0.5</f>
        <v>1.3991322485474319E-2</v>
      </c>
      <c r="F6" s="26"/>
      <c r="G6" s="27"/>
      <c r="H6" s="28"/>
      <c r="I6" s="28"/>
      <c r="J6" s="28"/>
      <c r="K6" s="25"/>
      <c r="L6" s="25"/>
      <c r="M6" s="25"/>
      <c r="N6" s="25"/>
      <c r="O6" s="25"/>
      <c r="P6" s="25"/>
      <c r="Q6" s="25"/>
    </row>
    <row r="7" spans="1:17" ht="15" customHeight="1" x14ac:dyDescent="0.25">
      <c r="A7" s="6" t="s">
        <v>34</v>
      </c>
      <c r="B7" s="7">
        <f>(B5-B1)/B6</f>
        <v>-3.5456099435505064</v>
      </c>
      <c r="F7" s="75" t="s">
        <v>35</v>
      </c>
      <c r="G7" s="75"/>
      <c r="H7" s="75"/>
      <c r="I7" s="75"/>
      <c r="J7" s="75"/>
      <c r="K7" s="75"/>
      <c r="L7" s="75"/>
      <c r="M7" s="75"/>
      <c r="N7" s="75"/>
      <c r="O7" s="75"/>
      <c r="P7" s="75"/>
      <c r="Q7" s="75"/>
    </row>
    <row r="8" spans="1:17" x14ac:dyDescent="0.25">
      <c r="A8" s="2"/>
      <c r="F8" s="31"/>
      <c r="G8" s="7"/>
      <c r="H8" s="7"/>
      <c r="I8" s="7"/>
      <c r="J8" s="7"/>
      <c r="K8" s="7"/>
      <c r="L8" s="7"/>
      <c r="M8" s="7"/>
      <c r="N8" s="7"/>
      <c r="O8" s="7"/>
      <c r="P8" s="7"/>
      <c r="Q8" s="7"/>
    </row>
    <row r="9" spans="1:17" x14ac:dyDescent="0.25">
      <c r="A9" s="5" t="s">
        <v>36</v>
      </c>
      <c r="F9" s="32"/>
      <c r="G9" s="7"/>
      <c r="H9" s="7"/>
      <c r="I9" s="7"/>
      <c r="J9" s="7"/>
      <c r="K9" s="7"/>
      <c r="L9" s="7"/>
      <c r="M9" s="7"/>
      <c r="N9" s="7"/>
      <c r="O9" s="7"/>
      <c r="P9" s="7"/>
      <c r="Q9" s="7"/>
    </row>
    <row r="10" spans="1:17" x14ac:dyDescent="0.25">
      <c r="A10" s="2"/>
      <c r="F10" s="32"/>
      <c r="G10" s="7"/>
      <c r="H10" s="7"/>
      <c r="I10" s="7"/>
      <c r="J10" s="7"/>
      <c r="K10" s="7"/>
      <c r="L10" s="7"/>
      <c r="M10" s="7"/>
      <c r="N10" s="7"/>
      <c r="O10" s="7"/>
      <c r="P10" s="7"/>
      <c r="Q10" s="7"/>
    </row>
    <row r="11" spans="1:17" x14ac:dyDescent="0.25">
      <c r="A11" s="6" t="s">
        <v>32</v>
      </c>
      <c r="B11" s="7">
        <v>1.4974000000000001E-3</v>
      </c>
      <c r="F11" s="7"/>
      <c r="G11" s="7"/>
      <c r="H11" s="7"/>
      <c r="I11" s="7"/>
      <c r="J11" s="7"/>
      <c r="K11" s="7"/>
      <c r="L11" s="7"/>
      <c r="M11" s="7"/>
      <c r="N11" s="7"/>
      <c r="O11" s="7"/>
      <c r="P11" s="7"/>
      <c r="Q11" s="7"/>
    </row>
    <row r="12" spans="1:17" x14ac:dyDescent="0.25">
      <c r="A12" s="6" t="s">
        <v>33</v>
      </c>
      <c r="B12" s="7">
        <f>0.000525605^0.5</f>
        <v>2.292607685584256E-2</v>
      </c>
      <c r="F12" s="7"/>
      <c r="G12" s="7"/>
      <c r="H12" s="7"/>
      <c r="I12" s="7"/>
      <c r="J12" s="7"/>
      <c r="K12" s="7"/>
      <c r="L12" s="7"/>
      <c r="M12" s="7"/>
      <c r="N12" s="7"/>
      <c r="O12" s="7"/>
      <c r="P12" s="7"/>
      <c r="Q12" s="7"/>
    </row>
    <row r="13" spans="1:17" x14ac:dyDescent="0.25">
      <c r="A13" s="6" t="s">
        <v>34</v>
      </c>
      <c r="B13" s="7">
        <f>(B11-B1)/B12</f>
        <v>-2.1156083661840919</v>
      </c>
      <c r="F13" s="7"/>
      <c r="G13" s="7"/>
      <c r="H13" s="7"/>
      <c r="I13" s="7"/>
      <c r="J13" s="7"/>
      <c r="K13" s="7"/>
      <c r="L13" s="7"/>
      <c r="M13" s="7"/>
      <c r="N13" s="7"/>
      <c r="O13" s="7"/>
      <c r="P13" s="7"/>
      <c r="Q13" s="7"/>
    </row>
    <row r="14" spans="1:17" x14ac:dyDescent="0.25">
      <c r="A14" s="2"/>
      <c r="F14" s="7"/>
      <c r="G14" s="7"/>
      <c r="H14" s="7"/>
      <c r="I14" s="7"/>
      <c r="J14" s="7"/>
      <c r="K14" s="7"/>
      <c r="L14" s="7"/>
      <c r="M14" s="7"/>
      <c r="N14" s="7"/>
      <c r="O14" s="7"/>
      <c r="P14" s="7"/>
      <c r="Q14" s="7"/>
    </row>
    <row r="15" spans="1:17" x14ac:dyDescent="0.25">
      <c r="A15" s="5" t="s">
        <v>37</v>
      </c>
      <c r="F15" s="7"/>
      <c r="G15" s="7"/>
      <c r="H15" s="7"/>
      <c r="I15" s="7"/>
      <c r="J15" s="7"/>
      <c r="K15" s="7"/>
      <c r="L15" s="7"/>
      <c r="M15" s="7"/>
      <c r="N15" s="7"/>
      <c r="O15" s="7"/>
      <c r="P15" s="7"/>
      <c r="Q15" s="7"/>
    </row>
    <row r="16" spans="1:17" x14ac:dyDescent="0.25">
      <c r="A16" s="2"/>
      <c r="F16" s="7"/>
      <c r="G16" s="7"/>
      <c r="H16" s="7"/>
      <c r="I16" s="7"/>
      <c r="J16" s="7"/>
      <c r="K16" s="7"/>
      <c r="L16" s="7"/>
      <c r="M16" s="7"/>
      <c r="N16" s="7"/>
      <c r="O16" s="7"/>
      <c r="P16" s="7"/>
      <c r="Q16" s="7"/>
    </row>
    <row r="17" spans="1:17" x14ac:dyDescent="0.25">
      <c r="A17" s="6" t="s">
        <v>32</v>
      </c>
      <c r="B17" s="24">
        <v>-1.7226626705160114E-3</v>
      </c>
      <c r="F17" s="7"/>
      <c r="G17" s="7"/>
      <c r="H17" s="7"/>
      <c r="I17" s="7"/>
      <c r="J17" s="7"/>
      <c r="K17" s="7"/>
      <c r="L17" s="7"/>
      <c r="M17" s="7"/>
      <c r="N17" s="7"/>
      <c r="O17" s="7"/>
      <c r="P17" s="7"/>
      <c r="Q17" s="7"/>
    </row>
    <row r="18" spans="1:17" x14ac:dyDescent="0.25">
      <c r="A18" s="6" t="s">
        <v>33</v>
      </c>
      <c r="B18" s="7">
        <f>(0.000671144^0.5)</f>
        <v>2.5906447074039312E-2</v>
      </c>
      <c r="F18" s="7"/>
      <c r="G18" s="7"/>
      <c r="H18" s="7"/>
      <c r="I18" s="7"/>
      <c r="J18" s="7"/>
      <c r="K18" s="7"/>
      <c r="L18" s="7"/>
      <c r="M18" s="7"/>
      <c r="N18" s="7"/>
      <c r="O18" s="7"/>
      <c r="P18" s="7"/>
      <c r="Q18" s="7"/>
    </row>
    <row r="19" spans="1:17" x14ac:dyDescent="0.25">
      <c r="A19" s="6" t="s">
        <v>34</v>
      </c>
      <c r="B19" s="7">
        <f>(B17-B1)/B18</f>
        <v>-1.9965170261555074</v>
      </c>
      <c r="F19" s="7"/>
      <c r="G19" s="7"/>
      <c r="H19" s="7"/>
      <c r="I19" s="7"/>
      <c r="J19" s="7"/>
      <c r="K19" s="7"/>
      <c r="L19" s="7"/>
      <c r="M19" s="7"/>
      <c r="N19" s="7"/>
      <c r="O19" s="7"/>
      <c r="P19" s="7"/>
      <c r="Q19" s="7"/>
    </row>
    <row r="20" spans="1:17" x14ac:dyDescent="0.25">
      <c r="F20" s="7"/>
      <c r="G20" s="7"/>
      <c r="H20" s="7"/>
      <c r="I20" s="7"/>
      <c r="J20" s="7"/>
      <c r="K20" s="7"/>
      <c r="L20" s="7"/>
      <c r="M20" s="7"/>
      <c r="N20" s="7"/>
      <c r="O20" s="7"/>
      <c r="P20" s="7"/>
      <c r="Q20" s="7"/>
    </row>
    <row r="21" spans="1:17" x14ac:dyDescent="0.25">
      <c r="F21" s="7"/>
      <c r="G21" s="7"/>
      <c r="H21" s="7"/>
      <c r="I21" s="7"/>
      <c r="J21" s="7"/>
      <c r="K21" s="7"/>
      <c r="L21" s="7"/>
      <c r="M21" s="7"/>
      <c r="N21" s="7"/>
      <c r="O21" s="7"/>
      <c r="P21" s="7"/>
      <c r="Q21" s="7"/>
    </row>
    <row r="23" spans="1:17" ht="15.75" x14ac:dyDescent="0.25">
      <c r="F23" s="33"/>
    </row>
  </sheetData>
  <mergeCells count="2">
    <mergeCell ref="F7:Q7"/>
    <mergeCell ref="F4:Q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5569-ECC8-4366-84DB-BDEE251E1F80}">
  <dimension ref="A1:H247"/>
  <sheetViews>
    <sheetView topLeftCell="A10" workbookViewId="0">
      <selection activeCell="H7" sqref="H7"/>
    </sheetView>
  </sheetViews>
  <sheetFormatPr defaultRowHeight="15" x14ac:dyDescent="0.25"/>
  <cols>
    <col min="3" max="3" width="28" customWidth="1"/>
    <col min="4" max="4" width="21.28515625" bestFit="1" customWidth="1"/>
    <col min="5" max="5" width="16.42578125" bestFit="1" customWidth="1"/>
    <col min="7" max="7" width="33.7109375" bestFit="1" customWidth="1"/>
  </cols>
  <sheetData>
    <row r="1" spans="1:8" x14ac:dyDescent="0.25">
      <c r="A1" s="23" t="s">
        <v>38</v>
      </c>
      <c r="B1" s="23" t="s">
        <v>39</v>
      </c>
      <c r="C1" s="20" t="s">
        <v>40</v>
      </c>
      <c r="D1" s="20" t="s">
        <v>41</v>
      </c>
      <c r="E1" s="20" t="s">
        <v>42</v>
      </c>
    </row>
    <row r="2" spans="1:8" x14ac:dyDescent="0.25">
      <c r="A2" s="65">
        <v>1388</v>
      </c>
      <c r="B2" s="65">
        <v>102.550003</v>
      </c>
      <c r="C2" s="21"/>
      <c r="D2" s="61"/>
      <c r="E2" s="21">
        <f>0.5*(C2+D2)</f>
        <v>0</v>
      </c>
    </row>
    <row r="3" spans="1:8" x14ac:dyDescent="0.25">
      <c r="A3" s="65">
        <v>1394.9499510000001</v>
      </c>
      <c r="B3" s="65">
        <v>102.5</v>
      </c>
      <c r="C3" s="21">
        <f>LN(A3/A2)</f>
        <v>4.9946751257513187E-3</v>
      </c>
      <c r="D3" s="61">
        <f>LN(B3/B2)</f>
        <v>-4.8771519394884104E-4</v>
      </c>
      <c r="E3" s="21">
        <f t="shared" ref="E3:E66" si="0">0.5*(C3+D3)</f>
        <v>2.2534799659012388E-3</v>
      </c>
    </row>
    <row r="4" spans="1:8" x14ac:dyDescent="0.25">
      <c r="A4" s="65">
        <v>1416.8000489999999</v>
      </c>
      <c r="B4" s="65">
        <v>103.599998</v>
      </c>
      <c r="C4" s="21">
        <f t="shared" ref="C4:C67" si="1">LN(A4/A3)</f>
        <v>1.5542304861102118E-2</v>
      </c>
      <c r="D4" s="61">
        <f t="shared" ref="D4:D67" si="2">LN(B4/B3)</f>
        <v>1.0674511941900264E-2</v>
      </c>
      <c r="E4" s="21">
        <f t="shared" si="0"/>
        <v>1.3108408401501192E-2</v>
      </c>
    </row>
    <row r="5" spans="1:8" x14ac:dyDescent="0.25">
      <c r="A5" s="65">
        <v>1445</v>
      </c>
      <c r="B5" s="65">
        <v>105.599998</v>
      </c>
      <c r="C5" s="21">
        <f t="shared" si="1"/>
        <v>1.9708479492929174E-2</v>
      </c>
      <c r="D5" s="61">
        <f>LN(B5/B4)</f>
        <v>1.9121041812403854E-2</v>
      </c>
      <c r="E5" s="21">
        <f t="shared" si="0"/>
        <v>1.9414760652666514E-2</v>
      </c>
    </row>
    <row r="6" spans="1:8" x14ac:dyDescent="0.25">
      <c r="A6" s="65">
        <v>1439.6999510000001</v>
      </c>
      <c r="B6" s="65">
        <v>102.300003</v>
      </c>
      <c r="C6" s="21">
        <f t="shared" si="1"/>
        <v>-3.6745970490919501E-3</v>
      </c>
      <c r="D6" s="61">
        <f t="shared" si="2"/>
        <v>-3.1748650049673408E-2</v>
      </c>
      <c r="E6" s="21">
        <f t="shared" si="0"/>
        <v>-1.7711623549382677E-2</v>
      </c>
      <c r="G6" s="35" t="s">
        <v>43</v>
      </c>
      <c r="H6" s="35">
        <f>AVERAGE(E3:E247)</f>
        <v>9.4481140541105969E-4</v>
      </c>
    </row>
    <row r="7" spans="1:8" x14ac:dyDescent="0.25">
      <c r="A7" s="65">
        <v>1423.849976</v>
      </c>
      <c r="B7" s="65">
        <v>98.949996999999996</v>
      </c>
      <c r="C7" s="21">
        <f t="shared" si="1"/>
        <v>-1.1070271008219229E-2</v>
      </c>
      <c r="D7" s="61">
        <f t="shared" si="2"/>
        <v>-3.3295060552861987E-2</v>
      </c>
      <c r="E7" s="21">
        <f t="shared" si="0"/>
        <v>-2.2182665780540609E-2</v>
      </c>
      <c r="G7" s="35" t="s">
        <v>44</v>
      </c>
      <c r="H7" s="35">
        <f>_xlfn.VAR.S(E3:E247)</f>
        <v>2.1466971726951024E-4</v>
      </c>
    </row>
    <row r="8" spans="1:8" x14ac:dyDescent="0.25">
      <c r="A8" s="65">
        <v>1384.8000489999999</v>
      </c>
      <c r="B8" s="65">
        <v>92.300003000000004</v>
      </c>
      <c r="C8" s="21">
        <f t="shared" si="1"/>
        <v>-2.7808693243051592E-2</v>
      </c>
      <c r="D8" s="61">
        <f t="shared" si="2"/>
        <v>-6.9570467718717069E-2</v>
      </c>
      <c r="E8" s="21">
        <f t="shared" si="0"/>
        <v>-4.8689580480884329E-2</v>
      </c>
      <c r="G8" s="35" t="s">
        <v>45</v>
      </c>
      <c r="H8" s="35">
        <f>CORREL(A2:A247,B2:B247)</f>
        <v>0.621575171872632</v>
      </c>
    </row>
    <row r="9" spans="1:8" x14ac:dyDescent="0.25">
      <c r="A9" s="65">
        <v>1380.9499510000001</v>
      </c>
      <c r="B9" s="65">
        <v>91.300003000000004</v>
      </c>
      <c r="C9" s="21">
        <f t="shared" si="1"/>
        <v>-2.7841276232195367E-3</v>
      </c>
      <c r="D9" s="61">
        <f t="shared" si="2"/>
        <v>-1.089335355188469E-2</v>
      </c>
      <c r="E9" s="21">
        <f t="shared" si="0"/>
        <v>-6.838740587552114E-3</v>
      </c>
    </row>
    <row r="10" spans="1:8" x14ac:dyDescent="0.25">
      <c r="A10" s="65">
        <v>1404</v>
      </c>
      <c r="B10" s="65">
        <v>95.5</v>
      </c>
      <c r="C10" s="21">
        <f t="shared" si="1"/>
        <v>1.6553672962806017E-2</v>
      </c>
      <c r="D10" s="61">
        <f t="shared" si="2"/>
        <v>4.4975427027054739E-2</v>
      </c>
      <c r="E10" s="21">
        <f t="shared" si="0"/>
        <v>3.0764549994930376E-2</v>
      </c>
    </row>
    <row r="11" spans="1:8" x14ac:dyDescent="0.25">
      <c r="A11" s="65">
        <v>1421</v>
      </c>
      <c r="B11" s="65">
        <v>95.150002000000001</v>
      </c>
      <c r="C11" s="21">
        <f t="shared" si="1"/>
        <v>1.2035543511344312E-2</v>
      </c>
      <c r="D11" s="61">
        <f t="shared" si="2"/>
        <v>-3.6716327250832584E-3</v>
      </c>
      <c r="E11" s="21">
        <f t="shared" si="0"/>
        <v>4.1819553931305266E-3</v>
      </c>
      <c r="H11" s="19"/>
    </row>
    <row r="12" spans="1:8" x14ac:dyDescent="0.25">
      <c r="A12" s="65">
        <v>1434.75</v>
      </c>
      <c r="B12" s="65">
        <v>94.650002000000001</v>
      </c>
      <c r="C12" s="21">
        <f t="shared" si="1"/>
        <v>9.6297688913712324E-3</v>
      </c>
      <c r="D12" s="61">
        <f t="shared" si="2"/>
        <v>-5.2687159757889204E-3</v>
      </c>
      <c r="E12" s="21">
        <f t="shared" si="0"/>
        <v>2.180526457791156E-3</v>
      </c>
    </row>
    <row r="13" spans="1:8" x14ac:dyDescent="0.25">
      <c r="A13" s="65">
        <v>1439.900024</v>
      </c>
      <c r="B13" s="65">
        <v>94.5</v>
      </c>
      <c r="C13" s="21">
        <f t="shared" si="1"/>
        <v>3.5830653935769586E-3</v>
      </c>
      <c r="D13" s="61">
        <f t="shared" si="2"/>
        <v>-1.5860642861152954E-3</v>
      </c>
      <c r="E13" s="21">
        <f t="shared" si="0"/>
        <v>9.9850055373083163E-4</v>
      </c>
    </row>
    <row r="14" spans="1:8" x14ac:dyDescent="0.25">
      <c r="A14" s="65">
        <v>1444</v>
      </c>
      <c r="B14" s="65">
        <v>95.550003000000004</v>
      </c>
      <c r="C14" s="21">
        <f t="shared" si="1"/>
        <v>2.8433570707227006E-3</v>
      </c>
      <c r="D14" s="61">
        <f t="shared" si="2"/>
        <v>1.1049867583758753E-2</v>
      </c>
      <c r="E14" s="21">
        <f t="shared" si="0"/>
        <v>6.9466123272407271E-3</v>
      </c>
    </row>
    <row r="15" spans="1:8" x14ac:dyDescent="0.25">
      <c r="A15" s="65">
        <v>1443</v>
      </c>
      <c r="B15" s="65">
        <v>94.449996999999996</v>
      </c>
      <c r="C15" s="21">
        <f t="shared" si="1"/>
        <v>-6.9276067890071597E-4</v>
      </c>
      <c r="D15" s="61">
        <f t="shared" si="2"/>
        <v>-1.1579139898775291E-2</v>
      </c>
      <c r="E15" s="21">
        <f t="shared" si="0"/>
        <v>-6.1359502888380033E-3</v>
      </c>
    </row>
    <row r="16" spans="1:8" x14ac:dyDescent="0.25">
      <c r="A16" s="65">
        <v>1438</v>
      </c>
      <c r="B16" s="65">
        <v>97.300003000000004</v>
      </c>
      <c r="C16" s="21">
        <f t="shared" si="1"/>
        <v>-3.4710204928788554E-3</v>
      </c>
      <c r="D16" s="61">
        <f t="shared" si="2"/>
        <v>2.9728457839755203E-2</v>
      </c>
      <c r="E16" s="21">
        <f t="shared" si="0"/>
        <v>1.3128718673438174E-2</v>
      </c>
    </row>
    <row r="17" spans="1:5" x14ac:dyDescent="0.25">
      <c r="A17" s="65">
        <v>1430.75</v>
      </c>
      <c r="B17" s="65">
        <v>96.5</v>
      </c>
      <c r="C17" s="21">
        <f t="shared" si="1"/>
        <v>-5.0544769917803952E-3</v>
      </c>
      <c r="D17" s="61">
        <f t="shared" si="2"/>
        <v>-8.2560116794956288E-3</v>
      </c>
      <c r="E17" s="21">
        <f t="shared" si="0"/>
        <v>-6.6552443356380116E-3</v>
      </c>
    </row>
    <row r="18" spans="1:5" x14ac:dyDescent="0.25">
      <c r="A18" s="65">
        <v>1440</v>
      </c>
      <c r="B18" s="65">
        <v>99.300003000000004</v>
      </c>
      <c r="C18" s="21">
        <f t="shared" si="1"/>
        <v>6.4443312808346543E-3</v>
      </c>
      <c r="D18" s="61">
        <f t="shared" si="2"/>
        <v>2.8602592917666678E-2</v>
      </c>
      <c r="E18" s="21">
        <f t="shared" si="0"/>
        <v>1.7523462099250667E-2</v>
      </c>
    </row>
    <row r="19" spans="1:5" x14ac:dyDescent="0.25">
      <c r="A19" s="65">
        <v>1432.599976</v>
      </c>
      <c r="B19" s="65">
        <v>99.050003000000004</v>
      </c>
      <c r="C19" s="21">
        <f t="shared" si="1"/>
        <v>-5.1521551424528944E-3</v>
      </c>
      <c r="D19" s="61">
        <f t="shared" si="2"/>
        <v>-2.5207978303139096E-3</v>
      </c>
      <c r="E19" s="21">
        <f t="shared" si="0"/>
        <v>-3.836476486383402E-3</v>
      </c>
    </row>
    <row r="20" spans="1:5" x14ac:dyDescent="0.25">
      <c r="A20" s="65">
        <v>1442</v>
      </c>
      <c r="B20" s="65">
        <v>101.300003</v>
      </c>
      <c r="C20" s="21">
        <f t="shared" si="1"/>
        <v>6.5400804173008633E-3</v>
      </c>
      <c r="D20" s="61">
        <f t="shared" si="2"/>
        <v>2.2461637437349205E-2</v>
      </c>
      <c r="E20" s="21">
        <f t="shared" si="0"/>
        <v>1.4500858927325035E-2</v>
      </c>
    </row>
    <row r="21" spans="1:5" x14ac:dyDescent="0.25">
      <c r="A21" s="65">
        <v>1464.900024</v>
      </c>
      <c r="B21" s="65">
        <v>102.900002</v>
      </c>
      <c r="C21" s="21">
        <f t="shared" si="1"/>
        <v>1.5755958274200687E-2</v>
      </c>
      <c r="D21" s="61">
        <f t="shared" si="2"/>
        <v>1.567122140670741E-2</v>
      </c>
      <c r="E21" s="21">
        <f t="shared" si="0"/>
        <v>1.5713589840454047E-2</v>
      </c>
    </row>
    <row r="22" spans="1:5" x14ac:dyDescent="0.25">
      <c r="A22" s="65">
        <v>1487.6999510000001</v>
      </c>
      <c r="B22" s="65">
        <v>104.5</v>
      </c>
      <c r="C22" s="21">
        <f t="shared" si="1"/>
        <v>1.5444273107354243E-2</v>
      </c>
      <c r="D22" s="61">
        <f t="shared" si="2"/>
        <v>1.5429409128515889E-2</v>
      </c>
      <c r="E22" s="21">
        <f t="shared" si="0"/>
        <v>1.5436841117935066E-2</v>
      </c>
    </row>
    <row r="23" spans="1:5" x14ac:dyDescent="0.25">
      <c r="A23" s="65">
        <v>1496.900024</v>
      </c>
      <c r="B23" s="65">
        <v>107.900002</v>
      </c>
      <c r="C23" s="21">
        <f t="shared" si="1"/>
        <v>6.1650487278758371E-3</v>
      </c>
      <c r="D23" s="61">
        <f t="shared" si="2"/>
        <v>3.2017819394904307E-2</v>
      </c>
      <c r="E23" s="21">
        <f t="shared" si="0"/>
        <v>1.9091434061390071E-2</v>
      </c>
    </row>
    <row r="24" spans="1:5" x14ac:dyDescent="0.25">
      <c r="A24" s="65">
        <v>1488</v>
      </c>
      <c r="B24" s="65">
        <v>107.449997</v>
      </c>
      <c r="C24" s="21">
        <f t="shared" si="1"/>
        <v>-5.9633825612879898E-3</v>
      </c>
      <c r="D24" s="61">
        <f t="shared" si="2"/>
        <v>-4.1792956312137744E-3</v>
      </c>
      <c r="E24" s="21">
        <f t="shared" si="0"/>
        <v>-5.0713390962508816E-3</v>
      </c>
    </row>
    <row r="25" spans="1:5" x14ac:dyDescent="0.25">
      <c r="A25" s="65">
        <v>1471.650024</v>
      </c>
      <c r="B25" s="65">
        <v>106.099998</v>
      </c>
      <c r="C25" s="21">
        <f t="shared" si="1"/>
        <v>-1.1048699807302262E-2</v>
      </c>
      <c r="D25" s="61">
        <f t="shared" si="2"/>
        <v>-1.2643568398760355E-2</v>
      </c>
      <c r="E25" s="21">
        <f t="shared" si="0"/>
        <v>-1.1846134103031309E-2</v>
      </c>
    </row>
    <row r="26" spans="1:5" x14ac:dyDescent="0.25">
      <c r="A26" s="65">
        <v>1502.849976</v>
      </c>
      <c r="B26" s="65">
        <v>101.849998</v>
      </c>
      <c r="C26" s="21">
        <f t="shared" si="1"/>
        <v>2.0979052817989011E-2</v>
      </c>
      <c r="D26" s="61">
        <f t="shared" si="2"/>
        <v>-4.0880903733701915E-2</v>
      </c>
      <c r="E26" s="21">
        <f t="shared" si="0"/>
        <v>-9.9509254578564518E-3</v>
      </c>
    </row>
    <row r="27" spans="1:5" x14ac:dyDescent="0.25">
      <c r="A27" s="65">
        <v>1511.650024</v>
      </c>
      <c r="B27" s="65">
        <v>99</v>
      </c>
      <c r="C27" s="21">
        <f t="shared" si="1"/>
        <v>5.8384959349904609E-3</v>
      </c>
      <c r="D27" s="61">
        <f t="shared" si="2"/>
        <v>-2.8381272901504054E-2</v>
      </c>
      <c r="E27" s="21">
        <f t="shared" si="0"/>
        <v>-1.1271388483256796E-2</v>
      </c>
    </row>
    <row r="28" spans="1:5" x14ac:dyDescent="0.25">
      <c r="A28" s="65">
        <v>1501</v>
      </c>
      <c r="B28" s="65">
        <v>99.800003000000004</v>
      </c>
      <c r="C28" s="21">
        <f t="shared" si="1"/>
        <v>-7.0702327052524112E-3</v>
      </c>
      <c r="D28" s="61">
        <f t="shared" si="2"/>
        <v>8.0483632429482078E-3</v>
      </c>
      <c r="E28" s="21">
        <f t="shared" si="0"/>
        <v>4.8906526884789827E-4</v>
      </c>
    </row>
    <row r="29" spans="1:5" x14ac:dyDescent="0.25">
      <c r="A29" s="65">
        <v>1494.349976</v>
      </c>
      <c r="B29" s="65">
        <v>100.199997</v>
      </c>
      <c r="C29" s="21">
        <f t="shared" si="1"/>
        <v>-4.4402390232293129E-3</v>
      </c>
      <c r="D29" s="61">
        <f t="shared" si="2"/>
        <v>3.999945333106064E-3</v>
      </c>
      <c r="E29" s="21">
        <f t="shared" si="0"/>
        <v>-2.2014684506162447E-4</v>
      </c>
    </row>
    <row r="30" spans="1:5" x14ac:dyDescent="0.25">
      <c r="A30" s="65">
        <v>1467.900024</v>
      </c>
      <c r="B30" s="65">
        <v>95.449996999999996</v>
      </c>
      <c r="C30" s="21">
        <f t="shared" si="1"/>
        <v>-1.7858489297157543E-2</v>
      </c>
      <c r="D30" s="61">
        <f t="shared" si="2"/>
        <v>-4.8565639968956173E-2</v>
      </c>
      <c r="E30" s="21">
        <f t="shared" si="0"/>
        <v>-3.3212064633056856E-2</v>
      </c>
    </row>
    <row r="31" spans="1:5" x14ac:dyDescent="0.25">
      <c r="A31" s="65">
        <v>1481</v>
      </c>
      <c r="B31" s="65">
        <v>93.75</v>
      </c>
      <c r="C31" s="21">
        <f t="shared" si="1"/>
        <v>8.8847109547238162E-3</v>
      </c>
      <c r="D31" s="61">
        <f t="shared" si="2"/>
        <v>-1.7970853891167798E-2</v>
      </c>
      <c r="E31" s="21">
        <f t="shared" si="0"/>
        <v>-4.5430714682219908E-3</v>
      </c>
    </row>
    <row r="32" spans="1:5" x14ac:dyDescent="0.25">
      <c r="A32" s="65">
        <v>1471.900024</v>
      </c>
      <c r="B32" s="65">
        <v>91.75</v>
      </c>
      <c r="C32" s="21">
        <f t="shared" si="1"/>
        <v>-6.1634357638023496E-3</v>
      </c>
      <c r="D32" s="61">
        <f t="shared" si="2"/>
        <v>-2.1564177915840525E-2</v>
      </c>
      <c r="E32" s="21">
        <f t="shared" si="0"/>
        <v>-1.3863806839821437E-2</v>
      </c>
    </row>
    <row r="33" spans="1:5" x14ac:dyDescent="0.25">
      <c r="A33" s="65">
        <v>1401.3000489999999</v>
      </c>
      <c r="B33" s="65">
        <v>91.400002000000001</v>
      </c>
      <c r="C33" s="21">
        <f t="shared" si="1"/>
        <v>-4.915368736029492E-2</v>
      </c>
      <c r="D33" s="61">
        <f t="shared" si="2"/>
        <v>-3.821986592737448E-3</v>
      </c>
      <c r="E33" s="21">
        <f t="shared" si="0"/>
        <v>-2.6487836976516185E-2</v>
      </c>
    </row>
    <row r="34" spans="1:5" x14ac:dyDescent="0.25">
      <c r="A34" s="65">
        <v>1408.75</v>
      </c>
      <c r="B34" s="65">
        <v>92.949996999999996</v>
      </c>
      <c r="C34" s="21">
        <f t="shared" si="1"/>
        <v>5.3023742102844221E-3</v>
      </c>
      <c r="D34" s="61">
        <f t="shared" si="2"/>
        <v>1.6816181550093325E-2</v>
      </c>
      <c r="E34" s="21">
        <f t="shared" si="0"/>
        <v>1.1059277880188872E-2</v>
      </c>
    </row>
    <row r="35" spans="1:5" x14ac:dyDescent="0.25">
      <c r="A35" s="65">
        <v>1482.5</v>
      </c>
      <c r="B35" s="65">
        <v>91.199996999999996</v>
      </c>
      <c r="C35" s="21">
        <f t="shared" si="1"/>
        <v>5.1027065517894481E-2</v>
      </c>
      <c r="D35" s="61">
        <f t="shared" si="2"/>
        <v>-1.9006817706487315E-2</v>
      </c>
      <c r="E35" s="21">
        <f t="shared" si="0"/>
        <v>1.6010123905703583E-2</v>
      </c>
    </row>
    <row r="36" spans="1:5" x14ac:dyDescent="0.25">
      <c r="A36" s="65">
        <v>1578.5</v>
      </c>
      <c r="B36" s="65">
        <v>93.949996999999996</v>
      </c>
      <c r="C36" s="21">
        <f t="shared" si="1"/>
        <v>6.2745177126165882E-2</v>
      </c>
      <c r="D36" s="61">
        <f t="shared" si="2"/>
        <v>2.9707829742046929E-2</v>
      </c>
      <c r="E36" s="21">
        <f t="shared" si="0"/>
        <v>4.6226503434106406E-2</v>
      </c>
    </row>
    <row r="37" spans="1:5" x14ac:dyDescent="0.25">
      <c r="A37" s="65">
        <v>1581.6999510000001</v>
      </c>
      <c r="B37" s="65">
        <v>95.300003000000004</v>
      </c>
      <c r="C37" s="21">
        <f t="shared" si="1"/>
        <v>2.0251579920702264E-3</v>
      </c>
      <c r="D37" s="61">
        <f t="shared" si="2"/>
        <v>1.4267148212099198E-2</v>
      </c>
      <c r="E37" s="21">
        <f t="shared" si="0"/>
        <v>8.1461531020847119E-3</v>
      </c>
    </row>
    <row r="38" spans="1:5" x14ac:dyDescent="0.25">
      <c r="A38" s="65">
        <v>1588</v>
      </c>
      <c r="B38" s="65">
        <v>98.599997999999999</v>
      </c>
      <c r="C38" s="21">
        <f t="shared" si="1"/>
        <v>3.975175816964327E-3</v>
      </c>
      <c r="D38" s="61">
        <f t="shared" si="2"/>
        <v>3.4041399184919663E-2</v>
      </c>
      <c r="E38" s="21">
        <f t="shared" si="0"/>
        <v>1.9008287500941995E-2</v>
      </c>
    </row>
    <row r="39" spans="1:5" x14ac:dyDescent="0.25">
      <c r="A39" s="65">
        <v>1618.25</v>
      </c>
      <c r="B39" s="65">
        <v>99.949996999999996</v>
      </c>
      <c r="C39" s="21">
        <f t="shared" si="1"/>
        <v>1.8869955618538565E-2</v>
      </c>
      <c r="D39" s="61">
        <f t="shared" si="2"/>
        <v>1.3598789606787124E-2</v>
      </c>
      <c r="E39" s="21">
        <f t="shared" si="0"/>
        <v>1.6234372612662844E-2</v>
      </c>
    </row>
    <row r="40" spans="1:5" x14ac:dyDescent="0.25">
      <c r="A40" s="65">
        <v>1631.650024</v>
      </c>
      <c r="B40" s="65">
        <v>100.800003</v>
      </c>
      <c r="C40" s="21">
        <f t="shared" si="1"/>
        <v>8.2464690231534247E-3</v>
      </c>
      <c r="D40" s="61">
        <f t="shared" si="2"/>
        <v>8.468354467771496E-3</v>
      </c>
      <c r="E40" s="21">
        <f t="shared" si="0"/>
        <v>8.3574117454624612E-3</v>
      </c>
    </row>
    <row r="41" spans="1:5" x14ac:dyDescent="0.25">
      <c r="A41" s="65">
        <v>1628</v>
      </c>
      <c r="B41" s="65">
        <v>103.349998</v>
      </c>
      <c r="C41" s="21">
        <f t="shared" si="1"/>
        <v>-2.2395198862873284E-3</v>
      </c>
      <c r="D41" s="61">
        <f t="shared" si="2"/>
        <v>2.4982881376887089E-2</v>
      </c>
      <c r="E41" s="21">
        <f t="shared" si="0"/>
        <v>1.1371680745299881E-2</v>
      </c>
    </row>
    <row r="42" spans="1:5" x14ac:dyDescent="0.25">
      <c r="A42" s="65">
        <v>1614.849976</v>
      </c>
      <c r="B42" s="65">
        <v>102.5</v>
      </c>
      <c r="C42" s="21">
        <f t="shared" si="1"/>
        <v>-8.1102093383015397E-3</v>
      </c>
      <c r="D42" s="61">
        <f t="shared" si="2"/>
        <v>-8.2584681975967755E-3</v>
      </c>
      <c r="E42" s="21">
        <f t="shared" si="0"/>
        <v>-8.1843387679491585E-3</v>
      </c>
    </row>
    <row r="43" spans="1:5" x14ac:dyDescent="0.25">
      <c r="A43" s="65">
        <v>1597.8000489999999</v>
      </c>
      <c r="B43" s="65">
        <v>100.349998</v>
      </c>
      <c r="C43" s="21">
        <f t="shared" si="1"/>
        <v>-1.0614344509075706E-2</v>
      </c>
      <c r="D43" s="61">
        <f t="shared" si="2"/>
        <v>-2.1198743266360044E-2</v>
      </c>
      <c r="E43" s="21">
        <f t="shared" si="0"/>
        <v>-1.5906543887717874E-2</v>
      </c>
    </row>
    <row r="44" spans="1:5" x14ac:dyDescent="0.25">
      <c r="A44" s="65">
        <v>1592.5</v>
      </c>
      <c r="B44" s="65">
        <v>99.400002000000001</v>
      </c>
      <c r="C44" s="21">
        <f t="shared" si="1"/>
        <v>-3.3226052687899432E-3</v>
      </c>
      <c r="D44" s="61">
        <f t="shared" si="2"/>
        <v>-9.5119215288503242E-3</v>
      </c>
      <c r="E44" s="21">
        <f t="shared" si="0"/>
        <v>-6.4172633988201335E-3</v>
      </c>
    </row>
    <row r="45" spans="1:5" x14ac:dyDescent="0.25">
      <c r="A45" s="65">
        <v>1625</v>
      </c>
      <c r="B45" s="65">
        <v>99.25</v>
      </c>
      <c r="C45" s="21">
        <f t="shared" si="1"/>
        <v>2.0202707317519469E-2</v>
      </c>
      <c r="D45" s="61">
        <f t="shared" si="2"/>
        <v>-1.510214215952716E-3</v>
      </c>
      <c r="E45" s="21">
        <f t="shared" si="0"/>
        <v>9.3462465507833763E-3</v>
      </c>
    </row>
    <row r="46" spans="1:5" x14ac:dyDescent="0.25">
      <c r="A46" s="65">
        <v>1641</v>
      </c>
      <c r="B46" s="65">
        <v>104.849998</v>
      </c>
      <c r="C46" s="21">
        <f t="shared" si="1"/>
        <v>9.7979963262530296E-3</v>
      </c>
      <c r="D46" s="61">
        <f t="shared" si="2"/>
        <v>5.4888818705760095E-2</v>
      </c>
      <c r="E46" s="21">
        <f t="shared" si="0"/>
        <v>3.2343407516006561E-2</v>
      </c>
    </row>
    <row r="47" spans="1:5" x14ac:dyDescent="0.25">
      <c r="A47" s="65">
        <v>1621.8000489999999</v>
      </c>
      <c r="B47" s="65">
        <v>103.5</v>
      </c>
      <c r="C47" s="21">
        <f t="shared" si="1"/>
        <v>-1.1769138366291267E-2</v>
      </c>
      <c r="D47" s="61">
        <f t="shared" si="2"/>
        <v>-1.2959125567636093E-2</v>
      </c>
      <c r="E47" s="21">
        <f t="shared" si="0"/>
        <v>-1.236413196696368E-2</v>
      </c>
    </row>
    <row r="48" spans="1:5" x14ac:dyDescent="0.25">
      <c r="A48" s="65">
        <v>1605.9499510000001</v>
      </c>
      <c r="B48" s="65">
        <v>115.5</v>
      </c>
      <c r="C48" s="21">
        <f t="shared" si="1"/>
        <v>-9.8212224635893901E-3</v>
      </c>
      <c r="D48" s="61">
        <f t="shared" si="2"/>
        <v>0.10969891725642453</v>
      </c>
      <c r="E48" s="21">
        <f t="shared" si="0"/>
        <v>4.9938847396417567E-2</v>
      </c>
    </row>
    <row r="49" spans="1:5" x14ac:dyDescent="0.25">
      <c r="A49" s="65">
        <v>1564.1999510000001</v>
      </c>
      <c r="B49" s="65">
        <v>112.199997</v>
      </c>
      <c r="C49" s="21">
        <f t="shared" si="1"/>
        <v>-2.6340971418617083E-2</v>
      </c>
      <c r="D49" s="61">
        <f t="shared" si="2"/>
        <v>-2.8987563611220641E-2</v>
      </c>
      <c r="E49" s="21">
        <f t="shared" si="0"/>
        <v>-2.7664267514918864E-2</v>
      </c>
    </row>
    <row r="50" spans="1:5" x14ac:dyDescent="0.25">
      <c r="A50" s="65">
        <v>1573.900024</v>
      </c>
      <c r="B50" s="65">
        <v>108.550003</v>
      </c>
      <c r="C50" s="21">
        <f t="shared" si="1"/>
        <v>6.1821509647070278E-3</v>
      </c>
      <c r="D50" s="61">
        <f t="shared" si="2"/>
        <v>-3.3072042389293489E-2</v>
      </c>
      <c r="E50" s="21">
        <f t="shared" si="0"/>
        <v>-1.3444945712293231E-2</v>
      </c>
    </row>
    <row r="51" spans="1:5" x14ac:dyDescent="0.25">
      <c r="A51" s="65">
        <v>1557.6999510000001</v>
      </c>
      <c r="B51" s="65">
        <v>114.400002</v>
      </c>
      <c r="C51" s="21">
        <f t="shared" si="1"/>
        <v>-1.034628793037534E-2</v>
      </c>
      <c r="D51" s="61">
        <f t="shared" si="2"/>
        <v>5.249017246688082E-2</v>
      </c>
      <c r="E51" s="21">
        <f t="shared" si="0"/>
        <v>2.1071942268252739E-2</v>
      </c>
    </row>
    <row r="52" spans="1:5" x14ac:dyDescent="0.25">
      <c r="A52" s="65">
        <v>1613.9499510000001</v>
      </c>
      <c r="B52" s="65">
        <v>115.349998</v>
      </c>
      <c r="C52" s="21">
        <f t="shared" si="1"/>
        <v>3.5474217179490848E-2</v>
      </c>
      <c r="D52" s="61">
        <f t="shared" si="2"/>
        <v>8.2698708530126678E-3</v>
      </c>
      <c r="E52" s="21">
        <f t="shared" si="0"/>
        <v>2.1872044016251757E-2</v>
      </c>
    </row>
    <row r="53" spans="1:5" x14ac:dyDescent="0.25">
      <c r="A53" s="65">
        <v>1636.25</v>
      </c>
      <c r="B53" s="65">
        <v>120.5</v>
      </c>
      <c r="C53" s="21">
        <f t="shared" si="1"/>
        <v>1.3722478168694E-2</v>
      </c>
      <c r="D53" s="61">
        <f t="shared" si="2"/>
        <v>4.3678785649482008E-2</v>
      </c>
      <c r="E53" s="21">
        <f t="shared" si="0"/>
        <v>2.8700631909088004E-2</v>
      </c>
    </row>
    <row r="54" spans="1:5" x14ac:dyDescent="0.25">
      <c r="A54" s="65">
        <v>1588.900024</v>
      </c>
      <c r="B54" s="65">
        <v>118.400002</v>
      </c>
      <c r="C54" s="21">
        <f t="shared" si="1"/>
        <v>-2.9365070224999033E-2</v>
      </c>
      <c r="D54" s="61">
        <f t="shared" si="2"/>
        <v>-1.7581013588912574E-2</v>
      </c>
      <c r="E54" s="21">
        <f t="shared" si="0"/>
        <v>-2.3473041906955802E-2</v>
      </c>
    </row>
    <row r="55" spans="1:5" x14ac:dyDescent="0.25">
      <c r="A55" s="65">
        <v>1572.5500489999999</v>
      </c>
      <c r="B55" s="65">
        <v>117.650002</v>
      </c>
      <c r="C55" s="21">
        <f t="shared" si="1"/>
        <v>-1.034343126804734E-2</v>
      </c>
      <c r="D55" s="61">
        <f t="shared" si="2"/>
        <v>-6.3546071688507103E-3</v>
      </c>
      <c r="E55" s="21">
        <f t="shared" si="0"/>
        <v>-8.3490192184490254E-3</v>
      </c>
    </row>
    <row r="56" spans="1:5" x14ac:dyDescent="0.25">
      <c r="A56" s="65">
        <v>1587.5</v>
      </c>
      <c r="B56" s="65">
        <v>116.650002</v>
      </c>
      <c r="C56" s="21">
        <f t="shared" si="1"/>
        <v>9.4619150357834834E-3</v>
      </c>
      <c r="D56" s="61">
        <f t="shared" si="2"/>
        <v>-8.5361165602010382E-3</v>
      </c>
      <c r="E56" s="21">
        <f t="shared" si="0"/>
        <v>4.628992377912226E-4</v>
      </c>
    </row>
    <row r="57" spans="1:5" x14ac:dyDescent="0.25">
      <c r="A57" s="65">
        <v>1596</v>
      </c>
      <c r="B57" s="65">
        <v>115.800003</v>
      </c>
      <c r="C57" s="21">
        <f t="shared" si="1"/>
        <v>5.340047242907371E-3</v>
      </c>
      <c r="D57" s="61">
        <f t="shared" si="2"/>
        <v>-7.3134245671149511E-3</v>
      </c>
      <c r="E57" s="21">
        <f t="shared" si="0"/>
        <v>-9.8668866210379009E-4</v>
      </c>
    </row>
    <row r="58" spans="1:5" x14ac:dyDescent="0.25">
      <c r="A58" s="65">
        <v>1571</v>
      </c>
      <c r="B58" s="65">
        <v>117</v>
      </c>
      <c r="C58" s="21">
        <f t="shared" si="1"/>
        <v>-1.5788139754132902E-2</v>
      </c>
      <c r="D58" s="61">
        <f t="shared" si="2"/>
        <v>1.0309343752125852E-2</v>
      </c>
      <c r="E58" s="21">
        <f t="shared" si="0"/>
        <v>-2.739398001003525E-3</v>
      </c>
    </row>
    <row r="59" spans="1:5" x14ac:dyDescent="0.25">
      <c r="A59" s="65">
        <v>1545.599976</v>
      </c>
      <c r="B59" s="65">
        <v>118.25</v>
      </c>
      <c r="C59" s="21">
        <f t="shared" si="1"/>
        <v>-1.6300190325318095E-2</v>
      </c>
      <c r="D59" s="61">
        <f t="shared" si="2"/>
        <v>1.0627092574286193E-2</v>
      </c>
      <c r="E59" s="21">
        <f t="shared" si="0"/>
        <v>-2.8365488755159509E-3</v>
      </c>
    </row>
    <row r="60" spans="1:5" x14ac:dyDescent="0.25">
      <c r="A60" s="65">
        <v>1555</v>
      </c>
      <c r="B60" s="65">
        <v>122.349998</v>
      </c>
      <c r="C60" s="21">
        <f t="shared" si="1"/>
        <v>6.0633766830314618E-3</v>
      </c>
      <c r="D60" s="61">
        <f t="shared" si="2"/>
        <v>3.4084746170091482E-2</v>
      </c>
      <c r="E60" s="21">
        <f t="shared" si="0"/>
        <v>2.0074061426561471E-2</v>
      </c>
    </row>
    <row r="61" spans="1:5" x14ac:dyDescent="0.25">
      <c r="A61" s="65">
        <v>1565.6999510000001</v>
      </c>
      <c r="B61" s="65">
        <v>119.550003</v>
      </c>
      <c r="C61" s="21">
        <f t="shared" si="1"/>
        <v>6.8574314082362163E-3</v>
      </c>
      <c r="D61" s="61">
        <f t="shared" si="2"/>
        <v>-2.3151054543697341E-2</v>
      </c>
      <c r="E61" s="21">
        <f t="shared" si="0"/>
        <v>-8.1468115677305625E-3</v>
      </c>
    </row>
    <row r="62" spans="1:5" x14ac:dyDescent="0.25">
      <c r="A62" s="65">
        <v>1575</v>
      </c>
      <c r="B62" s="65">
        <v>117</v>
      </c>
      <c r="C62" s="21">
        <f t="shared" si="1"/>
        <v>5.9222952381626079E-3</v>
      </c>
      <c r="D62" s="61">
        <f t="shared" si="2"/>
        <v>-2.1560784200680229E-2</v>
      </c>
      <c r="E62" s="21">
        <f t="shared" si="0"/>
        <v>-7.8192444812588101E-3</v>
      </c>
    </row>
    <row r="63" spans="1:5" x14ac:dyDescent="0.25">
      <c r="A63" s="65">
        <v>1600</v>
      </c>
      <c r="B63" s="65">
        <v>117.400002</v>
      </c>
      <c r="C63" s="21">
        <f t="shared" si="1"/>
        <v>1.5748356968139112E-2</v>
      </c>
      <c r="D63" s="61">
        <f t="shared" si="2"/>
        <v>3.4129896320149221E-3</v>
      </c>
      <c r="E63" s="21">
        <f t="shared" si="0"/>
        <v>9.5806733000770167E-3</v>
      </c>
    </row>
    <row r="64" spans="1:5" x14ac:dyDescent="0.25">
      <c r="A64" s="65">
        <v>1548.400024</v>
      </c>
      <c r="B64" s="65">
        <v>116.849998</v>
      </c>
      <c r="C64" s="21">
        <f t="shared" si="1"/>
        <v>-3.278147402450883E-2</v>
      </c>
      <c r="D64" s="61">
        <f t="shared" si="2"/>
        <v>-4.695880560864835E-3</v>
      </c>
      <c r="E64" s="21">
        <f t="shared" si="0"/>
        <v>-1.8738677292686832E-2</v>
      </c>
    </row>
    <row r="65" spans="1:5" x14ac:dyDescent="0.25">
      <c r="A65" s="65">
        <v>1540.400024</v>
      </c>
      <c r="B65" s="65">
        <v>116.300003</v>
      </c>
      <c r="C65" s="21">
        <f t="shared" si="1"/>
        <v>-5.180016682241266E-3</v>
      </c>
      <c r="D65" s="61">
        <f t="shared" si="2"/>
        <v>-4.7179585489308734E-3</v>
      </c>
      <c r="E65" s="21">
        <f t="shared" si="0"/>
        <v>-4.9489876155860701E-3</v>
      </c>
    </row>
    <row r="66" spans="1:5" x14ac:dyDescent="0.25">
      <c r="A66" s="65">
        <v>1539</v>
      </c>
      <c r="B66" s="65">
        <v>114.849998</v>
      </c>
      <c r="C66" s="21">
        <f t="shared" si="1"/>
        <v>-9.0928368224320994E-4</v>
      </c>
      <c r="D66" s="61">
        <f t="shared" si="2"/>
        <v>-1.2546173598886493E-2</v>
      </c>
      <c r="E66" s="21">
        <f t="shared" si="0"/>
        <v>-6.7277286405648517E-3</v>
      </c>
    </row>
    <row r="67" spans="1:5" x14ac:dyDescent="0.25">
      <c r="A67" s="65">
        <v>1522.0500489999999</v>
      </c>
      <c r="B67" s="65">
        <v>112.199997</v>
      </c>
      <c r="C67" s="21">
        <f t="shared" si="1"/>
        <v>-1.1074712252254823E-2</v>
      </c>
      <c r="D67" s="61">
        <f t="shared" si="2"/>
        <v>-2.3343945370461177E-2</v>
      </c>
      <c r="E67" s="21">
        <f t="shared" ref="E67:E130" si="3">0.5*(C67+D67)</f>
        <v>-1.7209328811358001E-2</v>
      </c>
    </row>
    <row r="68" spans="1:5" x14ac:dyDescent="0.25">
      <c r="A68" s="65">
        <v>1511.1999510000001</v>
      </c>
      <c r="B68" s="65">
        <v>113.25</v>
      </c>
      <c r="C68" s="21">
        <f t="shared" ref="C68:C131" si="4">LN(A68/A67)</f>
        <v>-7.1541378238883513E-3</v>
      </c>
      <c r="D68" s="61">
        <f t="shared" ref="D68:D131" si="5">LN(B68/B67)</f>
        <v>9.3147980125157463E-3</v>
      </c>
      <c r="E68" s="21">
        <f t="shared" si="3"/>
        <v>1.0803300943136975E-3</v>
      </c>
    </row>
    <row r="69" spans="1:5" x14ac:dyDescent="0.25">
      <c r="A69" s="65">
        <v>1494.900024</v>
      </c>
      <c r="B69" s="65">
        <v>111.25</v>
      </c>
      <c r="C69" s="21">
        <f t="shared" si="4"/>
        <v>-1.0844673752681968E-2</v>
      </c>
      <c r="D69" s="61">
        <f t="shared" si="5"/>
        <v>-1.7817843316793786E-2</v>
      </c>
      <c r="E69" s="21">
        <f t="shared" si="3"/>
        <v>-1.4331258534737877E-2</v>
      </c>
    </row>
    <row r="70" spans="1:5" x14ac:dyDescent="0.25">
      <c r="A70" s="65">
        <v>1507.4499510000001</v>
      </c>
      <c r="B70" s="65">
        <v>110.300003</v>
      </c>
      <c r="C70" s="21">
        <f t="shared" si="4"/>
        <v>8.3601180401542009E-3</v>
      </c>
      <c r="D70" s="61">
        <f t="shared" si="5"/>
        <v>-8.575967588343749E-3</v>
      </c>
      <c r="E70" s="21">
        <f t="shared" si="3"/>
        <v>-1.0792477409477409E-4</v>
      </c>
    </row>
    <row r="71" spans="1:5" x14ac:dyDescent="0.25">
      <c r="A71" s="65">
        <v>1506.4499510000001</v>
      </c>
      <c r="B71" s="65">
        <v>106</v>
      </c>
      <c r="C71" s="21">
        <f t="shared" si="4"/>
        <v>-6.6359206955256896E-4</v>
      </c>
      <c r="D71" s="61">
        <f t="shared" si="5"/>
        <v>-3.9764859345938708E-2</v>
      </c>
      <c r="E71" s="21">
        <f t="shared" si="3"/>
        <v>-2.0214225707745639E-2</v>
      </c>
    </row>
    <row r="72" spans="1:5" x14ac:dyDescent="0.25">
      <c r="A72" s="65">
        <v>1495.5500489999999</v>
      </c>
      <c r="B72" s="65">
        <v>107.699997</v>
      </c>
      <c r="C72" s="21">
        <f t="shared" si="4"/>
        <v>-7.2617920714429319E-3</v>
      </c>
      <c r="D72" s="61">
        <f t="shared" si="5"/>
        <v>1.5910462195122155E-2</v>
      </c>
      <c r="E72" s="21">
        <f t="shared" si="3"/>
        <v>4.3243350618396119E-3</v>
      </c>
    </row>
    <row r="73" spans="1:5" x14ac:dyDescent="0.25">
      <c r="A73" s="65">
        <v>1499</v>
      </c>
      <c r="B73" s="65">
        <v>104</v>
      </c>
      <c r="C73" s="21">
        <f t="shared" si="4"/>
        <v>2.3041541933849136E-3</v>
      </c>
      <c r="D73" s="61">
        <f t="shared" si="5"/>
        <v>-3.4958657165816635E-2</v>
      </c>
      <c r="E73" s="21">
        <f t="shared" si="3"/>
        <v>-1.632725148621586E-2</v>
      </c>
    </row>
    <row r="74" spans="1:5" x14ac:dyDescent="0.25">
      <c r="A74" s="65">
        <v>1562.5500489999999</v>
      </c>
      <c r="B74" s="65">
        <v>106.300003</v>
      </c>
      <c r="C74" s="21">
        <f t="shared" si="4"/>
        <v>4.1520914354965861E-2</v>
      </c>
      <c r="D74" s="61">
        <f t="shared" si="5"/>
        <v>2.1874414428542339E-2</v>
      </c>
      <c r="E74" s="21">
        <f t="shared" si="3"/>
        <v>3.1697664391754102E-2</v>
      </c>
    </row>
    <row r="75" spans="1:5" x14ac:dyDescent="0.25">
      <c r="A75" s="65">
        <v>1548</v>
      </c>
      <c r="B75" s="65">
        <v>104.199997</v>
      </c>
      <c r="C75" s="21">
        <f t="shared" si="4"/>
        <v>-9.3553583078910801E-3</v>
      </c>
      <c r="D75" s="61">
        <f t="shared" si="5"/>
        <v>-1.9953213041435908E-2</v>
      </c>
      <c r="E75" s="21">
        <f t="shared" si="3"/>
        <v>-1.4654285674663495E-2</v>
      </c>
    </row>
    <row r="76" spans="1:5" x14ac:dyDescent="0.25">
      <c r="A76" s="65">
        <v>1499.400024</v>
      </c>
      <c r="B76" s="65">
        <v>105.25</v>
      </c>
      <c r="C76" s="21">
        <f t="shared" si="4"/>
        <v>-3.1898731074308288E-2</v>
      </c>
      <c r="D76" s="61">
        <f t="shared" si="5"/>
        <v>1.0026372034011667E-2</v>
      </c>
      <c r="E76" s="21">
        <f t="shared" si="3"/>
        <v>-1.0936179520148311E-2</v>
      </c>
    </row>
    <row r="77" spans="1:5" x14ac:dyDescent="0.25">
      <c r="A77" s="65">
        <v>1485</v>
      </c>
      <c r="B77" s="65">
        <v>104.5</v>
      </c>
      <c r="C77" s="21">
        <f t="shared" si="4"/>
        <v>-9.6502718385641749E-3</v>
      </c>
      <c r="D77" s="61">
        <f t="shared" si="5"/>
        <v>-7.1514011576251282E-3</v>
      </c>
      <c r="E77" s="21">
        <f t="shared" si="3"/>
        <v>-8.4008364980946507E-3</v>
      </c>
    </row>
    <row r="78" spans="1:5" x14ac:dyDescent="0.25">
      <c r="A78" s="65">
        <v>1462.650024</v>
      </c>
      <c r="B78" s="65">
        <v>104.400002</v>
      </c>
      <c r="C78" s="21">
        <f t="shared" si="4"/>
        <v>-1.5164896878988879E-2</v>
      </c>
      <c r="D78" s="61">
        <f t="shared" si="5"/>
        <v>-9.5737679923934996E-4</v>
      </c>
      <c r="E78" s="21">
        <f t="shared" si="3"/>
        <v>-8.061136839114115E-3</v>
      </c>
    </row>
    <row r="79" spans="1:5" x14ac:dyDescent="0.25">
      <c r="A79" s="65">
        <v>1456.6999510000001</v>
      </c>
      <c r="B79" s="65">
        <v>105.349998</v>
      </c>
      <c r="C79" s="21">
        <f t="shared" si="4"/>
        <v>-4.076305540583771E-3</v>
      </c>
      <c r="D79" s="61">
        <f t="shared" si="5"/>
        <v>9.0584266602336243E-3</v>
      </c>
      <c r="E79" s="21">
        <f t="shared" si="3"/>
        <v>2.4910605598249267E-3</v>
      </c>
    </row>
    <row r="80" spans="1:5" x14ac:dyDescent="0.25">
      <c r="A80" s="65">
        <v>1460.900024</v>
      </c>
      <c r="B80" s="65">
        <v>105.699997</v>
      </c>
      <c r="C80" s="21">
        <f t="shared" si="4"/>
        <v>2.8791307494701623E-3</v>
      </c>
      <c r="D80" s="61">
        <f t="shared" si="5"/>
        <v>3.3167432281177868E-3</v>
      </c>
      <c r="E80" s="21">
        <f t="shared" si="3"/>
        <v>3.0979369887939746E-3</v>
      </c>
    </row>
    <row r="81" spans="1:5" x14ac:dyDescent="0.25">
      <c r="A81" s="65">
        <v>1432.8000489999999</v>
      </c>
      <c r="B81" s="65">
        <v>104.900002</v>
      </c>
      <c r="C81" s="21">
        <f t="shared" si="4"/>
        <v>-1.9422094621424382E-2</v>
      </c>
      <c r="D81" s="61">
        <f t="shared" si="5"/>
        <v>-7.5973300259494902E-3</v>
      </c>
      <c r="E81" s="21">
        <f t="shared" si="3"/>
        <v>-1.3509712323686935E-2</v>
      </c>
    </row>
    <row r="82" spans="1:5" x14ac:dyDescent="0.25">
      <c r="A82" s="65">
        <v>1399</v>
      </c>
      <c r="B82" s="65">
        <v>102.25</v>
      </c>
      <c r="C82" s="21">
        <f t="shared" si="4"/>
        <v>-2.3872910279791843E-2</v>
      </c>
      <c r="D82" s="61">
        <f t="shared" si="5"/>
        <v>-2.5586739545117126E-2</v>
      </c>
      <c r="E82" s="21">
        <f t="shared" si="3"/>
        <v>-2.4729824912454484E-2</v>
      </c>
    </row>
    <row r="83" spans="1:5" x14ac:dyDescent="0.25">
      <c r="A83" s="65">
        <v>1406.4499510000001</v>
      </c>
      <c r="B83" s="65">
        <v>102.5</v>
      </c>
      <c r="C83" s="21">
        <f t="shared" si="4"/>
        <v>5.3110685573598809E-3</v>
      </c>
      <c r="D83" s="61">
        <f t="shared" si="5"/>
        <v>2.4420036555518089E-3</v>
      </c>
      <c r="E83" s="21">
        <f t="shared" si="3"/>
        <v>3.8765361064558449E-3</v>
      </c>
    </row>
    <row r="84" spans="1:5" x14ac:dyDescent="0.25">
      <c r="A84" s="65">
        <v>1436.6999510000001</v>
      </c>
      <c r="B84" s="65">
        <v>106.75</v>
      </c>
      <c r="C84" s="21">
        <f t="shared" si="4"/>
        <v>2.1280018687894513E-2</v>
      </c>
      <c r="D84" s="61">
        <f t="shared" si="5"/>
        <v>4.0626853530271102E-2</v>
      </c>
      <c r="E84" s="21">
        <f t="shared" si="3"/>
        <v>3.0953436109082806E-2</v>
      </c>
    </row>
    <row r="85" spans="1:5" x14ac:dyDescent="0.25">
      <c r="A85" s="65">
        <v>1445</v>
      </c>
      <c r="B85" s="65">
        <v>107.849998</v>
      </c>
      <c r="C85" s="21">
        <f t="shared" si="4"/>
        <v>5.7605386357969844E-3</v>
      </c>
      <c r="D85" s="61">
        <f t="shared" si="5"/>
        <v>1.0251702182156751E-2</v>
      </c>
      <c r="E85" s="21">
        <f t="shared" si="3"/>
        <v>8.0061204089768682E-3</v>
      </c>
    </row>
    <row r="86" spans="1:5" x14ac:dyDescent="0.25">
      <c r="A86" s="65">
        <v>1417.6999510000001</v>
      </c>
      <c r="B86" s="65">
        <v>105.949997</v>
      </c>
      <c r="C86" s="21">
        <f t="shared" si="4"/>
        <v>-1.9073515985971904E-2</v>
      </c>
      <c r="D86" s="61">
        <f t="shared" si="5"/>
        <v>-1.7774097891826129E-2</v>
      </c>
      <c r="E86" s="21">
        <f t="shared" si="3"/>
        <v>-1.8423806938899015E-2</v>
      </c>
    </row>
    <row r="87" spans="1:5" x14ac:dyDescent="0.25">
      <c r="A87" s="65">
        <v>1426.400024</v>
      </c>
      <c r="B87" s="65">
        <v>105</v>
      </c>
      <c r="C87" s="21">
        <f t="shared" si="4"/>
        <v>6.1179988139447722E-3</v>
      </c>
      <c r="D87" s="61">
        <f t="shared" si="5"/>
        <v>-9.0069062415411901E-3</v>
      </c>
      <c r="E87" s="21">
        <f t="shared" si="3"/>
        <v>-1.444453713798209E-3</v>
      </c>
    </row>
    <row r="88" spans="1:5" x14ac:dyDescent="0.25">
      <c r="A88" s="65">
        <v>1426.8000489999999</v>
      </c>
      <c r="B88" s="65">
        <v>104.449997</v>
      </c>
      <c r="C88" s="21">
        <f t="shared" si="4"/>
        <v>2.804044528151248E-4</v>
      </c>
      <c r="D88" s="61">
        <f t="shared" si="5"/>
        <v>-5.2518908768254971E-3</v>
      </c>
      <c r="E88" s="21">
        <f t="shared" si="3"/>
        <v>-2.4857432120051863E-3</v>
      </c>
    </row>
    <row r="89" spans="1:5" x14ac:dyDescent="0.25">
      <c r="A89" s="65">
        <v>1434.599976</v>
      </c>
      <c r="B89" s="65">
        <v>103.650002</v>
      </c>
      <c r="C89" s="21">
        <f t="shared" si="4"/>
        <v>5.4518391356112427E-3</v>
      </c>
      <c r="D89" s="61">
        <f t="shared" si="5"/>
        <v>-7.688601103202717E-3</v>
      </c>
      <c r="E89" s="21">
        <f t="shared" si="3"/>
        <v>-1.1183809837957371E-3</v>
      </c>
    </row>
    <row r="90" spans="1:5" x14ac:dyDescent="0.25">
      <c r="A90" s="65">
        <v>1429</v>
      </c>
      <c r="B90" s="65">
        <v>105.699997</v>
      </c>
      <c r="C90" s="21">
        <f t="shared" si="4"/>
        <v>-3.9111490330645668E-3</v>
      </c>
      <c r="D90" s="61">
        <f t="shared" si="5"/>
        <v>1.9585006316482668E-2</v>
      </c>
      <c r="E90" s="21">
        <f t="shared" si="3"/>
        <v>7.8369286417090504E-3</v>
      </c>
    </row>
    <row r="91" spans="1:5" x14ac:dyDescent="0.25">
      <c r="A91" s="65">
        <v>1442</v>
      </c>
      <c r="B91" s="65">
        <v>104</v>
      </c>
      <c r="C91" s="21">
        <f t="shared" si="4"/>
        <v>9.0561399150270484E-3</v>
      </c>
      <c r="D91" s="61">
        <f t="shared" si="5"/>
        <v>-1.6213965352605015E-2</v>
      </c>
      <c r="E91" s="21">
        <f t="shared" si="3"/>
        <v>-3.5789127187889833E-3</v>
      </c>
    </row>
    <row r="92" spans="1:5" x14ac:dyDescent="0.25">
      <c r="A92" s="65">
        <v>1479</v>
      </c>
      <c r="B92" s="65">
        <v>104.400002</v>
      </c>
      <c r="C92" s="21">
        <f t="shared" si="4"/>
        <v>2.5335144865905403E-2</v>
      </c>
      <c r="D92" s="61">
        <f t="shared" si="5"/>
        <v>3.8387954642535747E-3</v>
      </c>
      <c r="E92" s="21">
        <f t="shared" si="3"/>
        <v>1.4586970165079489E-2</v>
      </c>
    </row>
    <row r="93" spans="1:5" x14ac:dyDescent="0.25">
      <c r="A93" s="65">
        <v>1503.650024</v>
      </c>
      <c r="B93" s="65">
        <v>105.900002</v>
      </c>
      <c r="C93" s="21">
        <f t="shared" si="4"/>
        <v>1.6529317912371732E-2</v>
      </c>
      <c r="D93" s="61">
        <f t="shared" si="5"/>
        <v>1.42655768874755E-2</v>
      </c>
      <c r="E93" s="21">
        <f t="shared" si="3"/>
        <v>1.5397447399923617E-2</v>
      </c>
    </row>
    <row r="94" spans="1:5" x14ac:dyDescent="0.25">
      <c r="A94" s="65">
        <v>1453.8000489999999</v>
      </c>
      <c r="B94" s="65">
        <v>112.699997</v>
      </c>
      <c r="C94" s="21">
        <f t="shared" si="4"/>
        <v>-3.3714649867863287E-2</v>
      </c>
      <c r="D94" s="61">
        <f t="shared" si="5"/>
        <v>6.2234122933284987E-2</v>
      </c>
      <c r="E94" s="21">
        <f t="shared" si="3"/>
        <v>1.425973653271085E-2</v>
      </c>
    </row>
    <row r="95" spans="1:5" x14ac:dyDescent="0.25">
      <c r="A95" s="65">
        <v>1421.900024</v>
      </c>
      <c r="B95" s="65">
        <v>110.699997</v>
      </c>
      <c r="C95" s="21">
        <f t="shared" si="4"/>
        <v>-2.2186829474155442E-2</v>
      </c>
      <c r="D95" s="61">
        <f t="shared" si="5"/>
        <v>-1.7905581812067074E-2</v>
      </c>
      <c r="E95" s="21">
        <f t="shared" si="3"/>
        <v>-2.0046205643111256E-2</v>
      </c>
    </row>
    <row r="96" spans="1:5" x14ac:dyDescent="0.25">
      <c r="A96" s="65">
        <v>1423</v>
      </c>
      <c r="B96" s="65">
        <v>110.300003</v>
      </c>
      <c r="C96" s="21">
        <f t="shared" si="4"/>
        <v>7.7329680869967507E-4</v>
      </c>
      <c r="D96" s="61">
        <f t="shared" si="5"/>
        <v>-3.6198591563139605E-3</v>
      </c>
      <c r="E96" s="21">
        <f t="shared" si="3"/>
        <v>-1.4232811738071427E-3</v>
      </c>
    </row>
    <row r="97" spans="1:5" x14ac:dyDescent="0.25">
      <c r="A97" s="65">
        <v>1409.599976</v>
      </c>
      <c r="B97" s="65">
        <v>114</v>
      </c>
      <c r="C97" s="21">
        <f t="shared" si="4"/>
        <v>-9.461359934044216E-3</v>
      </c>
      <c r="D97" s="61">
        <f t="shared" si="5"/>
        <v>3.2994494936489628E-2</v>
      </c>
      <c r="E97" s="21">
        <f t="shared" si="3"/>
        <v>1.1766567501222706E-2</v>
      </c>
    </row>
    <row r="98" spans="1:5" x14ac:dyDescent="0.25">
      <c r="A98" s="65">
        <v>1410.8000489999999</v>
      </c>
      <c r="B98" s="65">
        <v>112.849998</v>
      </c>
      <c r="C98" s="21">
        <f t="shared" si="4"/>
        <v>8.5099493815492754E-4</v>
      </c>
      <c r="D98" s="61">
        <f t="shared" si="5"/>
        <v>-1.0138962853591617E-2</v>
      </c>
      <c r="E98" s="21">
        <f t="shared" si="3"/>
        <v>-4.6439839577183447E-3</v>
      </c>
    </row>
    <row r="99" spans="1:5" x14ac:dyDescent="0.25">
      <c r="A99" s="65">
        <v>1424.9499510000001</v>
      </c>
      <c r="B99" s="65">
        <v>112.349998</v>
      </c>
      <c r="C99" s="21">
        <f t="shared" si="4"/>
        <v>9.9797368867290456E-3</v>
      </c>
      <c r="D99" s="61">
        <f t="shared" si="5"/>
        <v>-4.4405047110789905E-3</v>
      </c>
      <c r="E99" s="21">
        <f t="shared" si="3"/>
        <v>2.7696160878250276E-3</v>
      </c>
    </row>
    <row r="100" spans="1:5" x14ac:dyDescent="0.25">
      <c r="A100" s="65">
        <v>1430</v>
      </c>
      <c r="B100" s="65">
        <v>114.949997</v>
      </c>
      <c r="C100" s="21">
        <f t="shared" si="4"/>
        <v>3.5377532732607155E-3</v>
      </c>
      <c r="D100" s="61">
        <f t="shared" si="5"/>
        <v>2.2878244281061749E-2</v>
      </c>
      <c r="E100" s="21">
        <f t="shared" si="3"/>
        <v>1.3207998777161233E-2</v>
      </c>
    </row>
    <row r="101" spans="1:5" x14ac:dyDescent="0.25">
      <c r="A101" s="65">
        <v>1424.1999510000001</v>
      </c>
      <c r="B101" s="65">
        <v>118.699997</v>
      </c>
      <c r="C101" s="21">
        <f t="shared" si="4"/>
        <v>-4.0642261112092621E-3</v>
      </c>
      <c r="D101" s="61">
        <f t="shared" si="5"/>
        <v>3.2102051230935874E-2</v>
      </c>
      <c r="E101" s="21">
        <f t="shared" si="3"/>
        <v>1.4018912559863306E-2</v>
      </c>
    </row>
    <row r="102" spans="1:5" x14ac:dyDescent="0.25">
      <c r="A102" s="65">
        <v>1408.599976</v>
      </c>
      <c r="B102" s="65">
        <v>121.150002</v>
      </c>
      <c r="C102" s="21">
        <f t="shared" si="4"/>
        <v>-1.1013931869627815E-2</v>
      </c>
      <c r="D102" s="61">
        <f t="shared" si="5"/>
        <v>2.0430187429172582E-2</v>
      </c>
      <c r="E102" s="21">
        <f t="shared" si="3"/>
        <v>4.7081277797723833E-3</v>
      </c>
    </row>
    <row r="103" spans="1:5" x14ac:dyDescent="0.25">
      <c r="A103" s="65">
        <v>1398.900024</v>
      </c>
      <c r="B103" s="65">
        <v>116</v>
      </c>
      <c r="C103" s="21">
        <f t="shared" si="4"/>
        <v>-6.9100556343940044E-3</v>
      </c>
      <c r="D103" s="61">
        <f t="shared" si="5"/>
        <v>-4.3439272664630491E-2</v>
      </c>
      <c r="E103" s="21">
        <f t="shared" si="3"/>
        <v>-2.5174664149512249E-2</v>
      </c>
    </row>
    <row r="104" spans="1:5" x14ac:dyDescent="0.25">
      <c r="A104" s="65">
        <v>1442.599976</v>
      </c>
      <c r="B104" s="65">
        <v>115.400002</v>
      </c>
      <c r="C104" s="21">
        <f t="shared" si="4"/>
        <v>3.076079379422202E-2</v>
      </c>
      <c r="D104" s="61">
        <f t="shared" si="5"/>
        <v>-5.1858197013430196E-3</v>
      </c>
      <c r="E104" s="21">
        <f t="shared" si="3"/>
        <v>1.27874870464395E-2</v>
      </c>
    </row>
    <row r="105" spans="1:5" x14ac:dyDescent="0.25">
      <c r="A105" s="65">
        <v>1482.75</v>
      </c>
      <c r="B105" s="65">
        <v>117.5</v>
      </c>
      <c r="C105" s="21">
        <f t="shared" si="4"/>
        <v>2.7451447285892296E-2</v>
      </c>
      <c r="D105" s="61">
        <f t="shared" si="5"/>
        <v>1.8033962179192155E-2</v>
      </c>
      <c r="E105" s="21">
        <f t="shared" si="3"/>
        <v>2.2742704732542224E-2</v>
      </c>
    </row>
    <row r="106" spans="1:5" x14ac:dyDescent="0.25">
      <c r="A106" s="65">
        <v>1478.849976</v>
      </c>
      <c r="B106" s="65">
        <v>115.800003</v>
      </c>
      <c r="C106" s="21">
        <f t="shared" si="4"/>
        <v>-2.6337292585025779E-3</v>
      </c>
      <c r="D106" s="61">
        <f t="shared" si="5"/>
        <v>-1.4573742538583343E-2</v>
      </c>
      <c r="E106" s="21">
        <f t="shared" si="3"/>
        <v>-8.60373589854296E-3</v>
      </c>
    </row>
    <row r="107" spans="1:5" x14ac:dyDescent="0.25">
      <c r="A107" s="65">
        <v>1465.900024</v>
      </c>
      <c r="B107" s="65">
        <v>114.699997</v>
      </c>
      <c r="C107" s="21">
        <f t="shared" si="4"/>
        <v>-8.795337792153567E-3</v>
      </c>
      <c r="D107" s="61">
        <f t="shared" si="5"/>
        <v>-9.5445930654931028E-3</v>
      </c>
      <c r="E107" s="21">
        <f t="shared" si="3"/>
        <v>-9.1699654288233349E-3</v>
      </c>
    </row>
    <row r="108" spans="1:5" x14ac:dyDescent="0.25">
      <c r="A108" s="65">
        <v>1501.900024</v>
      </c>
      <c r="B108" s="65">
        <v>114.050003</v>
      </c>
      <c r="C108" s="21">
        <f t="shared" si="4"/>
        <v>2.4261584523114069E-2</v>
      </c>
      <c r="D108" s="61">
        <f t="shared" si="5"/>
        <v>-5.6830229454879382E-3</v>
      </c>
      <c r="E108" s="21">
        <f t="shared" si="3"/>
        <v>9.2892807888130657E-3</v>
      </c>
    </row>
    <row r="109" spans="1:5" x14ac:dyDescent="0.25">
      <c r="A109" s="65">
        <v>1520.4499510000001</v>
      </c>
      <c r="B109" s="65">
        <v>113.949997</v>
      </c>
      <c r="C109" s="21">
        <f t="shared" si="4"/>
        <v>1.2275322238372665E-2</v>
      </c>
      <c r="D109" s="61">
        <f t="shared" si="5"/>
        <v>-8.7724567029288133E-4</v>
      </c>
      <c r="E109" s="21">
        <f t="shared" si="3"/>
        <v>5.6990382840398923E-3</v>
      </c>
    </row>
    <row r="110" spans="1:5" x14ac:dyDescent="0.25">
      <c r="A110" s="65">
        <v>1513.75</v>
      </c>
      <c r="B110" s="65">
        <v>117.099998</v>
      </c>
      <c r="C110" s="21">
        <f t="shared" si="4"/>
        <v>-4.4162955623645818E-3</v>
      </c>
      <c r="D110" s="61">
        <f t="shared" si="5"/>
        <v>2.7268524159895904E-2</v>
      </c>
      <c r="E110" s="21">
        <f t="shared" si="3"/>
        <v>1.1426114298765661E-2</v>
      </c>
    </row>
    <row r="111" spans="1:5" x14ac:dyDescent="0.25">
      <c r="A111" s="65">
        <v>1487</v>
      </c>
      <c r="B111" s="65">
        <v>115.400002</v>
      </c>
      <c r="C111" s="21">
        <f t="shared" si="4"/>
        <v>-1.7829348407146901E-2</v>
      </c>
      <c r="D111" s="61">
        <f t="shared" si="5"/>
        <v>-1.4623882119230687E-2</v>
      </c>
      <c r="E111" s="21">
        <f t="shared" si="3"/>
        <v>-1.6226615263188793E-2</v>
      </c>
    </row>
    <row r="112" spans="1:5" x14ac:dyDescent="0.25">
      <c r="A112" s="65">
        <v>1489</v>
      </c>
      <c r="B112" s="65">
        <v>113.650002</v>
      </c>
      <c r="C112" s="21">
        <f t="shared" si="4"/>
        <v>1.3440862238539562E-3</v>
      </c>
      <c r="D112" s="61">
        <f t="shared" si="5"/>
        <v>-1.5280803508581268E-2</v>
      </c>
      <c r="E112" s="21">
        <f t="shared" si="3"/>
        <v>-6.9683586423636562E-3</v>
      </c>
    </row>
    <row r="113" spans="1:5" x14ac:dyDescent="0.25">
      <c r="A113" s="65">
        <v>1513</v>
      </c>
      <c r="B113" s="65">
        <v>115.550003</v>
      </c>
      <c r="C113" s="21">
        <f t="shared" si="4"/>
        <v>1.5989681104346905E-2</v>
      </c>
      <c r="D113" s="61">
        <f t="shared" si="5"/>
        <v>1.6579794786735876E-2</v>
      </c>
      <c r="E113" s="21">
        <f t="shared" si="3"/>
        <v>1.6284737945541389E-2</v>
      </c>
    </row>
    <row r="114" spans="1:5" x14ac:dyDescent="0.25">
      <c r="A114" s="65">
        <v>1519.5</v>
      </c>
      <c r="B114" s="65">
        <v>114.349998</v>
      </c>
      <c r="C114" s="21">
        <f t="shared" si="4"/>
        <v>4.2868985684918091E-3</v>
      </c>
      <c r="D114" s="61">
        <f t="shared" si="5"/>
        <v>-1.0439459704547854E-2</v>
      </c>
      <c r="E114" s="21">
        <f t="shared" si="3"/>
        <v>-3.0762805680280224E-3</v>
      </c>
    </row>
    <row r="115" spans="1:5" x14ac:dyDescent="0.25">
      <c r="A115" s="65">
        <v>1527</v>
      </c>
      <c r="B115" s="65">
        <v>118.449997</v>
      </c>
      <c r="C115" s="21">
        <f t="shared" si="4"/>
        <v>4.9236928617847411E-3</v>
      </c>
      <c r="D115" s="61">
        <f t="shared" si="5"/>
        <v>3.522700229902373E-2</v>
      </c>
      <c r="E115" s="21">
        <f t="shared" si="3"/>
        <v>2.0075347580404235E-2</v>
      </c>
    </row>
    <row r="116" spans="1:5" x14ac:dyDescent="0.25">
      <c r="A116" s="65">
        <v>1510.1999510000001</v>
      </c>
      <c r="B116" s="65">
        <v>119.400002</v>
      </c>
      <c r="C116" s="21">
        <f t="shared" si="4"/>
        <v>-1.1062966295341406E-2</v>
      </c>
      <c r="D116" s="61">
        <f t="shared" si="5"/>
        <v>7.9883124312684801E-3</v>
      </c>
      <c r="E116" s="21">
        <f t="shared" si="3"/>
        <v>-1.5373269320364631E-3</v>
      </c>
    </row>
    <row r="117" spans="1:5" x14ac:dyDescent="0.25">
      <c r="A117" s="65">
        <v>1524.9499510000001</v>
      </c>
      <c r="B117" s="65">
        <v>123.800003</v>
      </c>
      <c r="C117" s="21">
        <f t="shared" si="4"/>
        <v>9.7195305632719175E-3</v>
      </c>
      <c r="D117" s="61">
        <f t="shared" si="5"/>
        <v>3.6188166774208316E-2</v>
      </c>
      <c r="E117" s="21">
        <f t="shared" si="3"/>
        <v>2.2953848668740118E-2</v>
      </c>
    </row>
    <row r="118" spans="1:5" x14ac:dyDescent="0.25">
      <c r="A118" s="65">
        <v>1520.650024</v>
      </c>
      <c r="B118" s="65">
        <v>126.699997</v>
      </c>
      <c r="C118" s="21">
        <f t="shared" si="4"/>
        <v>-2.8236996928942344E-3</v>
      </c>
      <c r="D118" s="61">
        <f t="shared" si="5"/>
        <v>2.3154679165984852E-2</v>
      </c>
      <c r="E118" s="21">
        <f t="shared" si="3"/>
        <v>1.0165489736545309E-2</v>
      </c>
    </row>
    <row r="119" spans="1:5" x14ac:dyDescent="0.25">
      <c r="A119" s="65">
        <v>1514</v>
      </c>
      <c r="B119" s="65">
        <v>127.5</v>
      </c>
      <c r="C119" s="21">
        <f t="shared" si="4"/>
        <v>-4.382735796274578E-3</v>
      </c>
      <c r="D119" s="61">
        <f t="shared" si="5"/>
        <v>6.2943009493671735E-3</v>
      </c>
      <c r="E119" s="21">
        <f t="shared" si="3"/>
        <v>9.5578257654629776E-4</v>
      </c>
    </row>
    <row r="120" spans="1:5" x14ac:dyDescent="0.25">
      <c r="A120" s="65">
        <v>1501.3000489999999</v>
      </c>
      <c r="B120" s="65">
        <v>125.900002</v>
      </c>
      <c r="C120" s="21">
        <f t="shared" si="4"/>
        <v>-8.4237229407553606E-3</v>
      </c>
      <c r="D120" s="61">
        <f t="shared" si="5"/>
        <v>-1.2628407662556001E-2</v>
      </c>
      <c r="E120" s="21">
        <f t="shared" si="3"/>
        <v>-1.0526065301655681E-2</v>
      </c>
    </row>
    <row r="121" spans="1:5" x14ac:dyDescent="0.25">
      <c r="A121" s="65">
        <v>1502</v>
      </c>
      <c r="B121" s="65">
        <v>128</v>
      </c>
      <c r="C121" s="21">
        <f t="shared" si="4"/>
        <v>4.6612126744136561E-4</v>
      </c>
      <c r="D121" s="61">
        <f t="shared" si="5"/>
        <v>1.6542306983692238E-2</v>
      </c>
      <c r="E121" s="21">
        <f t="shared" si="3"/>
        <v>8.5042141255668013E-3</v>
      </c>
    </row>
    <row r="122" spans="1:5" x14ac:dyDescent="0.25">
      <c r="A122" s="65">
        <v>1489</v>
      </c>
      <c r="B122" s="65">
        <v>124.800003</v>
      </c>
      <c r="C122" s="21">
        <f t="shared" si="4"/>
        <v>-8.6927996400711135E-3</v>
      </c>
      <c r="D122" s="61">
        <f t="shared" si="5"/>
        <v>-2.5317783945828596E-2</v>
      </c>
      <c r="E122" s="21">
        <f t="shared" si="3"/>
        <v>-1.7005291792949854E-2</v>
      </c>
    </row>
    <row r="123" spans="1:5" x14ac:dyDescent="0.25">
      <c r="A123" s="65">
        <v>1496.5500489999999</v>
      </c>
      <c r="B123" s="65">
        <v>126.599998</v>
      </c>
      <c r="C123" s="21">
        <f t="shared" si="4"/>
        <v>5.0577380855894253E-3</v>
      </c>
      <c r="D123" s="61">
        <f t="shared" si="5"/>
        <v>1.4320013938498707E-2</v>
      </c>
      <c r="E123" s="21">
        <f t="shared" si="3"/>
        <v>9.6888760120440662E-3</v>
      </c>
    </row>
    <row r="124" spans="1:5" x14ac:dyDescent="0.25">
      <c r="A124" s="65">
        <v>1486</v>
      </c>
      <c r="B124" s="65">
        <v>125.800003</v>
      </c>
      <c r="C124" s="21">
        <f t="shared" si="4"/>
        <v>-7.0745454918939646E-3</v>
      </c>
      <c r="D124" s="61">
        <f t="shared" si="5"/>
        <v>-6.3391257985707401E-3</v>
      </c>
      <c r="E124" s="21">
        <f t="shared" si="3"/>
        <v>-6.7068356452323523E-3</v>
      </c>
    </row>
    <row r="125" spans="1:5" x14ac:dyDescent="0.25">
      <c r="A125" s="65">
        <v>1496</v>
      </c>
      <c r="B125" s="65">
        <v>128.5</v>
      </c>
      <c r="C125" s="21">
        <f t="shared" si="4"/>
        <v>6.7069332567180799E-3</v>
      </c>
      <c r="D125" s="61">
        <f t="shared" si="5"/>
        <v>2.1235536221557907E-2</v>
      </c>
      <c r="E125" s="21">
        <f t="shared" si="3"/>
        <v>1.3971234739137993E-2</v>
      </c>
    </row>
    <row r="126" spans="1:5" x14ac:dyDescent="0.25">
      <c r="A126" s="65">
        <v>1494</v>
      </c>
      <c r="B126" s="65">
        <v>128.25</v>
      </c>
      <c r="C126" s="21">
        <f t="shared" si="4"/>
        <v>-1.3377928416599422E-3</v>
      </c>
      <c r="D126" s="61">
        <f t="shared" si="5"/>
        <v>-1.9474202843955666E-3</v>
      </c>
      <c r="E126" s="21">
        <f t="shared" si="3"/>
        <v>-1.6426065630277544E-3</v>
      </c>
    </row>
    <row r="127" spans="1:5" x14ac:dyDescent="0.25">
      <c r="A127" s="65">
        <v>1478.75</v>
      </c>
      <c r="B127" s="65">
        <v>127</v>
      </c>
      <c r="C127" s="21">
        <f t="shared" si="4"/>
        <v>-1.0259950400166098E-2</v>
      </c>
      <c r="D127" s="61">
        <f t="shared" si="5"/>
        <v>-9.7943975922876979E-3</v>
      </c>
      <c r="E127" s="21">
        <f t="shared" si="3"/>
        <v>-1.0027173996226898E-2</v>
      </c>
    </row>
    <row r="128" spans="1:5" x14ac:dyDescent="0.25">
      <c r="A128" s="65">
        <v>1490</v>
      </c>
      <c r="B128" s="65">
        <v>124.550003</v>
      </c>
      <c r="C128" s="21">
        <f t="shared" si="4"/>
        <v>7.5789836469082987E-3</v>
      </c>
      <c r="D128" s="61">
        <f t="shared" si="5"/>
        <v>-1.9479820663689907E-2</v>
      </c>
      <c r="E128" s="21">
        <f t="shared" si="3"/>
        <v>-5.9504185083908041E-3</v>
      </c>
    </row>
    <row r="129" spans="1:5" x14ac:dyDescent="0.25">
      <c r="A129" s="65">
        <v>1491.8000489999999</v>
      </c>
      <c r="B129" s="65">
        <v>122</v>
      </c>
      <c r="C129" s="21">
        <f t="shared" si="4"/>
        <v>1.2073574277834127E-3</v>
      </c>
      <c r="D129" s="61">
        <f t="shared" si="5"/>
        <v>-2.0686221061644736E-2</v>
      </c>
      <c r="E129" s="21">
        <f t="shared" si="3"/>
        <v>-9.7394318169306618E-3</v>
      </c>
    </row>
    <row r="130" spans="1:5" x14ac:dyDescent="0.25">
      <c r="A130" s="65">
        <v>1508</v>
      </c>
      <c r="B130" s="65">
        <v>124.199997</v>
      </c>
      <c r="C130" s="21">
        <f t="shared" si="4"/>
        <v>1.0800792200612967E-2</v>
      </c>
      <c r="D130" s="61">
        <f t="shared" si="5"/>
        <v>1.7872100611532195E-2</v>
      </c>
      <c r="E130" s="21">
        <f t="shared" si="3"/>
        <v>1.4336446406072581E-2</v>
      </c>
    </row>
    <row r="131" spans="1:5" x14ac:dyDescent="0.25">
      <c r="A131" s="65">
        <v>1497.8000489999999</v>
      </c>
      <c r="B131" s="65">
        <v>124.400002</v>
      </c>
      <c r="C131" s="21">
        <f t="shared" si="4"/>
        <v>-6.7868720379870764E-3</v>
      </c>
      <c r="D131" s="61">
        <f t="shared" si="5"/>
        <v>1.6090510374607541E-3</v>
      </c>
      <c r="E131" s="21">
        <f t="shared" ref="E131:E194" si="6">0.5*(C131+D131)</f>
        <v>-2.588910500263161E-3</v>
      </c>
    </row>
    <row r="132" spans="1:5" x14ac:dyDescent="0.25">
      <c r="A132" s="65">
        <v>1513.4499510000001</v>
      </c>
      <c r="B132" s="65">
        <v>124.449997</v>
      </c>
      <c r="C132" s="21">
        <f t="shared" ref="C132:C195" si="7">LN(A132/A131)</f>
        <v>1.0394383000548795E-2</v>
      </c>
      <c r="D132" s="61">
        <f t="shared" ref="D132:D195" si="8">LN(B132/B131)</f>
        <v>4.0180832528465769E-4</v>
      </c>
      <c r="E132" s="21">
        <f t="shared" si="6"/>
        <v>5.3980956629167262E-3</v>
      </c>
    </row>
    <row r="133" spans="1:5" x14ac:dyDescent="0.25">
      <c r="A133" s="65">
        <v>1522</v>
      </c>
      <c r="B133" s="65">
        <v>124.949997</v>
      </c>
      <c r="C133" s="21">
        <f t="shared" si="7"/>
        <v>5.6334788911680577E-3</v>
      </c>
      <c r="D133" s="61">
        <f t="shared" si="8"/>
        <v>4.0096285638233087E-3</v>
      </c>
      <c r="E133" s="21">
        <f t="shared" si="6"/>
        <v>4.8215537274956827E-3</v>
      </c>
    </row>
    <row r="134" spans="1:5" x14ac:dyDescent="0.25">
      <c r="A134" s="65">
        <v>1523</v>
      </c>
      <c r="B134" s="65">
        <v>124.5</v>
      </c>
      <c r="C134" s="21">
        <f t="shared" si="7"/>
        <v>6.5681447353075359E-4</v>
      </c>
      <c r="D134" s="61">
        <f t="shared" si="8"/>
        <v>-3.6079173665949284E-3</v>
      </c>
      <c r="E134" s="21">
        <f t="shared" si="6"/>
        <v>-1.4755514465320874E-3</v>
      </c>
    </row>
    <row r="135" spans="1:5" x14ac:dyDescent="0.25">
      <c r="A135" s="65">
        <v>1508.1999510000001</v>
      </c>
      <c r="B135" s="65">
        <v>122.449997</v>
      </c>
      <c r="C135" s="21">
        <f t="shared" si="7"/>
        <v>-9.7652196156754068E-3</v>
      </c>
      <c r="D135" s="61">
        <f t="shared" si="8"/>
        <v>-1.6602957006381733E-2</v>
      </c>
      <c r="E135" s="21">
        <f t="shared" si="6"/>
        <v>-1.3184088311028571E-2</v>
      </c>
    </row>
    <row r="136" spans="1:5" x14ac:dyDescent="0.25">
      <c r="A136" s="65">
        <v>1509</v>
      </c>
      <c r="B136" s="65">
        <v>120.949997</v>
      </c>
      <c r="C136" s="21">
        <f t="shared" si="7"/>
        <v>5.3032548836265793E-4</v>
      </c>
      <c r="D136" s="61">
        <f t="shared" si="8"/>
        <v>-1.23255466459825E-2</v>
      </c>
      <c r="E136" s="21">
        <f t="shared" si="6"/>
        <v>-5.8976105788099212E-3</v>
      </c>
    </row>
    <row r="137" spans="1:5" x14ac:dyDescent="0.25">
      <c r="A137" s="65">
        <v>1502</v>
      </c>
      <c r="B137" s="65">
        <v>119.75</v>
      </c>
      <c r="C137" s="21">
        <f t="shared" si="7"/>
        <v>-4.6496264437687921E-3</v>
      </c>
      <c r="D137" s="61">
        <f t="shared" si="8"/>
        <v>-9.9709759613734912E-3</v>
      </c>
      <c r="E137" s="21">
        <f t="shared" si="6"/>
        <v>-7.3103012025711421E-3</v>
      </c>
    </row>
    <row r="138" spans="1:5" x14ac:dyDescent="0.25">
      <c r="A138" s="65">
        <v>1489.25</v>
      </c>
      <c r="B138" s="65">
        <v>120.849998</v>
      </c>
      <c r="C138" s="21">
        <f t="shared" si="7"/>
        <v>-8.5249158152832655E-3</v>
      </c>
      <c r="D138" s="61">
        <f t="shared" si="8"/>
        <v>9.1438543090257875E-3</v>
      </c>
      <c r="E138" s="21">
        <f t="shared" si="6"/>
        <v>3.09469246871261E-4</v>
      </c>
    </row>
    <row r="139" spans="1:5" x14ac:dyDescent="0.25">
      <c r="A139" s="65">
        <v>1504.5</v>
      </c>
      <c r="B139" s="65">
        <v>121.449997</v>
      </c>
      <c r="C139" s="21">
        <f t="shared" si="7"/>
        <v>1.0187979561302995E-2</v>
      </c>
      <c r="D139" s="61">
        <f t="shared" si="8"/>
        <v>4.9525401466075491E-3</v>
      </c>
      <c r="E139" s="21">
        <f t="shared" si="6"/>
        <v>7.5702598539552721E-3</v>
      </c>
    </row>
    <row r="140" spans="1:5" x14ac:dyDescent="0.25">
      <c r="A140" s="65">
        <v>1540</v>
      </c>
      <c r="B140" s="65">
        <v>125</v>
      </c>
      <c r="C140" s="21">
        <f t="shared" si="7"/>
        <v>2.3321799337574826E-2</v>
      </c>
      <c r="D140" s="61">
        <f t="shared" si="8"/>
        <v>2.881110655564327E-2</v>
      </c>
      <c r="E140" s="21">
        <f t="shared" si="6"/>
        <v>2.6066452946609048E-2</v>
      </c>
    </row>
    <row r="141" spans="1:5" x14ac:dyDescent="0.25">
      <c r="A141" s="65">
        <v>1545.349976</v>
      </c>
      <c r="B141" s="65">
        <v>120.400002</v>
      </c>
      <c r="C141" s="21">
        <f t="shared" si="7"/>
        <v>3.4679899548561359E-3</v>
      </c>
      <c r="D141" s="61">
        <f t="shared" si="8"/>
        <v>-3.7494187816284864E-2</v>
      </c>
      <c r="E141" s="21">
        <f t="shared" si="6"/>
        <v>-1.7013098930714364E-2</v>
      </c>
    </row>
    <row r="142" spans="1:5" x14ac:dyDescent="0.25">
      <c r="A142" s="65">
        <v>1537.6999510000001</v>
      </c>
      <c r="B142" s="65">
        <v>119.400002</v>
      </c>
      <c r="C142" s="21">
        <f t="shared" si="7"/>
        <v>-4.9626447066580034E-3</v>
      </c>
      <c r="D142" s="61">
        <f t="shared" si="8"/>
        <v>-8.3403317770959166E-3</v>
      </c>
      <c r="E142" s="21">
        <f t="shared" si="6"/>
        <v>-6.65148824187696E-3</v>
      </c>
    </row>
    <row r="143" spans="1:5" x14ac:dyDescent="0.25">
      <c r="A143" s="65">
        <v>1516</v>
      </c>
      <c r="B143" s="65">
        <v>118.650002</v>
      </c>
      <c r="C143" s="21">
        <f t="shared" si="7"/>
        <v>-1.4212474453556199E-2</v>
      </c>
      <c r="D143" s="61">
        <f t="shared" si="8"/>
        <v>-6.3012179708478878E-3</v>
      </c>
      <c r="E143" s="21">
        <f t="shared" si="6"/>
        <v>-1.0256846212202044E-2</v>
      </c>
    </row>
    <row r="144" spans="1:5" x14ac:dyDescent="0.25">
      <c r="A144" s="65">
        <v>1502</v>
      </c>
      <c r="B144" s="65">
        <v>119.349998</v>
      </c>
      <c r="C144" s="21">
        <f t="shared" si="7"/>
        <v>-9.2777338782368771E-3</v>
      </c>
      <c r="D144" s="61">
        <f t="shared" si="8"/>
        <v>5.8823362893304539E-3</v>
      </c>
      <c r="E144" s="21">
        <f t="shared" si="6"/>
        <v>-1.6976987944532116E-3</v>
      </c>
    </row>
    <row r="145" spans="1:5" x14ac:dyDescent="0.25">
      <c r="A145" s="65">
        <v>1506.099976</v>
      </c>
      <c r="B145" s="65">
        <v>120.800003</v>
      </c>
      <c r="C145" s="21">
        <f t="shared" si="7"/>
        <v>2.7259589585257966E-3</v>
      </c>
      <c r="D145" s="61">
        <f t="shared" si="8"/>
        <v>1.2075974307748536E-2</v>
      </c>
      <c r="E145" s="21">
        <f t="shared" si="6"/>
        <v>7.4009666331371661E-3</v>
      </c>
    </row>
    <row r="146" spans="1:5" x14ac:dyDescent="0.25">
      <c r="A146" s="65">
        <v>1507.349976</v>
      </c>
      <c r="B146" s="65">
        <v>121.75</v>
      </c>
      <c r="C146" s="21">
        <f t="shared" si="7"/>
        <v>8.296139584890327E-4</v>
      </c>
      <c r="D146" s="61">
        <f t="shared" si="8"/>
        <v>7.8334516275477169E-3</v>
      </c>
      <c r="E146" s="21">
        <f t="shared" si="6"/>
        <v>4.3315327930183748E-3</v>
      </c>
    </row>
    <row r="147" spans="1:5" x14ac:dyDescent="0.25">
      <c r="A147" s="65">
        <v>1526.75</v>
      </c>
      <c r="B147" s="65">
        <v>119.400002</v>
      </c>
      <c r="C147" s="21">
        <f t="shared" si="7"/>
        <v>1.2788166862149257E-2</v>
      </c>
      <c r="D147" s="61">
        <f t="shared" si="8"/>
        <v>-1.9490544253778826E-2</v>
      </c>
      <c r="E147" s="21">
        <f t="shared" si="6"/>
        <v>-3.3511886958147849E-3</v>
      </c>
    </row>
    <row r="148" spans="1:5" x14ac:dyDescent="0.25">
      <c r="A148" s="65">
        <v>1529.9499510000001</v>
      </c>
      <c r="B148" s="65">
        <v>117.400002</v>
      </c>
      <c r="C148" s="21">
        <f t="shared" si="7"/>
        <v>2.0937299834896781E-3</v>
      </c>
      <c r="D148" s="61">
        <f t="shared" si="8"/>
        <v>-1.6892293279149234E-2</v>
      </c>
      <c r="E148" s="21">
        <f t="shared" si="6"/>
        <v>-7.3992816478297783E-3</v>
      </c>
    </row>
    <row r="149" spans="1:5" x14ac:dyDescent="0.25">
      <c r="A149" s="65">
        <v>1488.849976</v>
      </c>
      <c r="B149" s="65">
        <v>116.550003</v>
      </c>
      <c r="C149" s="21">
        <f t="shared" si="7"/>
        <v>-2.7231029347877311E-2</v>
      </c>
      <c r="D149" s="61">
        <f t="shared" si="8"/>
        <v>-7.2665332079794439E-3</v>
      </c>
      <c r="E149" s="21">
        <f t="shared" si="6"/>
        <v>-1.7248781277928376E-2</v>
      </c>
    </row>
    <row r="150" spans="1:5" x14ac:dyDescent="0.25">
      <c r="A150" s="65">
        <v>1454</v>
      </c>
      <c r="B150" s="65">
        <v>113.25</v>
      </c>
      <c r="C150" s="21">
        <f t="shared" si="7"/>
        <v>-2.3685614645391935E-2</v>
      </c>
      <c r="D150" s="61">
        <f t="shared" si="8"/>
        <v>-2.8722626858648164E-2</v>
      </c>
      <c r="E150" s="21">
        <f t="shared" si="6"/>
        <v>-2.6204120752020048E-2</v>
      </c>
    </row>
    <row r="151" spans="1:5" x14ac:dyDescent="0.25">
      <c r="A151" s="65">
        <v>1468.5</v>
      </c>
      <c r="B151" s="65">
        <v>115.800003</v>
      </c>
      <c r="C151" s="21">
        <f t="shared" si="7"/>
        <v>9.9230925452100192E-3</v>
      </c>
      <c r="D151" s="61">
        <f t="shared" si="8"/>
        <v>2.2266826682487001E-2</v>
      </c>
      <c r="E151" s="21">
        <f t="shared" si="6"/>
        <v>1.6094959613848509E-2</v>
      </c>
    </row>
    <row r="152" spans="1:5" x14ac:dyDescent="0.25">
      <c r="A152" s="65">
        <v>1457.4499510000001</v>
      </c>
      <c r="B152" s="65">
        <v>116.75</v>
      </c>
      <c r="C152" s="21">
        <f t="shared" si="7"/>
        <v>-7.5531719401572012E-3</v>
      </c>
      <c r="D152" s="61">
        <f t="shared" si="8"/>
        <v>8.1703055033762878E-3</v>
      </c>
      <c r="E152" s="21">
        <f t="shared" si="6"/>
        <v>3.0856678160954328E-4</v>
      </c>
    </row>
    <row r="153" spans="1:5" x14ac:dyDescent="0.25">
      <c r="A153" s="65">
        <v>1444</v>
      </c>
      <c r="B153" s="65">
        <v>115.599998</v>
      </c>
      <c r="C153" s="21">
        <f t="shared" si="7"/>
        <v>-9.2712592457459882E-3</v>
      </c>
      <c r="D153" s="61">
        <f t="shared" si="8"/>
        <v>-9.8989576117678203E-3</v>
      </c>
      <c r="E153" s="21">
        <f t="shared" si="6"/>
        <v>-9.5851084287569034E-3</v>
      </c>
    </row>
    <row r="154" spans="1:5" x14ac:dyDescent="0.25">
      <c r="A154" s="65">
        <v>1449.900024</v>
      </c>
      <c r="B154" s="65">
        <v>115.900002</v>
      </c>
      <c r="C154" s="21">
        <f t="shared" si="7"/>
        <v>4.0775646192421789E-3</v>
      </c>
      <c r="D154" s="61">
        <f t="shared" si="8"/>
        <v>2.5918286647223796E-3</v>
      </c>
      <c r="E154" s="21">
        <f t="shared" si="6"/>
        <v>3.3346966419822792E-3</v>
      </c>
    </row>
    <row r="155" spans="1:5" x14ac:dyDescent="0.25">
      <c r="A155" s="65">
        <v>1438.6999510000001</v>
      </c>
      <c r="B155" s="65">
        <v>115.199997</v>
      </c>
      <c r="C155" s="21">
        <f t="shared" si="7"/>
        <v>-7.7547110875519501E-3</v>
      </c>
      <c r="D155" s="61">
        <f t="shared" si="8"/>
        <v>-6.0580453818374382E-3</v>
      </c>
      <c r="E155" s="21">
        <f t="shared" si="6"/>
        <v>-6.9063782346946937E-3</v>
      </c>
    </row>
    <row r="156" spans="1:5" x14ac:dyDescent="0.25">
      <c r="A156" s="65">
        <v>1429.9499510000001</v>
      </c>
      <c r="B156" s="65">
        <v>115.800003</v>
      </c>
      <c r="C156" s="21">
        <f t="shared" si="7"/>
        <v>-6.1004496436979352E-3</v>
      </c>
      <c r="D156" s="61">
        <f t="shared" si="8"/>
        <v>5.1948688255064601E-3</v>
      </c>
      <c r="E156" s="21">
        <f t="shared" si="6"/>
        <v>-4.5279040909573754E-4</v>
      </c>
    </row>
    <row r="157" spans="1:5" x14ac:dyDescent="0.25">
      <c r="A157" s="65">
        <v>1431.75</v>
      </c>
      <c r="B157" s="65">
        <v>116.75</v>
      </c>
      <c r="C157" s="21">
        <f t="shared" si="7"/>
        <v>1.2580279332026969E-3</v>
      </c>
      <c r="D157" s="61">
        <f t="shared" si="8"/>
        <v>8.1703055033762878E-3</v>
      </c>
      <c r="E157" s="21">
        <f t="shared" si="6"/>
        <v>4.7141667182894927E-3</v>
      </c>
    </row>
    <row r="158" spans="1:5" x14ac:dyDescent="0.25">
      <c r="A158" s="65">
        <v>1435</v>
      </c>
      <c r="B158" s="65">
        <v>117.5</v>
      </c>
      <c r="C158" s="21">
        <f t="shared" si="7"/>
        <v>2.2673769197548441E-3</v>
      </c>
      <c r="D158" s="61">
        <f t="shared" si="8"/>
        <v>6.4034370352070071E-3</v>
      </c>
      <c r="E158" s="21">
        <f t="shared" si="6"/>
        <v>4.335406977480926E-3</v>
      </c>
    </row>
    <row r="159" spans="1:5" x14ac:dyDescent="0.25">
      <c r="A159" s="65">
        <v>1439.900024</v>
      </c>
      <c r="B159" s="65">
        <v>118.199997</v>
      </c>
      <c r="C159" s="21">
        <f t="shared" si="7"/>
        <v>3.4088341883273536E-3</v>
      </c>
      <c r="D159" s="61">
        <f t="shared" si="8"/>
        <v>5.9397460070732648E-3</v>
      </c>
      <c r="E159" s="21">
        <f t="shared" si="6"/>
        <v>4.674290097700309E-3</v>
      </c>
    </row>
    <row r="160" spans="1:5" x14ac:dyDescent="0.25">
      <c r="A160" s="65">
        <v>1474.5</v>
      </c>
      <c r="B160" s="65">
        <v>118.5</v>
      </c>
      <c r="C160" s="21">
        <f t="shared" si="7"/>
        <v>2.3745265873282111E-2</v>
      </c>
      <c r="D160" s="61">
        <f t="shared" si="8"/>
        <v>2.5348809838990813E-3</v>
      </c>
      <c r="E160" s="21">
        <f t="shared" si="6"/>
        <v>1.3140073428590596E-2</v>
      </c>
    </row>
    <row r="161" spans="1:5" x14ac:dyDescent="0.25">
      <c r="A161" s="65">
        <v>1507.0500489999999</v>
      </c>
      <c r="B161" s="65">
        <v>117.25</v>
      </c>
      <c r="C161" s="21">
        <f t="shared" si="7"/>
        <v>2.1835180834953061E-2</v>
      </c>
      <c r="D161" s="61">
        <f t="shared" si="8"/>
        <v>-1.0604553248797112E-2</v>
      </c>
      <c r="E161" s="21">
        <f t="shared" si="6"/>
        <v>5.6153137930779742E-3</v>
      </c>
    </row>
    <row r="162" spans="1:5" x14ac:dyDescent="0.25">
      <c r="A162" s="65">
        <v>1500</v>
      </c>
      <c r="B162" s="65">
        <v>118.199997</v>
      </c>
      <c r="C162" s="21">
        <f t="shared" si="7"/>
        <v>-4.6890219999825011E-3</v>
      </c>
      <c r="D162" s="61">
        <f t="shared" si="8"/>
        <v>8.0696722648981208E-3</v>
      </c>
      <c r="E162" s="21">
        <f t="shared" si="6"/>
        <v>1.6903251324578098E-3</v>
      </c>
    </row>
    <row r="163" spans="1:5" x14ac:dyDescent="0.25">
      <c r="A163" s="65">
        <v>1507.349976</v>
      </c>
      <c r="B163" s="65">
        <v>117</v>
      </c>
      <c r="C163" s="21">
        <f t="shared" si="7"/>
        <v>4.8880181507934611E-3</v>
      </c>
      <c r="D163" s="61">
        <f t="shared" si="8"/>
        <v>-1.0204144793530656E-2</v>
      </c>
      <c r="E163" s="21">
        <f t="shared" si="6"/>
        <v>-2.6580633213685975E-3</v>
      </c>
    </row>
    <row r="164" spans="1:5" x14ac:dyDescent="0.25">
      <c r="A164" s="65">
        <v>1519.75</v>
      </c>
      <c r="B164" s="65">
        <v>115.699997</v>
      </c>
      <c r="C164" s="21">
        <f t="shared" si="7"/>
        <v>8.1927213877368097E-3</v>
      </c>
      <c r="D164" s="61">
        <f t="shared" si="8"/>
        <v>-1.1173326527252685E-2</v>
      </c>
      <c r="E164" s="21">
        <f t="shared" si="6"/>
        <v>-1.4903025697579377E-3</v>
      </c>
    </row>
    <row r="165" spans="1:5" x14ac:dyDescent="0.25">
      <c r="A165" s="65">
        <v>1518.849976</v>
      </c>
      <c r="B165" s="65">
        <v>117.300003</v>
      </c>
      <c r="C165" s="21">
        <f t="shared" si="7"/>
        <v>-5.9239388759907646E-4</v>
      </c>
      <c r="D165" s="61">
        <f t="shared" si="8"/>
        <v>1.3734172964373514E-2</v>
      </c>
      <c r="E165" s="21">
        <f t="shared" si="6"/>
        <v>6.5708895383872193E-3</v>
      </c>
    </row>
    <row r="166" spans="1:5" x14ac:dyDescent="0.25">
      <c r="A166" s="65">
        <v>1507.599976</v>
      </c>
      <c r="B166" s="65">
        <v>117.900002</v>
      </c>
      <c r="C166" s="21">
        <f t="shared" si="7"/>
        <v>-7.4344872675945828E-3</v>
      </c>
      <c r="D166" s="61">
        <f t="shared" si="8"/>
        <v>5.102043271976533E-3</v>
      </c>
      <c r="E166" s="21">
        <f t="shared" si="6"/>
        <v>-1.1662219978090249E-3</v>
      </c>
    </row>
    <row r="167" spans="1:5" x14ac:dyDescent="0.25">
      <c r="A167" s="65">
        <v>1531</v>
      </c>
      <c r="B167" s="65">
        <v>116.949997</v>
      </c>
      <c r="C167" s="21">
        <f t="shared" si="7"/>
        <v>1.5402150184045643E-2</v>
      </c>
      <c r="D167" s="61">
        <f t="shared" si="8"/>
        <v>-8.090357128653863E-3</v>
      </c>
      <c r="E167" s="21">
        <f t="shared" si="6"/>
        <v>3.6558965276958901E-3</v>
      </c>
    </row>
    <row r="168" spans="1:5" x14ac:dyDescent="0.25">
      <c r="A168" s="65">
        <v>1535</v>
      </c>
      <c r="B168" s="65">
        <v>118.349998</v>
      </c>
      <c r="C168" s="21">
        <f t="shared" si="7"/>
        <v>2.6092643636138452E-3</v>
      </c>
      <c r="D168" s="61">
        <f t="shared" si="8"/>
        <v>1.1899851682764868E-2</v>
      </c>
      <c r="E168" s="21">
        <f t="shared" si="6"/>
        <v>7.254558023189357E-3</v>
      </c>
    </row>
    <row r="169" spans="1:5" x14ac:dyDescent="0.25">
      <c r="A169" s="65">
        <v>1524</v>
      </c>
      <c r="B169" s="65">
        <v>116</v>
      </c>
      <c r="C169" s="21">
        <f t="shared" si="7"/>
        <v>-7.1919237747059932E-3</v>
      </c>
      <c r="D169" s="61">
        <f t="shared" si="8"/>
        <v>-2.0056127954599837E-2</v>
      </c>
      <c r="E169" s="21">
        <f t="shared" si="6"/>
        <v>-1.3624025864652915E-2</v>
      </c>
    </row>
    <row r="170" spans="1:5" x14ac:dyDescent="0.25">
      <c r="A170" s="65">
        <v>1565.349976</v>
      </c>
      <c r="B170" s="65">
        <v>115.25</v>
      </c>
      <c r="C170" s="21">
        <f t="shared" si="7"/>
        <v>2.6770968563968784E-2</v>
      </c>
      <c r="D170" s="61">
        <f t="shared" si="8"/>
        <v>-6.4865092296067734E-3</v>
      </c>
      <c r="E170" s="21">
        <f t="shared" si="6"/>
        <v>1.0142229667181006E-2</v>
      </c>
    </row>
    <row r="171" spans="1:5" x14ac:dyDescent="0.25">
      <c r="A171" s="65">
        <v>1519.8000489999999</v>
      </c>
      <c r="B171" s="65">
        <v>111.75</v>
      </c>
      <c r="C171" s="21">
        <f t="shared" si="7"/>
        <v>-2.9530646333791981E-2</v>
      </c>
      <c r="D171" s="61">
        <f t="shared" si="8"/>
        <v>-3.0839448383079702E-2</v>
      </c>
      <c r="E171" s="21">
        <f t="shared" si="6"/>
        <v>-3.0185047358435843E-2</v>
      </c>
    </row>
    <row r="172" spans="1:5" x14ac:dyDescent="0.25">
      <c r="A172" s="65">
        <v>1533.150024</v>
      </c>
      <c r="B172" s="65">
        <v>112</v>
      </c>
      <c r="C172" s="21">
        <f t="shared" si="7"/>
        <v>8.7456786204722064E-3</v>
      </c>
      <c r="D172" s="61">
        <f t="shared" si="8"/>
        <v>2.2346378014163628E-3</v>
      </c>
      <c r="E172" s="21">
        <f t="shared" si="6"/>
        <v>5.4901582109442848E-3</v>
      </c>
    </row>
    <row r="173" spans="1:5" x14ac:dyDescent="0.25">
      <c r="A173" s="65">
        <v>1564.5</v>
      </c>
      <c r="B173" s="65">
        <v>115.199997</v>
      </c>
      <c r="C173" s="21">
        <f t="shared" si="7"/>
        <v>2.024182601169628E-2</v>
      </c>
      <c r="D173" s="61">
        <f t="shared" si="8"/>
        <v>2.8170850925029189E-2</v>
      </c>
      <c r="E173" s="21">
        <f t="shared" si="6"/>
        <v>2.4206338468362735E-2</v>
      </c>
    </row>
    <row r="174" spans="1:5" x14ac:dyDescent="0.25">
      <c r="A174" s="65">
        <v>1564.8000489999999</v>
      </c>
      <c r="B174" s="65">
        <v>117.199997</v>
      </c>
      <c r="C174" s="21">
        <f t="shared" si="7"/>
        <v>1.9176748552152072E-4</v>
      </c>
      <c r="D174" s="61">
        <f t="shared" si="8"/>
        <v>1.7212129325518327E-2</v>
      </c>
      <c r="E174" s="21">
        <f t="shared" si="6"/>
        <v>8.7019484055199242E-3</v>
      </c>
    </row>
    <row r="175" spans="1:5" x14ac:dyDescent="0.25">
      <c r="A175" s="65">
        <v>1571</v>
      </c>
      <c r="B175" s="65">
        <v>116.25</v>
      </c>
      <c r="C175" s="21">
        <f t="shared" si="7"/>
        <v>3.9543076611628543E-3</v>
      </c>
      <c r="D175" s="61">
        <f t="shared" si="8"/>
        <v>-8.1388070781765083E-3</v>
      </c>
      <c r="E175" s="21">
        <f t="shared" si="6"/>
        <v>-2.092249708506827E-3</v>
      </c>
    </row>
    <row r="176" spans="1:5" x14ac:dyDescent="0.25">
      <c r="A176" s="65">
        <v>1558.650024</v>
      </c>
      <c r="B176" s="65">
        <v>117</v>
      </c>
      <c r="C176" s="21">
        <f t="shared" si="7"/>
        <v>-7.8922818909153303E-3</v>
      </c>
      <c r="D176" s="61">
        <f t="shared" si="8"/>
        <v>6.4308903302903314E-3</v>
      </c>
      <c r="E176" s="21">
        <f t="shared" si="6"/>
        <v>-7.3069578031249947E-4</v>
      </c>
    </row>
    <row r="177" spans="1:5" x14ac:dyDescent="0.25">
      <c r="A177" s="65">
        <v>1570</v>
      </c>
      <c r="B177" s="65">
        <v>120.400002</v>
      </c>
      <c r="C177" s="21">
        <f t="shared" si="7"/>
        <v>7.2555419776478428E-3</v>
      </c>
      <c r="D177" s="61">
        <f t="shared" si="8"/>
        <v>2.8645614688260199E-2</v>
      </c>
      <c r="E177" s="21">
        <f t="shared" si="6"/>
        <v>1.795057833295402E-2</v>
      </c>
    </row>
    <row r="178" spans="1:5" x14ac:dyDescent="0.25">
      <c r="A178" s="65">
        <v>1583.349976</v>
      </c>
      <c r="B178" s="65">
        <v>121</v>
      </c>
      <c r="C178" s="21">
        <f t="shared" si="7"/>
        <v>8.4672211208764378E-3</v>
      </c>
      <c r="D178" s="61">
        <f t="shared" si="8"/>
        <v>4.9709961107249059E-3</v>
      </c>
      <c r="E178" s="21">
        <f t="shared" si="6"/>
        <v>6.7191086158006723E-3</v>
      </c>
    </row>
    <row r="179" spans="1:5" x14ac:dyDescent="0.25">
      <c r="A179" s="65">
        <v>1598</v>
      </c>
      <c r="B179" s="65">
        <v>122.25</v>
      </c>
      <c r="C179" s="21">
        <f t="shared" si="7"/>
        <v>9.2100068629899241E-3</v>
      </c>
      <c r="D179" s="61">
        <f t="shared" si="8"/>
        <v>1.027758275824023E-2</v>
      </c>
      <c r="E179" s="21">
        <f t="shared" si="6"/>
        <v>9.7437948106150769E-3</v>
      </c>
    </row>
    <row r="180" spans="1:5" x14ac:dyDescent="0.25">
      <c r="A180" s="65">
        <v>1592</v>
      </c>
      <c r="B180" s="65">
        <v>120.150002</v>
      </c>
      <c r="C180" s="21">
        <f t="shared" si="7"/>
        <v>-3.7617599218916845E-3</v>
      </c>
      <c r="D180" s="61">
        <f t="shared" si="8"/>
        <v>-1.7327149526644298E-2</v>
      </c>
      <c r="E180" s="21">
        <f t="shared" si="6"/>
        <v>-1.0544454724267991E-2</v>
      </c>
    </row>
    <row r="181" spans="1:5" x14ac:dyDescent="0.25">
      <c r="A181" s="65">
        <v>1598</v>
      </c>
      <c r="B181" s="65">
        <v>123.5</v>
      </c>
      <c r="C181" s="21">
        <f t="shared" si="7"/>
        <v>3.761759921891586E-3</v>
      </c>
      <c r="D181" s="61">
        <f t="shared" si="8"/>
        <v>2.7500177239694699E-2</v>
      </c>
      <c r="E181" s="21">
        <f t="shared" si="6"/>
        <v>1.5630968580793141E-2</v>
      </c>
    </row>
    <row r="182" spans="1:5" x14ac:dyDescent="0.25">
      <c r="A182" s="65">
        <v>1580.9499510000001</v>
      </c>
      <c r="B182" s="65">
        <v>124.349998</v>
      </c>
      <c r="C182" s="21">
        <f t="shared" si="7"/>
        <v>-1.0726946164316501E-2</v>
      </c>
      <c r="D182" s="61">
        <f t="shared" si="8"/>
        <v>6.8589980977468504E-3</v>
      </c>
      <c r="E182" s="21">
        <f t="shared" si="6"/>
        <v>-1.9339740332848252E-3</v>
      </c>
    </row>
    <row r="183" spans="1:5" x14ac:dyDescent="0.25">
      <c r="A183" s="65">
        <v>1582</v>
      </c>
      <c r="B183" s="65">
        <v>122.75</v>
      </c>
      <c r="C183" s="21">
        <f t="shared" si="7"/>
        <v>6.6396816569576952E-4</v>
      </c>
      <c r="D183" s="61">
        <f t="shared" si="8"/>
        <v>-1.2950387491148643E-2</v>
      </c>
      <c r="E183" s="21">
        <f t="shared" si="6"/>
        <v>-6.1432096627264373E-3</v>
      </c>
    </row>
    <row r="184" spans="1:5" x14ac:dyDescent="0.25">
      <c r="A184" s="65">
        <v>1580.5</v>
      </c>
      <c r="B184" s="65">
        <v>119.5</v>
      </c>
      <c r="C184" s="21">
        <f t="shared" si="7"/>
        <v>-9.4861667192677442E-4</v>
      </c>
      <c r="D184" s="61">
        <f t="shared" si="8"/>
        <v>-2.6833395303064576E-2</v>
      </c>
      <c r="E184" s="21">
        <f t="shared" si="6"/>
        <v>-1.3891005987495675E-2</v>
      </c>
    </row>
    <row r="185" spans="1:5" x14ac:dyDescent="0.25">
      <c r="A185" s="65">
        <v>1579.4499510000001</v>
      </c>
      <c r="B185" s="65">
        <v>123.800003</v>
      </c>
      <c r="C185" s="21">
        <f t="shared" si="7"/>
        <v>-6.6459852525032411E-4</v>
      </c>
      <c r="D185" s="61">
        <f t="shared" si="8"/>
        <v>3.5351013111563474E-2</v>
      </c>
      <c r="E185" s="21">
        <f t="shared" si="6"/>
        <v>1.7343207293156575E-2</v>
      </c>
    </row>
    <row r="186" spans="1:5" x14ac:dyDescent="0.25">
      <c r="A186" s="65">
        <v>1584</v>
      </c>
      <c r="B186" s="65">
        <v>123.400002</v>
      </c>
      <c r="C186" s="21">
        <f t="shared" si="7"/>
        <v>2.8766392439491225E-3</v>
      </c>
      <c r="D186" s="61">
        <f t="shared" si="8"/>
        <v>-3.2362568043859813E-3</v>
      </c>
      <c r="E186" s="21">
        <f t="shared" si="6"/>
        <v>-1.7980878021842941E-4</v>
      </c>
    </row>
    <row r="187" spans="1:5" x14ac:dyDescent="0.25">
      <c r="A187" s="65">
        <v>1564.5</v>
      </c>
      <c r="B187" s="65">
        <v>125.400002</v>
      </c>
      <c r="C187" s="21">
        <f t="shared" si="7"/>
        <v>-1.2387009265434354E-2</v>
      </c>
      <c r="D187" s="61">
        <f t="shared" si="8"/>
        <v>1.6077516469040688E-2</v>
      </c>
      <c r="E187" s="21">
        <f t="shared" si="6"/>
        <v>1.845253601803167E-3</v>
      </c>
    </row>
    <row r="188" spans="1:5" x14ac:dyDescent="0.25">
      <c r="A188" s="65">
        <v>1554.8000489999999</v>
      </c>
      <c r="B188" s="65">
        <v>130.699997</v>
      </c>
      <c r="C188" s="21">
        <f t="shared" si="7"/>
        <v>-6.219332615561869E-3</v>
      </c>
      <c r="D188" s="61">
        <f t="shared" si="8"/>
        <v>4.1395953529064153E-2</v>
      </c>
      <c r="E188" s="21">
        <f t="shared" si="6"/>
        <v>1.7588310456751143E-2</v>
      </c>
    </row>
    <row r="189" spans="1:5" x14ac:dyDescent="0.25">
      <c r="A189" s="65">
        <v>1564.3000489999999</v>
      </c>
      <c r="B189" s="65">
        <v>131.25</v>
      </c>
      <c r="C189" s="21">
        <f t="shared" si="7"/>
        <v>6.0915193982638248E-3</v>
      </c>
      <c r="D189" s="61">
        <f t="shared" si="8"/>
        <v>4.1993037948854749E-3</v>
      </c>
      <c r="E189" s="21">
        <f t="shared" si="6"/>
        <v>5.1454115965746498E-3</v>
      </c>
    </row>
    <row r="190" spans="1:5" x14ac:dyDescent="0.25">
      <c r="A190" s="65">
        <v>1589</v>
      </c>
      <c r="B190" s="65">
        <v>129.699997</v>
      </c>
      <c r="C190" s="21">
        <f t="shared" si="7"/>
        <v>1.5666416645077015E-2</v>
      </c>
      <c r="D190" s="61">
        <f t="shared" si="8"/>
        <v>-1.1879833279635894E-2</v>
      </c>
      <c r="E190" s="21">
        <f t="shared" si="6"/>
        <v>1.8932916827205607E-3</v>
      </c>
    </row>
    <row r="191" spans="1:5" x14ac:dyDescent="0.25">
      <c r="A191" s="65">
        <v>1581.6999510000001</v>
      </c>
      <c r="B191" s="65">
        <v>129.39999399999999</v>
      </c>
      <c r="C191" s="21">
        <f t="shared" si="7"/>
        <v>-4.6047005465993922E-3</v>
      </c>
      <c r="D191" s="61">
        <f t="shared" si="8"/>
        <v>-2.315732493149729E-3</v>
      </c>
      <c r="E191" s="21">
        <f t="shared" si="6"/>
        <v>-3.4602165198745604E-3</v>
      </c>
    </row>
    <row r="192" spans="1:5" x14ac:dyDescent="0.25">
      <c r="A192" s="65">
        <v>1568.650024</v>
      </c>
      <c r="B192" s="65">
        <v>136</v>
      </c>
      <c r="C192" s="21">
        <f t="shared" si="7"/>
        <v>-8.2847948619630806E-3</v>
      </c>
      <c r="D192" s="61">
        <f t="shared" si="8"/>
        <v>4.974655003710466E-2</v>
      </c>
      <c r="E192" s="21">
        <f t="shared" si="6"/>
        <v>2.0730877587570789E-2</v>
      </c>
    </row>
    <row r="193" spans="1:5" x14ac:dyDescent="0.25">
      <c r="A193" s="65">
        <v>1550.150024</v>
      </c>
      <c r="B193" s="65">
        <v>135.25</v>
      </c>
      <c r="C193" s="21">
        <f t="shared" si="7"/>
        <v>-1.1863676221260493E-2</v>
      </c>
      <c r="D193" s="61">
        <f t="shared" si="8"/>
        <v>-5.5299680094610861E-3</v>
      </c>
      <c r="E193" s="21">
        <f t="shared" si="6"/>
        <v>-8.6968221153607903E-3</v>
      </c>
    </row>
    <row r="194" spans="1:5" x14ac:dyDescent="0.25">
      <c r="A194" s="65">
        <v>1572</v>
      </c>
      <c r="B194" s="65">
        <v>138.35000600000001</v>
      </c>
      <c r="C194" s="21">
        <f t="shared" si="7"/>
        <v>1.3996978082258757E-2</v>
      </c>
      <c r="D194" s="61">
        <f t="shared" si="8"/>
        <v>2.2661831874611987E-2</v>
      </c>
      <c r="E194" s="21">
        <f t="shared" si="6"/>
        <v>1.8329404978435371E-2</v>
      </c>
    </row>
    <row r="195" spans="1:5" x14ac:dyDescent="0.25">
      <c r="A195" s="65">
        <v>1607.9499510000001</v>
      </c>
      <c r="B195" s="65">
        <v>139.89999399999999</v>
      </c>
      <c r="C195" s="21">
        <f t="shared" si="7"/>
        <v>2.2611351265367056E-2</v>
      </c>
      <c r="D195" s="61">
        <f t="shared" si="8"/>
        <v>1.1141089182454688E-2</v>
      </c>
      <c r="E195" s="21">
        <f t="shared" ref="E195:E247" si="9">0.5*(C195+D195)</f>
        <v>1.6876220223910873E-2</v>
      </c>
    </row>
    <row r="196" spans="1:5" x14ac:dyDescent="0.25">
      <c r="A196" s="65">
        <v>1635.5</v>
      </c>
      <c r="B196" s="65">
        <v>140.75</v>
      </c>
      <c r="C196" s="21">
        <f t="shared" ref="C196:C247" si="10">LN(A196/A195)</f>
        <v>1.6988522723919791E-2</v>
      </c>
      <c r="D196" s="61">
        <f t="shared" ref="D196:D247" si="11">LN(B196/B195)</f>
        <v>6.0574282361421745E-3</v>
      </c>
      <c r="E196" s="21">
        <f t="shared" si="9"/>
        <v>1.1522975480030983E-2</v>
      </c>
    </row>
    <row r="197" spans="1:5" x14ac:dyDescent="0.25">
      <c r="A197" s="65">
        <v>1632</v>
      </c>
      <c r="B197" s="65">
        <v>143.60000600000001</v>
      </c>
      <c r="C197" s="21">
        <f t="shared" si="10"/>
        <v>-2.1423114543862739E-3</v>
      </c>
      <c r="D197" s="61">
        <f t="shared" si="11"/>
        <v>2.0046431377052927E-2</v>
      </c>
      <c r="E197" s="21">
        <f t="shared" si="9"/>
        <v>8.9520599613333272E-3</v>
      </c>
    </row>
    <row r="198" spans="1:5" x14ac:dyDescent="0.25">
      <c r="A198" s="65">
        <v>1606.599976</v>
      </c>
      <c r="B198" s="65">
        <v>148.800003</v>
      </c>
      <c r="C198" s="21">
        <f t="shared" si="10"/>
        <v>-1.5686126722719455E-2</v>
      </c>
      <c r="D198" s="61">
        <f t="shared" si="11"/>
        <v>3.5571444163428917E-2</v>
      </c>
      <c r="E198" s="21">
        <f t="shared" si="9"/>
        <v>9.9426587203547308E-3</v>
      </c>
    </row>
    <row r="199" spans="1:5" x14ac:dyDescent="0.25">
      <c r="A199" s="65">
        <v>1606.349976</v>
      </c>
      <c r="B199" s="65">
        <v>146.050003</v>
      </c>
      <c r="C199" s="21">
        <f t="shared" si="10"/>
        <v>-1.5562022704328373E-4</v>
      </c>
      <c r="D199" s="61">
        <f t="shared" si="11"/>
        <v>-1.8654093185621255E-2</v>
      </c>
      <c r="E199" s="21">
        <f t="shared" si="9"/>
        <v>-9.4048567063322683E-3</v>
      </c>
    </row>
    <row r="200" spans="1:5" x14ac:dyDescent="0.25">
      <c r="A200" s="65">
        <v>1589</v>
      </c>
      <c r="B200" s="65">
        <v>149.64999399999999</v>
      </c>
      <c r="C200" s="21">
        <f t="shared" si="10"/>
        <v>-1.0859622037573527E-2</v>
      </c>
      <c r="D200" s="61">
        <f t="shared" si="11"/>
        <v>2.4350144830494927E-2</v>
      </c>
      <c r="E200" s="21">
        <f t="shared" si="9"/>
        <v>6.7452613964607E-3</v>
      </c>
    </row>
    <row r="201" spans="1:5" x14ac:dyDescent="0.25">
      <c r="A201" s="65">
        <v>1601.349976</v>
      </c>
      <c r="B201" s="65">
        <v>148.5</v>
      </c>
      <c r="C201" s="21">
        <f t="shared" si="10"/>
        <v>7.7421209468699851E-3</v>
      </c>
      <c r="D201" s="61">
        <f t="shared" si="11"/>
        <v>-7.7142359624011196E-3</v>
      </c>
      <c r="E201" s="21">
        <f t="shared" si="9"/>
        <v>1.3942492234432762E-5</v>
      </c>
    </row>
    <row r="202" spans="1:5" x14ac:dyDescent="0.25">
      <c r="A202" s="65">
        <v>1597.5</v>
      </c>
      <c r="B202" s="65">
        <v>164.60000600000001</v>
      </c>
      <c r="C202" s="21">
        <f t="shared" si="10"/>
        <v>-2.407101231896149E-3</v>
      </c>
      <c r="D202" s="61">
        <f t="shared" si="11"/>
        <v>0.10293336645221936</v>
      </c>
      <c r="E202" s="21">
        <f t="shared" si="9"/>
        <v>5.0263132610161604E-2</v>
      </c>
    </row>
    <row r="203" spans="1:5" x14ac:dyDescent="0.25">
      <c r="A203" s="65">
        <v>1626.849976</v>
      </c>
      <c r="B203" s="65">
        <v>172.75</v>
      </c>
      <c r="C203" s="21">
        <f t="shared" si="10"/>
        <v>1.8205707742268106E-2</v>
      </c>
      <c r="D203" s="61">
        <f t="shared" si="11"/>
        <v>4.8327137952805632E-2</v>
      </c>
      <c r="E203" s="21">
        <f t="shared" si="9"/>
        <v>3.3266422847536871E-2</v>
      </c>
    </row>
    <row r="204" spans="1:5" x14ac:dyDescent="0.25">
      <c r="A204" s="65">
        <v>1627.6999510000001</v>
      </c>
      <c r="B204" s="65">
        <v>170.14999399999999</v>
      </c>
      <c r="C204" s="21">
        <f t="shared" si="10"/>
        <v>5.2233029966658852E-4</v>
      </c>
      <c r="D204" s="61">
        <f t="shared" si="11"/>
        <v>-1.5165096963868495E-2</v>
      </c>
      <c r="E204" s="21">
        <f t="shared" si="9"/>
        <v>-7.3213833321009534E-3</v>
      </c>
    </row>
    <row r="205" spans="1:5" x14ac:dyDescent="0.25">
      <c r="A205" s="65">
        <v>1622</v>
      </c>
      <c r="B205" s="65">
        <v>166.60000600000001</v>
      </c>
      <c r="C205" s="21">
        <f t="shared" si="10"/>
        <v>-3.5079896182663673E-3</v>
      </c>
      <c r="D205" s="61">
        <f t="shared" si="11"/>
        <v>-2.1084599936763315E-2</v>
      </c>
      <c r="E205" s="21">
        <f t="shared" si="9"/>
        <v>-1.2296294777514842E-2</v>
      </c>
    </row>
    <row r="206" spans="1:5" x14ac:dyDescent="0.25">
      <c r="A206" s="65">
        <v>1645</v>
      </c>
      <c r="B206" s="65">
        <v>166.199997</v>
      </c>
      <c r="C206" s="21">
        <f t="shared" si="10"/>
        <v>1.4080428524114086E-2</v>
      </c>
      <c r="D206" s="61">
        <f t="shared" si="11"/>
        <v>-2.403901376341386E-3</v>
      </c>
      <c r="E206" s="21">
        <f t="shared" si="9"/>
        <v>5.8382635738863497E-3</v>
      </c>
    </row>
    <row r="207" spans="1:5" x14ac:dyDescent="0.25">
      <c r="A207" s="65">
        <v>1641.5500489999999</v>
      </c>
      <c r="B207" s="65">
        <v>165.85000600000001</v>
      </c>
      <c r="C207" s="21">
        <f t="shared" si="10"/>
        <v>-2.0994369267109615E-3</v>
      </c>
      <c r="D207" s="61">
        <f t="shared" si="11"/>
        <v>-2.1080628004766606E-3</v>
      </c>
      <c r="E207" s="21">
        <f t="shared" si="9"/>
        <v>-2.1037498635938113E-3</v>
      </c>
    </row>
    <row r="208" spans="1:5" x14ac:dyDescent="0.25">
      <c r="A208" s="65">
        <v>1648</v>
      </c>
      <c r="B208" s="65">
        <v>163.800003</v>
      </c>
      <c r="C208" s="21">
        <f t="shared" si="10"/>
        <v>3.9214841966557267E-3</v>
      </c>
      <c r="D208" s="61">
        <f t="shared" si="11"/>
        <v>-1.243761183634224E-2</v>
      </c>
      <c r="E208" s="21">
        <f t="shared" si="9"/>
        <v>-4.258063819843257E-3</v>
      </c>
    </row>
    <row r="209" spans="1:5" x14ac:dyDescent="0.25">
      <c r="A209" s="65">
        <v>1690</v>
      </c>
      <c r="B209" s="65">
        <v>161.75</v>
      </c>
      <c r="C209" s="21">
        <f t="shared" si="10"/>
        <v>2.5166097447702082E-2</v>
      </c>
      <c r="D209" s="61">
        <f t="shared" si="11"/>
        <v>-1.2594256352977231E-2</v>
      </c>
      <c r="E209" s="21">
        <f t="shared" si="9"/>
        <v>6.2859205473624257E-3</v>
      </c>
    </row>
    <row r="210" spans="1:5" x14ac:dyDescent="0.25">
      <c r="A210" s="65">
        <v>1725</v>
      </c>
      <c r="B210" s="65">
        <v>165.5</v>
      </c>
      <c r="C210" s="21">
        <f t="shared" si="10"/>
        <v>2.0498521548340969E-2</v>
      </c>
      <c r="D210" s="61">
        <f t="shared" si="11"/>
        <v>2.2919261436107709E-2</v>
      </c>
      <c r="E210" s="21">
        <f t="shared" si="9"/>
        <v>2.1708891492224339E-2</v>
      </c>
    </row>
    <row r="211" spans="1:5" x14ac:dyDescent="0.25">
      <c r="A211" s="65">
        <v>1692.4499510000001</v>
      </c>
      <c r="B211" s="65">
        <v>163.5</v>
      </c>
      <c r="C211" s="21">
        <f t="shared" si="10"/>
        <v>-1.9049896165006616E-2</v>
      </c>
      <c r="D211" s="61">
        <f t="shared" si="11"/>
        <v>-1.2158204479809519E-2</v>
      </c>
      <c r="E211" s="21">
        <f t="shared" si="9"/>
        <v>-1.5604050322408067E-2</v>
      </c>
    </row>
    <row r="212" spans="1:5" x14ac:dyDescent="0.25">
      <c r="A212" s="65">
        <v>1698.75</v>
      </c>
      <c r="B212" s="65">
        <v>159.35000600000001</v>
      </c>
      <c r="C212" s="21">
        <f t="shared" si="10"/>
        <v>3.715532164899915E-3</v>
      </c>
      <c r="D212" s="61">
        <f t="shared" si="11"/>
        <v>-2.5709911820998122E-2</v>
      </c>
      <c r="E212" s="21">
        <f t="shared" si="9"/>
        <v>-1.0997189828049104E-2</v>
      </c>
    </row>
    <row r="213" spans="1:5" x14ac:dyDescent="0.25">
      <c r="A213" s="65">
        <v>1681.9499510000001</v>
      </c>
      <c r="B213" s="65">
        <v>160.300003</v>
      </c>
      <c r="C213" s="21">
        <f t="shared" si="10"/>
        <v>-9.9388810232062027E-3</v>
      </c>
      <c r="D213" s="61">
        <f t="shared" si="11"/>
        <v>5.9439998141067787E-3</v>
      </c>
      <c r="E213" s="21">
        <f t="shared" si="9"/>
        <v>-1.997440604549712E-3</v>
      </c>
    </row>
    <row r="214" spans="1:5" x14ac:dyDescent="0.25">
      <c r="A214" s="65">
        <v>1708</v>
      </c>
      <c r="B214" s="65">
        <v>158.35000600000001</v>
      </c>
      <c r="C214" s="21">
        <f t="shared" si="10"/>
        <v>1.5369289906367795E-2</v>
      </c>
      <c r="D214" s="61">
        <f t="shared" si="11"/>
        <v>-1.2239267455020133E-2</v>
      </c>
      <c r="E214" s="21">
        <f t="shared" si="9"/>
        <v>1.565011225673831E-3</v>
      </c>
    </row>
    <row r="215" spans="1:5" x14ac:dyDescent="0.25">
      <c r="A215" s="65">
        <v>1690</v>
      </c>
      <c r="B215" s="65">
        <v>162.949997</v>
      </c>
      <c r="C215" s="21">
        <f t="shared" si="10"/>
        <v>-1.0594566431396028E-2</v>
      </c>
      <c r="D215" s="61">
        <f t="shared" si="11"/>
        <v>2.8635575997618398E-2</v>
      </c>
      <c r="E215" s="21">
        <f t="shared" si="9"/>
        <v>9.0205047831111856E-3</v>
      </c>
    </row>
    <row r="216" spans="1:5" x14ac:dyDescent="0.25">
      <c r="A216" s="65">
        <v>1673.849976</v>
      </c>
      <c r="B216" s="65">
        <v>163.949997</v>
      </c>
      <c r="C216" s="21">
        <f t="shared" si="10"/>
        <v>-9.6021809555016779E-3</v>
      </c>
      <c r="D216" s="61">
        <f t="shared" si="11"/>
        <v>6.1180981193804827E-3</v>
      </c>
      <c r="E216" s="21">
        <f t="shared" si="9"/>
        <v>-1.7420414180605976E-3</v>
      </c>
    </row>
    <row r="217" spans="1:5" x14ac:dyDescent="0.25">
      <c r="A217" s="65">
        <v>1665.0500489999999</v>
      </c>
      <c r="B217" s="65">
        <v>163.60000600000001</v>
      </c>
      <c r="C217" s="21">
        <f t="shared" si="10"/>
        <v>-5.2711655393903158E-3</v>
      </c>
      <c r="D217" s="61">
        <f t="shared" si="11"/>
        <v>-2.1370241489327736E-3</v>
      </c>
      <c r="E217" s="21">
        <f t="shared" si="9"/>
        <v>-3.7040948441615447E-3</v>
      </c>
    </row>
    <row r="218" spans="1:5" x14ac:dyDescent="0.25">
      <c r="A218" s="65">
        <v>1650</v>
      </c>
      <c r="B218" s="65">
        <v>156.85000600000001</v>
      </c>
      <c r="C218" s="21">
        <f t="shared" si="10"/>
        <v>-9.079894527600876E-3</v>
      </c>
      <c r="D218" s="61">
        <f t="shared" si="11"/>
        <v>-4.2134487953668164E-2</v>
      </c>
      <c r="E218" s="21">
        <f t="shared" si="9"/>
        <v>-2.5607191240634521E-2</v>
      </c>
    </row>
    <row r="219" spans="1:5" x14ac:dyDescent="0.25">
      <c r="A219" s="65">
        <v>1602</v>
      </c>
      <c r="B219" s="65">
        <v>151.85000600000001</v>
      </c>
      <c r="C219" s="21">
        <f t="shared" si="10"/>
        <v>-2.9522439266321726E-2</v>
      </c>
      <c r="D219" s="61">
        <f t="shared" si="11"/>
        <v>-3.2396741885360555E-2</v>
      </c>
      <c r="E219" s="21">
        <f t="shared" si="9"/>
        <v>-3.0959590575841141E-2</v>
      </c>
    </row>
    <row r="220" spans="1:5" x14ac:dyDescent="0.25">
      <c r="A220" s="65">
        <v>1611</v>
      </c>
      <c r="B220" s="65">
        <v>153.60000600000001</v>
      </c>
      <c r="C220" s="21">
        <f t="shared" si="10"/>
        <v>5.6022555486697516E-3</v>
      </c>
      <c r="D220" s="61">
        <f t="shared" si="11"/>
        <v>1.1458628771637119E-2</v>
      </c>
      <c r="E220" s="21">
        <f t="shared" si="9"/>
        <v>8.5304421601534348E-3</v>
      </c>
    </row>
    <row r="221" spans="1:5" x14ac:dyDescent="0.25">
      <c r="A221" s="65">
        <v>1622</v>
      </c>
      <c r="B221" s="65">
        <v>154.800003</v>
      </c>
      <c r="C221" s="21">
        <f t="shared" si="10"/>
        <v>6.8048514983837897E-3</v>
      </c>
      <c r="D221" s="61">
        <f t="shared" si="11"/>
        <v>7.7821207594005442E-3</v>
      </c>
      <c r="E221" s="21">
        <f t="shared" si="9"/>
        <v>7.293486128892167E-3</v>
      </c>
    </row>
    <row r="222" spans="1:5" x14ac:dyDescent="0.25">
      <c r="A222" s="65">
        <v>1609.900024</v>
      </c>
      <c r="B222" s="65">
        <v>154.199997</v>
      </c>
      <c r="C222" s="21">
        <f t="shared" si="10"/>
        <v>-7.4878755193513872E-3</v>
      </c>
      <c r="D222" s="61">
        <f t="shared" si="11"/>
        <v>-3.8835388614955639E-3</v>
      </c>
      <c r="E222" s="21">
        <f t="shared" si="9"/>
        <v>-5.6857071904234755E-3</v>
      </c>
    </row>
    <row r="223" spans="1:5" x14ac:dyDescent="0.25">
      <c r="A223" s="65">
        <v>1597.849976</v>
      </c>
      <c r="B223" s="65">
        <v>152.85000600000001</v>
      </c>
      <c r="C223" s="21">
        <f t="shared" si="10"/>
        <v>-7.5131195899519384E-3</v>
      </c>
      <c r="D223" s="61">
        <f t="shared" si="11"/>
        <v>-8.79335408296247E-3</v>
      </c>
      <c r="E223" s="21">
        <f t="shared" si="9"/>
        <v>-8.1532368364572033E-3</v>
      </c>
    </row>
    <row r="224" spans="1:5" x14ac:dyDescent="0.25">
      <c r="A224" s="65">
        <v>1604.6999510000001</v>
      </c>
      <c r="B224" s="65">
        <v>155.550003</v>
      </c>
      <c r="C224" s="21">
        <f t="shared" si="10"/>
        <v>4.2778321039562131E-3</v>
      </c>
      <c r="D224" s="61">
        <f t="shared" si="11"/>
        <v>1.7510155039035444E-2</v>
      </c>
      <c r="E224" s="21">
        <f t="shared" si="9"/>
        <v>1.0893993571495829E-2</v>
      </c>
    </row>
    <row r="225" spans="1:5" x14ac:dyDescent="0.25">
      <c r="A225" s="65">
        <v>1594.599976</v>
      </c>
      <c r="B225" s="65">
        <v>158.14999399999999</v>
      </c>
      <c r="C225" s="21">
        <f t="shared" si="10"/>
        <v>-6.3138866524126702E-3</v>
      </c>
      <c r="D225" s="61">
        <f t="shared" si="11"/>
        <v>1.6576669182942289E-2</v>
      </c>
      <c r="E225" s="21">
        <f t="shared" si="9"/>
        <v>5.1313912652648092E-3</v>
      </c>
    </row>
    <row r="226" spans="1:5" x14ac:dyDescent="0.25">
      <c r="A226" s="65">
        <v>1569</v>
      </c>
      <c r="B226" s="65">
        <v>158.699997</v>
      </c>
      <c r="C226" s="21">
        <f t="shared" si="10"/>
        <v>-1.6184432284565928E-2</v>
      </c>
      <c r="D226" s="61">
        <f t="shared" si="11"/>
        <v>3.471696815780335E-3</v>
      </c>
      <c r="E226" s="21">
        <f t="shared" si="9"/>
        <v>-6.3563677343927965E-3</v>
      </c>
    </row>
    <row r="227" spans="1:5" x14ac:dyDescent="0.25">
      <c r="A227" s="65">
        <v>1554.900024</v>
      </c>
      <c r="B227" s="65">
        <v>156.85000600000001</v>
      </c>
      <c r="C227" s="21">
        <f t="shared" si="10"/>
        <v>-9.0272234341859364E-3</v>
      </c>
      <c r="D227" s="61">
        <f t="shared" si="11"/>
        <v>-1.1725635738976945E-2</v>
      </c>
      <c r="E227" s="21">
        <f t="shared" si="9"/>
        <v>-1.0376429586581441E-2</v>
      </c>
    </row>
    <row r="228" spans="1:5" x14ac:dyDescent="0.25">
      <c r="A228" s="65">
        <v>1559.0500489999999</v>
      </c>
      <c r="B228" s="65">
        <v>155.60000600000001</v>
      </c>
      <c r="C228" s="21">
        <f t="shared" si="10"/>
        <v>2.6654425149586344E-3</v>
      </c>
      <c r="D228" s="61">
        <f t="shared" si="11"/>
        <v>-8.0013225850926479E-3</v>
      </c>
      <c r="E228" s="21">
        <f t="shared" si="9"/>
        <v>-2.6679400350670067E-3</v>
      </c>
    </row>
    <row r="229" spans="1:5" x14ac:dyDescent="0.25">
      <c r="A229" s="65">
        <v>1571.849976</v>
      </c>
      <c r="B229" s="65">
        <v>162.25</v>
      </c>
      <c r="C229" s="21">
        <f t="shared" si="10"/>
        <v>8.176561506622472E-3</v>
      </c>
      <c r="D229" s="61">
        <f t="shared" si="11"/>
        <v>4.1849705279497537E-2</v>
      </c>
      <c r="E229" s="21">
        <f t="shared" si="9"/>
        <v>2.5013133393060005E-2</v>
      </c>
    </row>
    <row r="230" spans="1:5" x14ac:dyDescent="0.25">
      <c r="A230" s="65">
        <v>1557.1999510000001</v>
      </c>
      <c r="B230" s="65">
        <v>159.699997</v>
      </c>
      <c r="C230" s="21">
        <f t="shared" si="10"/>
        <v>-9.363949050862682E-3</v>
      </c>
      <c r="D230" s="61">
        <f t="shared" si="11"/>
        <v>-1.5841319148455171E-2</v>
      </c>
      <c r="E230" s="21">
        <f t="shared" si="9"/>
        <v>-1.2602634099658927E-2</v>
      </c>
    </row>
    <row r="231" spans="1:5" x14ac:dyDescent="0.25">
      <c r="A231" s="65">
        <v>1544</v>
      </c>
      <c r="B231" s="65">
        <v>159.25</v>
      </c>
      <c r="C231" s="21">
        <f t="shared" si="10"/>
        <v>-8.5128536848435559E-3</v>
      </c>
      <c r="D231" s="61">
        <f t="shared" si="11"/>
        <v>-2.8217419834714774E-3</v>
      </c>
      <c r="E231" s="21">
        <f t="shared" si="9"/>
        <v>-5.6672978341575165E-3</v>
      </c>
    </row>
    <row r="232" spans="1:5" x14ac:dyDescent="0.25">
      <c r="A232" s="65">
        <v>1543.5</v>
      </c>
      <c r="B232" s="65">
        <v>157</v>
      </c>
      <c r="C232" s="21">
        <f t="shared" si="10"/>
        <v>-3.2388664250749259E-4</v>
      </c>
      <c r="D232" s="61">
        <f t="shared" si="11"/>
        <v>-1.4229489103964651E-2</v>
      </c>
      <c r="E232" s="21">
        <f t="shared" si="9"/>
        <v>-7.2766878732360716E-3</v>
      </c>
    </row>
    <row r="233" spans="1:5" x14ac:dyDescent="0.25">
      <c r="A233" s="65">
        <v>1552.6999510000001</v>
      </c>
      <c r="B233" s="65">
        <v>153.699997</v>
      </c>
      <c r="C233" s="21">
        <f t="shared" si="10"/>
        <v>5.9427544869783307E-3</v>
      </c>
      <c r="D233" s="61">
        <f t="shared" si="11"/>
        <v>-2.1243174322300717E-2</v>
      </c>
      <c r="E233" s="21">
        <f t="shared" si="9"/>
        <v>-7.6502099176611934E-3</v>
      </c>
    </row>
    <row r="234" spans="1:5" x14ac:dyDescent="0.25">
      <c r="A234" s="65">
        <v>1527.8000489999999</v>
      </c>
      <c r="B234" s="65">
        <v>147.699997</v>
      </c>
      <c r="C234" s="21">
        <f t="shared" si="10"/>
        <v>-1.6166495249672747E-2</v>
      </c>
      <c r="D234" s="61">
        <f t="shared" si="11"/>
        <v>-3.9819461800115571E-2</v>
      </c>
      <c r="E234" s="21">
        <f t="shared" si="9"/>
        <v>-2.7992978524894158E-2</v>
      </c>
    </row>
    <row r="235" spans="1:5" x14ac:dyDescent="0.25">
      <c r="A235" s="65">
        <v>1536.349976</v>
      </c>
      <c r="B235" s="65">
        <v>155.85000600000001</v>
      </c>
      <c r="C235" s="21">
        <f t="shared" si="10"/>
        <v>5.5806335327996757E-3</v>
      </c>
      <c r="D235" s="61">
        <f t="shared" si="11"/>
        <v>5.3710875486009856E-2</v>
      </c>
      <c r="E235" s="21">
        <f t="shared" si="9"/>
        <v>2.9645754509404765E-2</v>
      </c>
    </row>
    <row r="236" spans="1:5" x14ac:dyDescent="0.25">
      <c r="A236" s="65">
        <v>1533.3000489999999</v>
      </c>
      <c r="B236" s="65">
        <v>156</v>
      </c>
      <c r="C236" s="21">
        <f t="shared" si="10"/>
        <v>-1.9871503127596698E-3</v>
      </c>
      <c r="D236" s="61">
        <f t="shared" si="11"/>
        <v>9.6196253763530955E-4</v>
      </c>
      <c r="E236" s="21">
        <f t="shared" si="9"/>
        <v>-5.125938875621801E-4</v>
      </c>
    </row>
    <row r="237" spans="1:5" x14ac:dyDescent="0.25">
      <c r="A237" s="65">
        <v>1506.6999510000001</v>
      </c>
      <c r="B237" s="65">
        <v>152.25</v>
      </c>
      <c r="C237" s="21">
        <f t="shared" si="10"/>
        <v>-1.7500511113721647E-2</v>
      </c>
      <c r="D237" s="61">
        <f t="shared" si="11"/>
        <v>-2.4332100659530669E-2</v>
      </c>
      <c r="E237" s="21">
        <f t="shared" si="9"/>
        <v>-2.0916305886626158E-2</v>
      </c>
    </row>
    <row r="238" spans="1:5" x14ac:dyDescent="0.25">
      <c r="A238" s="65">
        <v>1507.650024</v>
      </c>
      <c r="B238" s="65">
        <v>146.050003</v>
      </c>
      <c r="C238" s="21">
        <f t="shared" si="10"/>
        <v>6.3036677183464377E-4</v>
      </c>
      <c r="D238" s="61">
        <f t="shared" si="11"/>
        <v>-4.1574857215346005E-2</v>
      </c>
      <c r="E238" s="21">
        <f t="shared" si="9"/>
        <v>-2.047224522175568E-2</v>
      </c>
    </row>
    <row r="239" spans="1:5" x14ac:dyDescent="0.25">
      <c r="A239" s="65">
        <v>1529</v>
      </c>
      <c r="B239" s="65">
        <v>147.75</v>
      </c>
      <c r="C239" s="21">
        <f t="shared" si="10"/>
        <v>1.4061763871389894E-2</v>
      </c>
      <c r="D239" s="61">
        <f t="shared" si="11"/>
        <v>1.1572606911547156E-2</v>
      </c>
      <c r="E239" s="21">
        <f t="shared" si="9"/>
        <v>1.2817185391468526E-2</v>
      </c>
    </row>
    <row r="240" spans="1:5" x14ac:dyDescent="0.25">
      <c r="A240" s="65">
        <v>1507.0500489999999</v>
      </c>
      <c r="B240" s="65">
        <v>143.64999399999999</v>
      </c>
      <c r="C240" s="21">
        <f t="shared" si="10"/>
        <v>-1.4459796838778337E-2</v>
      </c>
      <c r="D240" s="61">
        <f t="shared" si="11"/>
        <v>-2.8141912629096509E-2</v>
      </c>
      <c r="E240" s="21">
        <f t="shared" si="9"/>
        <v>-2.1300854733937422E-2</v>
      </c>
    </row>
    <row r="241" spans="1:5" x14ac:dyDescent="0.25">
      <c r="A241" s="65">
        <v>1528.8000489999999</v>
      </c>
      <c r="B241" s="65">
        <v>144.64999399999999</v>
      </c>
      <c r="C241" s="21">
        <f t="shared" si="10"/>
        <v>1.4329015887060852E-2</v>
      </c>
      <c r="D241" s="61">
        <f t="shared" si="11"/>
        <v>6.9372462855990689E-3</v>
      </c>
      <c r="E241" s="21">
        <f t="shared" si="9"/>
        <v>1.0633131086329961E-2</v>
      </c>
    </row>
    <row r="242" spans="1:5" x14ac:dyDescent="0.25">
      <c r="A242" s="65">
        <v>1535.9499510000001</v>
      </c>
      <c r="B242" s="65">
        <v>146.85000600000001</v>
      </c>
      <c r="C242" s="21">
        <f t="shared" si="10"/>
        <v>4.6659042150281041E-3</v>
      </c>
      <c r="D242" s="61">
        <f t="shared" si="11"/>
        <v>1.5094708559936613E-2</v>
      </c>
      <c r="E242" s="21">
        <f t="shared" si="9"/>
        <v>9.8803063874823589E-3</v>
      </c>
    </row>
    <row r="243" spans="1:5" x14ac:dyDescent="0.25">
      <c r="A243" s="65">
        <v>1518.8000489999999</v>
      </c>
      <c r="B243" s="65">
        <v>145.85000600000001</v>
      </c>
      <c r="C243" s="21">
        <f t="shared" si="10"/>
        <v>-1.1228468572413856E-2</v>
      </c>
      <c r="D243" s="61">
        <f t="shared" si="11"/>
        <v>-6.8329610507614595E-3</v>
      </c>
      <c r="E243" s="21">
        <f t="shared" si="9"/>
        <v>-9.0307148115876569E-3</v>
      </c>
    </row>
    <row r="244" spans="1:5" x14ac:dyDescent="0.25">
      <c r="A244" s="65">
        <v>1532</v>
      </c>
      <c r="B244" s="65">
        <v>146.25</v>
      </c>
      <c r="C244" s="21">
        <f t="shared" si="10"/>
        <v>8.6534896805774801E-3</v>
      </c>
      <c r="D244" s="61">
        <f t="shared" si="11"/>
        <v>2.7387486600806226E-3</v>
      </c>
      <c r="E244" s="21">
        <f t="shared" si="9"/>
        <v>5.6961191703290516E-3</v>
      </c>
    </row>
    <row r="245" spans="1:5" x14ac:dyDescent="0.25">
      <c r="A245" s="65">
        <v>1555.0500489999999</v>
      </c>
      <c r="B245" s="65">
        <v>150.35000600000001</v>
      </c>
      <c r="C245" s="21">
        <f t="shared" si="10"/>
        <v>1.4933659646934508E-2</v>
      </c>
      <c r="D245" s="61">
        <f t="shared" si="11"/>
        <v>2.7648463229455494E-2</v>
      </c>
      <c r="E245" s="21">
        <f t="shared" si="9"/>
        <v>2.1291061438195001E-2</v>
      </c>
    </row>
    <row r="246" spans="1:5" x14ac:dyDescent="0.25">
      <c r="A246" s="65">
        <v>1554.6999510000001</v>
      </c>
      <c r="B246" s="65">
        <v>149.89999399999999</v>
      </c>
      <c r="C246" s="21">
        <f t="shared" si="10"/>
        <v>-2.2516150911097048E-4</v>
      </c>
      <c r="D246" s="61">
        <f t="shared" si="11"/>
        <v>-2.9975842595545924E-3</v>
      </c>
      <c r="E246" s="21">
        <f t="shared" si="9"/>
        <v>-1.6113728843327815E-3</v>
      </c>
    </row>
    <row r="247" spans="1:5" x14ac:dyDescent="0.25">
      <c r="A247" s="65">
        <v>1528</v>
      </c>
      <c r="B247" s="65">
        <v>148</v>
      </c>
      <c r="C247" s="21">
        <f t="shared" si="10"/>
        <v>-1.7322878711894325E-2</v>
      </c>
      <c r="D247" s="61">
        <f t="shared" si="11"/>
        <v>-1.2756091317751661E-2</v>
      </c>
      <c r="E247" s="21">
        <f t="shared" si="9"/>
        <v>-1.5039485014822992E-2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F940-BF66-4E32-9309-89AD5421700D}">
  <dimension ref="A1:H247"/>
  <sheetViews>
    <sheetView topLeftCell="A43" workbookViewId="0">
      <selection activeCell="H7" sqref="H7"/>
    </sheetView>
  </sheetViews>
  <sheetFormatPr defaultRowHeight="15" x14ac:dyDescent="0.25"/>
  <cols>
    <col min="3" max="3" width="19.28515625" bestFit="1" customWidth="1"/>
    <col min="4" max="4" width="21.85546875" bestFit="1" customWidth="1"/>
    <col min="5" max="5" width="16.42578125" bestFit="1" customWidth="1"/>
    <col min="7" max="7" width="35.140625" customWidth="1"/>
    <col min="8" max="8" width="11" customWidth="1"/>
  </cols>
  <sheetData>
    <row r="1" spans="1:8" x14ac:dyDescent="0.25">
      <c r="A1" s="67" t="s">
        <v>39</v>
      </c>
      <c r="B1" s="67" t="s">
        <v>46</v>
      </c>
      <c r="C1" s="62" t="s">
        <v>47</v>
      </c>
      <c r="D1" s="63" t="s">
        <v>48</v>
      </c>
      <c r="E1" s="63" t="s">
        <v>42</v>
      </c>
    </row>
    <row r="2" spans="1:8" x14ac:dyDescent="0.25">
      <c r="A2" s="68">
        <v>102.550003</v>
      </c>
      <c r="B2" s="68">
        <v>107.900002</v>
      </c>
      <c r="C2" s="60"/>
      <c r="D2" s="60"/>
      <c r="E2" s="60">
        <f t="shared" ref="E2:E65" si="0">0.5*(C2+D2)</f>
        <v>0</v>
      </c>
    </row>
    <row r="3" spans="1:8" x14ac:dyDescent="0.25">
      <c r="A3" s="68">
        <v>102.5</v>
      </c>
      <c r="B3" s="69">
        <v>105.25</v>
      </c>
      <c r="C3" s="64">
        <f t="shared" ref="C3:C66" si="1">LN(A3/A2)</f>
        <v>-4.8771519394884104E-4</v>
      </c>
      <c r="D3" s="64">
        <f t="shared" ref="D3:D66" si="2">LN(B3/B2)</f>
        <v>-2.486641823727918E-2</v>
      </c>
      <c r="E3" s="60">
        <f t="shared" si="0"/>
        <v>-1.267706671561401E-2</v>
      </c>
    </row>
    <row r="4" spans="1:8" x14ac:dyDescent="0.25">
      <c r="A4" s="68">
        <v>103.599998</v>
      </c>
      <c r="B4" s="68">
        <v>107.300003</v>
      </c>
      <c r="C4" s="64">
        <f t="shared" si="1"/>
        <v>1.0674511941900264E-2</v>
      </c>
      <c r="D4" s="64">
        <f t="shared" si="2"/>
        <v>1.9290205033155212E-2</v>
      </c>
      <c r="E4" s="60">
        <f t="shared" si="0"/>
        <v>1.4982358487527738E-2</v>
      </c>
    </row>
    <row r="5" spans="1:8" x14ac:dyDescent="0.25">
      <c r="A5" s="68">
        <v>105.599998</v>
      </c>
      <c r="B5" s="68">
        <v>106.25</v>
      </c>
      <c r="C5" s="64">
        <f t="shared" si="1"/>
        <v>1.9121041812403854E-2</v>
      </c>
      <c r="D5" s="64">
        <f t="shared" si="2"/>
        <v>-9.8338697911197082E-3</v>
      </c>
      <c r="E5" s="60">
        <f t="shared" si="0"/>
        <v>4.6435860106420731E-3</v>
      </c>
    </row>
    <row r="6" spans="1:8" x14ac:dyDescent="0.25">
      <c r="A6" s="68">
        <v>102.300003</v>
      </c>
      <c r="B6" s="68">
        <v>105</v>
      </c>
      <c r="C6" s="64">
        <f t="shared" si="1"/>
        <v>-3.1748650049673408E-2</v>
      </c>
      <c r="D6" s="64">
        <f t="shared" si="2"/>
        <v>-1.1834457647002796E-2</v>
      </c>
      <c r="E6" s="60">
        <f t="shared" si="0"/>
        <v>-2.1791553848338103E-2</v>
      </c>
      <c r="G6" s="35" t="s">
        <v>43</v>
      </c>
      <c r="H6" s="37">
        <f>AVERAGE(E3:E247)</f>
        <v>-1.1263386588718009E-4</v>
      </c>
    </row>
    <row r="7" spans="1:8" x14ac:dyDescent="0.25">
      <c r="A7" s="68">
        <v>98.949996999999996</v>
      </c>
      <c r="B7" s="68">
        <v>100.75</v>
      </c>
      <c r="C7" s="64">
        <f t="shared" si="1"/>
        <v>-3.3295060552861987E-2</v>
      </c>
      <c r="D7" s="64">
        <f t="shared" si="2"/>
        <v>-4.1318149330730976E-2</v>
      </c>
      <c r="E7" s="60">
        <f t="shared" si="0"/>
        <v>-3.7306604941796481E-2</v>
      </c>
      <c r="G7" s="36" t="s">
        <v>44</v>
      </c>
      <c r="H7" s="38">
        <f>_xlfn.VAR.S(E3:E247)</f>
        <v>3.5463920760359541E-4</v>
      </c>
    </row>
    <row r="8" spans="1:8" x14ac:dyDescent="0.25">
      <c r="A8" s="68">
        <v>92.300003000000004</v>
      </c>
      <c r="B8" s="68">
        <v>90.199996999999996</v>
      </c>
      <c r="C8" s="64">
        <f t="shared" si="1"/>
        <v>-6.9570467718717069E-2</v>
      </c>
      <c r="D8" s="64">
        <f t="shared" si="2"/>
        <v>-0.11061280701763855</v>
      </c>
      <c r="E8" s="60">
        <f t="shared" si="0"/>
        <v>-9.009163736817781E-2</v>
      </c>
      <c r="G8" s="36" t="s">
        <v>45</v>
      </c>
      <c r="H8" s="38">
        <f>CORREL(A2:A247,B2:B247)</f>
        <v>-0.34797826827373801</v>
      </c>
    </row>
    <row r="9" spans="1:8" x14ac:dyDescent="0.25">
      <c r="A9" s="68">
        <v>91.300003000000004</v>
      </c>
      <c r="B9" s="68">
        <v>97.75</v>
      </c>
      <c r="C9" s="64">
        <f t="shared" si="1"/>
        <v>-1.089335355188469E-2</v>
      </c>
      <c r="D9" s="64">
        <f t="shared" si="2"/>
        <v>8.038380505632127E-2</v>
      </c>
      <c r="E9" s="60">
        <f t="shared" si="0"/>
        <v>3.4745225752218292E-2</v>
      </c>
    </row>
    <row r="10" spans="1:8" x14ac:dyDescent="0.25">
      <c r="A10" s="68">
        <v>95.5</v>
      </c>
      <c r="B10" s="68">
        <v>99.449996999999996</v>
      </c>
      <c r="C10" s="64">
        <f t="shared" si="1"/>
        <v>4.4975427027054739E-2</v>
      </c>
      <c r="D10" s="64">
        <f t="shared" si="2"/>
        <v>1.7241776268593065E-2</v>
      </c>
      <c r="E10" s="60">
        <f t="shared" si="0"/>
        <v>3.1108601647823902E-2</v>
      </c>
    </row>
    <row r="11" spans="1:8" x14ac:dyDescent="0.25">
      <c r="A11" s="68">
        <v>95.150002000000001</v>
      </c>
      <c r="B11" s="68">
        <v>97.5</v>
      </c>
      <c r="C11" s="64">
        <f t="shared" si="1"/>
        <v>-3.6716327250832584E-3</v>
      </c>
      <c r="D11" s="64">
        <f t="shared" si="2"/>
        <v>-1.9802597130266691E-2</v>
      </c>
      <c r="E11" s="60">
        <f t="shared" si="0"/>
        <v>-1.1737114927674975E-2</v>
      </c>
    </row>
    <row r="12" spans="1:8" x14ac:dyDescent="0.25">
      <c r="A12" s="68">
        <v>94.650002000000001</v>
      </c>
      <c r="B12" s="68">
        <v>97.400002000000001</v>
      </c>
      <c r="C12" s="64">
        <f t="shared" si="1"/>
        <v>-5.2687159757889204E-3</v>
      </c>
      <c r="D12" s="64">
        <f t="shared" si="2"/>
        <v>-1.0261468214313842E-3</v>
      </c>
      <c r="E12" s="60">
        <f t="shared" si="0"/>
        <v>-3.1474313986101523E-3</v>
      </c>
    </row>
    <row r="13" spans="1:8" x14ac:dyDescent="0.25">
      <c r="A13" s="68">
        <v>94.5</v>
      </c>
      <c r="B13" s="68">
        <v>97.449996999999996</v>
      </c>
      <c r="C13" s="64">
        <f t="shared" si="1"/>
        <v>-1.5860642861152954E-3</v>
      </c>
      <c r="D13" s="64">
        <f t="shared" si="2"/>
        <v>5.1316398618125717E-4</v>
      </c>
      <c r="E13" s="60">
        <f t="shared" si="0"/>
        <v>-5.3645014996701911E-4</v>
      </c>
    </row>
    <row r="14" spans="1:8" x14ac:dyDescent="0.25">
      <c r="A14" s="68">
        <v>95.550003000000004</v>
      </c>
      <c r="B14" s="68">
        <v>96.199996999999996</v>
      </c>
      <c r="C14" s="64">
        <f t="shared" si="1"/>
        <v>1.1049867583758753E-2</v>
      </c>
      <c r="D14" s="64">
        <f t="shared" si="2"/>
        <v>-1.2910068681922302E-2</v>
      </c>
      <c r="E14" s="60">
        <f t="shared" si="0"/>
        <v>-9.3010054908177452E-4</v>
      </c>
    </row>
    <row r="15" spans="1:8" x14ac:dyDescent="0.25">
      <c r="A15" s="68">
        <v>94.449996999999996</v>
      </c>
      <c r="B15" s="68">
        <v>95.699996999999996</v>
      </c>
      <c r="C15" s="64">
        <f t="shared" si="1"/>
        <v>-1.1579139898775291E-2</v>
      </c>
      <c r="D15" s="64">
        <f t="shared" si="2"/>
        <v>-5.2110593756833816E-3</v>
      </c>
      <c r="E15" s="60">
        <f t="shared" si="0"/>
        <v>-8.3950996372293366E-3</v>
      </c>
    </row>
    <row r="16" spans="1:8" x14ac:dyDescent="0.25">
      <c r="A16" s="68">
        <v>97.300003000000004</v>
      </c>
      <c r="B16" s="68">
        <v>97.199996999999996</v>
      </c>
      <c r="C16" s="64">
        <f t="shared" si="1"/>
        <v>2.9728457839755203E-2</v>
      </c>
      <c r="D16" s="64">
        <f t="shared" si="2"/>
        <v>1.555241349124967E-2</v>
      </c>
      <c r="E16" s="60">
        <f t="shared" si="0"/>
        <v>2.2640435665502438E-2</v>
      </c>
    </row>
    <row r="17" spans="1:5" x14ac:dyDescent="0.25">
      <c r="A17" s="68">
        <v>96.5</v>
      </c>
      <c r="B17" s="68">
        <v>95.349997999999999</v>
      </c>
      <c r="C17" s="64">
        <f t="shared" si="1"/>
        <v>-8.2560116794956288E-3</v>
      </c>
      <c r="D17" s="64">
        <f t="shared" si="2"/>
        <v>-1.9216369531121488E-2</v>
      </c>
      <c r="E17" s="60">
        <f t="shared" si="0"/>
        <v>-1.3736190605308559E-2</v>
      </c>
    </row>
    <row r="18" spans="1:5" x14ac:dyDescent="0.25">
      <c r="A18" s="68">
        <v>99.300003000000004</v>
      </c>
      <c r="B18" s="68">
        <v>95.5</v>
      </c>
      <c r="C18" s="64">
        <f t="shared" si="1"/>
        <v>2.8602592917666678E-2</v>
      </c>
      <c r="D18" s="64">
        <f t="shared" si="2"/>
        <v>1.5719364156106131E-3</v>
      </c>
      <c r="E18" s="60">
        <f t="shared" si="0"/>
        <v>1.5087264666638647E-2</v>
      </c>
    </row>
    <row r="19" spans="1:5" x14ac:dyDescent="0.25">
      <c r="A19" s="68">
        <v>99.050003000000004</v>
      </c>
      <c r="B19" s="68">
        <v>95.099997999999999</v>
      </c>
      <c r="C19" s="64">
        <f t="shared" si="1"/>
        <v>-2.5207978303139096E-3</v>
      </c>
      <c r="D19" s="64">
        <f t="shared" si="2"/>
        <v>-4.1972989658343477E-3</v>
      </c>
      <c r="E19" s="60">
        <f t="shared" si="0"/>
        <v>-3.3590483980741287E-3</v>
      </c>
    </row>
    <row r="20" spans="1:5" x14ac:dyDescent="0.25">
      <c r="A20" s="68">
        <v>101.300003</v>
      </c>
      <c r="B20" s="68">
        <v>94.949996999999996</v>
      </c>
      <c r="C20" s="64">
        <f t="shared" si="1"/>
        <v>2.2461637437349205E-2</v>
      </c>
      <c r="D20" s="64">
        <f t="shared" si="2"/>
        <v>-1.5785428581324228E-3</v>
      </c>
      <c r="E20" s="60">
        <f t="shared" si="0"/>
        <v>1.0441547289608392E-2</v>
      </c>
    </row>
    <row r="21" spans="1:5" x14ac:dyDescent="0.25">
      <c r="A21" s="68">
        <v>102.900002</v>
      </c>
      <c r="B21" s="68">
        <v>94.349997999999999</v>
      </c>
      <c r="C21" s="64">
        <f t="shared" si="1"/>
        <v>1.567122140670741E-2</v>
      </c>
      <c r="D21" s="64">
        <f t="shared" si="2"/>
        <v>-6.3391550458270305E-3</v>
      </c>
      <c r="E21" s="60">
        <f t="shared" si="0"/>
        <v>4.6660331804401897E-3</v>
      </c>
    </row>
    <row r="22" spans="1:5" x14ac:dyDescent="0.25">
      <c r="A22" s="68">
        <v>104.5</v>
      </c>
      <c r="B22" s="68">
        <v>95.650002000000001</v>
      </c>
      <c r="C22" s="64">
        <f t="shared" si="1"/>
        <v>1.5429409128515889E-2</v>
      </c>
      <c r="D22" s="64">
        <f t="shared" si="2"/>
        <v>1.3684466178937081E-2</v>
      </c>
      <c r="E22" s="60">
        <f t="shared" si="0"/>
        <v>1.4556937653726485E-2</v>
      </c>
    </row>
    <row r="23" spans="1:5" x14ac:dyDescent="0.25">
      <c r="A23" s="68">
        <v>107.900002</v>
      </c>
      <c r="B23" s="68">
        <v>94.75</v>
      </c>
      <c r="C23" s="64">
        <f t="shared" si="1"/>
        <v>3.2017819394904307E-2</v>
      </c>
      <c r="D23" s="64">
        <f t="shared" si="2"/>
        <v>-9.4538728332920399E-3</v>
      </c>
      <c r="E23" s="60">
        <f t="shared" si="0"/>
        <v>1.1281973280806133E-2</v>
      </c>
    </row>
    <row r="24" spans="1:5" x14ac:dyDescent="0.25">
      <c r="A24" s="68">
        <v>107.449997</v>
      </c>
      <c r="B24" s="68">
        <v>92.949996999999996</v>
      </c>
      <c r="C24" s="64">
        <f t="shared" si="1"/>
        <v>-4.1792956312137744E-3</v>
      </c>
      <c r="D24" s="64">
        <f t="shared" si="2"/>
        <v>-1.9180162070500151E-2</v>
      </c>
      <c r="E24" s="60">
        <f t="shared" si="0"/>
        <v>-1.1679728850856963E-2</v>
      </c>
    </row>
    <row r="25" spans="1:5" x14ac:dyDescent="0.25">
      <c r="A25" s="68">
        <v>106.099998</v>
      </c>
      <c r="B25" s="68">
        <v>91.900002000000001</v>
      </c>
      <c r="C25" s="64">
        <f t="shared" si="1"/>
        <v>-1.2643568398760355E-2</v>
      </c>
      <c r="D25" s="64">
        <f t="shared" si="2"/>
        <v>-1.1360630767608761E-2</v>
      </c>
      <c r="E25" s="60">
        <f t="shared" si="0"/>
        <v>-1.2002099583184558E-2</v>
      </c>
    </row>
    <row r="26" spans="1:5" x14ac:dyDescent="0.25">
      <c r="A26" s="68">
        <v>101.849998</v>
      </c>
      <c r="B26" s="68">
        <v>90.5</v>
      </c>
      <c r="C26" s="64">
        <f t="shared" si="1"/>
        <v>-4.0880903733701915E-2</v>
      </c>
      <c r="D26" s="64">
        <f t="shared" si="2"/>
        <v>-1.5351200418546321E-2</v>
      </c>
      <c r="E26" s="60">
        <f t="shared" si="0"/>
        <v>-2.8116052076124116E-2</v>
      </c>
    </row>
    <row r="27" spans="1:5" x14ac:dyDescent="0.25">
      <c r="A27" s="68">
        <v>99</v>
      </c>
      <c r="B27" s="68">
        <v>91.199996999999996</v>
      </c>
      <c r="C27" s="64">
        <f t="shared" si="1"/>
        <v>-2.8381272901504054E-2</v>
      </c>
      <c r="D27" s="64">
        <f t="shared" si="2"/>
        <v>7.7050134796678828E-3</v>
      </c>
      <c r="E27" s="60">
        <f t="shared" si="0"/>
        <v>-1.0338129710918086E-2</v>
      </c>
    </row>
    <row r="28" spans="1:5" x14ac:dyDescent="0.25">
      <c r="A28" s="68">
        <v>99.800003000000004</v>
      </c>
      <c r="B28" s="68">
        <v>93.699996999999996</v>
      </c>
      <c r="C28" s="64">
        <f t="shared" si="1"/>
        <v>8.0483632429482078E-3</v>
      </c>
      <c r="D28" s="64">
        <f t="shared" si="2"/>
        <v>2.704329304175181E-2</v>
      </c>
      <c r="E28" s="60">
        <f t="shared" si="0"/>
        <v>1.754582814235001E-2</v>
      </c>
    </row>
    <row r="29" spans="1:5" x14ac:dyDescent="0.25">
      <c r="A29" s="68">
        <v>100.199997</v>
      </c>
      <c r="B29" s="68">
        <v>93.5</v>
      </c>
      <c r="C29" s="64">
        <f t="shared" si="1"/>
        <v>3.999945333106064E-3</v>
      </c>
      <c r="D29" s="64">
        <f t="shared" si="2"/>
        <v>-2.136720932658865E-3</v>
      </c>
      <c r="E29" s="60">
        <f t="shared" si="0"/>
        <v>9.3161220022359948E-4</v>
      </c>
    </row>
    <row r="30" spans="1:5" x14ac:dyDescent="0.25">
      <c r="A30" s="68">
        <v>95.449996999999996</v>
      </c>
      <c r="B30" s="68">
        <v>90.150002000000001</v>
      </c>
      <c r="C30" s="64">
        <f t="shared" si="1"/>
        <v>-4.8565639968956173E-2</v>
      </c>
      <c r="D30" s="64">
        <f t="shared" si="2"/>
        <v>-3.64864644600685E-2</v>
      </c>
      <c r="E30" s="60">
        <f t="shared" si="0"/>
        <v>-4.2526052214512333E-2</v>
      </c>
    </row>
    <row r="31" spans="1:5" x14ac:dyDescent="0.25">
      <c r="A31" s="68">
        <v>93.75</v>
      </c>
      <c r="B31" s="68">
        <v>88.849997999999999</v>
      </c>
      <c r="C31" s="64">
        <f t="shared" si="1"/>
        <v>-1.7970853891167798E-2</v>
      </c>
      <c r="D31" s="64">
        <f t="shared" si="2"/>
        <v>-1.4525439743760823E-2</v>
      </c>
      <c r="E31" s="60">
        <f t="shared" si="0"/>
        <v>-1.624814681746431E-2</v>
      </c>
    </row>
    <row r="32" spans="1:5" x14ac:dyDescent="0.25">
      <c r="A32" s="68">
        <v>91.75</v>
      </c>
      <c r="B32" s="68">
        <v>85.699996999999996</v>
      </c>
      <c r="C32" s="64">
        <f t="shared" si="1"/>
        <v>-2.1564177915840525E-2</v>
      </c>
      <c r="D32" s="64">
        <f t="shared" si="2"/>
        <v>-3.6096741492912886E-2</v>
      </c>
      <c r="E32" s="60">
        <f t="shared" si="0"/>
        <v>-2.8830459704376706E-2</v>
      </c>
    </row>
    <row r="33" spans="1:5" x14ac:dyDescent="0.25">
      <c r="A33" s="68">
        <v>91.400002000000001</v>
      </c>
      <c r="B33" s="68">
        <v>83.800003000000004</v>
      </c>
      <c r="C33" s="64">
        <f t="shared" si="1"/>
        <v>-3.821986592737448E-3</v>
      </c>
      <c r="D33" s="64">
        <f t="shared" si="2"/>
        <v>-2.2419747310339695E-2</v>
      </c>
      <c r="E33" s="60">
        <f t="shared" si="0"/>
        <v>-1.3120866951538572E-2</v>
      </c>
    </row>
    <row r="34" spans="1:5" x14ac:dyDescent="0.25">
      <c r="A34" s="68">
        <v>92.949996999999996</v>
      </c>
      <c r="B34" s="68">
        <v>84.5</v>
      </c>
      <c r="C34" s="64">
        <f t="shared" si="1"/>
        <v>1.6816181550093325E-2</v>
      </c>
      <c r="D34" s="64">
        <f t="shared" si="2"/>
        <v>8.3184910755687153E-3</v>
      </c>
      <c r="E34" s="60">
        <f t="shared" si="0"/>
        <v>1.256733631283102E-2</v>
      </c>
    </row>
    <row r="35" spans="1:5" x14ac:dyDescent="0.25">
      <c r="A35" s="68">
        <v>91.199996999999996</v>
      </c>
      <c r="B35" s="68">
        <v>85.699996999999996</v>
      </c>
      <c r="C35" s="64">
        <f t="shared" si="1"/>
        <v>-1.9006817706487315E-2</v>
      </c>
      <c r="D35" s="64">
        <f t="shared" si="2"/>
        <v>1.4101256234771015E-2</v>
      </c>
      <c r="E35" s="60">
        <f t="shared" si="0"/>
        <v>-2.4527807358581503E-3</v>
      </c>
    </row>
    <row r="36" spans="1:5" x14ac:dyDescent="0.25">
      <c r="A36" s="68">
        <v>93.949996999999996</v>
      </c>
      <c r="B36" s="68">
        <v>87.099997999999999</v>
      </c>
      <c r="C36" s="64">
        <f t="shared" si="1"/>
        <v>2.9707829742046929E-2</v>
      </c>
      <c r="D36" s="64">
        <f t="shared" si="2"/>
        <v>1.620407029844528E-2</v>
      </c>
      <c r="E36" s="60">
        <f t="shared" si="0"/>
        <v>2.2955950020246106E-2</v>
      </c>
    </row>
    <row r="37" spans="1:5" x14ac:dyDescent="0.25">
      <c r="A37" s="68">
        <v>95.300003000000004</v>
      </c>
      <c r="B37" s="68">
        <v>86.699996999999996</v>
      </c>
      <c r="C37" s="64">
        <f t="shared" si="1"/>
        <v>1.4267148212099198E-2</v>
      </c>
      <c r="D37" s="64">
        <f t="shared" si="2"/>
        <v>-4.6030117119249744E-3</v>
      </c>
      <c r="E37" s="60">
        <f t="shared" si="0"/>
        <v>4.8320682500871117E-3</v>
      </c>
    </row>
    <row r="38" spans="1:5" x14ac:dyDescent="0.25">
      <c r="A38" s="68">
        <v>98.599997999999999</v>
      </c>
      <c r="B38" s="68">
        <v>88.199996999999996</v>
      </c>
      <c r="C38" s="64">
        <f t="shared" si="1"/>
        <v>3.4041399184919663E-2</v>
      </c>
      <c r="D38" s="64">
        <f t="shared" si="2"/>
        <v>1.7153079814720133E-2</v>
      </c>
      <c r="E38" s="60">
        <f t="shared" si="0"/>
        <v>2.5597239499819898E-2</v>
      </c>
    </row>
    <row r="39" spans="1:5" x14ac:dyDescent="0.25">
      <c r="A39" s="68">
        <v>99.949996999999996</v>
      </c>
      <c r="B39" s="68">
        <v>92</v>
      </c>
      <c r="C39" s="64">
        <f t="shared" si="1"/>
        <v>1.3598789606787124E-2</v>
      </c>
      <c r="D39" s="64">
        <f t="shared" si="2"/>
        <v>4.2181648049900732E-2</v>
      </c>
      <c r="E39" s="60">
        <f t="shared" si="0"/>
        <v>2.789021882834393E-2</v>
      </c>
    </row>
    <row r="40" spans="1:5" x14ac:dyDescent="0.25">
      <c r="A40" s="68">
        <v>100.800003</v>
      </c>
      <c r="B40" s="68">
        <v>90.300003000000004</v>
      </c>
      <c r="C40" s="64">
        <f t="shared" si="1"/>
        <v>8.468354467771496E-3</v>
      </c>
      <c r="D40" s="64">
        <f t="shared" si="2"/>
        <v>-1.8651083403509731E-2</v>
      </c>
      <c r="E40" s="60">
        <f t="shared" si="0"/>
        <v>-5.0913644678691177E-3</v>
      </c>
    </row>
    <row r="41" spans="1:5" x14ac:dyDescent="0.25">
      <c r="A41" s="68">
        <v>103.349998</v>
      </c>
      <c r="B41" s="68">
        <v>88.800003000000004</v>
      </c>
      <c r="C41" s="64">
        <f t="shared" si="1"/>
        <v>2.4982881376887089E-2</v>
      </c>
      <c r="D41" s="64">
        <f t="shared" si="2"/>
        <v>-1.6750809863623005E-2</v>
      </c>
      <c r="E41" s="60">
        <f t="shared" si="0"/>
        <v>4.1160357566320423E-3</v>
      </c>
    </row>
    <row r="42" spans="1:5" x14ac:dyDescent="0.25">
      <c r="A42" s="68">
        <v>102.5</v>
      </c>
      <c r="B42" s="68">
        <v>90.400002000000001</v>
      </c>
      <c r="C42" s="64">
        <f t="shared" si="1"/>
        <v>-8.2584681975967755E-3</v>
      </c>
      <c r="D42" s="64">
        <f t="shared" si="2"/>
        <v>1.7857605740116834E-2</v>
      </c>
      <c r="E42" s="60">
        <f t="shared" si="0"/>
        <v>4.7995687712600295E-3</v>
      </c>
    </row>
    <row r="43" spans="1:5" x14ac:dyDescent="0.25">
      <c r="A43" s="68">
        <v>100.349998</v>
      </c>
      <c r="B43" s="68">
        <v>89.699996999999996</v>
      </c>
      <c r="C43" s="64">
        <f t="shared" si="1"/>
        <v>-2.1198743266360044E-2</v>
      </c>
      <c r="D43" s="64">
        <f t="shared" si="2"/>
        <v>-7.7735539020906321E-3</v>
      </c>
      <c r="E43" s="60">
        <f t="shared" si="0"/>
        <v>-1.4486148584225339E-2</v>
      </c>
    </row>
    <row r="44" spans="1:5" x14ac:dyDescent="0.25">
      <c r="A44" s="68">
        <v>99.400002000000001</v>
      </c>
      <c r="B44" s="68">
        <v>93.800003000000004</v>
      </c>
      <c r="C44" s="64">
        <f t="shared" si="1"/>
        <v>-9.5119215288503242E-3</v>
      </c>
      <c r="D44" s="64">
        <f t="shared" si="2"/>
        <v>4.4694152375187216E-2</v>
      </c>
      <c r="E44" s="60">
        <f t="shared" si="0"/>
        <v>1.7591115423168446E-2</v>
      </c>
    </row>
    <row r="45" spans="1:5" x14ac:dyDescent="0.25">
      <c r="A45" s="68">
        <v>99.25</v>
      </c>
      <c r="B45" s="68">
        <v>91.550003000000004</v>
      </c>
      <c r="C45" s="64">
        <f t="shared" si="1"/>
        <v>-1.510214215952716E-3</v>
      </c>
      <c r="D45" s="64">
        <f t="shared" si="2"/>
        <v>-2.4279584105622993E-2</v>
      </c>
      <c r="E45" s="60">
        <f t="shared" si="0"/>
        <v>-1.2894899160787855E-2</v>
      </c>
    </row>
    <row r="46" spans="1:5" x14ac:dyDescent="0.25">
      <c r="A46" s="68">
        <v>104.849998</v>
      </c>
      <c r="B46" s="68">
        <v>89.050003000000004</v>
      </c>
      <c r="C46" s="64">
        <f t="shared" si="1"/>
        <v>5.4888818705760095E-2</v>
      </c>
      <c r="D46" s="64">
        <f t="shared" si="2"/>
        <v>-2.7687260464888987E-2</v>
      </c>
      <c r="E46" s="60">
        <f t="shared" si="0"/>
        <v>1.3600779120435554E-2</v>
      </c>
    </row>
    <row r="47" spans="1:5" x14ac:dyDescent="0.25">
      <c r="A47" s="68">
        <v>103.5</v>
      </c>
      <c r="B47" s="68">
        <v>90.650002000000001</v>
      </c>
      <c r="C47" s="64">
        <f t="shared" si="1"/>
        <v>-1.2959125567636093E-2</v>
      </c>
      <c r="D47" s="64">
        <f t="shared" si="2"/>
        <v>1.7807915839130148E-2</v>
      </c>
      <c r="E47" s="60">
        <f t="shared" si="0"/>
        <v>2.4243951357470275E-3</v>
      </c>
    </row>
    <row r="48" spans="1:5" x14ac:dyDescent="0.25">
      <c r="A48" s="68">
        <v>115.5</v>
      </c>
      <c r="B48" s="68">
        <v>89.300003000000004</v>
      </c>
      <c r="C48" s="64">
        <f t="shared" si="1"/>
        <v>0.10969891725642453</v>
      </c>
      <c r="D48" s="64">
        <f t="shared" si="2"/>
        <v>-1.5004437786661348E-2</v>
      </c>
      <c r="E48" s="60">
        <f t="shared" si="0"/>
        <v>4.7347239734881592E-2</v>
      </c>
    </row>
    <row r="49" spans="1:5" x14ac:dyDescent="0.25">
      <c r="A49" s="68">
        <v>112.199997</v>
      </c>
      <c r="B49" s="68">
        <v>88.5</v>
      </c>
      <c r="C49" s="64">
        <f t="shared" si="1"/>
        <v>-2.8987563611220641E-2</v>
      </c>
      <c r="D49" s="64">
        <f t="shared" si="2"/>
        <v>-8.9989694631938712E-3</v>
      </c>
      <c r="E49" s="60">
        <f t="shared" si="0"/>
        <v>-1.8993266537207256E-2</v>
      </c>
    </row>
    <row r="50" spans="1:5" x14ac:dyDescent="0.25">
      <c r="A50" s="68">
        <v>108.550003</v>
      </c>
      <c r="B50" s="68">
        <v>86.25</v>
      </c>
      <c r="C50" s="64">
        <f t="shared" si="1"/>
        <v>-3.3072042389293489E-2</v>
      </c>
      <c r="D50" s="64">
        <f t="shared" si="2"/>
        <v>-2.575249610241474E-2</v>
      </c>
      <c r="E50" s="60">
        <f t="shared" si="0"/>
        <v>-2.9412269245854113E-2</v>
      </c>
    </row>
    <row r="51" spans="1:5" x14ac:dyDescent="0.25">
      <c r="A51" s="68">
        <v>114.400002</v>
      </c>
      <c r="B51" s="68">
        <v>84.75</v>
      </c>
      <c r="C51" s="64">
        <f t="shared" si="1"/>
        <v>5.249017246688082E-2</v>
      </c>
      <c r="D51" s="64">
        <f t="shared" si="2"/>
        <v>-1.7544309650909508E-2</v>
      </c>
      <c r="E51" s="60">
        <f t="shared" si="0"/>
        <v>1.7472931407985656E-2</v>
      </c>
    </row>
    <row r="52" spans="1:5" x14ac:dyDescent="0.25">
      <c r="A52" s="68">
        <v>115.349998</v>
      </c>
      <c r="B52" s="68">
        <v>85.150002000000001</v>
      </c>
      <c r="C52" s="64">
        <f t="shared" si="1"/>
        <v>8.2698708530126678E-3</v>
      </c>
      <c r="D52" s="64">
        <f t="shared" si="2"/>
        <v>4.7086843360998496E-3</v>
      </c>
      <c r="E52" s="60">
        <f t="shared" si="0"/>
        <v>6.4892775945562583E-3</v>
      </c>
    </row>
    <row r="53" spans="1:5" x14ac:dyDescent="0.25">
      <c r="A53" s="68">
        <v>120.5</v>
      </c>
      <c r="B53" s="68">
        <v>86.699996999999996</v>
      </c>
      <c r="C53" s="64">
        <f t="shared" si="1"/>
        <v>4.3678785649482008E-2</v>
      </c>
      <c r="D53" s="64">
        <f t="shared" si="2"/>
        <v>1.8039418587760047E-2</v>
      </c>
      <c r="E53" s="60">
        <f t="shared" si="0"/>
        <v>3.0859102118621029E-2</v>
      </c>
    </row>
    <row r="54" spans="1:5" x14ac:dyDescent="0.25">
      <c r="A54" s="68">
        <v>118.400002</v>
      </c>
      <c r="B54" s="68">
        <v>84.75</v>
      </c>
      <c r="C54" s="64">
        <f t="shared" si="1"/>
        <v>-1.7581013588912574E-2</v>
      </c>
      <c r="D54" s="64">
        <f t="shared" si="2"/>
        <v>-2.2748102923859762E-2</v>
      </c>
      <c r="E54" s="60">
        <f t="shared" si="0"/>
        <v>-2.0164558256386168E-2</v>
      </c>
    </row>
    <row r="55" spans="1:5" x14ac:dyDescent="0.25">
      <c r="A55" s="68">
        <v>117.650002</v>
      </c>
      <c r="B55" s="68">
        <v>84.949996999999996</v>
      </c>
      <c r="C55" s="64">
        <f t="shared" si="1"/>
        <v>-6.3546071688507103E-3</v>
      </c>
      <c r="D55" s="64">
        <f t="shared" si="2"/>
        <v>2.3570665424895612E-3</v>
      </c>
      <c r="E55" s="60">
        <f t="shared" si="0"/>
        <v>-1.9987703131805748E-3</v>
      </c>
    </row>
    <row r="56" spans="1:5" x14ac:dyDescent="0.25">
      <c r="A56" s="68">
        <v>116.650002</v>
      </c>
      <c r="B56" s="68">
        <v>84.900002000000001</v>
      </c>
      <c r="C56" s="64">
        <f t="shared" si="1"/>
        <v>-8.5361165602010382E-3</v>
      </c>
      <c r="D56" s="64">
        <f t="shared" si="2"/>
        <v>-5.8869592862187425E-4</v>
      </c>
      <c r="E56" s="60">
        <f t="shared" si="0"/>
        <v>-4.5624062444114561E-3</v>
      </c>
    </row>
    <row r="57" spans="1:5" x14ac:dyDescent="0.25">
      <c r="A57" s="68">
        <v>115.800003</v>
      </c>
      <c r="B57" s="68">
        <v>89.800003000000004</v>
      </c>
      <c r="C57" s="64">
        <f t="shared" si="1"/>
        <v>-7.3134245671149511E-3</v>
      </c>
      <c r="D57" s="64">
        <f t="shared" si="2"/>
        <v>5.6110891841298464E-2</v>
      </c>
      <c r="E57" s="60">
        <f t="shared" si="0"/>
        <v>2.4398733637091757E-2</v>
      </c>
    </row>
    <row r="58" spans="1:5" x14ac:dyDescent="0.25">
      <c r="A58" s="68">
        <v>117</v>
      </c>
      <c r="B58" s="68">
        <v>90.599997999999999</v>
      </c>
      <c r="C58" s="64">
        <f t="shared" si="1"/>
        <v>1.0309343752125852E-2</v>
      </c>
      <c r="D58" s="64">
        <f t="shared" si="2"/>
        <v>8.869182258152428E-3</v>
      </c>
      <c r="E58" s="60">
        <f t="shared" si="0"/>
        <v>9.5892630051391398E-3</v>
      </c>
    </row>
    <row r="59" spans="1:5" x14ac:dyDescent="0.25">
      <c r="A59" s="68">
        <v>118.25</v>
      </c>
      <c r="B59" s="68">
        <v>87.949996999999996</v>
      </c>
      <c r="C59" s="64">
        <f t="shared" si="1"/>
        <v>1.0627092574286193E-2</v>
      </c>
      <c r="D59" s="64">
        <f t="shared" si="2"/>
        <v>-2.9685753900601571E-2</v>
      </c>
      <c r="E59" s="60">
        <f t="shared" si="0"/>
        <v>-9.5293306631576893E-3</v>
      </c>
    </row>
    <row r="60" spans="1:5" x14ac:dyDescent="0.25">
      <c r="A60" s="68">
        <v>122.349998</v>
      </c>
      <c r="B60" s="68">
        <v>86.349997999999999</v>
      </c>
      <c r="C60" s="64">
        <f t="shared" si="1"/>
        <v>3.4084746170091482E-2</v>
      </c>
      <c r="D60" s="64">
        <f t="shared" si="2"/>
        <v>-1.8359655642141107E-2</v>
      </c>
      <c r="E60" s="60">
        <f t="shared" si="0"/>
        <v>7.8625452639751875E-3</v>
      </c>
    </row>
    <row r="61" spans="1:5" x14ac:dyDescent="0.25">
      <c r="A61" s="68">
        <v>119.550003</v>
      </c>
      <c r="B61" s="68">
        <v>85.400002000000001</v>
      </c>
      <c r="C61" s="64">
        <f t="shared" si="1"/>
        <v>-2.3151054543697341E-2</v>
      </c>
      <c r="D61" s="64">
        <f t="shared" si="2"/>
        <v>-1.1062657217407814E-2</v>
      </c>
      <c r="E61" s="60">
        <f t="shared" si="0"/>
        <v>-1.7106855880552579E-2</v>
      </c>
    </row>
    <row r="62" spans="1:5" x14ac:dyDescent="0.25">
      <c r="A62" s="68">
        <v>117</v>
      </c>
      <c r="B62" s="68">
        <v>85.900002000000001</v>
      </c>
      <c r="C62" s="64">
        <f t="shared" si="1"/>
        <v>-2.1560784200680229E-2</v>
      </c>
      <c r="D62" s="64">
        <f t="shared" si="2"/>
        <v>5.8377280593687473E-3</v>
      </c>
      <c r="E62" s="60">
        <f t="shared" si="0"/>
        <v>-7.8615280706557412E-3</v>
      </c>
    </row>
    <row r="63" spans="1:5" x14ac:dyDescent="0.25">
      <c r="A63" s="68">
        <v>117.400002</v>
      </c>
      <c r="B63" s="68">
        <v>84.199996999999996</v>
      </c>
      <c r="C63" s="64">
        <f t="shared" si="1"/>
        <v>3.4129896320149221E-3</v>
      </c>
      <c r="D63" s="64">
        <f t="shared" si="2"/>
        <v>-1.9988966654269798E-2</v>
      </c>
      <c r="E63" s="60">
        <f t="shared" si="0"/>
        <v>-8.2879885111274386E-3</v>
      </c>
    </row>
    <row r="64" spans="1:5" x14ac:dyDescent="0.25">
      <c r="A64" s="68">
        <v>116.849998</v>
      </c>
      <c r="B64" s="68">
        <v>83.25</v>
      </c>
      <c r="C64" s="64">
        <f t="shared" si="1"/>
        <v>-4.695880560864835E-3</v>
      </c>
      <c r="D64" s="64">
        <f t="shared" si="2"/>
        <v>-1.1346756758273464E-2</v>
      </c>
      <c r="E64" s="60">
        <f t="shared" si="0"/>
        <v>-8.0213186595691488E-3</v>
      </c>
    </row>
    <row r="65" spans="1:5" x14ac:dyDescent="0.25">
      <c r="A65" s="68">
        <v>116.300003</v>
      </c>
      <c r="B65" s="68">
        <v>80.599997999999999</v>
      </c>
      <c r="C65" s="64">
        <f t="shared" si="1"/>
        <v>-4.7179585489308734E-3</v>
      </c>
      <c r="D65" s="64">
        <f t="shared" si="2"/>
        <v>-3.2349504161866743E-2</v>
      </c>
      <c r="E65" s="60">
        <f t="shared" si="0"/>
        <v>-1.8533731355398809E-2</v>
      </c>
    </row>
    <row r="66" spans="1:5" x14ac:dyDescent="0.25">
      <c r="A66" s="68">
        <v>114.849998</v>
      </c>
      <c r="B66" s="68">
        <v>81.800003000000004</v>
      </c>
      <c r="C66" s="64">
        <f t="shared" si="1"/>
        <v>-1.2546173598886493E-2</v>
      </c>
      <c r="D66" s="64">
        <f t="shared" si="2"/>
        <v>1.4778655584830783E-2</v>
      </c>
      <c r="E66" s="60">
        <f t="shared" ref="E66:E129" si="3">0.5*(C66+D66)</f>
        <v>1.1162409929721447E-3</v>
      </c>
    </row>
    <row r="67" spans="1:5" x14ac:dyDescent="0.25">
      <c r="A67" s="68">
        <v>112.199997</v>
      </c>
      <c r="B67" s="68">
        <v>79</v>
      </c>
      <c r="C67" s="64">
        <f t="shared" ref="C67:C130" si="4">LN(A67/A66)</f>
        <v>-2.3343945370461177E-2</v>
      </c>
      <c r="D67" s="64">
        <f t="shared" ref="D67:D130" si="5">LN(B67/B66)</f>
        <v>-3.4829427816495846E-2</v>
      </c>
      <c r="E67" s="60">
        <f t="shared" si="3"/>
        <v>-2.908668659347851E-2</v>
      </c>
    </row>
    <row r="68" spans="1:5" x14ac:dyDescent="0.25">
      <c r="A68" s="68">
        <v>113.25</v>
      </c>
      <c r="B68" s="68">
        <v>74.300003000000004</v>
      </c>
      <c r="C68" s="64">
        <f t="shared" si="4"/>
        <v>9.3147980125157463E-3</v>
      </c>
      <c r="D68" s="64">
        <f t="shared" si="5"/>
        <v>-6.1336860366458128E-2</v>
      </c>
      <c r="E68" s="60">
        <f t="shared" si="3"/>
        <v>-2.6011031176971192E-2</v>
      </c>
    </row>
    <row r="69" spans="1:5" x14ac:dyDescent="0.25">
      <c r="A69" s="68">
        <v>111.25</v>
      </c>
      <c r="B69" s="68">
        <v>77</v>
      </c>
      <c r="C69" s="64">
        <f t="shared" si="4"/>
        <v>-1.7817843316793786E-2</v>
      </c>
      <c r="D69" s="64">
        <f t="shared" si="5"/>
        <v>3.5694429753120434E-2</v>
      </c>
      <c r="E69" s="60">
        <f t="shared" si="3"/>
        <v>8.9382932181633241E-3</v>
      </c>
    </row>
    <row r="70" spans="1:5" x14ac:dyDescent="0.25">
      <c r="A70" s="68">
        <v>110.300003</v>
      </c>
      <c r="B70" s="68">
        <v>77.900002000000001</v>
      </c>
      <c r="C70" s="64">
        <f t="shared" si="4"/>
        <v>-8.575967588343749E-3</v>
      </c>
      <c r="D70" s="64">
        <f t="shared" si="5"/>
        <v>1.1620556696959257E-2</v>
      </c>
      <c r="E70" s="60">
        <f t="shared" si="3"/>
        <v>1.5222945543077538E-3</v>
      </c>
    </row>
    <row r="71" spans="1:5" x14ac:dyDescent="0.25">
      <c r="A71" s="68">
        <v>106</v>
      </c>
      <c r="B71" s="68">
        <v>73.949996999999996</v>
      </c>
      <c r="C71" s="64">
        <f t="shared" si="4"/>
        <v>-3.9764859345938708E-2</v>
      </c>
      <c r="D71" s="64">
        <f t="shared" si="5"/>
        <v>-5.2036829961786595E-2</v>
      </c>
      <c r="E71" s="60">
        <f t="shared" si="3"/>
        <v>-4.5900844653862655E-2</v>
      </c>
    </row>
    <row r="72" spans="1:5" x14ac:dyDescent="0.25">
      <c r="A72" s="68">
        <v>107.699997</v>
      </c>
      <c r="B72" s="68">
        <v>72.550003000000004</v>
      </c>
      <c r="C72" s="64">
        <f t="shared" si="4"/>
        <v>1.5910462195122155E-2</v>
      </c>
      <c r="D72" s="64">
        <f t="shared" si="5"/>
        <v>-1.9113127907867997E-2</v>
      </c>
      <c r="E72" s="60">
        <f t="shared" si="3"/>
        <v>-1.6013328563729209E-3</v>
      </c>
    </row>
    <row r="73" spans="1:5" x14ac:dyDescent="0.25">
      <c r="A73" s="68">
        <v>104</v>
      </c>
      <c r="B73" s="68">
        <v>70.75</v>
      </c>
      <c r="C73" s="64">
        <f t="shared" si="4"/>
        <v>-3.4958657165816635E-2</v>
      </c>
      <c r="D73" s="64">
        <f t="shared" si="5"/>
        <v>-2.5123484157641623E-2</v>
      </c>
      <c r="E73" s="60">
        <f t="shared" si="3"/>
        <v>-3.0041070661729129E-2</v>
      </c>
    </row>
    <row r="74" spans="1:5" x14ac:dyDescent="0.25">
      <c r="A74" s="68">
        <v>106.300003</v>
      </c>
      <c r="B74" s="68">
        <v>70.099997999999999</v>
      </c>
      <c r="C74" s="64">
        <f t="shared" si="4"/>
        <v>2.1874414428542339E-2</v>
      </c>
      <c r="D74" s="64">
        <f t="shared" si="5"/>
        <v>-9.2297710134734492E-3</v>
      </c>
      <c r="E74" s="60">
        <f t="shared" si="3"/>
        <v>6.3223217075344448E-3</v>
      </c>
    </row>
    <row r="75" spans="1:5" x14ac:dyDescent="0.25">
      <c r="A75" s="68">
        <v>104.199997</v>
      </c>
      <c r="B75" s="68">
        <v>71.199996999999996</v>
      </c>
      <c r="C75" s="64">
        <f t="shared" si="4"/>
        <v>-1.9953213041435908E-2</v>
      </c>
      <c r="D75" s="64">
        <f t="shared" si="5"/>
        <v>1.5570010773224136E-2</v>
      </c>
      <c r="E75" s="60">
        <f t="shared" si="3"/>
        <v>-2.1916011341058857E-3</v>
      </c>
    </row>
    <row r="76" spans="1:5" x14ac:dyDescent="0.25">
      <c r="A76" s="68">
        <v>105.25</v>
      </c>
      <c r="B76" s="68">
        <v>72.599997999999999</v>
      </c>
      <c r="C76" s="64">
        <f t="shared" si="4"/>
        <v>1.0026372034011667E-2</v>
      </c>
      <c r="D76" s="64">
        <f t="shared" si="5"/>
        <v>1.9472117999443071E-2</v>
      </c>
      <c r="E76" s="60">
        <f t="shared" si="3"/>
        <v>1.4749245016727369E-2</v>
      </c>
    </row>
    <row r="77" spans="1:5" x14ac:dyDescent="0.25">
      <c r="A77" s="68">
        <v>104.5</v>
      </c>
      <c r="B77" s="68">
        <v>71.199996999999996</v>
      </c>
      <c r="C77" s="64">
        <f t="shared" si="4"/>
        <v>-7.1514011576251282E-3</v>
      </c>
      <c r="D77" s="64">
        <f t="shared" si="5"/>
        <v>-1.9472117999442935E-2</v>
      </c>
      <c r="E77" s="60">
        <f t="shared" si="3"/>
        <v>-1.3311759578534033E-2</v>
      </c>
    </row>
    <row r="78" spans="1:5" x14ac:dyDescent="0.25">
      <c r="A78" s="68">
        <v>104.400002</v>
      </c>
      <c r="B78" s="68">
        <v>69.800003000000004</v>
      </c>
      <c r="C78" s="64">
        <f t="shared" si="4"/>
        <v>-9.5737679923934996E-4</v>
      </c>
      <c r="D78" s="64">
        <f t="shared" si="5"/>
        <v>-1.9858723534829089E-2</v>
      </c>
      <c r="E78" s="60">
        <f t="shared" si="3"/>
        <v>-1.040805016703422E-2</v>
      </c>
    </row>
    <row r="79" spans="1:5" x14ac:dyDescent="0.25">
      <c r="A79" s="68">
        <v>105.349998</v>
      </c>
      <c r="B79" s="68">
        <v>72.400002000000001</v>
      </c>
      <c r="C79" s="64">
        <f t="shared" si="4"/>
        <v>9.0584266602336243E-3</v>
      </c>
      <c r="D79" s="64">
        <f t="shared" si="5"/>
        <v>3.6572274267711022E-2</v>
      </c>
      <c r="E79" s="60">
        <f t="shared" si="3"/>
        <v>2.2815350463972324E-2</v>
      </c>
    </row>
    <row r="80" spans="1:5" x14ac:dyDescent="0.25">
      <c r="A80" s="68">
        <v>105.699997</v>
      </c>
      <c r="B80" s="68">
        <v>72.199996999999996</v>
      </c>
      <c r="C80" s="64">
        <f t="shared" si="4"/>
        <v>3.3167432281177868E-3</v>
      </c>
      <c r="D80" s="64">
        <f t="shared" si="5"/>
        <v>-2.7663226684466339E-3</v>
      </c>
      <c r="E80" s="60">
        <f t="shared" si="3"/>
        <v>2.7521027983557649E-4</v>
      </c>
    </row>
    <row r="81" spans="1:5" x14ac:dyDescent="0.25">
      <c r="A81" s="68">
        <v>104.900002</v>
      </c>
      <c r="B81" s="68">
        <v>71.449996999999996</v>
      </c>
      <c r="C81" s="64">
        <f t="shared" si="4"/>
        <v>-7.5973300259494902E-3</v>
      </c>
      <c r="D81" s="64">
        <f t="shared" si="5"/>
        <v>-1.0442141959061431E-2</v>
      </c>
      <c r="E81" s="60">
        <f t="shared" si="3"/>
        <v>-9.0197359925054607E-3</v>
      </c>
    </row>
    <row r="82" spans="1:5" x14ac:dyDescent="0.25">
      <c r="A82" s="68">
        <v>102.25</v>
      </c>
      <c r="B82" s="68">
        <v>69</v>
      </c>
      <c r="C82" s="64">
        <f t="shared" si="4"/>
        <v>-2.5586739545117126E-2</v>
      </c>
      <c r="D82" s="64">
        <f t="shared" si="5"/>
        <v>-3.4891357791212288E-2</v>
      </c>
      <c r="E82" s="60">
        <f t="shared" si="3"/>
        <v>-3.0239048668164709E-2</v>
      </c>
    </row>
    <row r="83" spans="1:5" x14ac:dyDescent="0.25">
      <c r="A83" s="68">
        <v>102.5</v>
      </c>
      <c r="B83" s="68">
        <v>70.449996999999996</v>
      </c>
      <c r="C83" s="64">
        <f t="shared" si="4"/>
        <v>2.4420036555518089E-3</v>
      </c>
      <c r="D83" s="64">
        <f t="shared" si="5"/>
        <v>2.0796691164036474E-2</v>
      </c>
      <c r="E83" s="60">
        <f t="shared" si="3"/>
        <v>1.1619347409794142E-2</v>
      </c>
    </row>
    <row r="84" spans="1:5" x14ac:dyDescent="0.25">
      <c r="A84" s="68">
        <v>106.75</v>
      </c>
      <c r="B84" s="68">
        <v>68.25</v>
      </c>
      <c r="C84" s="64">
        <f t="shared" si="4"/>
        <v>4.0626853530271102E-2</v>
      </c>
      <c r="D84" s="64">
        <f t="shared" si="5"/>
        <v>-3.1725761696226693E-2</v>
      </c>
      <c r="E84" s="60">
        <f t="shared" si="3"/>
        <v>4.4505459170222049E-3</v>
      </c>
    </row>
    <row r="85" spans="1:5" x14ac:dyDescent="0.25">
      <c r="A85" s="68">
        <v>107.849998</v>
      </c>
      <c r="B85" s="68">
        <v>68.199996999999996</v>
      </c>
      <c r="C85" s="64">
        <f t="shared" si="4"/>
        <v>1.0251702182156751E-2</v>
      </c>
      <c r="D85" s="64">
        <f t="shared" si="5"/>
        <v>-7.3291320392352875E-4</v>
      </c>
      <c r="E85" s="60">
        <f t="shared" si="3"/>
        <v>4.7593944891166111E-3</v>
      </c>
    </row>
    <row r="86" spans="1:5" x14ac:dyDescent="0.25">
      <c r="A86" s="68">
        <v>105.949997</v>
      </c>
      <c r="B86" s="68">
        <v>63</v>
      </c>
      <c r="C86" s="64">
        <f t="shared" si="4"/>
        <v>-1.7774097891826129E-2</v>
      </c>
      <c r="D86" s="64">
        <f t="shared" si="5"/>
        <v>-7.9309794469612921E-2</v>
      </c>
      <c r="E86" s="60">
        <f t="shared" si="3"/>
        <v>-4.8541946180719525E-2</v>
      </c>
    </row>
    <row r="87" spans="1:5" x14ac:dyDescent="0.25">
      <c r="A87" s="68">
        <v>105</v>
      </c>
      <c r="B87" s="68">
        <v>63.400002000000001</v>
      </c>
      <c r="C87" s="64">
        <f t="shared" si="4"/>
        <v>-9.0069062415411901E-3</v>
      </c>
      <c r="D87" s="64">
        <f t="shared" si="5"/>
        <v>6.3291665973884137E-3</v>
      </c>
      <c r="E87" s="60">
        <f t="shared" si="3"/>
        <v>-1.3388698220763882E-3</v>
      </c>
    </row>
    <row r="88" spans="1:5" x14ac:dyDescent="0.25">
      <c r="A88" s="68">
        <v>104.449997</v>
      </c>
      <c r="B88" s="68">
        <v>60.900002000000001</v>
      </c>
      <c r="C88" s="64">
        <f t="shared" si="4"/>
        <v>-5.2518908768254971E-3</v>
      </c>
      <c r="D88" s="64">
        <f t="shared" si="5"/>
        <v>-4.0230685432347764E-2</v>
      </c>
      <c r="E88" s="60">
        <f t="shared" si="3"/>
        <v>-2.274128815458663E-2</v>
      </c>
    </row>
    <row r="89" spans="1:5" x14ac:dyDescent="0.25">
      <c r="A89" s="68">
        <v>103.650002</v>
      </c>
      <c r="B89" s="68">
        <v>61.299999</v>
      </c>
      <c r="C89" s="64">
        <f t="shared" si="4"/>
        <v>-7.688601103202717E-3</v>
      </c>
      <c r="D89" s="64">
        <f t="shared" si="5"/>
        <v>6.5466190723786353E-3</v>
      </c>
      <c r="E89" s="60">
        <f t="shared" si="3"/>
        <v>-5.7099101541204086E-4</v>
      </c>
    </row>
    <row r="90" spans="1:5" x14ac:dyDescent="0.25">
      <c r="A90" s="68">
        <v>105.699997</v>
      </c>
      <c r="B90" s="68">
        <v>63.650002000000001</v>
      </c>
      <c r="C90" s="64">
        <f t="shared" si="4"/>
        <v>1.9585006316482668E-2</v>
      </c>
      <c r="D90" s="64">
        <f t="shared" si="5"/>
        <v>3.7619529796301406E-2</v>
      </c>
      <c r="E90" s="60">
        <f t="shared" si="3"/>
        <v>2.8602268056392037E-2</v>
      </c>
    </row>
    <row r="91" spans="1:5" x14ac:dyDescent="0.25">
      <c r="A91" s="68">
        <v>104</v>
      </c>
      <c r="B91" s="68">
        <v>65</v>
      </c>
      <c r="C91" s="64">
        <f t="shared" si="4"/>
        <v>-1.6213965352605015E-2</v>
      </c>
      <c r="D91" s="64">
        <f t="shared" si="5"/>
        <v>2.0987913470383888E-2</v>
      </c>
      <c r="E91" s="60">
        <f t="shared" si="3"/>
        <v>2.3869740588894368E-3</v>
      </c>
    </row>
    <row r="92" spans="1:5" x14ac:dyDescent="0.25">
      <c r="A92" s="68">
        <v>104.400002</v>
      </c>
      <c r="B92" s="68">
        <v>65.949996999999996</v>
      </c>
      <c r="C92" s="64">
        <f t="shared" si="4"/>
        <v>3.8387954642535747E-3</v>
      </c>
      <c r="D92" s="64">
        <f t="shared" si="5"/>
        <v>1.4509563778678573E-2</v>
      </c>
      <c r="E92" s="60">
        <f t="shared" si="3"/>
        <v>9.1741796214660741E-3</v>
      </c>
    </row>
    <row r="93" spans="1:5" x14ac:dyDescent="0.25">
      <c r="A93" s="68">
        <v>105.900002</v>
      </c>
      <c r="B93" s="68">
        <v>66.099997999999999</v>
      </c>
      <c r="C93" s="64">
        <f t="shared" si="4"/>
        <v>1.42655768874755E-2</v>
      </c>
      <c r="D93" s="64">
        <f t="shared" si="5"/>
        <v>2.2718829261383108E-3</v>
      </c>
      <c r="E93" s="60">
        <f t="shared" si="3"/>
        <v>8.2687299068069046E-3</v>
      </c>
    </row>
    <row r="94" spans="1:5" x14ac:dyDescent="0.25">
      <c r="A94" s="68">
        <v>112.699997</v>
      </c>
      <c r="B94" s="68">
        <v>64</v>
      </c>
      <c r="C94" s="64">
        <f t="shared" si="4"/>
        <v>6.2234122933284987E-2</v>
      </c>
      <c r="D94" s="64">
        <f t="shared" si="5"/>
        <v>-3.2285633240782173E-2</v>
      </c>
      <c r="E94" s="60">
        <f t="shared" si="3"/>
        <v>1.4974244846251407E-2</v>
      </c>
    </row>
    <row r="95" spans="1:5" x14ac:dyDescent="0.25">
      <c r="A95" s="68">
        <v>110.699997</v>
      </c>
      <c r="B95" s="68">
        <v>62.799999</v>
      </c>
      <c r="C95" s="64">
        <f t="shared" si="4"/>
        <v>-1.7905581812067074E-2</v>
      </c>
      <c r="D95" s="64">
        <f t="shared" si="5"/>
        <v>-1.8928025809085876E-2</v>
      </c>
      <c r="E95" s="60">
        <f t="shared" si="3"/>
        <v>-1.8416803810576476E-2</v>
      </c>
    </row>
    <row r="96" spans="1:5" x14ac:dyDescent="0.25">
      <c r="A96" s="68">
        <v>110.300003</v>
      </c>
      <c r="B96" s="68">
        <v>63.299999</v>
      </c>
      <c r="C96" s="64">
        <f t="shared" si="4"/>
        <v>-3.6198591563139605E-3</v>
      </c>
      <c r="D96" s="64">
        <f t="shared" si="5"/>
        <v>7.9302558017560632E-3</v>
      </c>
      <c r="E96" s="60">
        <f t="shared" si="3"/>
        <v>2.1551983227210514E-3</v>
      </c>
    </row>
    <row r="97" spans="1:5" x14ac:dyDescent="0.25">
      <c r="A97" s="68">
        <v>114</v>
      </c>
      <c r="B97" s="68">
        <v>63.599997999999999</v>
      </c>
      <c r="C97" s="64">
        <f t="shared" si="4"/>
        <v>3.2994494936489628E-2</v>
      </c>
      <c r="D97" s="64">
        <f t="shared" si="5"/>
        <v>4.7281255471930657E-3</v>
      </c>
      <c r="E97" s="60">
        <f t="shared" si="3"/>
        <v>1.8861310241841348E-2</v>
      </c>
    </row>
    <row r="98" spans="1:5" x14ac:dyDescent="0.25">
      <c r="A98" s="68">
        <v>112.849998</v>
      </c>
      <c r="B98" s="68">
        <v>63.5</v>
      </c>
      <c r="C98" s="64">
        <f t="shared" si="4"/>
        <v>-1.0138962853591617E-2</v>
      </c>
      <c r="D98" s="64">
        <f t="shared" si="5"/>
        <v>-1.5735330008890985E-3</v>
      </c>
      <c r="E98" s="60">
        <f t="shared" si="3"/>
        <v>-5.8562479272403576E-3</v>
      </c>
    </row>
    <row r="99" spans="1:5" x14ac:dyDescent="0.25">
      <c r="A99" s="68">
        <v>112.349998</v>
      </c>
      <c r="B99" s="68">
        <v>63.400002000000001</v>
      </c>
      <c r="C99" s="64">
        <f t="shared" si="4"/>
        <v>-4.4405047110789905E-3</v>
      </c>
      <c r="D99" s="64">
        <f t="shared" si="5"/>
        <v>-1.5760129097248394E-3</v>
      </c>
      <c r="E99" s="60">
        <f t="shared" si="3"/>
        <v>-3.008258810401915E-3</v>
      </c>
    </row>
    <row r="100" spans="1:5" x14ac:dyDescent="0.25">
      <c r="A100" s="68">
        <v>114.949997</v>
      </c>
      <c r="B100" s="68">
        <v>63.849997999999999</v>
      </c>
      <c r="C100" s="64">
        <f t="shared" si="4"/>
        <v>2.2878244281061749E-2</v>
      </c>
      <c r="D100" s="64">
        <f t="shared" si="5"/>
        <v>7.072658166212378E-3</v>
      </c>
      <c r="E100" s="60">
        <f t="shared" si="3"/>
        <v>1.4975451223637064E-2</v>
      </c>
    </row>
    <row r="101" spans="1:5" x14ac:dyDescent="0.25">
      <c r="A101" s="68">
        <v>118.699997</v>
      </c>
      <c r="B101" s="68">
        <v>70.199996999999996</v>
      </c>
      <c r="C101" s="64">
        <f t="shared" si="4"/>
        <v>3.2102051230935874E-2</v>
      </c>
      <c r="D101" s="64">
        <f t="shared" si="5"/>
        <v>9.4811717141588273E-2</v>
      </c>
      <c r="E101" s="60">
        <f t="shared" si="3"/>
        <v>6.345688418626208E-2</v>
      </c>
    </row>
    <row r="102" spans="1:5" x14ac:dyDescent="0.25">
      <c r="A102" s="68">
        <v>121.150002</v>
      </c>
      <c r="B102" s="68">
        <v>73.400002000000001</v>
      </c>
      <c r="C102" s="64">
        <f t="shared" si="4"/>
        <v>2.0430187429172582E-2</v>
      </c>
      <c r="D102" s="64">
        <f t="shared" si="5"/>
        <v>4.4575694571704245E-2</v>
      </c>
      <c r="E102" s="60">
        <f t="shared" si="3"/>
        <v>3.2502941000438414E-2</v>
      </c>
    </row>
    <row r="103" spans="1:5" x14ac:dyDescent="0.25">
      <c r="A103" s="68">
        <v>116</v>
      </c>
      <c r="B103" s="68">
        <v>73.25</v>
      </c>
      <c r="C103" s="64">
        <f t="shared" si="4"/>
        <v>-4.3439272664630491E-2</v>
      </c>
      <c r="D103" s="64">
        <f t="shared" si="5"/>
        <v>-2.0457149712492955E-3</v>
      </c>
      <c r="E103" s="60">
        <f t="shared" si="3"/>
        <v>-2.2742493817939892E-2</v>
      </c>
    </row>
    <row r="104" spans="1:5" x14ac:dyDescent="0.25">
      <c r="A104" s="68">
        <v>115.400002</v>
      </c>
      <c r="B104" s="68">
        <v>71.400002000000001</v>
      </c>
      <c r="C104" s="64">
        <f t="shared" si="4"/>
        <v>-5.1858197013430196E-3</v>
      </c>
      <c r="D104" s="64">
        <f t="shared" si="5"/>
        <v>-2.5580350540433856E-2</v>
      </c>
      <c r="E104" s="60">
        <f t="shared" si="3"/>
        <v>-1.5383085120888438E-2</v>
      </c>
    </row>
    <row r="105" spans="1:5" x14ac:dyDescent="0.25">
      <c r="A105" s="68">
        <v>117.5</v>
      </c>
      <c r="B105" s="68">
        <v>77.349997999999999</v>
      </c>
      <c r="C105" s="64">
        <f t="shared" si="4"/>
        <v>1.8033962179192155E-2</v>
      </c>
      <c r="D105" s="64">
        <f t="shared" si="5"/>
        <v>8.0042653805835473E-2</v>
      </c>
      <c r="E105" s="60">
        <f t="shared" si="3"/>
        <v>4.903830799251381E-2</v>
      </c>
    </row>
    <row r="106" spans="1:5" x14ac:dyDescent="0.25">
      <c r="A106" s="68">
        <v>115.800003</v>
      </c>
      <c r="B106" s="68">
        <v>78.449996999999996</v>
      </c>
      <c r="C106" s="64">
        <f t="shared" si="4"/>
        <v>-1.4573742538583343E-2</v>
      </c>
      <c r="D106" s="64">
        <f t="shared" si="5"/>
        <v>1.4120889775544614E-2</v>
      </c>
      <c r="E106" s="60">
        <f t="shared" si="3"/>
        <v>-2.2642638151936477E-4</v>
      </c>
    </row>
    <row r="107" spans="1:5" x14ac:dyDescent="0.25">
      <c r="A107" s="68">
        <v>114.699997</v>
      </c>
      <c r="B107" s="68">
        <v>76.550003000000004</v>
      </c>
      <c r="C107" s="64">
        <f t="shared" si="4"/>
        <v>-9.5445930654931028E-3</v>
      </c>
      <c r="D107" s="64">
        <f t="shared" si="5"/>
        <v>-2.4517279644359159E-2</v>
      </c>
      <c r="E107" s="60">
        <f t="shared" si="3"/>
        <v>-1.703093635492613E-2</v>
      </c>
    </row>
    <row r="108" spans="1:5" x14ac:dyDescent="0.25">
      <c r="A108" s="68">
        <v>114.050003</v>
      </c>
      <c r="B108" s="68">
        <v>77.199996999999996</v>
      </c>
      <c r="C108" s="64">
        <f t="shared" si="4"/>
        <v>-5.6830229454879382E-3</v>
      </c>
      <c r="D108" s="64">
        <f t="shared" si="5"/>
        <v>8.4552568768622369E-3</v>
      </c>
      <c r="E108" s="60">
        <f t="shared" si="3"/>
        <v>1.3861169656871493E-3</v>
      </c>
    </row>
    <row r="109" spans="1:5" x14ac:dyDescent="0.25">
      <c r="A109" s="68">
        <v>113.949997</v>
      </c>
      <c r="B109" s="68">
        <v>82.150002000000001</v>
      </c>
      <c r="C109" s="64">
        <f t="shared" si="4"/>
        <v>-8.7724567029288133E-4</v>
      </c>
      <c r="D109" s="64">
        <f t="shared" si="5"/>
        <v>6.2147450658359783E-2</v>
      </c>
      <c r="E109" s="60">
        <f t="shared" si="3"/>
        <v>3.063510249403345E-2</v>
      </c>
    </row>
    <row r="110" spans="1:5" x14ac:dyDescent="0.25">
      <c r="A110" s="68">
        <v>117.099998</v>
      </c>
      <c r="B110" s="68">
        <v>83.900002000000001</v>
      </c>
      <c r="C110" s="64">
        <f t="shared" si="4"/>
        <v>2.7268524159895904E-2</v>
      </c>
      <c r="D110" s="64">
        <f t="shared" si="5"/>
        <v>2.1078768482076633E-2</v>
      </c>
      <c r="E110" s="60">
        <f t="shared" si="3"/>
        <v>2.4173646320986269E-2</v>
      </c>
    </row>
    <row r="111" spans="1:5" x14ac:dyDescent="0.25">
      <c r="A111" s="68">
        <v>115.400002</v>
      </c>
      <c r="B111" s="68">
        <v>83.300003000000004</v>
      </c>
      <c r="C111" s="64">
        <f t="shared" si="4"/>
        <v>-1.4623882119230687E-2</v>
      </c>
      <c r="D111" s="64">
        <f t="shared" si="5"/>
        <v>-7.1770521238602942E-3</v>
      </c>
      <c r="E111" s="60">
        <f t="shared" si="3"/>
        <v>-1.0900467121545491E-2</v>
      </c>
    </row>
    <row r="112" spans="1:5" x14ac:dyDescent="0.25">
      <c r="A112" s="68">
        <v>113.650002</v>
      </c>
      <c r="B112" s="68">
        <v>81.900002000000001</v>
      </c>
      <c r="C112" s="64">
        <f t="shared" si="4"/>
        <v>-1.5280803508581268E-2</v>
      </c>
      <c r="D112" s="64">
        <f t="shared" si="5"/>
        <v>-1.6949569908154261E-2</v>
      </c>
      <c r="E112" s="60">
        <f t="shared" si="3"/>
        <v>-1.6115186708367764E-2</v>
      </c>
    </row>
    <row r="113" spans="1:5" x14ac:dyDescent="0.25">
      <c r="A113" s="68">
        <v>115.550003</v>
      </c>
      <c r="B113" s="68">
        <v>80.75</v>
      </c>
      <c r="C113" s="64">
        <f t="shared" si="4"/>
        <v>1.6579794786735876E-2</v>
      </c>
      <c r="D113" s="64">
        <f t="shared" si="5"/>
        <v>-1.4141053176281908E-2</v>
      </c>
      <c r="E113" s="60">
        <f t="shared" si="3"/>
        <v>1.2193708052269841E-3</v>
      </c>
    </row>
    <row r="114" spans="1:5" x14ac:dyDescent="0.25">
      <c r="A114" s="68">
        <v>114.349998</v>
      </c>
      <c r="B114" s="68">
        <v>81.849997999999999</v>
      </c>
      <c r="C114" s="64">
        <f t="shared" si="4"/>
        <v>-1.0439459704547854E-2</v>
      </c>
      <c r="D114" s="64">
        <f t="shared" si="5"/>
        <v>1.3530317279435619E-2</v>
      </c>
      <c r="E114" s="60">
        <f t="shared" si="3"/>
        <v>1.5454287874438824E-3</v>
      </c>
    </row>
    <row r="115" spans="1:5" x14ac:dyDescent="0.25">
      <c r="A115" s="68">
        <v>118.449997</v>
      </c>
      <c r="B115" s="68">
        <v>80</v>
      </c>
      <c r="C115" s="64">
        <f t="shared" si="4"/>
        <v>3.522700229902373E-2</v>
      </c>
      <c r="D115" s="64">
        <f t="shared" si="5"/>
        <v>-2.2861644708320038E-2</v>
      </c>
      <c r="E115" s="60">
        <f t="shared" si="3"/>
        <v>6.1826787953518456E-3</v>
      </c>
    </row>
    <row r="116" spans="1:5" x14ac:dyDescent="0.25">
      <c r="A116" s="68">
        <v>119.400002</v>
      </c>
      <c r="B116" s="68">
        <v>77.400002000000001</v>
      </c>
      <c r="C116" s="64">
        <f t="shared" si="4"/>
        <v>7.9883124312684801E-3</v>
      </c>
      <c r="D116" s="64">
        <f t="shared" si="5"/>
        <v>-3.3039828238407246E-2</v>
      </c>
      <c r="E116" s="60">
        <f t="shared" si="3"/>
        <v>-1.2525757903569383E-2</v>
      </c>
    </row>
    <row r="117" spans="1:5" x14ac:dyDescent="0.25">
      <c r="A117" s="68">
        <v>123.800003</v>
      </c>
      <c r="B117" s="68">
        <v>78.599997999999999</v>
      </c>
      <c r="C117" s="64">
        <f t="shared" si="4"/>
        <v>3.6188166774208316E-2</v>
      </c>
      <c r="D117" s="64">
        <f t="shared" si="5"/>
        <v>1.5384867554393581E-2</v>
      </c>
      <c r="E117" s="60">
        <f t="shared" si="3"/>
        <v>2.578651716430095E-2</v>
      </c>
    </row>
    <row r="118" spans="1:5" x14ac:dyDescent="0.25">
      <c r="A118" s="68">
        <v>126.699997</v>
      </c>
      <c r="B118" s="68">
        <v>81</v>
      </c>
      <c r="C118" s="64">
        <f t="shared" si="4"/>
        <v>2.3154679165984852E-2</v>
      </c>
      <c r="D118" s="64">
        <f t="shared" si="5"/>
        <v>3.0077480682570927E-2</v>
      </c>
      <c r="E118" s="60">
        <f t="shared" si="3"/>
        <v>2.6616079924277891E-2</v>
      </c>
    </row>
    <row r="119" spans="1:5" x14ac:dyDescent="0.25">
      <c r="A119" s="68">
        <v>127.5</v>
      </c>
      <c r="B119" s="68">
        <v>81.699996999999996</v>
      </c>
      <c r="C119" s="64">
        <f t="shared" si="4"/>
        <v>6.2943009493671735E-3</v>
      </c>
      <c r="D119" s="64">
        <f t="shared" si="5"/>
        <v>8.6048104738115552E-3</v>
      </c>
      <c r="E119" s="60">
        <f t="shared" si="3"/>
        <v>7.4495557115893639E-3</v>
      </c>
    </row>
    <row r="120" spans="1:5" x14ac:dyDescent="0.25">
      <c r="A120" s="68">
        <v>125.900002</v>
      </c>
      <c r="B120" s="68">
        <v>81.449996999999996</v>
      </c>
      <c r="C120" s="64">
        <f t="shared" si="4"/>
        <v>-1.2628407662556001E-2</v>
      </c>
      <c r="D120" s="64">
        <f t="shared" si="5"/>
        <v>-3.0646669306093246E-3</v>
      </c>
      <c r="E120" s="60">
        <f t="shared" si="3"/>
        <v>-7.8465372965826619E-3</v>
      </c>
    </row>
    <row r="121" spans="1:5" x14ac:dyDescent="0.25">
      <c r="A121" s="68">
        <v>128</v>
      </c>
      <c r="B121" s="68">
        <v>83</v>
      </c>
      <c r="C121" s="64">
        <f t="shared" si="4"/>
        <v>1.6542306983692238E-2</v>
      </c>
      <c r="D121" s="64">
        <f t="shared" si="5"/>
        <v>1.8851309580956946E-2</v>
      </c>
      <c r="E121" s="60">
        <f t="shared" si="3"/>
        <v>1.7696808282324592E-2</v>
      </c>
    </row>
    <row r="122" spans="1:5" x14ac:dyDescent="0.25">
      <c r="A122" s="68">
        <v>124.800003</v>
      </c>
      <c r="B122" s="68">
        <v>80.650002000000001</v>
      </c>
      <c r="C122" s="64">
        <f t="shared" si="4"/>
        <v>-2.5317783945828596E-2</v>
      </c>
      <c r="D122" s="64">
        <f t="shared" si="5"/>
        <v>-2.8721778426868304E-2</v>
      </c>
      <c r="E122" s="60">
        <f t="shared" si="3"/>
        <v>-2.701978118634845E-2</v>
      </c>
    </row>
    <row r="123" spans="1:5" x14ac:dyDescent="0.25">
      <c r="A123" s="68">
        <v>126.599998</v>
      </c>
      <c r="B123" s="68">
        <v>81.199996999999996</v>
      </c>
      <c r="C123" s="64">
        <f t="shared" si="4"/>
        <v>1.4320013938498707E-2</v>
      </c>
      <c r="D123" s="64">
        <f t="shared" si="5"/>
        <v>6.7963808520891244E-3</v>
      </c>
      <c r="E123" s="60">
        <f t="shared" si="3"/>
        <v>1.0558197395293916E-2</v>
      </c>
    </row>
    <row r="124" spans="1:5" x14ac:dyDescent="0.25">
      <c r="A124" s="68">
        <v>125.800003</v>
      </c>
      <c r="B124" s="68">
        <v>80.400002000000001</v>
      </c>
      <c r="C124" s="64">
        <f t="shared" si="4"/>
        <v>-6.3391257985707401E-3</v>
      </c>
      <c r="D124" s="64">
        <f t="shared" si="5"/>
        <v>-9.9010091612764337E-3</v>
      </c>
      <c r="E124" s="60">
        <f t="shared" si="3"/>
        <v>-8.1200674799235869E-3</v>
      </c>
    </row>
    <row r="125" spans="1:5" x14ac:dyDescent="0.25">
      <c r="A125" s="68">
        <v>128.5</v>
      </c>
      <c r="B125" s="68">
        <v>79.75</v>
      </c>
      <c r="C125" s="64">
        <f t="shared" si="4"/>
        <v>2.1235536221557907E-2</v>
      </c>
      <c r="D125" s="64">
        <f t="shared" si="5"/>
        <v>-8.1174593955882762E-3</v>
      </c>
      <c r="E125" s="60">
        <f t="shared" si="3"/>
        <v>6.5590384129848153E-3</v>
      </c>
    </row>
    <row r="126" spans="1:5" x14ac:dyDescent="0.25">
      <c r="A126" s="68">
        <v>128.25</v>
      </c>
      <c r="B126" s="68">
        <v>79.150002000000001</v>
      </c>
      <c r="C126" s="64">
        <f t="shared" si="4"/>
        <v>-1.9474202843955666E-3</v>
      </c>
      <c r="D126" s="64">
        <f t="shared" si="5"/>
        <v>-7.5519300694555066E-3</v>
      </c>
      <c r="E126" s="60">
        <f t="shared" si="3"/>
        <v>-4.7496751769255368E-3</v>
      </c>
    </row>
    <row r="127" spans="1:5" x14ac:dyDescent="0.25">
      <c r="A127" s="68">
        <v>127</v>
      </c>
      <c r="B127" s="68">
        <v>78.300003000000004</v>
      </c>
      <c r="C127" s="64">
        <f t="shared" si="4"/>
        <v>-9.7943975922876979E-3</v>
      </c>
      <c r="D127" s="64">
        <f t="shared" si="5"/>
        <v>-1.0797170284565475E-2</v>
      </c>
      <c r="E127" s="60">
        <f t="shared" si="3"/>
        <v>-1.0295783938426586E-2</v>
      </c>
    </row>
    <row r="128" spans="1:5" x14ac:dyDescent="0.25">
      <c r="A128" s="68">
        <v>124.550003</v>
      </c>
      <c r="B128" s="68">
        <v>77.900002000000001</v>
      </c>
      <c r="C128" s="64">
        <f t="shared" si="4"/>
        <v>-1.9479820663689907E-2</v>
      </c>
      <c r="D128" s="64">
        <f t="shared" si="5"/>
        <v>-5.1216627602897564E-3</v>
      </c>
      <c r="E128" s="60">
        <f t="shared" si="3"/>
        <v>-1.2300741711989832E-2</v>
      </c>
    </row>
    <row r="129" spans="1:5" x14ac:dyDescent="0.25">
      <c r="A129" s="68">
        <v>122</v>
      </c>
      <c r="B129" s="68">
        <v>77.550003000000004</v>
      </c>
      <c r="C129" s="64">
        <f t="shared" si="4"/>
        <v>-2.0686221061644736E-2</v>
      </c>
      <c r="D129" s="64">
        <f t="shared" si="5"/>
        <v>-4.5030502433765262E-3</v>
      </c>
      <c r="E129" s="60">
        <f t="shared" si="3"/>
        <v>-1.259463565251063E-2</v>
      </c>
    </row>
    <row r="130" spans="1:5" x14ac:dyDescent="0.25">
      <c r="A130" s="68">
        <v>124.199997</v>
      </c>
      <c r="B130" s="68">
        <v>81.900002000000001</v>
      </c>
      <c r="C130" s="64">
        <f t="shared" si="4"/>
        <v>1.7872100611532195E-2</v>
      </c>
      <c r="D130" s="64">
        <f t="shared" si="5"/>
        <v>5.4576086971781297E-2</v>
      </c>
      <c r="E130" s="60">
        <f t="shared" ref="E130:E193" si="6">0.5*(C130+D130)</f>
        <v>3.6224093791656746E-2</v>
      </c>
    </row>
    <row r="131" spans="1:5" x14ac:dyDescent="0.25">
      <c r="A131" s="68">
        <v>124.400002</v>
      </c>
      <c r="B131" s="68">
        <v>81.25</v>
      </c>
      <c r="C131" s="64">
        <f t="shared" ref="C131:C194" si="7">LN(A131/A130)</f>
        <v>1.6090510374607541E-3</v>
      </c>
      <c r="D131" s="64">
        <f t="shared" ref="D131:D194" si="8">LN(B131/B130)</f>
        <v>-7.9681940692010022E-3</v>
      </c>
      <c r="E131" s="60">
        <f t="shared" si="6"/>
        <v>-3.1795715158701239E-3</v>
      </c>
    </row>
    <row r="132" spans="1:5" x14ac:dyDescent="0.25">
      <c r="A132" s="68">
        <v>124.449997</v>
      </c>
      <c r="B132" s="68">
        <v>79.150002000000001</v>
      </c>
      <c r="C132" s="64">
        <f t="shared" si="7"/>
        <v>4.0180832528465769E-4</v>
      </c>
      <c r="D132" s="64">
        <f t="shared" si="8"/>
        <v>-2.6186009614348457E-2</v>
      </c>
      <c r="E132" s="60">
        <f t="shared" si="6"/>
        <v>-1.28921006445319E-2</v>
      </c>
    </row>
    <row r="133" spans="1:5" x14ac:dyDescent="0.25">
      <c r="A133" s="68">
        <v>124.949997</v>
      </c>
      <c r="B133" s="68">
        <v>79.199996999999996</v>
      </c>
      <c r="C133" s="64">
        <f t="shared" si="7"/>
        <v>4.0096285638233087E-3</v>
      </c>
      <c r="D133" s="64">
        <f t="shared" si="8"/>
        <v>6.3144934609314651E-4</v>
      </c>
      <c r="E133" s="60">
        <f t="shared" si="6"/>
        <v>2.3205389549582275E-3</v>
      </c>
    </row>
    <row r="134" spans="1:5" x14ac:dyDescent="0.25">
      <c r="A134" s="68">
        <v>124.5</v>
      </c>
      <c r="B134" s="68">
        <v>80.400002000000001</v>
      </c>
      <c r="C134" s="64">
        <f t="shared" si="7"/>
        <v>-3.6079173665949284E-3</v>
      </c>
      <c r="D134" s="64">
        <f t="shared" si="8"/>
        <v>1.5037940118950746E-2</v>
      </c>
      <c r="E134" s="60">
        <f t="shared" si="6"/>
        <v>5.715011376177909E-3</v>
      </c>
    </row>
    <row r="135" spans="1:5" x14ac:dyDescent="0.25">
      <c r="A135" s="68">
        <v>122.449997</v>
      </c>
      <c r="B135" s="68">
        <v>82.699996999999996</v>
      </c>
      <c r="C135" s="64">
        <f t="shared" si="7"/>
        <v>-1.6602957006381733E-2</v>
      </c>
      <c r="D135" s="64">
        <f t="shared" si="8"/>
        <v>2.8205364693407359E-2</v>
      </c>
      <c r="E135" s="60">
        <f t="shared" si="6"/>
        <v>5.801203843512813E-3</v>
      </c>
    </row>
    <row r="136" spans="1:5" x14ac:dyDescent="0.25">
      <c r="A136" s="68">
        <v>120.949997</v>
      </c>
      <c r="B136" s="68">
        <v>83.699996999999996</v>
      </c>
      <c r="C136" s="64">
        <f t="shared" si="7"/>
        <v>-1.23255466459825E-2</v>
      </c>
      <c r="D136" s="64">
        <f t="shared" si="8"/>
        <v>1.2019375899185307E-2</v>
      </c>
      <c r="E136" s="60">
        <f t="shared" si="6"/>
        <v>-1.5308537339859662E-4</v>
      </c>
    </row>
    <row r="137" spans="1:5" x14ac:dyDescent="0.25">
      <c r="A137" s="68">
        <v>119.75</v>
      </c>
      <c r="B137" s="68">
        <v>81.800003000000004</v>
      </c>
      <c r="C137" s="64">
        <f t="shared" si="7"/>
        <v>-9.9709759613734912E-3</v>
      </c>
      <c r="D137" s="64">
        <f t="shared" si="8"/>
        <v>-2.2961661369617695E-2</v>
      </c>
      <c r="E137" s="60">
        <f t="shared" si="6"/>
        <v>-1.6466318665495593E-2</v>
      </c>
    </row>
    <row r="138" spans="1:5" x14ac:dyDescent="0.25">
      <c r="A138" s="68">
        <v>120.849998</v>
      </c>
      <c r="B138" s="68">
        <v>80.300003000000004</v>
      </c>
      <c r="C138" s="64">
        <f t="shared" si="7"/>
        <v>9.1438543090257875E-3</v>
      </c>
      <c r="D138" s="64">
        <f t="shared" si="8"/>
        <v>-1.8507621970901628E-2</v>
      </c>
      <c r="E138" s="60">
        <f t="shared" si="6"/>
        <v>-4.6818838309379204E-3</v>
      </c>
    </row>
    <row r="139" spans="1:5" x14ac:dyDescent="0.25">
      <c r="A139" s="68">
        <v>121.449997</v>
      </c>
      <c r="B139" s="68">
        <v>80.199996999999996</v>
      </c>
      <c r="C139" s="64">
        <f t="shared" si="7"/>
        <v>4.9525401466075491E-3</v>
      </c>
      <c r="D139" s="64">
        <f t="shared" si="8"/>
        <v>-1.246180846631473E-3</v>
      </c>
      <c r="E139" s="60">
        <f t="shared" si="6"/>
        <v>1.8531796499880382E-3</v>
      </c>
    </row>
    <row r="140" spans="1:5" x14ac:dyDescent="0.25">
      <c r="A140" s="68">
        <v>125</v>
      </c>
      <c r="B140" s="68">
        <v>81.949996999999996</v>
      </c>
      <c r="C140" s="64">
        <f t="shared" si="7"/>
        <v>2.881110655564327E-2</v>
      </c>
      <c r="D140" s="64">
        <f t="shared" si="8"/>
        <v>2.1585791116166042E-2</v>
      </c>
      <c r="E140" s="60">
        <f t="shared" si="6"/>
        <v>2.5198448835904656E-2</v>
      </c>
    </row>
    <row r="141" spans="1:5" x14ac:dyDescent="0.25">
      <c r="A141" s="68">
        <v>120.400002</v>
      </c>
      <c r="B141" s="68">
        <v>79.599997999999999</v>
      </c>
      <c r="C141" s="64">
        <f t="shared" si="7"/>
        <v>-3.7494187816284864E-2</v>
      </c>
      <c r="D141" s="64">
        <f t="shared" si="8"/>
        <v>-2.9095200857441536E-2</v>
      </c>
      <c r="E141" s="60">
        <f t="shared" si="6"/>
        <v>-3.3294694336863204E-2</v>
      </c>
    </row>
    <row r="142" spans="1:5" x14ac:dyDescent="0.25">
      <c r="A142" s="68">
        <v>119.400002</v>
      </c>
      <c r="B142" s="68">
        <v>82.5</v>
      </c>
      <c r="C142" s="64">
        <f t="shared" si="7"/>
        <v>-8.3403317770959166E-3</v>
      </c>
      <c r="D142" s="64">
        <f t="shared" si="8"/>
        <v>3.5784225615926514E-2</v>
      </c>
      <c r="E142" s="60">
        <f t="shared" si="6"/>
        <v>1.37219469194153E-2</v>
      </c>
    </row>
    <row r="143" spans="1:5" x14ac:dyDescent="0.25">
      <c r="A143" s="68">
        <v>118.650002</v>
      </c>
      <c r="B143" s="68">
        <v>82.599997999999999</v>
      </c>
      <c r="C143" s="64">
        <f t="shared" si="7"/>
        <v>-6.3012179708478878E-3</v>
      </c>
      <c r="D143" s="64">
        <f t="shared" si="8"/>
        <v>1.2113629732216869E-3</v>
      </c>
      <c r="E143" s="60">
        <f t="shared" si="6"/>
        <v>-2.5449274988131004E-3</v>
      </c>
    </row>
    <row r="144" spans="1:5" x14ac:dyDescent="0.25">
      <c r="A144" s="68">
        <v>119.349998</v>
      </c>
      <c r="B144" s="68">
        <v>81.800003000000004</v>
      </c>
      <c r="C144" s="64">
        <f t="shared" si="7"/>
        <v>5.8823362893304539E-3</v>
      </c>
      <c r="D144" s="64">
        <f t="shared" si="8"/>
        <v>-9.7323760303395963E-3</v>
      </c>
      <c r="E144" s="60">
        <f t="shared" si="6"/>
        <v>-1.9250198705045712E-3</v>
      </c>
    </row>
    <row r="145" spans="1:5" x14ac:dyDescent="0.25">
      <c r="A145" s="68">
        <v>120.800003</v>
      </c>
      <c r="B145" s="68">
        <v>80.199996999999996</v>
      </c>
      <c r="C145" s="64">
        <f t="shared" si="7"/>
        <v>1.2075974307748536E-2</v>
      </c>
      <c r="D145" s="64">
        <f t="shared" si="8"/>
        <v>-1.9753802817533084E-2</v>
      </c>
      <c r="E145" s="60">
        <f t="shared" si="6"/>
        <v>-3.8389142548922736E-3</v>
      </c>
    </row>
    <row r="146" spans="1:5" x14ac:dyDescent="0.25">
      <c r="A146" s="68">
        <v>121.75</v>
      </c>
      <c r="B146" s="68">
        <v>79.400002000000001</v>
      </c>
      <c r="C146" s="64">
        <f t="shared" si="7"/>
        <v>7.8334516275477169E-3</v>
      </c>
      <c r="D146" s="64">
        <f t="shared" si="8"/>
        <v>-1.0025084023977627E-2</v>
      </c>
      <c r="E146" s="60">
        <f t="shared" si="6"/>
        <v>-1.0958161982149552E-3</v>
      </c>
    </row>
    <row r="147" spans="1:5" x14ac:dyDescent="0.25">
      <c r="A147" s="68">
        <v>119.400002</v>
      </c>
      <c r="B147" s="68">
        <v>80.699996999999996</v>
      </c>
      <c r="C147" s="64">
        <f t="shared" si="7"/>
        <v>-1.9490544253778826E-2</v>
      </c>
      <c r="D147" s="64">
        <f t="shared" si="8"/>
        <v>1.624014465917448E-2</v>
      </c>
      <c r="E147" s="60">
        <f t="shared" si="6"/>
        <v>-1.625199797302173E-3</v>
      </c>
    </row>
    <row r="148" spans="1:5" x14ac:dyDescent="0.25">
      <c r="A148" s="68">
        <v>117.400002</v>
      </c>
      <c r="B148" s="68">
        <v>79.5</v>
      </c>
      <c r="C148" s="64">
        <f t="shared" si="7"/>
        <v>-1.6892293279149234E-2</v>
      </c>
      <c r="D148" s="64">
        <f t="shared" si="8"/>
        <v>-1.4981516440894953E-2</v>
      </c>
      <c r="E148" s="60">
        <f t="shared" si="6"/>
        <v>-1.5936904860022093E-2</v>
      </c>
    </row>
    <row r="149" spans="1:5" x14ac:dyDescent="0.25">
      <c r="A149" s="68">
        <v>116.550003</v>
      </c>
      <c r="B149" s="68">
        <v>78.699996999999996</v>
      </c>
      <c r="C149" s="64">
        <f t="shared" si="7"/>
        <v>-7.2665332079794439E-3</v>
      </c>
      <c r="D149" s="64">
        <f t="shared" si="8"/>
        <v>-1.0113904356370369E-2</v>
      </c>
      <c r="E149" s="60">
        <f t="shared" si="6"/>
        <v>-8.690218782174906E-3</v>
      </c>
    </row>
    <row r="150" spans="1:5" x14ac:dyDescent="0.25">
      <c r="A150" s="68">
        <v>113.25</v>
      </c>
      <c r="B150" s="68">
        <v>78.449996999999996</v>
      </c>
      <c r="C150" s="64">
        <f t="shared" si="7"/>
        <v>-2.8722626858648164E-2</v>
      </c>
      <c r="D150" s="64">
        <f t="shared" si="8"/>
        <v>-3.1816763657928418E-3</v>
      </c>
      <c r="E150" s="60">
        <f t="shared" si="6"/>
        <v>-1.5952151612220501E-2</v>
      </c>
    </row>
    <row r="151" spans="1:5" x14ac:dyDescent="0.25">
      <c r="A151" s="68">
        <v>115.800003</v>
      </c>
      <c r="B151" s="68">
        <v>80.099997999999999</v>
      </c>
      <c r="C151" s="64">
        <f t="shared" si="7"/>
        <v>2.2266826682487001E-2</v>
      </c>
      <c r="D151" s="64">
        <f t="shared" si="8"/>
        <v>2.0814388167401197E-2</v>
      </c>
      <c r="E151" s="60">
        <f t="shared" si="6"/>
        <v>2.1540607424944097E-2</v>
      </c>
    </row>
    <row r="152" spans="1:5" x14ac:dyDescent="0.25">
      <c r="A152" s="68">
        <v>116.75</v>
      </c>
      <c r="B152" s="68">
        <v>78.800003000000004</v>
      </c>
      <c r="C152" s="64">
        <f t="shared" si="7"/>
        <v>8.1703055033762878E-3</v>
      </c>
      <c r="D152" s="64">
        <f t="shared" si="8"/>
        <v>-1.6362794170625496E-2</v>
      </c>
      <c r="E152" s="60">
        <f t="shared" si="6"/>
        <v>-4.0962443336246043E-3</v>
      </c>
    </row>
    <row r="153" spans="1:5" x14ac:dyDescent="0.25">
      <c r="A153" s="68">
        <v>115.599998</v>
      </c>
      <c r="B153" s="68">
        <v>78.199996999999996</v>
      </c>
      <c r="C153" s="64">
        <f t="shared" si="7"/>
        <v>-9.8989576117678203E-3</v>
      </c>
      <c r="D153" s="64">
        <f t="shared" si="8"/>
        <v>-7.6434257468055294E-3</v>
      </c>
      <c r="E153" s="60">
        <f t="shared" si="6"/>
        <v>-8.7711916792866749E-3</v>
      </c>
    </row>
    <row r="154" spans="1:5" x14ac:dyDescent="0.25">
      <c r="A154" s="68">
        <v>115.900002</v>
      </c>
      <c r="B154" s="68">
        <v>77.449996999999996</v>
      </c>
      <c r="C154" s="64">
        <f t="shared" si="7"/>
        <v>2.5918286647223796E-3</v>
      </c>
      <c r="D154" s="64">
        <f t="shared" si="8"/>
        <v>-9.6370810598839125E-3</v>
      </c>
      <c r="E154" s="60">
        <f t="shared" si="6"/>
        <v>-3.5226261975807665E-3</v>
      </c>
    </row>
    <row r="155" spans="1:5" x14ac:dyDescent="0.25">
      <c r="A155" s="68">
        <v>115.199997</v>
      </c>
      <c r="B155" s="68">
        <v>76.300003000000004</v>
      </c>
      <c r="C155" s="64">
        <f t="shared" si="7"/>
        <v>-6.0580453818374382E-3</v>
      </c>
      <c r="D155" s="64">
        <f t="shared" si="8"/>
        <v>-1.4959550519319013E-2</v>
      </c>
      <c r="E155" s="60">
        <f t="shared" si="6"/>
        <v>-1.0508797950578226E-2</v>
      </c>
    </row>
    <row r="156" spans="1:5" x14ac:dyDescent="0.25">
      <c r="A156" s="68">
        <v>115.800003</v>
      </c>
      <c r="B156" s="68">
        <v>75.949996999999996</v>
      </c>
      <c r="C156" s="64">
        <f t="shared" si="7"/>
        <v>5.1948688255064601E-3</v>
      </c>
      <c r="D156" s="64">
        <f t="shared" si="8"/>
        <v>-4.5977880667801146E-3</v>
      </c>
      <c r="E156" s="60">
        <f t="shared" si="6"/>
        <v>2.9854037936317274E-4</v>
      </c>
    </row>
    <row r="157" spans="1:5" x14ac:dyDescent="0.25">
      <c r="A157" s="68">
        <v>116.75</v>
      </c>
      <c r="B157" s="68">
        <v>76.199996999999996</v>
      </c>
      <c r="C157" s="64">
        <f t="shared" si="7"/>
        <v>8.1703055033762878E-3</v>
      </c>
      <c r="D157" s="64">
        <f t="shared" si="8"/>
        <v>3.2862337804109155E-3</v>
      </c>
      <c r="E157" s="60">
        <f t="shared" si="6"/>
        <v>5.7282696418936019E-3</v>
      </c>
    </row>
    <row r="158" spans="1:5" x14ac:dyDescent="0.25">
      <c r="A158" s="68">
        <v>117.5</v>
      </c>
      <c r="B158" s="68">
        <v>75.75</v>
      </c>
      <c r="C158" s="64">
        <f t="shared" si="7"/>
        <v>6.4034370352070071E-3</v>
      </c>
      <c r="D158" s="64">
        <f t="shared" si="8"/>
        <v>-5.9229789330425128E-3</v>
      </c>
      <c r="E158" s="60">
        <f t="shared" si="6"/>
        <v>2.4022905108224716E-4</v>
      </c>
    </row>
    <row r="159" spans="1:5" x14ac:dyDescent="0.25">
      <c r="A159" s="68">
        <v>118.199997</v>
      </c>
      <c r="B159" s="68">
        <v>76.449996999999996</v>
      </c>
      <c r="C159" s="64">
        <f t="shared" si="7"/>
        <v>5.9397460070732648E-3</v>
      </c>
      <c r="D159" s="64">
        <f t="shared" si="8"/>
        <v>9.1984487442578061E-3</v>
      </c>
      <c r="E159" s="60">
        <f t="shared" si="6"/>
        <v>7.5690973756655355E-3</v>
      </c>
    </row>
    <row r="160" spans="1:5" x14ac:dyDescent="0.25">
      <c r="A160" s="68">
        <v>118.5</v>
      </c>
      <c r="B160" s="68">
        <v>75.050003000000004</v>
      </c>
      <c r="C160" s="64">
        <f t="shared" si="7"/>
        <v>2.5348809838990813E-3</v>
      </c>
      <c r="D160" s="64">
        <f t="shared" si="8"/>
        <v>-1.8482295080914975E-2</v>
      </c>
      <c r="E160" s="60">
        <f t="shared" si="6"/>
        <v>-7.9737070485079477E-3</v>
      </c>
    </row>
    <row r="161" spans="1:5" x14ac:dyDescent="0.25">
      <c r="A161" s="68">
        <v>117.25</v>
      </c>
      <c r="B161" s="68">
        <v>73.599997999999999</v>
      </c>
      <c r="C161" s="64">
        <f t="shared" si="7"/>
        <v>-1.0604553248797112E-2</v>
      </c>
      <c r="D161" s="64">
        <f t="shared" si="8"/>
        <v>-1.9509599491904124E-2</v>
      </c>
      <c r="E161" s="60">
        <f t="shared" si="6"/>
        <v>-1.5057076370350617E-2</v>
      </c>
    </row>
    <row r="162" spans="1:5" x14ac:dyDescent="0.25">
      <c r="A162" s="68">
        <v>118.199997</v>
      </c>
      <c r="B162" s="68">
        <v>71.099997999999999</v>
      </c>
      <c r="C162" s="64">
        <f t="shared" si="7"/>
        <v>8.0696722648981208E-3</v>
      </c>
      <c r="D162" s="64">
        <f t="shared" si="8"/>
        <v>-3.4557689881117543E-2</v>
      </c>
      <c r="E162" s="60">
        <f t="shared" si="6"/>
        <v>-1.3244008808109711E-2</v>
      </c>
    </row>
    <row r="163" spans="1:5" x14ac:dyDescent="0.25">
      <c r="A163" s="68">
        <v>117</v>
      </c>
      <c r="B163" s="68">
        <v>70.900002000000001</v>
      </c>
      <c r="C163" s="64">
        <f t="shared" si="7"/>
        <v>-1.0204144793530656E-2</v>
      </c>
      <c r="D163" s="64">
        <f t="shared" si="8"/>
        <v>-2.8168469329734854E-3</v>
      </c>
      <c r="E163" s="60">
        <f t="shared" si="6"/>
        <v>-6.5104958632520703E-3</v>
      </c>
    </row>
    <row r="164" spans="1:5" x14ac:dyDescent="0.25">
      <c r="A164" s="68">
        <v>115.699997</v>
      </c>
      <c r="B164" s="68">
        <v>70.400002000000001</v>
      </c>
      <c r="C164" s="64">
        <f t="shared" si="7"/>
        <v>-1.1173326527252685E-2</v>
      </c>
      <c r="D164" s="64">
        <f t="shared" si="8"/>
        <v>-7.0771701737388946E-3</v>
      </c>
      <c r="E164" s="60">
        <f t="shared" si="6"/>
        <v>-9.1252483504957894E-3</v>
      </c>
    </row>
    <row r="165" spans="1:5" x14ac:dyDescent="0.25">
      <c r="A165" s="68">
        <v>117.300003</v>
      </c>
      <c r="B165" s="68">
        <v>69</v>
      </c>
      <c r="C165" s="64">
        <f t="shared" si="7"/>
        <v>1.3734172964373514E-2</v>
      </c>
      <c r="D165" s="64">
        <f t="shared" si="8"/>
        <v>-2.0086786975827796E-2</v>
      </c>
      <c r="E165" s="60">
        <f t="shared" si="6"/>
        <v>-3.1763070057271407E-3</v>
      </c>
    </row>
    <row r="166" spans="1:5" x14ac:dyDescent="0.25">
      <c r="A166" s="68">
        <v>117.900002</v>
      </c>
      <c r="B166" s="68">
        <v>72.5</v>
      </c>
      <c r="C166" s="64">
        <f t="shared" si="7"/>
        <v>5.102043271976533E-3</v>
      </c>
      <c r="D166" s="64">
        <f t="shared" si="8"/>
        <v>4.9480057263369716E-2</v>
      </c>
      <c r="E166" s="60">
        <f t="shared" si="6"/>
        <v>2.7291050267673124E-2</v>
      </c>
    </row>
    <row r="167" spans="1:5" x14ac:dyDescent="0.25">
      <c r="A167" s="68">
        <v>116.949997</v>
      </c>
      <c r="B167" s="68">
        <v>73.25</v>
      </c>
      <c r="C167" s="64">
        <f t="shared" si="7"/>
        <v>-8.090357128653863E-3</v>
      </c>
      <c r="D167" s="64">
        <f t="shared" si="8"/>
        <v>1.0291686036547506E-2</v>
      </c>
      <c r="E167" s="60">
        <f t="shared" si="6"/>
        <v>1.1006644539468214E-3</v>
      </c>
    </row>
    <row r="168" spans="1:5" x14ac:dyDescent="0.25">
      <c r="A168" s="68">
        <v>118.349998</v>
      </c>
      <c r="B168" s="68">
        <v>71</v>
      </c>
      <c r="C168" s="64">
        <f t="shared" si="7"/>
        <v>1.1899851682764868E-2</v>
      </c>
      <c r="D168" s="64">
        <f t="shared" si="8"/>
        <v>-3.1198370855861281E-2</v>
      </c>
      <c r="E168" s="60">
        <f t="shared" si="6"/>
        <v>-9.6492595865482061E-3</v>
      </c>
    </row>
    <row r="169" spans="1:5" x14ac:dyDescent="0.25">
      <c r="A169" s="68">
        <v>116</v>
      </c>
      <c r="B169" s="68">
        <v>72.25</v>
      </c>
      <c r="C169" s="64">
        <f t="shared" si="7"/>
        <v>-2.0056127954599837E-2</v>
      </c>
      <c r="D169" s="64">
        <f t="shared" si="8"/>
        <v>1.7452449951226207E-2</v>
      </c>
      <c r="E169" s="60">
        <f t="shared" si="6"/>
        <v>-1.3018390016868147E-3</v>
      </c>
    </row>
    <row r="170" spans="1:5" x14ac:dyDescent="0.25">
      <c r="A170" s="68">
        <v>115.25</v>
      </c>
      <c r="B170" s="68">
        <v>72.650002000000001</v>
      </c>
      <c r="C170" s="64">
        <f t="shared" si="7"/>
        <v>-6.4865092296067734E-3</v>
      </c>
      <c r="D170" s="64">
        <f t="shared" si="8"/>
        <v>5.5210905529997443E-3</v>
      </c>
      <c r="E170" s="60">
        <f t="shared" si="6"/>
        <v>-4.8270933830351455E-4</v>
      </c>
    </row>
    <row r="171" spans="1:5" x14ac:dyDescent="0.25">
      <c r="A171" s="68">
        <v>111.75</v>
      </c>
      <c r="B171" s="68">
        <v>69</v>
      </c>
      <c r="C171" s="64">
        <f t="shared" si="7"/>
        <v>-3.0839448383079702E-2</v>
      </c>
      <c r="D171" s="64">
        <f t="shared" si="8"/>
        <v>-5.1546912948282043E-2</v>
      </c>
      <c r="E171" s="60">
        <f t="shared" si="6"/>
        <v>-4.1193180665680874E-2</v>
      </c>
    </row>
    <row r="172" spans="1:5" x14ac:dyDescent="0.25">
      <c r="A172" s="68">
        <v>112</v>
      </c>
      <c r="B172" s="68">
        <v>69.25</v>
      </c>
      <c r="C172" s="64">
        <f t="shared" si="7"/>
        <v>2.2346378014163628E-3</v>
      </c>
      <c r="D172" s="64">
        <f t="shared" si="8"/>
        <v>3.6166404701885148E-3</v>
      </c>
      <c r="E172" s="60">
        <f t="shared" si="6"/>
        <v>2.9256391358024386E-3</v>
      </c>
    </row>
    <row r="173" spans="1:5" x14ac:dyDescent="0.25">
      <c r="A173" s="68">
        <v>115.199997</v>
      </c>
      <c r="B173" s="68">
        <v>69.599997999999999</v>
      </c>
      <c r="C173" s="64">
        <f t="shared" si="7"/>
        <v>2.8170850925029189E-2</v>
      </c>
      <c r="D173" s="64">
        <f t="shared" si="8"/>
        <v>5.0413935372933963E-3</v>
      </c>
      <c r="E173" s="60">
        <f t="shared" si="6"/>
        <v>1.6606122231161292E-2</v>
      </c>
    </row>
    <row r="174" spans="1:5" x14ac:dyDescent="0.25">
      <c r="A174" s="68">
        <v>117.199997</v>
      </c>
      <c r="B174" s="68">
        <v>72.300003000000004</v>
      </c>
      <c r="C174" s="64">
        <f t="shared" si="7"/>
        <v>1.7212129325518327E-2</v>
      </c>
      <c r="D174" s="64">
        <f t="shared" si="8"/>
        <v>3.8059632053752721E-2</v>
      </c>
      <c r="E174" s="60">
        <f t="shared" si="6"/>
        <v>2.7635880689635524E-2</v>
      </c>
    </row>
    <row r="175" spans="1:5" x14ac:dyDescent="0.25">
      <c r="A175" s="68">
        <v>116.25</v>
      </c>
      <c r="B175" s="68">
        <v>74.150002000000001</v>
      </c>
      <c r="C175" s="64">
        <f t="shared" si="7"/>
        <v>-8.1388070781765083E-3</v>
      </c>
      <c r="D175" s="64">
        <f t="shared" si="8"/>
        <v>2.5265924897800052E-2</v>
      </c>
      <c r="E175" s="60">
        <f t="shared" si="6"/>
        <v>8.5635589098117717E-3</v>
      </c>
    </row>
    <row r="176" spans="1:5" x14ac:dyDescent="0.25">
      <c r="A176" s="68">
        <v>117</v>
      </c>
      <c r="B176" s="68">
        <v>73.900002000000001</v>
      </c>
      <c r="C176" s="64">
        <f t="shared" si="7"/>
        <v>6.4308903302903314E-3</v>
      </c>
      <c r="D176" s="64">
        <f t="shared" si="8"/>
        <v>-3.3772405385389258E-3</v>
      </c>
      <c r="E176" s="60">
        <f t="shared" si="6"/>
        <v>1.5268248958757028E-3</v>
      </c>
    </row>
    <row r="177" spans="1:5" x14ac:dyDescent="0.25">
      <c r="A177" s="68">
        <v>120.400002</v>
      </c>
      <c r="B177" s="68">
        <v>72.900002000000001</v>
      </c>
      <c r="C177" s="64">
        <f t="shared" si="7"/>
        <v>2.8645614688260199E-2</v>
      </c>
      <c r="D177" s="64">
        <f t="shared" si="8"/>
        <v>-1.3624188568300897E-2</v>
      </c>
      <c r="E177" s="60">
        <f t="shared" si="6"/>
        <v>7.510713059979651E-3</v>
      </c>
    </row>
    <row r="178" spans="1:5" x14ac:dyDescent="0.25">
      <c r="A178" s="68">
        <v>121</v>
      </c>
      <c r="B178" s="68">
        <v>72.5</v>
      </c>
      <c r="C178" s="64">
        <f t="shared" si="7"/>
        <v>4.9709961107249059E-3</v>
      </c>
      <c r="D178" s="64">
        <f t="shared" si="8"/>
        <v>-5.5021045888252766E-3</v>
      </c>
      <c r="E178" s="60">
        <f t="shared" si="6"/>
        <v>-2.6555423905018534E-4</v>
      </c>
    </row>
    <row r="179" spans="1:5" x14ac:dyDescent="0.25">
      <c r="A179" s="68">
        <v>122.25</v>
      </c>
      <c r="B179" s="68">
        <v>73.550003000000004</v>
      </c>
      <c r="C179" s="64">
        <f t="shared" si="7"/>
        <v>1.027758275824023E-2</v>
      </c>
      <c r="D179" s="64">
        <f t="shared" si="8"/>
        <v>1.4378925975395924E-2</v>
      </c>
      <c r="E179" s="60">
        <f t="shared" si="6"/>
        <v>1.2328254366818076E-2</v>
      </c>
    </row>
    <row r="180" spans="1:5" x14ac:dyDescent="0.25">
      <c r="A180" s="68">
        <v>120.150002</v>
      </c>
      <c r="B180" s="68">
        <v>73</v>
      </c>
      <c r="C180" s="64">
        <f t="shared" si="7"/>
        <v>-1.7327149526644298E-2</v>
      </c>
      <c r="D180" s="64">
        <f t="shared" si="8"/>
        <v>-7.5060466876337969E-3</v>
      </c>
      <c r="E180" s="60">
        <f t="shared" si="6"/>
        <v>-1.2416598107139047E-2</v>
      </c>
    </row>
    <row r="181" spans="1:5" x14ac:dyDescent="0.25">
      <c r="A181" s="68">
        <v>123.5</v>
      </c>
      <c r="B181" s="68">
        <v>73</v>
      </c>
      <c r="C181" s="64">
        <f t="shared" si="7"/>
        <v>2.7500177239694699E-2</v>
      </c>
      <c r="D181" s="64">
        <f t="shared" si="8"/>
        <v>0</v>
      </c>
      <c r="E181" s="60">
        <f t="shared" si="6"/>
        <v>1.3750088619847349E-2</v>
      </c>
    </row>
    <row r="182" spans="1:5" x14ac:dyDescent="0.25">
      <c r="A182" s="68">
        <v>124.349998</v>
      </c>
      <c r="B182" s="68">
        <v>71.650002000000001</v>
      </c>
      <c r="C182" s="64">
        <f t="shared" si="7"/>
        <v>6.8589980977468504E-3</v>
      </c>
      <c r="D182" s="64">
        <f t="shared" si="8"/>
        <v>-1.8666258960742456E-2</v>
      </c>
      <c r="E182" s="60">
        <f t="shared" si="6"/>
        <v>-5.9036304314978028E-3</v>
      </c>
    </row>
    <row r="183" spans="1:5" x14ac:dyDescent="0.25">
      <c r="A183" s="68">
        <v>122.75</v>
      </c>
      <c r="B183" s="68">
        <v>71.900002000000001</v>
      </c>
      <c r="C183" s="64">
        <f t="shared" si="7"/>
        <v>-1.2950387491148643E-2</v>
      </c>
      <c r="D183" s="64">
        <f t="shared" si="8"/>
        <v>3.4831103557636228E-3</v>
      </c>
      <c r="E183" s="60">
        <f t="shared" si="6"/>
        <v>-4.7336385676925103E-3</v>
      </c>
    </row>
    <row r="184" spans="1:5" x14ac:dyDescent="0.25">
      <c r="A184" s="68">
        <v>119.5</v>
      </c>
      <c r="B184" s="68">
        <v>71</v>
      </c>
      <c r="C184" s="64">
        <f t="shared" si="7"/>
        <v>-2.6833395303064576E-2</v>
      </c>
      <c r="D184" s="64">
        <f t="shared" si="8"/>
        <v>-1.2596415502096874E-2</v>
      </c>
      <c r="E184" s="60">
        <f t="shared" si="6"/>
        <v>-1.9714905402580724E-2</v>
      </c>
    </row>
    <row r="185" spans="1:5" x14ac:dyDescent="0.25">
      <c r="A185" s="68">
        <v>123.800003</v>
      </c>
      <c r="B185" s="68">
        <v>70.349997999999999</v>
      </c>
      <c r="C185" s="64">
        <f t="shared" si="7"/>
        <v>3.5351013111563474E-2</v>
      </c>
      <c r="D185" s="64">
        <f t="shared" si="8"/>
        <v>-9.1971219101999475E-3</v>
      </c>
      <c r="E185" s="60">
        <f t="shared" si="6"/>
        <v>1.3076945600681764E-2</v>
      </c>
    </row>
    <row r="186" spans="1:5" x14ac:dyDescent="0.25">
      <c r="A186" s="68">
        <v>123.400002</v>
      </c>
      <c r="B186" s="68">
        <v>71.199996999999996</v>
      </c>
      <c r="C186" s="64">
        <f t="shared" si="7"/>
        <v>-3.2362568043859813E-3</v>
      </c>
      <c r="D186" s="64">
        <f t="shared" si="8"/>
        <v>1.2010021151982141E-2</v>
      </c>
      <c r="E186" s="60">
        <f t="shared" si="6"/>
        <v>4.38688217379808E-3</v>
      </c>
    </row>
    <row r="187" spans="1:5" x14ac:dyDescent="0.25">
      <c r="A187" s="68">
        <v>125.400002</v>
      </c>
      <c r="B187" s="68">
        <v>72.599997999999999</v>
      </c>
      <c r="C187" s="64">
        <f t="shared" si="7"/>
        <v>1.6077516469040688E-2</v>
      </c>
      <c r="D187" s="64">
        <f t="shared" si="8"/>
        <v>1.9472117999443071E-2</v>
      </c>
      <c r="E187" s="60">
        <f t="shared" si="6"/>
        <v>1.7774817234241881E-2</v>
      </c>
    </row>
    <row r="188" spans="1:5" x14ac:dyDescent="0.25">
      <c r="A188" s="68">
        <v>130.699997</v>
      </c>
      <c r="B188" s="68">
        <v>77.400002000000001</v>
      </c>
      <c r="C188" s="64">
        <f t="shared" si="7"/>
        <v>4.1395953529064153E-2</v>
      </c>
      <c r="D188" s="64">
        <f t="shared" si="8"/>
        <v>6.4021912152933791E-2</v>
      </c>
      <c r="E188" s="60">
        <f t="shared" si="6"/>
        <v>5.2708932840998972E-2</v>
      </c>
    </row>
    <row r="189" spans="1:5" x14ac:dyDescent="0.25">
      <c r="A189" s="68">
        <v>131.25</v>
      </c>
      <c r="B189" s="68">
        <v>77.349997999999999</v>
      </c>
      <c r="C189" s="64">
        <f t="shared" si="7"/>
        <v>4.1993037948854749E-3</v>
      </c>
      <c r="D189" s="64">
        <f t="shared" si="8"/>
        <v>-6.4625527289599181E-4</v>
      </c>
      <c r="E189" s="60">
        <f t="shared" si="6"/>
        <v>1.7765242609947415E-3</v>
      </c>
    </row>
    <row r="190" spans="1:5" x14ac:dyDescent="0.25">
      <c r="A190" s="68">
        <v>129.699997</v>
      </c>
      <c r="B190" s="68">
        <v>81.949996999999996</v>
      </c>
      <c r="C190" s="64">
        <f t="shared" si="7"/>
        <v>-1.1879833279635894E-2</v>
      </c>
      <c r="D190" s="64">
        <f t="shared" si="8"/>
        <v>5.7768717419571979E-2</v>
      </c>
      <c r="E190" s="60">
        <f t="shared" si="6"/>
        <v>2.2944442069968041E-2</v>
      </c>
    </row>
    <row r="191" spans="1:5" x14ac:dyDescent="0.25">
      <c r="A191" s="68">
        <v>129.39999399999999</v>
      </c>
      <c r="B191" s="68">
        <v>82.650002000000001</v>
      </c>
      <c r="C191" s="64">
        <f t="shared" si="7"/>
        <v>-2.315732493149729E-3</v>
      </c>
      <c r="D191" s="64">
        <f t="shared" si="8"/>
        <v>8.5055798833096278E-3</v>
      </c>
      <c r="E191" s="60">
        <f t="shared" si="6"/>
        <v>3.0949236950799496E-3</v>
      </c>
    </row>
    <row r="192" spans="1:5" x14ac:dyDescent="0.25">
      <c r="A192" s="68">
        <v>136</v>
      </c>
      <c r="B192" s="68">
        <v>81</v>
      </c>
      <c r="C192" s="64">
        <f t="shared" si="7"/>
        <v>4.974655003710466E-2</v>
      </c>
      <c r="D192" s="64">
        <f t="shared" si="8"/>
        <v>-2.0165693793021251E-2</v>
      </c>
      <c r="E192" s="60">
        <f t="shared" si="6"/>
        <v>1.4790428122041704E-2</v>
      </c>
    </row>
    <row r="193" spans="1:5" x14ac:dyDescent="0.25">
      <c r="A193" s="68">
        <v>135.25</v>
      </c>
      <c r="B193" s="68">
        <v>80.449996999999996</v>
      </c>
      <c r="C193" s="64">
        <f t="shared" si="7"/>
        <v>-5.5299680094610861E-3</v>
      </c>
      <c r="D193" s="64">
        <f t="shared" si="8"/>
        <v>-6.8133185242896625E-3</v>
      </c>
      <c r="E193" s="60">
        <f t="shared" si="6"/>
        <v>-6.1716432668753743E-3</v>
      </c>
    </row>
    <row r="194" spans="1:5" x14ac:dyDescent="0.25">
      <c r="A194" s="68">
        <v>138.35000600000001</v>
      </c>
      <c r="B194" s="68">
        <v>79.150002000000001</v>
      </c>
      <c r="C194" s="64">
        <f t="shared" si="7"/>
        <v>2.2661831874611987E-2</v>
      </c>
      <c r="D194" s="64">
        <f t="shared" si="8"/>
        <v>-1.6291024552650663E-2</v>
      </c>
      <c r="E194" s="60">
        <f t="shared" ref="E194:E247" si="9">0.5*(C194+D194)</f>
        <v>3.1854036609806624E-3</v>
      </c>
    </row>
    <row r="195" spans="1:5" x14ac:dyDescent="0.25">
      <c r="A195" s="68">
        <v>139.89999399999999</v>
      </c>
      <c r="B195" s="68">
        <v>78.25</v>
      </c>
      <c r="C195" s="64">
        <f t="shared" ref="C195:C247" si="10">LN(A195/A194)</f>
        <v>1.1141089182454688E-2</v>
      </c>
      <c r="D195" s="64">
        <f t="shared" ref="D195:D247" si="11">LN(B195/B194)</f>
        <v>-1.1435982175235844E-2</v>
      </c>
      <c r="E195" s="60">
        <f t="shared" si="9"/>
        <v>-1.4744649639057781E-4</v>
      </c>
    </row>
    <row r="196" spans="1:5" x14ac:dyDescent="0.25">
      <c r="A196" s="68">
        <v>140.75</v>
      </c>
      <c r="B196" s="68">
        <v>78.75</v>
      </c>
      <c r="C196" s="64">
        <f t="shared" si="10"/>
        <v>6.0574282361421745E-3</v>
      </c>
      <c r="D196" s="64">
        <f t="shared" si="11"/>
        <v>6.3694482854799285E-3</v>
      </c>
      <c r="E196" s="60">
        <f t="shared" si="9"/>
        <v>6.2134382608110515E-3</v>
      </c>
    </row>
    <row r="197" spans="1:5" x14ac:dyDescent="0.25">
      <c r="A197" s="68">
        <v>143.60000600000001</v>
      </c>
      <c r="B197" s="68">
        <v>77.699996999999996</v>
      </c>
      <c r="C197" s="64">
        <f t="shared" si="10"/>
        <v>2.0046431377052927E-2</v>
      </c>
      <c r="D197" s="64">
        <f t="shared" si="11"/>
        <v>-1.3423058942180108E-2</v>
      </c>
      <c r="E197" s="60">
        <f t="shared" si="9"/>
        <v>3.3116862174364095E-3</v>
      </c>
    </row>
    <row r="198" spans="1:5" x14ac:dyDescent="0.25">
      <c r="A198" s="68">
        <v>148.800003</v>
      </c>
      <c r="B198" s="68">
        <v>76.75</v>
      </c>
      <c r="C198" s="64">
        <f t="shared" si="10"/>
        <v>3.5571444163428917E-2</v>
      </c>
      <c r="D198" s="64">
        <f t="shared" si="11"/>
        <v>-1.2301832296255777E-2</v>
      </c>
      <c r="E198" s="60">
        <f t="shared" si="9"/>
        <v>1.1634805933586571E-2</v>
      </c>
    </row>
    <row r="199" spans="1:5" x14ac:dyDescent="0.25">
      <c r="A199" s="68">
        <v>146.050003</v>
      </c>
      <c r="B199" s="68">
        <v>76.699996999999996</v>
      </c>
      <c r="C199" s="64">
        <f t="shared" si="10"/>
        <v>-1.8654093185621255E-2</v>
      </c>
      <c r="D199" s="64">
        <f t="shared" si="11"/>
        <v>-6.517172075257814E-4</v>
      </c>
      <c r="E199" s="60">
        <f t="shared" si="9"/>
        <v>-9.6529051965735177E-3</v>
      </c>
    </row>
    <row r="200" spans="1:5" x14ac:dyDescent="0.25">
      <c r="A200" s="68">
        <v>149.64999399999999</v>
      </c>
      <c r="B200" s="68">
        <v>76.400002000000001</v>
      </c>
      <c r="C200" s="64">
        <f t="shared" si="10"/>
        <v>2.4350144830494927E-2</v>
      </c>
      <c r="D200" s="64">
        <f t="shared" si="11"/>
        <v>-3.918946909295765E-3</v>
      </c>
      <c r="E200" s="60">
        <f t="shared" si="9"/>
        <v>1.0215598960599582E-2</v>
      </c>
    </row>
    <row r="201" spans="1:5" x14ac:dyDescent="0.25">
      <c r="A201" s="68">
        <v>148.5</v>
      </c>
      <c r="B201" s="68">
        <v>76.099997999999999</v>
      </c>
      <c r="C201" s="64">
        <f t="shared" si="10"/>
        <v>-7.7142359624011196E-3</v>
      </c>
      <c r="D201" s="64">
        <f t="shared" si="11"/>
        <v>-3.9344837640540448E-3</v>
      </c>
      <c r="E201" s="60">
        <f t="shared" si="9"/>
        <v>-5.8243598632275826E-3</v>
      </c>
    </row>
    <row r="202" spans="1:5" x14ac:dyDescent="0.25">
      <c r="A202" s="68">
        <v>164.60000600000001</v>
      </c>
      <c r="B202" s="68">
        <v>76</v>
      </c>
      <c r="C202" s="64">
        <f t="shared" si="10"/>
        <v>0.10293336645221936</v>
      </c>
      <c r="D202" s="64">
        <f t="shared" si="11"/>
        <v>-1.3148983000997757E-3</v>
      </c>
      <c r="E202" s="60">
        <f t="shared" si="9"/>
        <v>5.0809234076059792E-2</v>
      </c>
    </row>
    <row r="203" spans="1:5" x14ac:dyDescent="0.25">
      <c r="A203" s="68">
        <v>172.75</v>
      </c>
      <c r="B203" s="68">
        <v>76</v>
      </c>
      <c r="C203" s="64">
        <f t="shared" si="10"/>
        <v>4.8327137952805632E-2</v>
      </c>
      <c r="D203" s="64">
        <f t="shared" si="11"/>
        <v>0</v>
      </c>
      <c r="E203" s="60">
        <f t="shared" si="9"/>
        <v>2.4163568976402816E-2</v>
      </c>
    </row>
    <row r="204" spans="1:5" x14ac:dyDescent="0.25">
      <c r="A204" s="68">
        <v>170.14999399999999</v>
      </c>
      <c r="B204" s="68">
        <v>75.599997999999999</v>
      </c>
      <c r="C204" s="64">
        <f t="shared" si="10"/>
        <v>-1.5165096963868495E-2</v>
      </c>
      <c r="D204" s="64">
        <f t="shared" si="11"/>
        <v>-5.2770835558705485E-3</v>
      </c>
      <c r="E204" s="60">
        <f t="shared" si="9"/>
        <v>-1.0221090259869522E-2</v>
      </c>
    </row>
    <row r="205" spans="1:5" x14ac:dyDescent="0.25">
      <c r="A205" s="68">
        <v>166.60000600000001</v>
      </c>
      <c r="B205" s="68">
        <v>75.449996999999996</v>
      </c>
      <c r="C205" s="64">
        <f t="shared" si="10"/>
        <v>-2.1084599936763315E-2</v>
      </c>
      <c r="D205" s="64">
        <f t="shared" si="11"/>
        <v>-1.9861112780348526E-3</v>
      </c>
      <c r="E205" s="60">
        <f t="shared" si="9"/>
        <v>-1.1535355607399083E-2</v>
      </c>
    </row>
    <row r="206" spans="1:5" x14ac:dyDescent="0.25">
      <c r="A206" s="68">
        <v>166.199997</v>
      </c>
      <c r="B206" s="68">
        <v>77.650002000000001</v>
      </c>
      <c r="C206" s="64">
        <f t="shared" si="10"/>
        <v>-2.403901376341386E-3</v>
      </c>
      <c r="D206" s="64">
        <f t="shared" si="11"/>
        <v>2.8741429898870189E-2</v>
      </c>
      <c r="E206" s="60">
        <f t="shared" si="9"/>
        <v>1.3168764261264402E-2</v>
      </c>
    </row>
    <row r="207" spans="1:5" x14ac:dyDescent="0.25">
      <c r="A207" s="68">
        <v>165.85000600000001</v>
      </c>
      <c r="B207" s="68">
        <v>75.800003000000004</v>
      </c>
      <c r="C207" s="64">
        <f t="shared" si="10"/>
        <v>-2.1080628004766606E-3</v>
      </c>
      <c r="D207" s="64">
        <f t="shared" si="11"/>
        <v>-2.4113243125134218E-2</v>
      </c>
      <c r="E207" s="60">
        <f t="shared" si="9"/>
        <v>-1.311065296280544E-2</v>
      </c>
    </row>
    <row r="208" spans="1:5" x14ac:dyDescent="0.25">
      <c r="A208" s="68">
        <v>163.800003</v>
      </c>
      <c r="B208" s="68">
        <v>79.449996999999996</v>
      </c>
      <c r="C208" s="64">
        <f t="shared" si="10"/>
        <v>-1.243761183634224E-2</v>
      </c>
      <c r="D208" s="64">
        <f t="shared" si="11"/>
        <v>4.7029522996965417E-2</v>
      </c>
      <c r="E208" s="60">
        <f t="shared" si="9"/>
        <v>1.7295955580311589E-2</v>
      </c>
    </row>
    <row r="209" spans="1:5" x14ac:dyDescent="0.25">
      <c r="A209" s="68">
        <v>161.75</v>
      </c>
      <c r="B209" s="68">
        <v>78.199996999999996</v>
      </c>
      <c r="C209" s="64">
        <f t="shared" si="10"/>
        <v>-1.2594256352977231E-2</v>
      </c>
      <c r="D209" s="64">
        <f t="shared" si="11"/>
        <v>-1.5858246035033694E-2</v>
      </c>
      <c r="E209" s="60">
        <f t="shared" si="9"/>
        <v>-1.4226251194005463E-2</v>
      </c>
    </row>
    <row r="210" spans="1:5" x14ac:dyDescent="0.25">
      <c r="A210" s="68">
        <v>165.5</v>
      </c>
      <c r="B210" s="68">
        <v>77.25</v>
      </c>
      <c r="C210" s="64">
        <f t="shared" si="10"/>
        <v>2.2919261436107709E-2</v>
      </c>
      <c r="D210" s="64">
        <f t="shared" si="11"/>
        <v>-1.2222693410238423E-2</v>
      </c>
      <c r="E210" s="60">
        <f t="shared" si="9"/>
        <v>5.348284012934643E-3</v>
      </c>
    </row>
    <row r="211" spans="1:5" x14ac:dyDescent="0.25">
      <c r="A211" s="68">
        <v>163.5</v>
      </c>
      <c r="B211" s="68">
        <v>77</v>
      </c>
      <c r="C211" s="64">
        <f t="shared" si="10"/>
        <v>-1.2158204479809519E-2</v>
      </c>
      <c r="D211" s="64">
        <f t="shared" si="11"/>
        <v>-3.2414939241709557E-3</v>
      </c>
      <c r="E211" s="60">
        <f t="shared" si="9"/>
        <v>-7.699849201990237E-3</v>
      </c>
    </row>
    <row r="212" spans="1:5" x14ac:dyDescent="0.25">
      <c r="A212" s="68">
        <v>159.35000600000001</v>
      </c>
      <c r="B212" s="68">
        <v>75.099997999999999</v>
      </c>
      <c r="C212" s="64">
        <f t="shared" si="10"/>
        <v>-2.5709911820998122E-2</v>
      </c>
      <c r="D212" s="64">
        <f t="shared" si="11"/>
        <v>-2.4984889714753621E-2</v>
      </c>
      <c r="E212" s="60">
        <f t="shared" si="9"/>
        <v>-2.5347400767875873E-2</v>
      </c>
    </row>
    <row r="213" spans="1:5" x14ac:dyDescent="0.25">
      <c r="A213" s="68">
        <v>160.300003</v>
      </c>
      <c r="B213" s="68">
        <v>74.650002000000001</v>
      </c>
      <c r="C213" s="64">
        <f t="shared" si="10"/>
        <v>5.9439998141067787E-3</v>
      </c>
      <c r="D213" s="64">
        <f t="shared" si="11"/>
        <v>-6.0099813620366621E-3</v>
      </c>
      <c r="E213" s="60">
        <f t="shared" si="9"/>
        <v>-3.2990773964941718E-5</v>
      </c>
    </row>
    <row r="214" spans="1:5" x14ac:dyDescent="0.25">
      <c r="A214" s="68">
        <v>158.35000600000001</v>
      </c>
      <c r="B214" s="68">
        <v>76</v>
      </c>
      <c r="C214" s="64">
        <f t="shared" si="10"/>
        <v>-1.2239267455020133E-2</v>
      </c>
      <c r="D214" s="64">
        <f t="shared" si="11"/>
        <v>1.7922789509437383E-2</v>
      </c>
      <c r="E214" s="60">
        <f t="shared" si="9"/>
        <v>2.841761027208625E-3</v>
      </c>
    </row>
    <row r="215" spans="1:5" x14ac:dyDescent="0.25">
      <c r="A215" s="68">
        <v>162.949997</v>
      </c>
      <c r="B215" s="68">
        <v>74</v>
      </c>
      <c r="C215" s="64">
        <f t="shared" si="10"/>
        <v>2.8635575997618398E-2</v>
      </c>
      <c r="D215" s="64">
        <f t="shared" si="11"/>
        <v>-2.6668247082161294E-2</v>
      </c>
      <c r="E215" s="60">
        <f t="shared" si="9"/>
        <v>9.8366445772855166E-4</v>
      </c>
    </row>
    <row r="216" spans="1:5" x14ac:dyDescent="0.25">
      <c r="A216" s="68">
        <v>163.949997</v>
      </c>
      <c r="B216" s="68">
        <v>73.349997999999999</v>
      </c>
      <c r="C216" s="64">
        <f t="shared" si="10"/>
        <v>6.1180981193804827E-3</v>
      </c>
      <c r="D216" s="64">
        <f t="shared" si="11"/>
        <v>-8.8226158817097354E-3</v>
      </c>
      <c r="E216" s="60">
        <f t="shared" si="9"/>
        <v>-1.3522588811646264E-3</v>
      </c>
    </row>
    <row r="217" spans="1:5" x14ac:dyDescent="0.25">
      <c r="A217" s="68">
        <v>163.60000600000001</v>
      </c>
      <c r="B217" s="68">
        <v>73.449996999999996</v>
      </c>
      <c r="C217" s="64">
        <f t="shared" si="10"/>
        <v>-2.1370241489327736E-3</v>
      </c>
      <c r="D217" s="64">
        <f t="shared" si="11"/>
        <v>1.3623844533137402E-3</v>
      </c>
      <c r="E217" s="60">
        <f t="shared" si="9"/>
        <v>-3.8731984780951672E-4</v>
      </c>
    </row>
    <row r="218" spans="1:5" x14ac:dyDescent="0.25">
      <c r="A218" s="68">
        <v>156.85000600000001</v>
      </c>
      <c r="B218" s="68">
        <v>73.300003000000004</v>
      </c>
      <c r="C218" s="64">
        <f t="shared" si="10"/>
        <v>-4.2134487953668164E-2</v>
      </c>
      <c r="D218" s="64">
        <f t="shared" si="11"/>
        <v>-2.0442119554743374E-3</v>
      </c>
      <c r="E218" s="60">
        <f t="shared" si="9"/>
        <v>-2.208934995457125E-2</v>
      </c>
    </row>
    <row r="219" spans="1:5" x14ac:dyDescent="0.25">
      <c r="A219" s="68">
        <v>151.85000600000001</v>
      </c>
      <c r="B219" s="68">
        <v>71.949996999999996</v>
      </c>
      <c r="C219" s="64">
        <f t="shared" si="10"/>
        <v>-3.2396741885360555E-2</v>
      </c>
      <c r="D219" s="64">
        <f t="shared" si="11"/>
        <v>-1.8589258182545542E-2</v>
      </c>
      <c r="E219" s="60">
        <f t="shared" si="9"/>
        <v>-2.549300003395305E-2</v>
      </c>
    </row>
    <row r="220" spans="1:5" x14ac:dyDescent="0.25">
      <c r="A220" s="68">
        <v>153.60000600000001</v>
      </c>
      <c r="B220" s="68">
        <v>71.599997999999999</v>
      </c>
      <c r="C220" s="64">
        <f t="shared" si="10"/>
        <v>1.1458628771637119E-2</v>
      </c>
      <c r="D220" s="64">
        <f t="shared" si="11"/>
        <v>-4.8763456041152516E-3</v>
      </c>
      <c r="E220" s="60">
        <f t="shared" si="9"/>
        <v>3.2911415837609337E-3</v>
      </c>
    </row>
    <row r="221" spans="1:5" x14ac:dyDescent="0.25">
      <c r="A221" s="68">
        <v>154.800003</v>
      </c>
      <c r="B221" s="68">
        <v>71.550003000000004</v>
      </c>
      <c r="C221" s="64">
        <f t="shared" si="10"/>
        <v>7.7821207594005442E-3</v>
      </c>
      <c r="D221" s="64">
        <f t="shared" si="11"/>
        <v>-6.9849810245835222E-4</v>
      </c>
      <c r="E221" s="60">
        <f t="shared" si="9"/>
        <v>3.541811328471096E-3</v>
      </c>
    </row>
    <row r="222" spans="1:5" x14ac:dyDescent="0.25">
      <c r="A222" s="68">
        <v>154.199997</v>
      </c>
      <c r="B222" s="68">
        <v>71.25</v>
      </c>
      <c r="C222" s="64">
        <f t="shared" si="10"/>
        <v>-3.8835388614955639E-3</v>
      </c>
      <c r="D222" s="64">
        <f t="shared" si="11"/>
        <v>-4.2017287824203976E-3</v>
      </c>
      <c r="E222" s="60">
        <f t="shared" si="9"/>
        <v>-4.0426338219579812E-3</v>
      </c>
    </row>
    <row r="223" spans="1:5" x14ac:dyDescent="0.25">
      <c r="A223" s="68">
        <v>152.85000600000001</v>
      </c>
      <c r="B223" s="68">
        <v>70.900002000000001</v>
      </c>
      <c r="C223" s="64">
        <f t="shared" si="10"/>
        <v>-8.79335408296247E-3</v>
      </c>
      <c r="D223" s="64">
        <f t="shared" si="11"/>
        <v>-4.9243574019337379E-3</v>
      </c>
      <c r="E223" s="60">
        <f t="shared" si="9"/>
        <v>-6.8588557424481035E-3</v>
      </c>
    </row>
    <row r="224" spans="1:5" x14ac:dyDescent="0.25">
      <c r="A224" s="68">
        <v>155.550003</v>
      </c>
      <c r="B224" s="68">
        <v>73.199996999999996</v>
      </c>
      <c r="C224" s="64">
        <f t="shared" si="10"/>
        <v>1.7510155039035444E-2</v>
      </c>
      <c r="D224" s="64">
        <f t="shared" si="11"/>
        <v>3.1924918236832314E-2</v>
      </c>
      <c r="E224" s="60">
        <f t="shared" si="9"/>
        <v>2.4717536637933878E-2</v>
      </c>
    </row>
    <row r="225" spans="1:5" x14ac:dyDescent="0.25">
      <c r="A225" s="68">
        <v>158.14999399999999</v>
      </c>
      <c r="B225" s="68">
        <v>75.5</v>
      </c>
      <c r="C225" s="64">
        <f t="shared" si="10"/>
        <v>1.6576669182942289E-2</v>
      </c>
      <c r="D225" s="64">
        <f t="shared" si="11"/>
        <v>3.0937276271320605E-2</v>
      </c>
      <c r="E225" s="60">
        <f t="shared" si="9"/>
        <v>2.3756972727131447E-2</v>
      </c>
    </row>
    <row r="226" spans="1:5" x14ac:dyDescent="0.25">
      <c r="A226" s="68">
        <v>158.699997</v>
      </c>
      <c r="B226" s="68">
        <v>75.699996999999996</v>
      </c>
      <c r="C226" s="64">
        <f t="shared" si="10"/>
        <v>3.471696815780335E-3</v>
      </c>
      <c r="D226" s="64">
        <f t="shared" si="11"/>
        <v>2.6454645583044042E-3</v>
      </c>
      <c r="E226" s="60">
        <f t="shared" si="9"/>
        <v>3.0585806870423696E-3</v>
      </c>
    </row>
    <row r="227" spans="1:5" x14ac:dyDescent="0.25">
      <c r="A227" s="68">
        <v>156.85000600000001</v>
      </c>
      <c r="B227" s="68">
        <v>74.300003000000004</v>
      </c>
      <c r="C227" s="64">
        <f t="shared" si="10"/>
        <v>-1.1725635738976945E-2</v>
      </c>
      <c r="D227" s="64">
        <f t="shared" si="11"/>
        <v>-1.8667128712720086E-2</v>
      </c>
      <c r="E227" s="60">
        <f t="shared" si="9"/>
        <v>-1.5196382225848515E-2</v>
      </c>
    </row>
    <row r="228" spans="1:5" x14ac:dyDescent="0.25">
      <c r="A228" s="68">
        <v>155.60000600000001</v>
      </c>
      <c r="B228" s="68">
        <v>76</v>
      </c>
      <c r="C228" s="64">
        <f t="shared" si="10"/>
        <v>-8.0013225850926479E-3</v>
      </c>
      <c r="D228" s="64">
        <f t="shared" si="11"/>
        <v>2.2622348185767846E-2</v>
      </c>
      <c r="E228" s="60">
        <f t="shared" si="9"/>
        <v>7.3105128003375991E-3</v>
      </c>
    </row>
    <row r="229" spans="1:5" x14ac:dyDescent="0.25">
      <c r="A229" s="68">
        <v>162.25</v>
      </c>
      <c r="B229" s="68">
        <v>74.349997999999999</v>
      </c>
      <c r="C229" s="64">
        <f t="shared" si="10"/>
        <v>4.1849705279497537E-2</v>
      </c>
      <c r="D229" s="64">
        <f t="shared" si="11"/>
        <v>-2.1949694279965615E-2</v>
      </c>
      <c r="E229" s="60">
        <f t="shared" si="9"/>
        <v>9.9500054997659609E-3</v>
      </c>
    </row>
    <row r="230" spans="1:5" x14ac:dyDescent="0.25">
      <c r="A230" s="68">
        <v>159.699997</v>
      </c>
      <c r="B230" s="68">
        <v>79.400002000000001</v>
      </c>
      <c r="C230" s="64">
        <f t="shared" si="10"/>
        <v>-1.5841319148455171E-2</v>
      </c>
      <c r="D230" s="64">
        <f t="shared" si="11"/>
        <v>6.5714747435641138E-2</v>
      </c>
      <c r="E230" s="60">
        <f t="shared" si="9"/>
        <v>2.4936714143592983E-2</v>
      </c>
    </row>
    <row r="231" spans="1:5" x14ac:dyDescent="0.25">
      <c r="A231" s="68">
        <v>159.25</v>
      </c>
      <c r="B231" s="68">
        <v>79.349997999999999</v>
      </c>
      <c r="C231" s="64">
        <f t="shared" si="10"/>
        <v>-2.8217419834714774E-3</v>
      </c>
      <c r="D231" s="64">
        <f t="shared" si="11"/>
        <v>-6.2997167437774657E-4</v>
      </c>
      <c r="E231" s="60">
        <f t="shared" si="9"/>
        <v>-1.7258568289246121E-3</v>
      </c>
    </row>
    <row r="232" spans="1:5" x14ac:dyDescent="0.25">
      <c r="A232" s="68">
        <v>157</v>
      </c>
      <c r="B232" s="68">
        <v>78.599997999999999</v>
      </c>
      <c r="C232" s="64">
        <f t="shared" si="10"/>
        <v>-1.4229489103964651E-2</v>
      </c>
      <c r="D232" s="64">
        <f t="shared" si="11"/>
        <v>-9.4967477777609371E-3</v>
      </c>
      <c r="E232" s="60">
        <f t="shared" si="9"/>
        <v>-1.1863118440862793E-2</v>
      </c>
    </row>
    <row r="233" spans="1:5" x14ac:dyDescent="0.25">
      <c r="A233" s="68">
        <v>153.699997</v>
      </c>
      <c r="B233" s="68">
        <v>80.099997999999999</v>
      </c>
      <c r="C233" s="64">
        <f t="shared" si="10"/>
        <v>-2.1243174322300717E-2</v>
      </c>
      <c r="D233" s="64">
        <f t="shared" si="11"/>
        <v>1.8904155115656192E-2</v>
      </c>
      <c r="E233" s="60">
        <f t="shared" si="9"/>
        <v>-1.1695096033222628E-3</v>
      </c>
    </row>
    <row r="234" spans="1:5" x14ac:dyDescent="0.25">
      <c r="A234" s="68">
        <v>147.699997</v>
      </c>
      <c r="B234" s="68">
        <v>85.150002000000001</v>
      </c>
      <c r="C234" s="64">
        <f t="shared" si="10"/>
        <v>-3.9819461800115571E-2</v>
      </c>
      <c r="D234" s="64">
        <f t="shared" si="11"/>
        <v>6.1138601491135279E-2</v>
      </c>
      <c r="E234" s="60">
        <f t="shared" si="9"/>
        <v>1.0659569845509854E-2</v>
      </c>
    </row>
    <row r="235" spans="1:5" x14ac:dyDescent="0.25">
      <c r="A235" s="68">
        <v>155.85000600000001</v>
      </c>
      <c r="B235" s="68">
        <v>87.300003000000004</v>
      </c>
      <c r="C235" s="64">
        <f t="shared" si="10"/>
        <v>5.3710875486009856E-2</v>
      </c>
      <c r="D235" s="64">
        <f t="shared" si="11"/>
        <v>2.4936066613157715E-2</v>
      </c>
      <c r="E235" s="60">
        <f t="shared" si="9"/>
        <v>3.9323471049583787E-2</v>
      </c>
    </row>
    <row r="236" spans="1:5" x14ac:dyDescent="0.25">
      <c r="A236" s="68">
        <v>156</v>
      </c>
      <c r="B236" s="68">
        <v>83.400002000000001</v>
      </c>
      <c r="C236" s="64">
        <f t="shared" si="10"/>
        <v>9.6196253763530955E-4</v>
      </c>
      <c r="D236" s="64">
        <f t="shared" si="11"/>
        <v>-4.5702163864300982E-2</v>
      </c>
      <c r="E236" s="60">
        <f t="shared" si="9"/>
        <v>-2.2370100663332837E-2</v>
      </c>
    </row>
    <row r="237" spans="1:5" x14ac:dyDescent="0.25">
      <c r="A237" s="68">
        <v>152.25</v>
      </c>
      <c r="B237" s="68">
        <v>79.400002000000001</v>
      </c>
      <c r="C237" s="64">
        <f t="shared" si="10"/>
        <v>-2.4332100659530669E-2</v>
      </c>
      <c r="D237" s="64">
        <f t="shared" si="11"/>
        <v>-4.914993990350959E-2</v>
      </c>
      <c r="E237" s="60">
        <f t="shared" si="9"/>
        <v>-3.6741020281520126E-2</v>
      </c>
    </row>
    <row r="238" spans="1:5" x14ac:dyDescent="0.25">
      <c r="A238" s="68">
        <v>146.050003</v>
      </c>
      <c r="B238" s="68">
        <v>73</v>
      </c>
      <c r="C238" s="64">
        <f t="shared" si="10"/>
        <v>-4.1574857215346005E-2</v>
      </c>
      <c r="D238" s="64">
        <f t="shared" si="11"/>
        <v>-8.4038952293615438E-2</v>
      </c>
      <c r="E238" s="60">
        <f t="shared" si="9"/>
        <v>-6.2806904754480725E-2</v>
      </c>
    </row>
    <row r="239" spans="1:5" x14ac:dyDescent="0.25">
      <c r="A239" s="68">
        <v>147.75</v>
      </c>
      <c r="B239" s="68">
        <v>73.25</v>
      </c>
      <c r="C239" s="64">
        <f t="shared" si="10"/>
        <v>1.1572606911547156E-2</v>
      </c>
      <c r="D239" s="64">
        <f t="shared" si="11"/>
        <v>3.4188067487854611E-3</v>
      </c>
      <c r="E239" s="60">
        <f t="shared" si="9"/>
        <v>7.4957068301663085E-3</v>
      </c>
    </row>
    <row r="240" spans="1:5" x14ac:dyDescent="0.25">
      <c r="A240" s="68">
        <v>143.64999399999999</v>
      </c>
      <c r="B240" s="68">
        <v>72.150002000000001</v>
      </c>
      <c r="C240" s="64">
        <f t="shared" si="10"/>
        <v>-2.8141912629096509E-2</v>
      </c>
      <c r="D240" s="64">
        <f t="shared" si="11"/>
        <v>-1.5130934957269505E-2</v>
      </c>
      <c r="E240" s="60">
        <f t="shared" si="9"/>
        <v>-2.1636423793183007E-2</v>
      </c>
    </row>
    <row r="241" spans="1:5" x14ac:dyDescent="0.25">
      <c r="A241" s="68">
        <v>144.64999399999999</v>
      </c>
      <c r="B241" s="68">
        <v>72.400002000000001</v>
      </c>
      <c r="C241" s="64">
        <f t="shared" si="10"/>
        <v>6.9372462855990689E-3</v>
      </c>
      <c r="D241" s="64">
        <f t="shared" si="11"/>
        <v>3.4590140760723926E-3</v>
      </c>
      <c r="E241" s="60">
        <f t="shared" si="9"/>
        <v>5.1981301808357305E-3</v>
      </c>
    </row>
    <row r="242" spans="1:5" x14ac:dyDescent="0.25">
      <c r="A242" s="68">
        <v>146.85000600000001</v>
      </c>
      <c r="B242" s="68">
        <v>72.25</v>
      </c>
      <c r="C242" s="64">
        <f t="shared" si="10"/>
        <v>1.5094708559936613E-2</v>
      </c>
      <c r="D242" s="64">
        <f t="shared" si="11"/>
        <v>-2.0740000234381693E-3</v>
      </c>
      <c r="E242" s="60">
        <f t="shared" si="9"/>
        <v>6.5103542682492218E-3</v>
      </c>
    </row>
    <row r="243" spans="1:5" x14ac:dyDescent="0.25">
      <c r="A243" s="68">
        <v>145.85000600000001</v>
      </c>
      <c r="B243" s="68">
        <v>71.699996999999996</v>
      </c>
      <c r="C243" s="64">
        <f t="shared" si="10"/>
        <v>-6.8329610507614595E-3</v>
      </c>
      <c r="D243" s="64">
        <f t="shared" si="11"/>
        <v>-7.6416212279720288E-3</v>
      </c>
      <c r="E243" s="60">
        <f t="shared" si="9"/>
        <v>-7.2372911393667437E-3</v>
      </c>
    </row>
    <row r="244" spans="1:5" x14ac:dyDescent="0.25">
      <c r="A244" s="68">
        <v>146.25</v>
      </c>
      <c r="B244" s="68">
        <v>70.349997999999999</v>
      </c>
      <c r="C244" s="64">
        <f t="shared" si="10"/>
        <v>2.7387486600806226E-3</v>
      </c>
      <c r="D244" s="64">
        <f t="shared" si="11"/>
        <v>-1.9007950633454018E-2</v>
      </c>
      <c r="E244" s="60">
        <f t="shared" si="9"/>
        <v>-8.1346009866866981E-3</v>
      </c>
    </row>
    <row r="245" spans="1:5" x14ac:dyDescent="0.25">
      <c r="A245" s="68">
        <v>150.35000600000001</v>
      </c>
      <c r="B245" s="68">
        <v>69.300003000000004</v>
      </c>
      <c r="C245" s="64">
        <f t="shared" si="10"/>
        <v>2.7648463229455494E-2</v>
      </c>
      <c r="D245" s="64">
        <f t="shared" si="11"/>
        <v>-1.5037805645215556E-2</v>
      </c>
      <c r="E245" s="60">
        <f t="shared" si="9"/>
        <v>6.3053287921199692E-3</v>
      </c>
    </row>
    <row r="246" spans="1:5" x14ac:dyDescent="0.25">
      <c r="A246" s="68">
        <v>149.89999399999999</v>
      </c>
      <c r="B246" s="68">
        <v>71.650002000000001</v>
      </c>
      <c r="C246" s="64">
        <f t="shared" si="10"/>
        <v>-2.9975842595545924E-3</v>
      </c>
      <c r="D246" s="64">
        <f t="shared" si="11"/>
        <v>3.3348232701748769E-2</v>
      </c>
      <c r="E246" s="60">
        <f t="shared" si="9"/>
        <v>1.5175324221097089E-2</v>
      </c>
    </row>
    <row r="247" spans="1:5" x14ac:dyDescent="0.25">
      <c r="A247" s="68">
        <v>148</v>
      </c>
      <c r="B247" s="68">
        <v>70.75</v>
      </c>
      <c r="C247" s="64">
        <f t="shared" si="10"/>
        <v>-1.2756091317751661E-2</v>
      </c>
      <c r="D247" s="64">
        <f t="shared" si="11"/>
        <v>-1.264064566430176E-2</v>
      </c>
      <c r="E247" s="60">
        <f t="shared" si="9"/>
        <v>-1.269836849102671E-2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09FE8-897F-4F1B-AD04-B0CC5EF24AD2}">
  <dimension ref="A1:H247"/>
  <sheetViews>
    <sheetView topLeftCell="A7" workbookViewId="0">
      <selection activeCell="H7" sqref="H7"/>
    </sheetView>
  </sheetViews>
  <sheetFormatPr defaultRowHeight="15" x14ac:dyDescent="0.25"/>
  <cols>
    <col min="3" max="3" width="19.28515625" bestFit="1" customWidth="1"/>
    <col min="4" max="4" width="21.85546875" bestFit="1" customWidth="1"/>
    <col min="5" max="5" width="16.42578125" bestFit="1" customWidth="1"/>
    <col min="7" max="7" width="33.140625" customWidth="1"/>
    <col min="8" max="8" width="12.85546875" bestFit="1" customWidth="1"/>
  </cols>
  <sheetData>
    <row r="1" spans="1:8" x14ac:dyDescent="0.25">
      <c r="A1" s="30" t="s">
        <v>38</v>
      </c>
      <c r="B1" s="30" t="s">
        <v>46</v>
      </c>
      <c r="C1" s="29" t="s">
        <v>49</v>
      </c>
      <c r="D1" s="20" t="s">
        <v>48</v>
      </c>
      <c r="E1" s="20" t="s">
        <v>42</v>
      </c>
    </row>
    <row r="2" spans="1:8" x14ac:dyDescent="0.25">
      <c r="A2" s="66">
        <v>1388</v>
      </c>
      <c r="B2" s="66">
        <v>107.900002</v>
      </c>
      <c r="C2" s="21"/>
      <c r="D2" s="21"/>
      <c r="E2" s="21">
        <f t="shared" ref="E2:E65" si="0">0.5*(C2+D2)</f>
        <v>0</v>
      </c>
    </row>
    <row r="3" spans="1:8" x14ac:dyDescent="0.25">
      <c r="A3" s="66">
        <v>1394.9499510000001</v>
      </c>
      <c r="B3" s="66">
        <v>105.25</v>
      </c>
      <c r="C3" s="21">
        <f t="shared" ref="C3:C66" si="1">LN(A3/A2)</f>
        <v>4.9946751257513187E-3</v>
      </c>
      <c r="D3" s="21">
        <f t="shared" ref="D3:D66" si="2">LN(B3/B2)</f>
        <v>-2.486641823727918E-2</v>
      </c>
      <c r="E3" s="21">
        <f t="shared" si="0"/>
        <v>-9.9358715557639303E-3</v>
      </c>
    </row>
    <row r="4" spans="1:8" x14ac:dyDescent="0.25">
      <c r="A4" s="66">
        <v>1416.8000489999999</v>
      </c>
      <c r="B4" s="66">
        <v>107.300003</v>
      </c>
      <c r="C4" s="21">
        <f t="shared" si="1"/>
        <v>1.5542304861102118E-2</v>
      </c>
      <c r="D4" s="21">
        <f t="shared" si="2"/>
        <v>1.9290205033155212E-2</v>
      </c>
      <c r="E4" s="21">
        <f t="shared" si="0"/>
        <v>1.7416254947128666E-2</v>
      </c>
    </row>
    <row r="5" spans="1:8" x14ac:dyDescent="0.25">
      <c r="A5" s="66">
        <v>1445</v>
      </c>
      <c r="B5" s="66">
        <v>106.25</v>
      </c>
      <c r="C5" s="21">
        <f t="shared" si="1"/>
        <v>1.9708479492929174E-2</v>
      </c>
      <c r="D5" s="21">
        <f t="shared" si="2"/>
        <v>-9.8338697911197082E-3</v>
      </c>
      <c r="E5" s="21">
        <f t="shared" si="0"/>
        <v>4.937304850904733E-3</v>
      </c>
    </row>
    <row r="6" spans="1:8" x14ac:dyDescent="0.25">
      <c r="A6" s="66">
        <v>1439.6999510000001</v>
      </c>
      <c r="B6" s="66">
        <v>105</v>
      </c>
      <c r="C6" s="21">
        <f t="shared" si="1"/>
        <v>-3.6745970490919501E-3</v>
      </c>
      <c r="D6" s="21">
        <f t="shared" si="2"/>
        <v>-1.1834457647002796E-2</v>
      </c>
      <c r="E6" s="21">
        <f t="shared" si="0"/>
        <v>-7.7545273480473728E-3</v>
      </c>
      <c r="G6" s="39" t="s">
        <v>43</v>
      </c>
      <c r="H6" s="40">
        <f>AVERAGE(E3:E247)</f>
        <v>-6.6521739921777013E-4</v>
      </c>
    </row>
    <row r="7" spans="1:8" x14ac:dyDescent="0.25">
      <c r="A7" s="66">
        <v>1423.849976</v>
      </c>
      <c r="B7" s="66">
        <v>100.75</v>
      </c>
      <c r="C7" s="21">
        <f t="shared" si="1"/>
        <v>-1.1070271008219229E-2</v>
      </c>
      <c r="D7" s="21">
        <f t="shared" si="2"/>
        <v>-4.1318149330730976E-2</v>
      </c>
      <c r="E7" s="21">
        <f t="shared" si="0"/>
        <v>-2.6194210169475103E-2</v>
      </c>
      <c r="G7" s="41" t="s">
        <v>44</v>
      </c>
      <c r="H7" s="42">
        <f>_xlfn.VAR.S(E3:E247)</f>
        <v>2.5520116461905042E-4</v>
      </c>
    </row>
    <row r="8" spans="1:8" x14ac:dyDescent="0.25">
      <c r="A8" s="66">
        <v>1384.8000489999999</v>
      </c>
      <c r="B8" s="66">
        <v>90.199996999999996</v>
      </c>
      <c r="C8" s="21">
        <f t="shared" si="1"/>
        <v>-2.7808693243051592E-2</v>
      </c>
      <c r="D8" s="21">
        <f t="shared" si="2"/>
        <v>-0.11061280701763855</v>
      </c>
      <c r="E8" s="21">
        <f t="shared" si="0"/>
        <v>-6.921075013034507E-2</v>
      </c>
      <c r="G8" s="43" t="s">
        <v>45</v>
      </c>
      <c r="H8" s="44">
        <f>CORREL(A2:A247,B2:B247)</f>
        <v>-8.8399752805904064E-2</v>
      </c>
    </row>
    <row r="9" spans="1:8" x14ac:dyDescent="0.25">
      <c r="A9" s="66">
        <v>1380.9499510000001</v>
      </c>
      <c r="B9" s="66">
        <v>97.75</v>
      </c>
      <c r="C9" s="21">
        <f t="shared" si="1"/>
        <v>-2.7841276232195367E-3</v>
      </c>
      <c r="D9" s="21">
        <f t="shared" si="2"/>
        <v>8.038380505632127E-2</v>
      </c>
      <c r="E9" s="21">
        <f t="shared" si="0"/>
        <v>3.8799838716550863E-2</v>
      </c>
    </row>
    <row r="10" spans="1:8" x14ac:dyDescent="0.25">
      <c r="A10" s="66">
        <v>1404</v>
      </c>
      <c r="B10" s="66">
        <v>99.449996999999996</v>
      </c>
      <c r="C10" s="21">
        <f t="shared" si="1"/>
        <v>1.6553672962806017E-2</v>
      </c>
      <c r="D10" s="21">
        <f t="shared" si="2"/>
        <v>1.7241776268593065E-2</v>
      </c>
      <c r="E10" s="21">
        <f t="shared" si="0"/>
        <v>1.6897724615699543E-2</v>
      </c>
    </row>
    <row r="11" spans="1:8" x14ac:dyDescent="0.25">
      <c r="A11" s="66">
        <v>1421</v>
      </c>
      <c r="B11" s="66">
        <v>97.5</v>
      </c>
      <c r="C11" s="21">
        <f t="shared" si="1"/>
        <v>1.2035543511344312E-2</v>
      </c>
      <c r="D11" s="21">
        <f t="shared" si="2"/>
        <v>-1.9802597130266691E-2</v>
      </c>
      <c r="E11" s="21">
        <f t="shared" si="0"/>
        <v>-3.8835268094611899E-3</v>
      </c>
    </row>
    <row r="12" spans="1:8" x14ac:dyDescent="0.25">
      <c r="A12" s="66">
        <v>1434.75</v>
      </c>
      <c r="B12" s="66">
        <v>97.400002000000001</v>
      </c>
      <c r="C12" s="21">
        <f t="shared" si="1"/>
        <v>9.6297688913712324E-3</v>
      </c>
      <c r="D12" s="21">
        <f t="shared" si="2"/>
        <v>-1.0261468214313842E-3</v>
      </c>
      <c r="E12" s="21">
        <f t="shared" si="0"/>
        <v>4.3018110349699237E-3</v>
      </c>
    </row>
    <row r="13" spans="1:8" x14ac:dyDescent="0.25">
      <c r="A13" s="66">
        <v>1439.900024</v>
      </c>
      <c r="B13" s="66">
        <v>97.449996999999996</v>
      </c>
      <c r="C13" s="21">
        <f t="shared" si="1"/>
        <v>3.5830653935769586E-3</v>
      </c>
      <c r="D13" s="21">
        <f t="shared" si="2"/>
        <v>5.1316398618125717E-4</v>
      </c>
      <c r="E13" s="21">
        <f t="shared" si="0"/>
        <v>2.048114689879108E-3</v>
      </c>
    </row>
    <row r="14" spans="1:8" x14ac:dyDescent="0.25">
      <c r="A14" s="66">
        <v>1444</v>
      </c>
      <c r="B14" s="66">
        <v>96.199996999999996</v>
      </c>
      <c r="C14" s="21">
        <f t="shared" si="1"/>
        <v>2.8433570707227006E-3</v>
      </c>
      <c r="D14" s="21">
        <f t="shared" si="2"/>
        <v>-1.2910068681922302E-2</v>
      </c>
      <c r="E14" s="21">
        <f t="shared" si="0"/>
        <v>-5.0333558055998002E-3</v>
      </c>
    </row>
    <row r="15" spans="1:8" x14ac:dyDescent="0.25">
      <c r="A15" s="66">
        <v>1443</v>
      </c>
      <c r="B15" s="66">
        <v>95.699996999999996</v>
      </c>
      <c r="C15" s="21">
        <f t="shared" si="1"/>
        <v>-6.9276067890071597E-4</v>
      </c>
      <c r="D15" s="21">
        <f t="shared" si="2"/>
        <v>-5.2110593756833816E-3</v>
      </c>
      <c r="E15" s="21">
        <f t="shared" si="0"/>
        <v>-2.9519100272920487E-3</v>
      </c>
    </row>
    <row r="16" spans="1:8" x14ac:dyDescent="0.25">
      <c r="A16" s="66">
        <v>1438</v>
      </c>
      <c r="B16" s="66">
        <v>97.199996999999996</v>
      </c>
      <c r="C16" s="21">
        <f t="shared" si="1"/>
        <v>-3.4710204928788554E-3</v>
      </c>
      <c r="D16" s="21">
        <f t="shared" si="2"/>
        <v>1.555241349124967E-2</v>
      </c>
      <c r="E16" s="21">
        <f t="shared" si="0"/>
        <v>6.0406964991854073E-3</v>
      </c>
    </row>
    <row r="17" spans="1:5" x14ac:dyDescent="0.25">
      <c r="A17" s="66">
        <v>1430.75</v>
      </c>
      <c r="B17" s="66">
        <v>95.349997999999999</v>
      </c>
      <c r="C17" s="21">
        <f t="shared" si="1"/>
        <v>-5.0544769917803952E-3</v>
      </c>
      <c r="D17" s="21">
        <f t="shared" si="2"/>
        <v>-1.9216369531121488E-2</v>
      </c>
      <c r="E17" s="21">
        <f t="shared" si="0"/>
        <v>-1.2135423261450942E-2</v>
      </c>
    </row>
    <row r="18" spans="1:5" x14ac:dyDescent="0.25">
      <c r="A18" s="66">
        <v>1440</v>
      </c>
      <c r="B18" s="66">
        <v>95.5</v>
      </c>
      <c r="C18" s="21">
        <f t="shared" si="1"/>
        <v>6.4443312808346543E-3</v>
      </c>
      <c r="D18" s="21">
        <f t="shared" si="2"/>
        <v>1.5719364156106131E-3</v>
      </c>
      <c r="E18" s="21">
        <f t="shared" si="0"/>
        <v>4.0081338482226333E-3</v>
      </c>
    </row>
    <row r="19" spans="1:5" x14ac:dyDescent="0.25">
      <c r="A19" s="66">
        <v>1432.599976</v>
      </c>
      <c r="B19" s="66">
        <v>95.099997999999999</v>
      </c>
      <c r="C19" s="21">
        <f t="shared" si="1"/>
        <v>-5.1521551424528944E-3</v>
      </c>
      <c r="D19" s="21">
        <f t="shared" si="2"/>
        <v>-4.1972989658343477E-3</v>
      </c>
      <c r="E19" s="21">
        <f t="shared" si="0"/>
        <v>-4.6747270541436211E-3</v>
      </c>
    </row>
    <row r="20" spans="1:5" x14ac:dyDescent="0.25">
      <c r="A20" s="66">
        <v>1442</v>
      </c>
      <c r="B20" s="66">
        <v>94.949996999999996</v>
      </c>
      <c r="C20" s="21">
        <f t="shared" si="1"/>
        <v>6.5400804173008633E-3</v>
      </c>
      <c r="D20" s="21">
        <f t="shared" si="2"/>
        <v>-1.5785428581324228E-3</v>
      </c>
      <c r="E20" s="21">
        <f t="shared" si="0"/>
        <v>2.4807687795842205E-3</v>
      </c>
    </row>
    <row r="21" spans="1:5" x14ac:dyDescent="0.25">
      <c r="A21" s="66">
        <v>1464.900024</v>
      </c>
      <c r="B21" s="66">
        <v>94.349997999999999</v>
      </c>
      <c r="C21" s="21">
        <f t="shared" si="1"/>
        <v>1.5755958274200687E-2</v>
      </c>
      <c r="D21" s="21">
        <f t="shared" si="2"/>
        <v>-6.3391550458270305E-3</v>
      </c>
      <c r="E21" s="21">
        <f t="shared" si="0"/>
        <v>4.7084016141868282E-3</v>
      </c>
    </row>
    <row r="22" spans="1:5" x14ac:dyDescent="0.25">
      <c r="A22" s="66">
        <v>1487.6999510000001</v>
      </c>
      <c r="B22" s="66">
        <v>95.650002000000001</v>
      </c>
      <c r="C22" s="21">
        <f t="shared" si="1"/>
        <v>1.5444273107354243E-2</v>
      </c>
      <c r="D22" s="21">
        <f t="shared" si="2"/>
        <v>1.3684466178937081E-2</v>
      </c>
      <c r="E22" s="21">
        <f t="shared" si="0"/>
        <v>1.4564369643145662E-2</v>
      </c>
    </row>
    <row r="23" spans="1:5" x14ac:dyDescent="0.25">
      <c r="A23" s="66">
        <v>1496.900024</v>
      </c>
      <c r="B23" s="66">
        <v>94.75</v>
      </c>
      <c r="C23" s="21">
        <f t="shared" si="1"/>
        <v>6.1650487278758371E-3</v>
      </c>
      <c r="D23" s="21">
        <f t="shared" si="2"/>
        <v>-9.4538728332920399E-3</v>
      </c>
      <c r="E23" s="21">
        <f t="shared" si="0"/>
        <v>-1.6444120527081014E-3</v>
      </c>
    </row>
    <row r="24" spans="1:5" x14ac:dyDescent="0.25">
      <c r="A24" s="66">
        <v>1488</v>
      </c>
      <c r="B24" s="66">
        <v>92.949996999999996</v>
      </c>
      <c r="C24" s="21">
        <f t="shared" si="1"/>
        <v>-5.9633825612879898E-3</v>
      </c>
      <c r="D24" s="21">
        <f t="shared" si="2"/>
        <v>-1.9180162070500151E-2</v>
      </c>
      <c r="E24" s="21">
        <f t="shared" si="0"/>
        <v>-1.257177231589407E-2</v>
      </c>
    </row>
    <row r="25" spans="1:5" x14ac:dyDescent="0.25">
      <c r="A25" s="66">
        <v>1471.650024</v>
      </c>
      <c r="B25" s="66">
        <v>91.900002000000001</v>
      </c>
      <c r="C25" s="21">
        <f t="shared" si="1"/>
        <v>-1.1048699807302262E-2</v>
      </c>
      <c r="D25" s="21">
        <f t="shared" si="2"/>
        <v>-1.1360630767608761E-2</v>
      </c>
      <c r="E25" s="21">
        <f t="shared" si="0"/>
        <v>-1.1204665287455512E-2</v>
      </c>
    </row>
    <row r="26" spans="1:5" x14ac:dyDescent="0.25">
      <c r="A26" s="66">
        <v>1502.849976</v>
      </c>
      <c r="B26" s="66">
        <v>90.5</v>
      </c>
      <c r="C26" s="21">
        <f t="shared" si="1"/>
        <v>2.0979052817989011E-2</v>
      </c>
      <c r="D26" s="21">
        <f t="shared" si="2"/>
        <v>-1.5351200418546321E-2</v>
      </c>
      <c r="E26" s="21">
        <f t="shared" si="0"/>
        <v>2.8139261997213449E-3</v>
      </c>
    </row>
    <row r="27" spans="1:5" x14ac:dyDescent="0.25">
      <c r="A27" s="66">
        <v>1511.650024</v>
      </c>
      <c r="B27" s="66">
        <v>91.199996999999996</v>
      </c>
      <c r="C27" s="21">
        <f t="shared" si="1"/>
        <v>5.8384959349904609E-3</v>
      </c>
      <c r="D27" s="21">
        <f t="shared" si="2"/>
        <v>7.7050134796678828E-3</v>
      </c>
      <c r="E27" s="21">
        <f t="shared" si="0"/>
        <v>6.7717547073291723E-3</v>
      </c>
    </row>
    <row r="28" spans="1:5" x14ac:dyDescent="0.25">
      <c r="A28" s="66">
        <v>1501</v>
      </c>
      <c r="B28" s="66">
        <v>93.699996999999996</v>
      </c>
      <c r="C28" s="21">
        <f t="shared" si="1"/>
        <v>-7.0702327052524112E-3</v>
      </c>
      <c r="D28" s="21">
        <f t="shared" si="2"/>
        <v>2.704329304175181E-2</v>
      </c>
      <c r="E28" s="21">
        <f t="shared" si="0"/>
        <v>9.9865301682496993E-3</v>
      </c>
    </row>
    <row r="29" spans="1:5" x14ac:dyDescent="0.25">
      <c r="A29" s="66">
        <v>1494.349976</v>
      </c>
      <c r="B29" s="66">
        <v>93.5</v>
      </c>
      <c r="C29" s="21">
        <f t="shared" si="1"/>
        <v>-4.4402390232293129E-3</v>
      </c>
      <c r="D29" s="21">
        <f t="shared" si="2"/>
        <v>-2.136720932658865E-3</v>
      </c>
      <c r="E29" s="21">
        <f t="shared" si="0"/>
        <v>-3.288479977944089E-3</v>
      </c>
    </row>
    <row r="30" spans="1:5" x14ac:dyDescent="0.25">
      <c r="A30" s="66">
        <v>1467.900024</v>
      </c>
      <c r="B30" s="66">
        <v>90.150002000000001</v>
      </c>
      <c r="C30" s="21">
        <f t="shared" si="1"/>
        <v>-1.7858489297157543E-2</v>
      </c>
      <c r="D30" s="21">
        <f t="shared" si="2"/>
        <v>-3.64864644600685E-2</v>
      </c>
      <c r="E30" s="21">
        <f t="shared" si="0"/>
        <v>-2.7172476878613024E-2</v>
      </c>
    </row>
    <row r="31" spans="1:5" x14ac:dyDescent="0.25">
      <c r="A31" s="66">
        <v>1481</v>
      </c>
      <c r="B31" s="66">
        <v>88.849997999999999</v>
      </c>
      <c r="C31" s="21">
        <f t="shared" si="1"/>
        <v>8.8847109547238162E-3</v>
      </c>
      <c r="D31" s="21">
        <f t="shared" si="2"/>
        <v>-1.4525439743760823E-2</v>
      </c>
      <c r="E31" s="21">
        <f t="shared" si="0"/>
        <v>-2.8203643945185035E-3</v>
      </c>
    </row>
    <row r="32" spans="1:5" x14ac:dyDescent="0.25">
      <c r="A32" s="66">
        <v>1471.900024</v>
      </c>
      <c r="B32" s="66">
        <v>85.699996999999996</v>
      </c>
      <c r="C32" s="21">
        <f t="shared" si="1"/>
        <v>-6.1634357638023496E-3</v>
      </c>
      <c r="D32" s="21">
        <f t="shared" si="2"/>
        <v>-3.6096741492912886E-2</v>
      </c>
      <c r="E32" s="21">
        <f t="shared" si="0"/>
        <v>-2.1130088628357618E-2</v>
      </c>
    </row>
    <row r="33" spans="1:5" x14ac:dyDescent="0.25">
      <c r="A33" s="66">
        <v>1401.3000489999999</v>
      </c>
      <c r="B33" s="66">
        <v>83.800003000000004</v>
      </c>
      <c r="C33" s="21">
        <f t="shared" si="1"/>
        <v>-4.915368736029492E-2</v>
      </c>
      <c r="D33" s="21">
        <f t="shared" si="2"/>
        <v>-2.2419747310339695E-2</v>
      </c>
      <c r="E33" s="21">
        <f t="shared" si="0"/>
        <v>-3.5786717335317311E-2</v>
      </c>
    </row>
    <row r="34" spans="1:5" x14ac:dyDescent="0.25">
      <c r="A34" s="66">
        <v>1408.75</v>
      </c>
      <c r="B34" s="66">
        <v>84.5</v>
      </c>
      <c r="C34" s="21">
        <f t="shared" si="1"/>
        <v>5.3023742102844221E-3</v>
      </c>
      <c r="D34" s="21">
        <f t="shared" si="2"/>
        <v>8.3184910755687153E-3</v>
      </c>
      <c r="E34" s="21">
        <f t="shared" si="0"/>
        <v>6.8104326429265687E-3</v>
      </c>
    </row>
    <row r="35" spans="1:5" x14ac:dyDescent="0.25">
      <c r="A35" s="66">
        <v>1482.5</v>
      </c>
      <c r="B35" s="66">
        <v>85.699996999999996</v>
      </c>
      <c r="C35" s="21">
        <f t="shared" si="1"/>
        <v>5.1027065517894481E-2</v>
      </c>
      <c r="D35" s="21">
        <f t="shared" si="2"/>
        <v>1.4101256234771015E-2</v>
      </c>
      <c r="E35" s="21">
        <f t="shared" si="0"/>
        <v>3.2564160876332751E-2</v>
      </c>
    </row>
    <row r="36" spans="1:5" x14ac:dyDescent="0.25">
      <c r="A36" s="66">
        <v>1578.5</v>
      </c>
      <c r="B36" s="66">
        <v>87.099997999999999</v>
      </c>
      <c r="C36" s="21">
        <f t="shared" si="1"/>
        <v>6.2745177126165882E-2</v>
      </c>
      <c r="D36" s="21">
        <f t="shared" si="2"/>
        <v>1.620407029844528E-2</v>
      </c>
      <c r="E36" s="21">
        <f t="shared" si="0"/>
        <v>3.9474623712305583E-2</v>
      </c>
    </row>
    <row r="37" spans="1:5" x14ac:dyDescent="0.25">
      <c r="A37" s="66">
        <v>1581.6999510000001</v>
      </c>
      <c r="B37" s="66">
        <v>86.699996999999996</v>
      </c>
      <c r="C37" s="21">
        <f t="shared" si="1"/>
        <v>2.0251579920702264E-3</v>
      </c>
      <c r="D37" s="21">
        <f t="shared" si="2"/>
        <v>-4.6030117119249744E-3</v>
      </c>
      <c r="E37" s="21">
        <f t="shared" si="0"/>
        <v>-1.288926859927374E-3</v>
      </c>
    </row>
    <row r="38" spans="1:5" x14ac:dyDescent="0.25">
      <c r="A38" s="66">
        <v>1588</v>
      </c>
      <c r="B38" s="66">
        <v>88.199996999999996</v>
      </c>
      <c r="C38" s="21">
        <f t="shared" si="1"/>
        <v>3.975175816964327E-3</v>
      </c>
      <c r="D38" s="21">
        <f t="shared" si="2"/>
        <v>1.7153079814720133E-2</v>
      </c>
      <c r="E38" s="21">
        <f t="shared" si="0"/>
        <v>1.056412781584223E-2</v>
      </c>
    </row>
    <row r="39" spans="1:5" x14ac:dyDescent="0.25">
      <c r="A39" s="66">
        <v>1618.25</v>
      </c>
      <c r="B39" s="66">
        <v>92</v>
      </c>
      <c r="C39" s="21">
        <f t="shared" si="1"/>
        <v>1.8869955618538565E-2</v>
      </c>
      <c r="D39" s="21">
        <f t="shared" si="2"/>
        <v>4.2181648049900732E-2</v>
      </c>
      <c r="E39" s="21">
        <f t="shared" si="0"/>
        <v>3.052580183421965E-2</v>
      </c>
    </row>
    <row r="40" spans="1:5" x14ac:dyDescent="0.25">
      <c r="A40" s="66">
        <v>1631.650024</v>
      </c>
      <c r="B40" s="66">
        <v>90.300003000000004</v>
      </c>
      <c r="C40" s="21">
        <f t="shared" si="1"/>
        <v>8.2464690231534247E-3</v>
      </c>
      <c r="D40" s="21">
        <f t="shared" si="2"/>
        <v>-1.8651083403509731E-2</v>
      </c>
      <c r="E40" s="21">
        <f t="shared" si="0"/>
        <v>-5.2023071901781534E-3</v>
      </c>
    </row>
    <row r="41" spans="1:5" x14ac:dyDescent="0.25">
      <c r="A41" s="66">
        <v>1628</v>
      </c>
      <c r="B41" s="66">
        <v>88.800003000000004</v>
      </c>
      <c r="C41" s="21">
        <f t="shared" si="1"/>
        <v>-2.2395198862873284E-3</v>
      </c>
      <c r="D41" s="21">
        <f t="shared" si="2"/>
        <v>-1.6750809863623005E-2</v>
      </c>
      <c r="E41" s="21">
        <f t="shared" si="0"/>
        <v>-9.495164874955166E-3</v>
      </c>
    </row>
    <row r="42" spans="1:5" x14ac:dyDescent="0.25">
      <c r="A42" s="66">
        <v>1614.849976</v>
      </c>
      <c r="B42" s="66">
        <v>90.400002000000001</v>
      </c>
      <c r="C42" s="21">
        <f t="shared" si="1"/>
        <v>-8.1102093383015397E-3</v>
      </c>
      <c r="D42" s="21">
        <f t="shared" si="2"/>
        <v>1.7857605740116834E-2</v>
      </c>
      <c r="E42" s="21">
        <f t="shared" si="0"/>
        <v>4.8736982009076474E-3</v>
      </c>
    </row>
    <row r="43" spans="1:5" x14ac:dyDescent="0.25">
      <c r="A43" s="66">
        <v>1597.8000489999999</v>
      </c>
      <c r="B43" s="66">
        <v>89.699996999999996</v>
      </c>
      <c r="C43" s="21">
        <f t="shared" si="1"/>
        <v>-1.0614344509075706E-2</v>
      </c>
      <c r="D43" s="21">
        <f t="shared" si="2"/>
        <v>-7.7735539020906321E-3</v>
      </c>
      <c r="E43" s="21">
        <f t="shared" si="0"/>
        <v>-9.1939492055831684E-3</v>
      </c>
    </row>
    <row r="44" spans="1:5" x14ac:dyDescent="0.25">
      <c r="A44" s="66">
        <v>1592.5</v>
      </c>
      <c r="B44" s="66">
        <v>93.800003000000004</v>
      </c>
      <c r="C44" s="21">
        <f t="shared" si="1"/>
        <v>-3.3226052687899432E-3</v>
      </c>
      <c r="D44" s="21">
        <f t="shared" si="2"/>
        <v>4.4694152375187216E-2</v>
      </c>
      <c r="E44" s="21">
        <f t="shared" si="0"/>
        <v>2.0685773553198637E-2</v>
      </c>
    </row>
    <row r="45" spans="1:5" x14ac:dyDescent="0.25">
      <c r="A45" s="66">
        <v>1625</v>
      </c>
      <c r="B45" s="66">
        <v>91.550003000000004</v>
      </c>
      <c r="C45" s="21">
        <f t="shared" si="1"/>
        <v>2.0202707317519469E-2</v>
      </c>
      <c r="D45" s="21">
        <f t="shared" si="2"/>
        <v>-2.4279584105622993E-2</v>
      </c>
      <c r="E45" s="21">
        <f t="shared" si="0"/>
        <v>-2.0384383940517618E-3</v>
      </c>
    </row>
    <row r="46" spans="1:5" x14ac:dyDescent="0.25">
      <c r="A46" s="66">
        <v>1641</v>
      </c>
      <c r="B46" s="66">
        <v>89.050003000000004</v>
      </c>
      <c r="C46" s="21">
        <f t="shared" si="1"/>
        <v>9.7979963262530296E-3</v>
      </c>
      <c r="D46" s="21">
        <f t="shared" si="2"/>
        <v>-2.7687260464888987E-2</v>
      </c>
      <c r="E46" s="21">
        <f t="shared" si="0"/>
        <v>-8.9446320693179794E-3</v>
      </c>
    </row>
    <row r="47" spans="1:5" x14ac:dyDescent="0.25">
      <c r="A47" s="66">
        <v>1621.8000489999999</v>
      </c>
      <c r="B47" s="66">
        <v>90.650002000000001</v>
      </c>
      <c r="C47" s="21">
        <f t="shared" si="1"/>
        <v>-1.1769138366291267E-2</v>
      </c>
      <c r="D47" s="21">
        <f t="shared" si="2"/>
        <v>1.7807915839130148E-2</v>
      </c>
      <c r="E47" s="21">
        <f t="shared" si="0"/>
        <v>3.0193887364194406E-3</v>
      </c>
    </row>
    <row r="48" spans="1:5" x14ac:dyDescent="0.25">
      <c r="A48" s="66">
        <v>1605.9499510000001</v>
      </c>
      <c r="B48" s="66">
        <v>89.300003000000004</v>
      </c>
      <c r="C48" s="21">
        <f t="shared" si="1"/>
        <v>-9.8212224635893901E-3</v>
      </c>
      <c r="D48" s="21">
        <f t="shared" si="2"/>
        <v>-1.5004437786661348E-2</v>
      </c>
      <c r="E48" s="21">
        <f t="shared" si="0"/>
        <v>-1.2412830125125368E-2</v>
      </c>
    </row>
    <row r="49" spans="1:5" x14ac:dyDescent="0.25">
      <c r="A49" s="66">
        <v>1564.1999510000001</v>
      </c>
      <c r="B49" s="66">
        <v>88.5</v>
      </c>
      <c r="C49" s="21">
        <f t="shared" si="1"/>
        <v>-2.6340971418617083E-2</v>
      </c>
      <c r="D49" s="21">
        <f t="shared" si="2"/>
        <v>-8.9989694631938712E-3</v>
      </c>
      <c r="E49" s="21">
        <f t="shared" si="0"/>
        <v>-1.7669970440905479E-2</v>
      </c>
    </row>
    <row r="50" spans="1:5" x14ac:dyDescent="0.25">
      <c r="A50" s="66">
        <v>1573.900024</v>
      </c>
      <c r="B50" s="66">
        <v>86.25</v>
      </c>
      <c r="C50" s="21">
        <f t="shared" si="1"/>
        <v>6.1821509647070278E-3</v>
      </c>
      <c r="D50" s="21">
        <f t="shared" si="2"/>
        <v>-2.575249610241474E-2</v>
      </c>
      <c r="E50" s="21">
        <f t="shared" si="0"/>
        <v>-9.7851725688538563E-3</v>
      </c>
    </row>
    <row r="51" spans="1:5" x14ac:dyDescent="0.25">
      <c r="A51" s="66">
        <v>1557.6999510000001</v>
      </c>
      <c r="B51" s="66">
        <v>84.75</v>
      </c>
      <c r="C51" s="21">
        <f t="shared" si="1"/>
        <v>-1.034628793037534E-2</v>
      </c>
      <c r="D51" s="21">
        <f t="shared" si="2"/>
        <v>-1.7544309650909508E-2</v>
      </c>
      <c r="E51" s="21">
        <f t="shared" si="0"/>
        <v>-1.3945298790642425E-2</v>
      </c>
    </row>
    <row r="52" spans="1:5" x14ac:dyDescent="0.25">
      <c r="A52" s="66">
        <v>1613.9499510000001</v>
      </c>
      <c r="B52" s="66">
        <v>85.150002000000001</v>
      </c>
      <c r="C52" s="21">
        <f t="shared" si="1"/>
        <v>3.5474217179490848E-2</v>
      </c>
      <c r="D52" s="21">
        <f t="shared" si="2"/>
        <v>4.7086843360998496E-3</v>
      </c>
      <c r="E52" s="21">
        <f t="shared" si="0"/>
        <v>2.0091450757795348E-2</v>
      </c>
    </row>
    <row r="53" spans="1:5" x14ac:dyDescent="0.25">
      <c r="A53" s="66">
        <v>1636.25</v>
      </c>
      <c r="B53" s="66">
        <v>86.699996999999996</v>
      </c>
      <c r="C53" s="21">
        <f t="shared" si="1"/>
        <v>1.3722478168694E-2</v>
      </c>
      <c r="D53" s="21">
        <f t="shared" si="2"/>
        <v>1.8039418587760047E-2</v>
      </c>
      <c r="E53" s="21">
        <f t="shared" si="0"/>
        <v>1.5880948378227025E-2</v>
      </c>
    </row>
    <row r="54" spans="1:5" x14ac:dyDescent="0.25">
      <c r="A54" s="66">
        <v>1588.900024</v>
      </c>
      <c r="B54" s="66">
        <v>84.75</v>
      </c>
      <c r="C54" s="21">
        <f t="shared" si="1"/>
        <v>-2.9365070224999033E-2</v>
      </c>
      <c r="D54" s="21">
        <f t="shared" si="2"/>
        <v>-2.2748102923859762E-2</v>
      </c>
      <c r="E54" s="21">
        <f t="shared" si="0"/>
        <v>-2.60565865744294E-2</v>
      </c>
    </row>
    <row r="55" spans="1:5" x14ac:dyDescent="0.25">
      <c r="A55" s="66">
        <v>1572.5500489999999</v>
      </c>
      <c r="B55" s="66">
        <v>84.949996999999996</v>
      </c>
      <c r="C55" s="21">
        <f t="shared" si="1"/>
        <v>-1.034343126804734E-2</v>
      </c>
      <c r="D55" s="21">
        <f t="shared" si="2"/>
        <v>2.3570665424895612E-3</v>
      </c>
      <c r="E55" s="21">
        <f t="shared" si="0"/>
        <v>-3.993182362778889E-3</v>
      </c>
    </row>
    <row r="56" spans="1:5" x14ac:dyDescent="0.25">
      <c r="A56" s="66">
        <v>1587.5</v>
      </c>
      <c r="B56" s="66">
        <v>84.900002000000001</v>
      </c>
      <c r="C56" s="21">
        <f t="shared" si="1"/>
        <v>9.4619150357834834E-3</v>
      </c>
      <c r="D56" s="21">
        <f t="shared" si="2"/>
        <v>-5.8869592862187425E-4</v>
      </c>
      <c r="E56" s="21">
        <f t="shared" si="0"/>
        <v>4.4366095535808047E-3</v>
      </c>
    </row>
    <row r="57" spans="1:5" x14ac:dyDescent="0.25">
      <c r="A57" s="66">
        <v>1596</v>
      </c>
      <c r="B57" s="66">
        <v>89.800003000000004</v>
      </c>
      <c r="C57" s="21">
        <f t="shared" si="1"/>
        <v>5.340047242907371E-3</v>
      </c>
      <c r="D57" s="21">
        <f t="shared" si="2"/>
        <v>5.6110891841298464E-2</v>
      </c>
      <c r="E57" s="21">
        <f t="shared" si="0"/>
        <v>3.0725469542102916E-2</v>
      </c>
    </row>
    <row r="58" spans="1:5" x14ac:dyDescent="0.25">
      <c r="A58" s="66">
        <v>1571</v>
      </c>
      <c r="B58" s="66">
        <v>90.599997999999999</v>
      </c>
      <c r="C58" s="21">
        <f t="shared" si="1"/>
        <v>-1.5788139754132902E-2</v>
      </c>
      <c r="D58" s="21">
        <f t="shared" si="2"/>
        <v>8.869182258152428E-3</v>
      </c>
      <c r="E58" s="21">
        <f t="shared" si="0"/>
        <v>-3.4594787479902368E-3</v>
      </c>
    </row>
    <row r="59" spans="1:5" x14ac:dyDescent="0.25">
      <c r="A59" s="66">
        <v>1545.599976</v>
      </c>
      <c r="B59" s="66">
        <v>87.949996999999996</v>
      </c>
      <c r="C59" s="21">
        <f t="shared" si="1"/>
        <v>-1.6300190325318095E-2</v>
      </c>
      <c r="D59" s="21">
        <f t="shared" si="2"/>
        <v>-2.9685753900601571E-2</v>
      </c>
      <c r="E59" s="21">
        <f t="shared" si="0"/>
        <v>-2.2992972112959833E-2</v>
      </c>
    </row>
    <row r="60" spans="1:5" x14ac:dyDescent="0.25">
      <c r="A60" s="66">
        <v>1555</v>
      </c>
      <c r="B60" s="66">
        <v>86.349997999999999</v>
      </c>
      <c r="C60" s="21">
        <f t="shared" si="1"/>
        <v>6.0633766830314618E-3</v>
      </c>
      <c r="D60" s="21">
        <f t="shared" si="2"/>
        <v>-1.8359655642141107E-2</v>
      </c>
      <c r="E60" s="21">
        <f t="shared" si="0"/>
        <v>-6.1481394795548224E-3</v>
      </c>
    </row>
    <row r="61" spans="1:5" x14ac:dyDescent="0.25">
      <c r="A61" s="66">
        <v>1565.6999510000001</v>
      </c>
      <c r="B61" s="66">
        <v>85.400002000000001</v>
      </c>
      <c r="C61" s="21">
        <f t="shared" si="1"/>
        <v>6.8574314082362163E-3</v>
      </c>
      <c r="D61" s="21">
        <f t="shared" si="2"/>
        <v>-1.1062657217407814E-2</v>
      </c>
      <c r="E61" s="21">
        <f t="shared" si="0"/>
        <v>-2.1026129045857989E-3</v>
      </c>
    </row>
    <row r="62" spans="1:5" x14ac:dyDescent="0.25">
      <c r="A62" s="66">
        <v>1575</v>
      </c>
      <c r="B62" s="66">
        <v>85.900002000000001</v>
      </c>
      <c r="C62" s="21">
        <f t="shared" si="1"/>
        <v>5.9222952381626079E-3</v>
      </c>
      <c r="D62" s="21">
        <f t="shared" si="2"/>
        <v>5.8377280593687473E-3</v>
      </c>
      <c r="E62" s="21">
        <f t="shared" si="0"/>
        <v>5.8800116487656776E-3</v>
      </c>
    </row>
    <row r="63" spans="1:5" x14ac:dyDescent="0.25">
      <c r="A63" s="66">
        <v>1600</v>
      </c>
      <c r="B63" s="66">
        <v>84.199996999999996</v>
      </c>
      <c r="C63" s="21">
        <f t="shared" si="1"/>
        <v>1.5748356968139112E-2</v>
      </c>
      <c r="D63" s="21">
        <f t="shared" si="2"/>
        <v>-1.9988966654269798E-2</v>
      </c>
      <c r="E63" s="21">
        <f t="shared" si="0"/>
        <v>-2.1203048430653432E-3</v>
      </c>
    </row>
    <row r="64" spans="1:5" x14ac:dyDescent="0.25">
      <c r="A64" s="66">
        <v>1548.400024</v>
      </c>
      <c r="B64" s="66">
        <v>83.25</v>
      </c>
      <c r="C64" s="21">
        <f t="shared" si="1"/>
        <v>-3.278147402450883E-2</v>
      </c>
      <c r="D64" s="21">
        <f t="shared" si="2"/>
        <v>-1.1346756758273464E-2</v>
      </c>
      <c r="E64" s="21">
        <f t="shared" si="0"/>
        <v>-2.2064115391391147E-2</v>
      </c>
    </row>
    <row r="65" spans="1:5" x14ac:dyDescent="0.25">
      <c r="A65" s="66">
        <v>1540.400024</v>
      </c>
      <c r="B65" s="66">
        <v>80.599997999999999</v>
      </c>
      <c r="C65" s="21">
        <f t="shared" si="1"/>
        <v>-5.180016682241266E-3</v>
      </c>
      <c r="D65" s="21">
        <f t="shared" si="2"/>
        <v>-3.2349504161866743E-2</v>
      </c>
      <c r="E65" s="21">
        <f t="shared" si="0"/>
        <v>-1.8764760422054005E-2</v>
      </c>
    </row>
    <row r="66" spans="1:5" x14ac:dyDescent="0.25">
      <c r="A66" s="66">
        <v>1539</v>
      </c>
      <c r="B66" s="66">
        <v>81.800003000000004</v>
      </c>
      <c r="C66" s="21">
        <f t="shared" si="1"/>
        <v>-9.0928368224320994E-4</v>
      </c>
      <c r="D66" s="21">
        <f t="shared" si="2"/>
        <v>1.4778655584830783E-2</v>
      </c>
      <c r="E66" s="21">
        <f t="shared" ref="E66:E129" si="3">0.5*(C66+D66)</f>
        <v>6.9346859512937863E-3</v>
      </c>
    </row>
    <row r="67" spans="1:5" x14ac:dyDescent="0.25">
      <c r="A67" s="66">
        <v>1522.0500489999999</v>
      </c>
      <c r="B67" s="66">
        <v>79</v>
      </c>
      <c r="C67" s="21">
        <f t="shared" ref="C67:C130" si="4">LN(A67/A66)</f>
        <v>-1.1074712252254823E-2</v>
      </c>
      <c r="D67" s="21">
        <f t="shared" ref="D67:D130" si="5">LN(B67/B66)</f>
        <v>-3.4829427816495846E-2</v>
      </c>
      <c r="E67" s="21">
        <f t="shared" si="3"/>
        <v>-2.2952070034375334E-2</v>
      </c>
    </row>
    <row r="68" spans="1:5" x14ac:dyDescent="0.25">
      <c r="A68" s="66">
        <v>1511.1999510000001</v>
      </c>
      <c r="B68" s="66">
        <v>74.300003000000004</v>
      </c>
      <c r="C68" s="21">
        <f t="shared" si="4"/>
        <v>-7.1541378238883513E-3</v>
      </c>
      <c r="D68" s="21">
        <f t="shared" si="5"/>
        <v>-6.1336860366458128E-2</v>
      </c>
      <c r="E68" s="21">
        <f t="shared" si="3"/>
        <v>-3.4245499095173243E-2</v>
      </c>
    </row>
    <row r="69" spans="1:5" x14ac:dyDescent="0.25">
      <c r="A69" s="66">
        <v>1494.900024</v>
      </c>
      <c r="B69" s="66">
        <v>77</v>
      </c>
      <c r="C69" s="21">
        <f t="shared" si="4"/>
        <v>-1.0844673752681968E-2</v>
      </c>
      <c r="D69" s="21">
        <f t="shared" si="5"/>
        <v>3.5694429753120434E-2</v>
      </c>
      <c r="E69" s="21">
        <f t="shared" si="3"/>
        <v>1.2424878000219233E-2</v>
      </c>
    </row>
    <row r="70" spans="1:5" x14ac:dyDescent="0.25">
      <c r="A70" s="66">
        <v>1507.4499510000001</v>
      </c>
      <c r="B70" s="66">
        <v>77.900002000000001</v>
      </c>
      <c r="C70" s="21">
        <f t="shared" si="4"/>
        <v>8.3601180401542009E-3</v>
      </c>
      <c r="D70" s="21">
        <f t="shared" si="5"/>
        <v>1.1620556696959257E-2</v>
      </c>
      <c r="E70" s="21">
        <f t="shared" si="3"/>
        <v>9.9903373685567287E-3</v>
      </c>
    </row>
    <row r="71" spans="1:5" x14ac:dyDescent="0.25">
      <c r="A71" s="66">
        <v>1506.4499510000001</v>
      </c>
      <c r="B71" s="66">
        <v>73.949996999999996</v>
      </c>
      <c r="C71" s="21">
        <f t="shared" si="4"/>
        <v>-6.6359206955256896E-4</v>
      </c>
      <c r="D71" s="21">
        <f t="shared" si="5"/>
        <v>-5.2036829961786595E-2</v>
      </c>
      <c r="E71" s="21">
        <f t="shared" si="3"/>
        <v>-2.6350211015669582E-2</v>
      </c>
    </row>
    <row r="72" spans="1:5" x14ac:dyDescent="0.25">
      <c r="A72" s="66">
        <v>1495.5500489999999</v>
      </c>
      <c r="B72" s="66">
        <v>72.550003000000004</v>
      </c>
      <c r="C72" s="21">
        <f t="shared" si="4"/>
        <v>-7.2617920714429319E-3</v>
      </c>
      <c r="D72" s="21">
        <f t="shared" si="5"/>
        <v>-1.9113127907867997E-2</v>
      </c>
      <c r="E72" s="21">
        <f t="shared" si="3"/>
        <v>-1.3187459989655464E-2</v>
      </c>
    </row>
    <row r="73" spans="1:5" x14ac:dyDescent="0.25">
      <c r="A73" s="66">
        <v>1499</v>
      </c>
      <c r="B73" s="66">
        <v>70.75</v>
      </c>
      <c r="C73" s="21">
        <f t="shared" si="4"/>
        <v>2.3041541933849136E-3</v>
      </c>
      <c r="D73" s="21">
        <f t="shared" si="5"/>
        <v>-2.5123484157641623E-2</v>
      </c>
      <c r="E73" s="21">
        <f t="shared" si="3"/>
        <v>-1.1409664982128354E-2</v>
      </c>
    </row>
    <row r="74" spans="1:5" x14ac:dyDescent="0.25">
      <c r="A74" s="66">
        <v>1562.5500489999999</v>
      </c>
      <c r="B74" s="66">
        <v>70.099997999999999</v>
      </c>
      <c r="C74" s="21">
        <f t="shared" si="4"/>
        <v>4.1520914354965861E-2</v>
      </c>
      <c r="D74" s="21">
        <f t="shared" si="5"/>
        <v>-9.2297710134734492E-3</v>
      </c>
      <c r="E74" s="21">
        <f t="shared" si="3"/>
        <v>1.6145571670746206E-2</v>
      </c>
    </row>
    <row r="75" spans="1:5" x14ac:dyDescent="0.25">
      <c r="A75" s="66">
        <v>1548</v>
      </c>
      <c r="B75" s="66">
        <v>71.199996999999996</v>
      </c>
      <c r="C75" s="21">
        <f t="shared" si="4"/>
        <v>-9.3553583078910801E-3</v>
      </c>
      <c r="D75" s="21">
        <f t="shared" si="5"/>
        <v>1.5570010773224136E-2</v>
      </c>
      <c r="E75" s="21">
        <f t="shared" si="3"/>
        <v>3.1073262326665281E-3</v>
      </c>
    </row>
    <row r="76" spans="1:5" x14ac:dyDescent="0.25">
      <c r="A76" s="66">
        <v>1499.400024</v>
      </c>
      <c r="B76" s="66">
        <v>72.599997999999999</v>
      </c>
      <c r="C76" s="21">
        <f t="shared" si="4"/>
        <v>-3.1898731074308288E-2</v>
      </c>
      <c r="D76" s="21">
        <f t="shared" si="5"/>
        <v>1.9472117999443071E-2</v>
      </c>
      <c r="E76" s="21">
        <f t="shared" si="3"/>
        <v>-6.2133065374326089E-3</v>
      </c>
    </row>
    <row r="77" spans="1:5" x14ac:dyDescent="0.25">
      <c r="A77" s="66">
        <v>1485</v>
      </c>
      <c r="B77" s="66">
        <v>71.199996999999996</v>
      </c>
      <c r="C77" s="21">
        <f t="shared" si="4"/>
        <v>-9.6502718385641749E-3</v>
      </c>
      <c r="D77" s="21">
        <f t="shared" si="5"/>
        <v>-1.9472117999442935E-2</v>
      </c>
      <c r="E77" s="21">
        <f t="shared" si="3"/>
        <v>-1.4561194919003555E-2</v>
      </c>
    </row>
    <row r="78" spans="1:5" x14ac:dyDescent="0.25">
      <c r="A78" s="66">
        <v>1462.650024</v>
      </c>
      <c r="B78" s="66">
        <v>69.800003000000004</v>
      </c>
      <c r="C78" s="21">
        <f t="shared" si="4"/>
        <v>-1.5164896878988879E-2</v>
      </c>
      <c r="D78" s="21">
        <f t="shared" si="5"/>
        <v>-1.9858723534829089E-2</v>
      </c>
      <c r="E78" s="21">
        <f t="shared" si="3"/>
        <v>-1.7511810206908986E-2</v>
      </c>
    </row>
    <row r="79" spans="1:5" x14ac:dyDescent="0.25">
      <c r="A79" s="66">
        <v>1456.6999510000001</v>
      </c>
      <c r="B79" s="66">
        <v>72.400002000000001</v>
      </c>
      <c r="C79" s="21">
        <f t="shared" si="4"/>
        <v>-4.076305540583771E-3</v>
      </c>
      <c r="D79" s="21">
        <f t="shared" si="5"/>
        <v>3.6572274267711022E-2</v>
      </c>
      <c r="E79" s="21">
        <f t="shared" si="3"/>
        <v>1.6247984363563624E-2</v>
      </c>
    </row>
    <row r="80" spans="1:5" x14ac:dyDescent="0.25">
      <c r="A80" s="66">
        <v>1460.900024</v>
      </c>
      <c r="B80" s="66">
        <v>72.199996999999996</v>
      </c>
      <c r="C80" s="21">
        <f t="shared" si="4"/>
        <v>2.8791307494701623E-3</v>
      </c>
      <c r="D80" s="21">
        <f t="shared" si="5"/>
        <v>-2.7663226684466339E-3</v>
      </c>
      <c r="E80" s="21">
        <f t="shared" si="3"/>
        <v>5.6404040511764215E-5</v>
      </c>
    </row>
    <row r="81" spans="1:5" x14ac:dyDescent="0.25">
      <c r="A81" s="66">
        <v>1432.8000489999999</v>
      </c>
      <c r="B81" s="66">
        <v>71.449996999999996</v>
      </c>
      <c r="C81" s="21">
        <f t="shared" si="4"/>
        <v>-1.9422094621424382E-2</v>
      </c>
      <c r="D81" s="21">
        <f t="shared" si="5"/>
        <v>-1.0442141959061431E-2</v>
      </c>
      <c r="E81" s="21">
        <f t="shared" si="3"/>
        <v>-1.4932118290242907E-2</v>
      </c>
    </row>
    <row r="82" spans="1:5" x14ac:dyDescent="0.25">
      <c r="A82" s="66">
        <v>1399</v>
      </c>
      <c r="B82" s="66">
        <v>69</v>
      </c>
      <c r="C82" s="21">
        <f t="shared" si="4"/>
        <v>-2.3872910279791843E-2</v>
      </c>
      <c r="D82" s="21">
        <f t="shared" si="5"/>
        <v>-3.4891357791212288E-2</v>
      </c>
      <c r="E82" s="21">
        <f t="shared" si="3"/>
        <v>-2.9382134035502064E-2</v>
      </c>
    </row>
    <row r="83" spans="1:5" x14ac:dyDescent="0.25">
      <c r="A83" s="66">
        <v>1406.4499510000001</v>
      </c>
      <c r="B83" s="66">
        <v>70.449996999999996</v>
      </c>
      <c r="C83" s="21">
        <f t="shared" si="4"/>
        <v>5.3110685573598809E-3</v>
      </c>
      <c r="D83" s="21">
        <f t="shared" si="5"/>
        <v>2.0796691164036474E-2</v>
      </c>
      <c r="E83" s="21">
        <f t="shared" si="3"/>
        <v>1.3053879860698177E-2</v>
      </c>
    </row>
    <row r="84" spans="1:5" x14ac:dyDescent="0.25">
      <c r="A84" s="66">
        <v>1436.6999510000001</v>
      </c>
      <c r="B84" s="66">
        <v>68.25</v>
      </c>
      <c r="C84" s="21">
        <f t="shared" si="4"/>
        <v>2.1280018687894513E-2</v>
      </c>
      <c r="D84" s="21">
        <f t="shared" si="5"/>
        <v>-3.1725761696226693E-2</v>
      </c>
      <c r="E84" s="21">
        <f t="shared" si="3"/>
        <v>-5.2228715041660895E-3</v>
      </c>
    </row>
    <row r="85" spans="1:5" x14ac:dyDescent="0.25">
      <c r="A85" s="66">
        <v>1445</v>
      </c>
      <c r="B85" s="66">
        <v>68.199996999999996</v>
      </c>
      <c r="C85" s="21">
        <f t="shared" si="4"/>
        <v>5.7605386357969844E-3</v>
      </c>
      <c r="D85" s="21">
        <f t="shared" si="5"/>
        <v>-7.3291320392352875E-4</v>
      </c>
      <c r="E85" s="21">
        <f t="shared" si="3"/>
        <v>2.5138127159367277E-3</v>
      </c>
    </row>
    <row r="86" spans="1:5" x14ac:dyDescent="0.25">
      <c r="A86" s="66">
        <v>1417.6999510000001</v>
      </c>
      <c r="B86" s="66">
        <v>63</v>
      </c>
      <c r="C86" s="21">
        <f t="shared" si="4"/>
        <v>-1.9073515985971904E-2</v>
      </c>
      <c r="D86" s="21">
        <f t="shared" si="5"/>
        <v>-7.9309794469612921E-2</v>
      </c>
      <c r="E86" s="21">
        <f t="shared" si="3"/>
        <v>-4.9191655227792411E-2</v>
      </c>
    </row>
    <row r="87" spans="1:5" x14ac:dyDescent="0.25">
      <c r="A87" s="66">
        <v>1426.400024</v>
      </c>
      <c r="B87" s="66">
        <v>63.400002000000001</v>
      </c>
      <c r="C87" s="21">
        <f t="shared" si="4"/>
        <v>6.1179988139447722E-3</v>
      </c>
      <c r="D87" s="21">
        <f t="shared" si="5"/>
        <v>6.3291665973884137E-3</v>
      </c>
      <c r="E87" s="21">
        <f t="shared" si="3"/>
        <v>6.2235827056665929E-3</v>
      </c>
    </row>
    <row r="88" spans="1:5" x14ac:dyDescent="0.25">
      <c r="A88" s="66">
        <v>1426.8000489999999</v>
      </c>
      <c r="B88" s="66">
        <v>60.900002000000001</v>
      </c>
      <c r="C88" s="21">
        <f t="shared" si="4"/>
        <v>2.804044528151248E-4</v>
      </c>
      <c r="D88" s="21">
        <f t="shared" si="5"/>
        <v>-4.0230685432347764E-2</v>
      </c>
      <c r="E88" s="21">
        <f t="shared" si="3"/>
        <v>-1.997514048976632E-2</v>
      </c>
    </row>
    <row r="89" spans="1:5" x14ac:dyDescent="0.25">
      <c r="A89" s="66">
        <v>1434.599976</v>
      </c>
      <c r="B89" s="66">
        <v>61.299999</v>
      </c>
      <c r="C89" s="21">
        <f t="shared" si="4"/>
        <v>5.4518391356112427E-3</v>
      </c>
      <c r="D89" s="21">
        <f t="shared" si="5"/>
        <v>6.5466190723786353E-3</v>
      </c>
      <c r="E89" s="21">
        <f t="shared" si="3"/>
        <v>5.9992291039949394E-3</v>
      </c>
    </row>
    <row r="90" spans="1:5" x14ac:dyDescent="0.25">
      <c r="A90" s="66">
        <v>1429</v>
      </c>
      <c r="B90" s="66">
        <v>63.650002000000001</v>
      </c>
      <c r="C90" s="21">
        <f t="shared" si="4"/>
        <v>-3.9111490330645668E-3</v>
      </c>
      <c r="D90" s="21">
        <f t="shared" si="5"/>
        <v>3.7619529796301406E-2</v>
      </c>
      <c r="E90" s="21">
        <f t="shared" si="3"/>
        <v>1.6854190381618419E-2</v>
      </c>
    </row>
    <row r="91" spans="1:5" x14ac:dyDescent="0.25">
      <c r="A91" s="66">
        <v>1442</v>
      </c>
      <c r="B91" s="66">
        <v>65</v>
      </c>
      <c r="C91" s="21">
        <f t="shared" si="4"/>
        <v>9.0561399150270484E-3</v>
      </c>
      <c r="D91" s="21">
        <f t="shared" si="5"/>
        <v>2.0987913470383888E-2</v>
      </c>
      <c r="E91" s="21">
        <f t="shared" si="3"/>
        <v>1.5022026692705468E-2</v>
      </c>
    </row>
    <row r="92" spans="1:5" x14ac:dyDescent="0.25">
      <c r="A92" s="66">
        <v>1479</v>
      </c>
      <c r="B92" s="66">
        <v>65.949996999999996</v>
      </c>
      <c r="C92" s="21">
        <f t="shared" si="4"/>
        <v>2.5335144865905403E-2</v>
      </c>
      <c r="D92" s="21">
        <f t="shared" si="5"/>
        <v>1.4509563778678573E-2</v>
      </c>
      <c r="E92" s="21">
        <f t="shared" si="3"/>
        <v>1.9922354322291988E-2</v>
      </c>
    </row>
    <row r="93" spans="1:5" x14ac:dyDescent="0.25">
      <c r="A93" s="66">
        <v>1503.650024</v>
      </c>
      <c r="B93" s="66">
        <v>66.099997999999999</v>
      </c>
      <c r="C93" s="21">
        <f t="shared" si="4"/>
        <v>1.6529317912371732E-2</v>
      </c>
      <c r="D93" s="21">
        <f t="shared" si="5"/>
        <v>2.2718829261383108E-3</v>
      </c>
      <c r="E93" s="21">
        <f t="shared" si="3"/>
        <v>9.4006004192550216E-3</v>
      </c>
    </row>
    <row r="94" spans="1:5" x14ac:dyDescent="0.25">
      <c r="A94" s="66">
        <v>1453.8000489999999</v>
      </c>
      <c r="B94" s="66">
        <v>64</v>
      </c>
      <c r="C94" s="21">
        <f t="shared" si="4"/>
        <v>-3.3714649867863287E-2</v>
      </c>
      <c r="D94" s="21">
        <f t="shared" si="5"/>
        <v>-3.2285633240782173E-2</v>
      </c>
      <c r="E94" s="21">
        <f t="shared" si="3"/>
        <v>-3.300014155432273E-2</v>
      </c>
    </row>
    <row r="95" spans="1:5" x14ac:dyDescent="0.25">
      <c r="A95" s="66">
        <v>1421.900024</v>
      </c>
      <c r="B95" s="66">
        <v>62.799999</v>
      </c>
      <c r="C95" s="21">
        <f t="shared" si="4"/>
        <v>-2.2186829474155442E-2</v>
      </c>
      <c r="D95" s="21">
        <f t="shared" si="5"/>
        <v>-1.8928025809085876E-2</v>
      </c>
      <c r="E95" s="21">
        <f t="shared" si="3"/>
        <v>-2.0557427641620659E-2</v>
      </c>
    </row>
    <row r="96" spans="1:5" x14ac:dyDescent="0.25">
      <c r="A96" s="66">
        <v>1423</v>
      </c>
      <c r="B96" s="66">
        <v>63.299999</v>
      </c>
      <c r="C96" s="21">
        <f t="shared" si="4"/>
        <v>7.7329680869967507E-4</v>
      </c>
      <c r="D96" s="21">
        <f t="shared" si="5"/>
        <v>7.9302558017560632E-3</v>
      </c>
      <c r="E96" s="21">
        <f t="shared" si="3"/>
        <v>4.3517763052278689E-3</v>
      </c>
    </row>
    <row r="97" spans="1:5" x14ac:dyDescent="0.25">
      <c r="A97" s="66">
        <v>1409.599976</v>
      </c>
      <c r="B97" s="66">
        <v>63.599997999999999</v>
      </c>
      <c r="C97" s="21">
        <f t="shared" si="4"/>
        <v>-9.461359934044216E-3</v>
      </c>
      <c r="D97" s="21">
        <f t="shared" si="5"/>
        <v>4.7281255471930657E-3</v>
      </c>
      <c r="E97" s="21">
        <f t="shared" si="3"/>
        <v>-2.3666171934255751E-3</v>
      </c>
    </row>
    <row r="98" spans="1:5" x14ac:dyDescent="0.25">
      <c r="A98" s="66">
        <v>1410.8000489999999</v>
      </c>
      <c r="B98" s="66">
        <v>63.5</v>
      </c>
      <c r="C98" s="21">
        <f t="shared" si="4"/>
        <v>8.5099493815492754E-4</v>
      </c>
      <c r="D98" s="21">
        <f t="shared" si="5"/>
        <v>-1.5735330008890985E-3</v>
      </c>
      <c r="E98" s="21">
        <f t="shared" si="3"/>
        <v>-3.6126903136708547E-4</v>
      </c>
    </row>
    <row r="99" spans="1:5" x14ac:dyDescent="0.25">
      <c r="A99" s="66">
        <v>1424.9499510000001</v>
      </c>
      <c r="B99" s="66">
        <v>63.400002000000001</v>
      </c>
      <c r="C99" s="21">
        <f t="shared" si="4"/>
        <v>9.9797368867290456E-3</v>
      </c>
      <c r="D99" s="21">
        <f t="shared" si="5"/>
        <v>-1.5760129097248394E-3</v>
      </c>
      <c r="E99" s="21">
        <f t="shared" si="3"/>
        <v>4.2018619885021034E-3</v>
      </c>
    </row>
    <row r="100" spans="1:5" x14ac:dyDescent="0.25">
      <c r="A100" s="66">
        <v>1430</v>
      </c>
      <c r="B100" s="66">
        <v>63.849997999999999</v>
      </c>
      <c r="C100" s="21">
        <f t="shared" si="4"/>
        <v>3.5377532732607155E-3</v>
      </c>
      <c r="D100" s="21">
        <f t="shared" si="5"/>
        <v>7.072658166212378E-3</v>
      </c>
      <c r="E100" s="21">
        <f t="shared" si="3"/>
        <v>5.3052057197365467E-3</v>
      </c>
    </row>
    <row r="101" spans="1:5" x14ac:dyDescent="0.25">
      <c r="A101" s="66">
        <v>1424.1999510000001</v>
      </c>
      <c r="B101" s="66">
        <v>70.199996999999996</v>
      </c>
      <c r="C101" s="21">
        <f t="shared" si="4"/>
        <v>-4.0642261112092621E-3</v>
      </c>
      <c r="D101" s="21">
        <f t="shared" si="5"/>
        <v>9.4811717141588273E-2</v>
      </c>
      <c r="E101" s="21">
        <f t="shared" si="3"/>
        <v>4.5373745515189502E-2</v>
      </c>
    </row>
    <row r="102" spans="1:5" x14ac:dyDescent="0.25">
      <c r="A102" s="66">
        <v>1408.599976</v>
      </c>
      <c r="B102" s="66">
        <v>73.400002000000001</v>
      </c>
      <c r="C102" s="21">
        <f t="shared" si="4"/>
        <v>-1.1013931869627815E-2</v>
      </c>
      <c r="D102" s="21">
        <f t="shared" si="5"/>
        <v>4.4575694571704245E-2</v>
      </c>
      <c r="E102" s="21">
        <f t="shared" si="3"/>
        <v>1.6780881351038217E-2</v>
      </c>
    </row>
    <row r="103" spans="1:5" x14ac:dyDescent="0.25">
      <c r="A103" s="66">
        <v>1398.900024</v>
      </c>
      <c r="B103" s="66">
        <v>73.25</v>
      </c>
      <c r="C103" s="21">
        <f t="shared" si="4"/>
        <v>-6.9100556343940044E-3</v>
      </c>
      <c r="D103" s="21">
        <f t="shared" si="5"/>
        <v>-2.0457149712492955E-3</v>
      </c>
      <c r="E103" s="21">
        <f t="shared" si="3"/>
        <v>-4.4778853028216497E-3</v>
      </c>
    </row>
    <row r="104" spans="1:5" x14ac:dyDescent="0.25">
      <c r="A104" s="66">
        <v>1442.599976</v>
      </c>
      <c r="B104" s="66">
        <v>71.400002000000001</v>
      </c>
      <c r="C104" s="21">
        <f t="shared" si="4"/>
        <v>3.076079379422202E-2</v>
      </c>
      <c r="D104" s="21">
        <f t="shared" si="5"/>
        <v>-2.5580350540433856E-2</v>
      </c>
      <c r="E104" s="21">
        <f t="shared" si="3"/>
        <v>2.590221626894082E-3</v>
      </c>
    </row>
    <row r="105" spans="1:5" x14ac:dyDescent="0.25">
      <c r="A105" s="66">
        <v>1482.75</v>
      </c>
      <c r="B105" s="66">
        <v>77.349997999999999</v>
      </c>
      <c r="C105" s="21">
        <f t="shared" si="4"/>
        <v>2.7451447285892296E-2</v>
      </c>
      <c r="D105" s="21">
        <f t="shared" si="5"/>
        <v>8.0042653805835473E-2</v>
      </c>
      <c r="E105" s="21">
        <f t="shared" si="3"/>
        <v>5.3747050545863886E-2</v>
      </c>
    </row>
    <row r="106" spans="1:5" x14ac:dyDescent="0.25">
      <c r="A106" s="66">
        <v>1478.849976</v>
      </c>
      <c r="B106" s="66">
        <v>78.449996999999996</v>
      </c>
      <c r="C106" s="21">
        <f t="shared" si="4"/>
        <v>-2.6337292585025779E-3</v>
      </c>
      <c r="D106" s="21">
        <f t="shared" si="5"/>
        <v>1.4120889775544614E-2</v>
      </c>
      <c r="E106" s="21">
        <f t="shared" si="3"/>
        <v>5.7435802585210178E-3</v>
      </c>
    </row>
    <row r="107" spans="1:5" x14ac:dyDescent="0.25">
      <c r="A107" s="66">
        <v>1465.900024</v>
      </c>
      <c r="B107" s="66">
        <v>76.550003000000004</v>
      </c>
      <c r="C107" s="21">
        <f t="shared" si="4"/>
        <v>-8.795337792153567E-3</v>
      </c>
      <c r="D107" s="21">
        <f t="shared" si="5"/>
        <v>-2.4517279644359159E-2</v>
      </c>
      <c r="E107" s="21">
        <f t="shared" si="3"/>
        <v>-1.6656308718256362E-2</v>
      </c>
    </row>
    <row r="108" spans="1:5" x14ac:dyDescent="0.25">
      <c r="A108" s="66">
        <v>1501.900024</v>
      </c>
      <c r="B108" s="66">
        <v>77.199996999999996</v>
      </c>
      <c r="C108" s="21">
        <f t="shared" si="4"/>
        <v>2.4261584523114069E-2</v>
      </c>
      <c r="D108" s="21">
        <f t="shared" si="5"/>
        <v>8.4552568768622369E-3</v>
      </c>
      <c r="E108" s="21">
        <f t="shared" si="3"/>
        <v>1.6358420699988153E-2</v>
      </c>
    </row>
    <row r="109" spans="1:5" x14ac:dyDescent="0.25">
      <c r="A109" s="66">
        <v>1520.4499510000001</v>
      </c>
      <c r="B109" s="66">
        <v>82.150002000000001</v>
      </c>
      <c r="C109" s="21">
        <f t="shared" si="4"/>
        <v>1.2275322238372665E-2</v>
      </c>
      <c r="D109" s="21">
        <f t="shared" si="5"/>
        <v>6.2147450658359783E-2</v>
      </c>
      <c r="E109" s="21">
        <f t="shared" si="3"/>
        <v>3.7211386448366225E-2</v>
      </c>
    </row>
    <row r="110" spans="1:5" x14ac:dyDescent="0.25">
      <c r="A110" s="66">
        <v>1513.75</v>
      </c>
      <c r="B110" s="66">
        <v>83.900002000000001</v>
      </c>
      <c r="C110" s="21">
        <f t="shared" si="4"/>
        <v>-4.4162955623645818E-3</v>
      </c>
      <c r="D110" s="21">
        <f t="shared" si="5"/>
        <v>2.1078768482076633E-2</v>
      </c>
      <c r="E110" s="21">
        <f t="shared" si="3"/>
        <v>8.3312364598560253E-3</v>
      </c>
    </row>
    <row r="111" spans="1:5" x14ac:dyDescent="0.25">
      <c r="A111" s="66">
        <v>1487</v>
      </c>
      <c r="B111" s="66">
        <v>83.300003000000004</v>
      </c>
      <c r="C111" s="21">
        <f t="shared" si="4"/>
        <v>-1.7829348407146901E-2</v>
      </c>
      <c r="D111" s="21">
        <f t="shared" si="5"/>
        <v>-7.1770521238602942E-3</v>
      </c>
      <c r="E111" s="21">
        <f t="shared" si="3"/>
        <v>-1.2503200265503597E-2</v>
      </c>
    </row>
    <row r="112" spans="1:5" x14ac:dyDescent="0.25">
      <c r="A112" s="66">
        <v>1489</v>
      </c>
      <c r="B112" s="66">
        <v>81.900002000000001</v>
      </c>
      <c r="C112" s="21">
        <f t="shared" si="4"/>
        <v>1.3440862238539562E-3</v>
      </c>
      <c r="D112" s="21">
        <f t="shared" si="5"/>
        <v>-1.6949569908154261E-2</v>
      </c>
      <c r="E112" s="21">
        <f t="shared" si="3"/>
        <v>-7.8027418421501528E-3</v>
      </c>
    </row>
    <row r="113" spans="1:5" x14ac:dyDescent="0.25">
      <c r="A113" s="66">
        <v>1513</v>
      </c>
      <c r="B113" s="66">
        <v>80.75</v>
      </c>
      <c r="C113" s="21">
        <f t="shared" si="4"/>
        <v>1.5989681104346905E-2</v>
      </c>
      <c r="D113" s="21">
        <f t="shared" si="5"/>
        <v>-1.4141053176281908E-2</v>
      </c>
      <c r="E113" s="21">
        <f t="shared" si="3"/>
        <v>9.2431396403249832E-4</v>
      </c>
    </row>
    <row r="114" spans="1:5" x14ac:dyDescent="0.25">
      <c r="A114" s="66">
        <v>1519.5</v>
      </c>
      <c r="B114" s="66">
        <v>81.849997999999999</v>
      </c>
      <c r="C114" s="21">
        <f t="shared" si="4"/>
        <v>4.2868985684918091E-3</v>
      </c>
      <c r="D114" s="21">
        <f t="shared" si="5"/>
        <v>1.3530317279435619E-2</v>
      </c>
      <c r="E114" s="21">
        <f t="shared" si="3"/>
        <v>8.9086079239637135E-3</v>
      </c>
    </row>
    <row r="115" spans="1:5" x14ac:dyDescent="0.25">
      <c r="A115" s="66">
        <v>1527</v>
      </c>
      <c r="B115" s="66">
        <v>80</v>
      </c>
      <c r="C115" s="21">
        <f t="shared" si="4"/>
        <v>4.9236928617847411E-3</v>
      </c>
      <c r="D115" s="21">
        <f t="shared" si="5"/>
        <v>-2.2861644708320038E-2</v>
      </c>
      <c r="E115" s="21">
        <f t="shared" si="3"/>
        <v>-8.9689759232676487E-3</v>
      </c>
    </row>
    <row r="116" spans="1:5" x14ac:dyDescent="0.25">
      <c r="A116" s="66">
        <v>1510.1999510000001</v>
      </c>
      <c r="B116" s="66">
        <v>77.400002000000001</v>
      </c>
      <c r="C116" s="21">
        <f t="shared" si="4"/>
        <v>-1.1062966295341406E-2</v>
      </c>
      <c r="D116" s="21">
        <f t="shared" si="5"/>
        <v>-3.3039828238407246E-2</v>
      </c>
      <c r="E116" s="21">
        <f t="shared" si="3"/>
        <v>-2.2051397266874325E-2</v>
      </c>
    </row>
    <row r="117" spans="1:5" x14ac:dyDescent="0.25">
      <c r="A117" s="66">
        <v>1524.9499510000001</v>
      </c>
      <c r="B117" s="66">
        <v>78.599997999999999</v>
      </c>
      <c r="C117" s="21">
        <f t="shared" si="4"/>
        <v>9.7195305632719175E-3</v>
      </c>
      <c r="D117" s="21">
        <f t="shared" si="5"/>
        <v>1.5384867554393581E-2</v>
      </c>
      <c r="E117" s="21">
        <f t="shared" si="3"/>
        <v>1.2552199058832749E-2</v>
      </c>
    </row>
    <row r="118" spans="1:5" x14ac:dyDescent="0.25">
      <c r="A118" s="66">
        <v>1520.650024</v>
      </c>
      <c r="B118" s="66">
        <v>81</v>
      </c>
      <c r="C118" s="21">
        <f t="shared" si="4"/>
        <v>-2.8236996928942344E-3</v>
      </c>
      <c r="D118" s="21">
        <f t="shared" si="5"/>
        <v>3.0077480682570927E-2</v>
      </c>
      <c r="E118" s="21">
        <f t="shared" si="3"/>
        <v>1.3626890494838347E-2</v>
      </c>
    </row>
    <row r="119" spans="1:5" x14ac:dyDescent="0.25">
      <c r="A119" s="66">
        <v>1514</v>
      </c>
      <c r="B119" s="66">
        <v>81.699996999999996</v>
      </c>
      <c r="C119" s="21">
        <f t="shared" si="4"/>
        <v>-4.382735796274578E-3</v>
      </c>
      <c r="D119" s="21">
        <f t="shared" si="5"/>
        <v>8.6048104738115552E-3</v>
      </c>
      <c r="E119" s="21">
        <f t="shared" si="3"/>
        <v>2.1110373387684886E-3</v>
      </c>
    </row>
    <row r="120" spans="1:5" x14ac:dyDescent="0.25">
      <c r="A120" s="66">
        <v>1501.3000489999999</v>
      </c>
      <c r="B120" s="66">
        <v>81.449996999999996</v>
      </c>
      <c r="C120" s="21">
        <f t="shared" si="4"/>
        <v>-8.4237229407553606E-3</v>
      </c>
      <c r="D120" s="21">
        <f t="shared" si="5"/>
        <v>-3.0646669306093246E-3</v>
      </c>
      <c r="E120" s="21">
        <f t="shared" si="3"/>
        <v>-5.7441949356823426E-3</v>
      </c>
    </row>
    <row r="121" spans="1:5" x14ac:dyDescent="0.25">
      <c r="A121" s="66">
        <v>1502</v>
      </c>
      <c r="B121" s="66">
        <v>83</v>
      </c>
      <c r="C121" s="21">
        <f t="shared" si="4"/>
        <v>4.6612126744136561E-4</v>
      </c>
      <c r="D121" s="21">
        <f t="shared" si="5"/>
        <v>1.8851309580956946E-2</v>
      </c>
      <c r="E121" s="21">
        <f t="shared" si="3"/>
        <v>9.658715424199155E-3</v>
      </c>
    </row>
    <row r="122" spans="1:5" x14ac:dyDescent="0.25">
      <c r="A122" s="66">
        <v>1489</v>
      </c>
      <c r="B122" s="66">
        <v>80.650002000000001</v>
      </c>
      <c r="C122" s="21">
        <f t="shared" si="4"/>
        <v>-8.6927996400711135E-3</v>
      </c>
      <c r="D122" s="21">
        <f t="shared" si="5"/>
        <v>-2.8721778426868304E-2</v>
      </c>
      <c r="E122" s="21">
        <f t="shared" si="3"/>
        <v>-1.8707289033469708E-2</v>
      </c>
    </row>
    <row r="123" spans="1:5" x14ac:dyDescent="0.25">
      <c r="A123" s="66">
        <v>1496.5500489999999</v>
      </c>
      <c r="B123" s="66">
        <v>81.199996999999996</v>
      </c>
      <c r="C123" s="21">
        <f t="shared" si="4"/>
        <v>5.0577380855894253E-3</v>
      </c>
      <c r="D123" s="21">
        <f t="shared" si="5"/>
        <v>6.7963808520891244E-3</v>
      </c>
      <c r="E123" s="21">
        <f t="shared" si="3"/>
        <v>5.9270594688392748E-3</v>
      </c>
    </row>
    <row r="124" spans="1:5" x14ac:dyDescent="0.25">
      <c r="A124" s="66">
        <v>1486</v>
      </c>
      <c r="B124" s="66">
        <v>80.400002000000001</v>
      </c>
      <c r="C124" s="21">
        <f t="shared" si="4"/>
        <v>-7.0745454918939646E-3</v>
      </c>
      <c r="D124" s="21">
        <f t="shared" si="5"/>
        <v>-9.9010091612764337E-3</v>
      </c>
      <c r="E124" s="21">
        <f t="shared" si="3"/>
        <v>-8.4877773265851983E-3</v>
      </c>
    </row>
    <row r="125" spans="1:5" x14ac:dyDescent="0.25">
      <c r="A125" s="66">
        <v>1496</v>
      </c>
      <c r="B125" s="66">
        <v>79.75</v>
      </c>
      <c r="C125" s="21">
        <f t="shared" si="4"/>
        <v>6.7069332567180799E-3</v>
      </c>
      <c r="D125" s="21">
        <f t="shared" si="5"/>
        <v>-8.1174593955882762E-3</v>
      </c>
      <c r="E125" s="21">
        <f t="shared" si="3"/>
        <v>-7.0526306943509811E-4</v>
      </c>
    </row>
    <row r="126" spans="1:5" x14ac:dyDescent="0.25">
      <c r="A126" s="66">
        <v>1494</v>
      </c>
      <c r="B126" s="66">
        <v>79.150002000000001</v>
      </c>
      <c r="C126" s="21">
        <f t="shared" si="4"/>
        <v>-1.3377928416599422E-3</v>
      </c>
      <c r="D126" s="21">
        <f t="shared" si="5"/>
        <v>-7.5519300694555066E-3</v>
      </c>
      <c r="E126" s="21">
        <f t="shared" si="3"/>
        <v>-4.4448614555577248E-3</v>
      </c>
    </row>
    <row r="127" spans="1:5" x14ac:dyDescent="0.25">
      <c r="A127" s="66">
        <v>1478.75</v>
      </c>
      <c r="B127" s="66">
        <v>78.300003000000004</v>
      </c>
      <c r="C127" s="21">
        <f t="shared" si="4"/>
        <v>-1.0259950400166098E-2</v>
      </c>
      <c r="D127" s="21">
        <f t="shared" si="5"/>
        <v>-1.0797170284565475E-2</v>
      </c>
      <c r="E127" s="21">
        <f t="shared" si="3"/>
        <v>-1.0528560342365788E-2</v>
      </c>
    </row>
    <row r="128" spans="1:5" x14ac:dyDescent="0.25">
      <c r="A128" s="66">
        <v>1490</v>
      </c>
      <c r="B128" s="66">
        <v>77.900002000000001</v>
      </c>
      <c r="C128" s="21">
        <f t="shared" si="4"/>
        <v>7.5789836469082987E-3</v>
      </c>
      <c r="D128" s="21">
        <f t="shared" si="5"/>
        <v>-5.1216627602897564E-3</v>
      </c>
      <c r="E128" s="21">
        <f t="shared" si="3"/>
        <v>1.2286604433092711E-3</v>
      </c>
    </row>
    <row r="129" spans="1:5" x14ac:dyDescent="0.25">
      <c r="A129" s="66">
        <v>1491.8000489999999</v>
      </c>
      <c r="B129" s="66">
        <v>77.550003000000004</v>
      </c>
      <c r="C129" s="21">
        <f t="shared" si="4"/>
        <v>1.2073574277834127E-3</v>
      </c>
      <c r="D129" s="21">
        <f t="shared" si="5"/>
        <v>-4.5030502433765262E-3</v>
      </c>
      <c r="E129" s="21">
        <f t="shared" si="3"/>
        <v>-1.6478464077965566E-3</v>
      </c>
    </row>
    <row r="130" spans="1:5" x14ac:dyDescent="0.25">
      <c r="A130" s="66">
        <v>1508</v>
      </c>
      <c r="B130" s="66">
        <v>81.900002000000001</v>
      </c>
      <c r="C130" s="21">
        <f t="shared" si="4"/>
        <v>1.0800792200612967E-2</v>
      </c>
      <c r="D130" s="21">
        <f t="shared" si="5"/>
        <v>5.4576086971781297E-2</v>
      </c>
      <c r="E130" s="21">
        <f t="shared" ref="E130:E193" si="6">0.5*(C130+D130)</f>
        <v>3.2688439586197132E-2</v>
      </c>
    </row>
    <row r="131" spans="1:5" x14ac:dyDescent="0.25">
      <c r="A131" s="66">
        <v>1497.8000489999999</v>
      </c>
      <c r="B131" s="66">
        <v>81.25</v>
      </c>
      <c r="C131" s="21">
        <f t="shared" ref="C131:C194" si="7">LN(A131/A130)</f>
        <v>-6.7868720379870764E-3</v>
      </c>
      <c r="D131" s="21">
        <f t="shared" ref="D131:D194" si="8">LN(B131/B130)</f>
        <v>-7.9681940692010022E-3</v>
      </c>
      <c r="E131" s="21">
        <f t="shared" si="6"/>
        <v>-7.3775330535940393E-3</v>
      </c>
    </row>
    <row r="132" spans="1:5" x14ac:dyDescent="0.25">
      <c r="A132" s="66">
        <v>1513.4499510000001</v>
      </c>
      <c r="B132" s="66">
        <v>79.150002000000001</v>
      </c>
      <c r="C132" s="21">
        <f t="shared" si="7"/>
        <v>1.0394383000548795E-2</v>
      </c>
      <c r="D132" s="21">
        <f t="shared" si="8"/>
        <v>-2.6186009614348457E-2</v>
      </c>
      <c r="E132" s="21">
        <f t="shared" si="6"/>
        <v>-7.89581330689983E-3</v>
      </c>
    </row>
    <row r="133" spans="1:5" x14ac:dyDescent="0.25">
      <c r="A133" s="66">
        <v>1522</v>
      </c>
      <c r="B133" s="66">
        <v>79.199996999999996</v>
      </c>
      <c r="C133" s="21">
        <f t="shared" si="7"/>
        <v>5.6334788911680577E-3</v>
      </c>
      <c r="D133" s="21">
        <f t="shared" si="8"/>
        <v>6.3144934609314651E-4</v>
      </c>
      <c r="E133" s="21">
        <f t="shared" si="6"/>
        <v>3.132464118630602E-3</v>
      </c>
    </row>
    <row r="134" spans="1:5" x14ac:dyDescent="0.25">
      <c r="A134" s="66">
        <v>1523</v>
      </c>
      <c r="B134" s="66">
        <v>80.400002000000001</v>
      </c>
      <c r="C134" s="21">
        <f t="shared" si="7"/>
        <v>6.5681447353075359E-4</v>
      </c>
      <c r="D134" s="21">
        <f t="shared" si="8"/>
        <v>1.5037940118950746E-2</v>
      </c>
      <c r="E134" s="21">
        <f t="shared" si="6"/>
        <v>7.8473772962407498E-3</v>
      </c>
    </row>
    <row r="135" spans="1:5" x14ac:dyDescent="0.25">
      <c r="A135" s="66">
        <v>1508.1999510000001</v>
      </c>
      <c r="B135" s="66">
        <v>82.699996999999996</v>
      </c>
      <c r="C135" s="21">
        <f t="shared" si="7"/>
        <v>-9.7652196156754068E-3</v>
      </c>
      <c r="D135" s="21">
        <f t="shared" si="8"/>
        <v>2.8205364693407359E-2</v>
      </c>
      <c r="E135" s="21">
        <f t="shared" si="6"/>
        <v>9.2200725388659754E-3</v>
      </c>
    </row>
    <row r="136" spans="1:5" x14ac:dyDescent="0.25">
      <c r="A136" s="66">
        <v>1509</v>
      </c>
      <c r="B136" s="66">
        <v>83.699996999999996</v>
      </c>
      <c r="C136" s="21">
        <f t="shared" si="7"/>
        <v>5.3032548836265793E-4</v>
      </c>
      <c r="D136" s="21">
        <f t="shared" si="8"/>
        <v>1.2019375899185307E-2</v>
      </c>
      <c r="E136" s="21">
        <f t="shared" si="6"/>
        <v>6.2748506937739821E-3</v>
      </c>
    </row>
    <row r="137" spans="1:5" x14ac:dyDescent="0.25">
      <c r="A137" s="66">
        <v>1502</v>
      </c>
      <c r="B137" s="66">
        <v>81.800003000000004</v>
      </c>
      <c r="C137" s="21">
        <f t="shared" si="7"/>
        <v>-4.6496264437687921E-3</v>
      </c>
      <c r="D137" s="21">
        <f t="shared" si="8"/>
        <v>-2.2961661369617695E-2</v>
      </c>
      <c r="E137" s="21">
        <f t="shared" si="6"/>
        <v>-1.3805643906693244E-2</v>
      </c>
    </row>
    <row r="138" spans="1:5" x14ac:dyDescent="0.25">
      <c r="A138" s="66">
        <v>1489.25</v>
      </c>
      <c r="B138" s="66">
        <v>80.300003000000004</v>
      </c>
      <c r="C138" s="21">
        <f t="shared" si="7"/>
        <v>-8.5249158152832655E-3</v>
      </c>
      <c r="D138" s="21">
        <f t="shared" si="8"/>
        <v>-1.8507621970901628E-2</v>
      </c>
      <c r="E138" s="21">
        <f t="shared" si="6"/>
        <v>-1.3516268893092447E-2</v>
      </c>
    </row>
    <row r="139" spans="1:5" x14ac:dyDescent="0.25">
      <c r="A139" s="66">
        <v>1504.5</v>
      </c>
      <c r="B139" s="66">
        <v>80.199996999999996</v>
      </c>
      <c r="C139" s="21">
        <f t="shared" si="7"/>
        <v>1.0187979561302995E-2</v>
      </c>
      <c r="D139" s="21">
        <f t="shared" si="8"/>
        <v>-1.246180846631473E-3</v>
      </c>
      <c r="E139" s="21">
        <f t="shared" si="6"/>
        <v>4.4708993573357612E-3</v>
      </c>
    </row>
    <row r="140" spans="1:5" x14ac:dyDescent="0.25">
      <c r="A140" s="66">
        <v>1540</v>
      </c>
      <c r="B140" s="66">
        <v>81.949996999999996</v>
      </c>
      <c r="C140" s="21">
        <f t="shared" si="7"/>
        <v>2.3321799337574826E-2</v>
      </c>
      <c r="D140" s="21">
        <f t="shared" si="8"/>
        <v>2.1585791116166042E-2</v>
      </c>
      <c r="E140" s="21">
        <f t="shared" si="6"/>
        <v>2.2453795226870434E-2</v>
      </c>
    </row>
    <row r="141" spans="1:5" x14ac:dyDescent="0.25">
      <c r="A141" s="66">
        <v>1545.349976</v>
      </c>
      <c r="B141" s="66">
        <v>79.599997999999999</v>
      </c>
      <c r="C141" s="21">
        <f t="shared" si="7"/>
        <v>3.4679899548561359E-3</v>
      </c>
      <c r="D141" s="21">
        <f t="shared" si="8"/>
        <v>-2.9095200857441536E-2</v>
      </c>
      <c r="E141" s="21">
        <f t="shared" si="6"/>
        <v>-1.28136054512927E-2</v>
      </c>
    </row>
    <row r="142" spans="1:5" x14ac:dyDescent="0.25">
      <c r="A142" s="66">
        <v>1537.6999510000001</v>
      </c>
      <c r="B142" s="66">
        <v>82.5</v>
      </c>
      <c r="C142" s="21">
        <f t="shared" si="7"/>
        <v>-4.9626447066580034E-3</v>
      </c>
      <c r="D142" s="21">
        <f t="shared" si="8"/>
        <v>3.5784225615926514E-2</v>
      </c>
      <c r="E142" s="21">
        <f t="shared" si="6"/>
        <v>1.5410790454634254E-2</v>
      </c>
    </row>
    <row r="143" spans="1:5" x14ac:dyDescent="0.25">
      <c r="A143" s="66">
        <v>1516</v>
      </c>
      <c r="B143" s="66">
        <v>82.599997999999999</v>
      </c>
      <c r="C143" s="21">
        <f t="shared" si="7"/>
        <v>-1.4212474453556199E-2</v>
      </c>
      <c r="D143" s="21">
        <f t="shared" si="8"/>
        <v>1.2113629732216869E-3</v>
      </c>
      <c r="E143" s="21">
        <f t="shared" si="6"/>
        <v>-6.5005557401672555E-3</v>
      </c>
    </row>
    <row r="144" spans="1:5" x14ac:dyDescent="0.25">
      <c r="A144" s="66">
        <v>1502</v>
      </c>
      <c r="B144" s="66">
        <v>81.800003000000004</v>
      </c>
      <c r="C144" s="21">
        <f t="shared" si="7"/>
        <v>-9.2777338782368771E-3</v>
      </c>
      <c r="D144" s="21">
        <f t="shared" si="8"/>
        <v>-9.7323760303395963E-3</v>
      </c>
      <c r="E144" s="21">
        <f t="shared" si="6"/>
        <v>-9.5050549542882376E-3</v>
      </c>
    </row>
    <row r="145" spans="1:5" x14ac:dyDescent="0.25">
      <c r="A145" s="66">
        <v>1506.099976</v>
      </c>
      <c r="B145" s="66">
        <v>80.199996999999996</v>
      </c>
      <c r="C145" s="21">
        <f t="shared" si="7"/>
        <v>2.7259589585257966E-3</v>
      </c>
      <c r="D145" s="21">
        <f t="shared" si="8"/>
        <v>-1.9753802817533084E-2</v>
      </c>
      <c r="E145" s="21">
        <f t="shared" si="6"/>
        <v>-8.5139219295036431E-3</v>
      </c>
    </row>
    <row r="146" spans="1:5" x14ac:dyDescent="0.25">
      <c r="A146" s="66">
        <v>1507.349976</v>
      </c>
      <c r="B146" s="66">
        <v>79.400002000000001</v>
      </c>
      <c r="C146" s="21">
        <f t="shared" si="7"/>
        <v>8.296139584890327E-4</v>
      </c>
      <c r="D146" s="21">
        <f t="shared" si="8"/>
        <v>-1.0025084023977627E-2</v>
      </c>
      <c r="E146" s="21">
        <f t="shared" si="6"/>
        <v>-4.5977350327442972E-3</v>
      </c>
    </row>
    <row r="147" spans="1:5" x14ac:dyDescent="0.25">
      <c r="A147" s="66">
        <v>1526.75</v>
      </c>
      <c r="B147" s="66">
        <v>80.699996999999996</v>
      </c>
      <c r="C147" s="21">
        <f t="shared" si="7"/>
        <v>1.2788166862149257E-2</v>
      </c>
      <c r="D147" s="21">
        <f t="shared" si="8"/>
        <v>1.624014465917448E-2</v>
      </c>
      <c r="E147" s="21">
        <f t="shared" si="6"/>
        <v>1.4514155760661868E-2</v>
      </c>
    </row>
    <row r="148" spans="1:5" x14ac:dyDescent="0.25">
      <c r="A148" s="66">
        <v>1529.9499510000001</v>
      </c>
      <c r="B148" s="66">
        <v>79.5</v>
      </c>
      <c r="C148" s="21">
        <f t="shared" si="7"/>
        <v>2.0937299834896781E-3</v>
      </c>
      <c r="D148" s="21">
        <f t="shared" si="8"/>
        <v>-1.4981516440894953E-2</v>
      </c>
      <c r="E148" s="21">
        <f t="shared" si="6"/>
        <v>-6.4438932287026376E-3</v>
      </c>
    </row>
    <row r="149" spans="1:5" x14ac:dyDescent="0.25">
      <c r="A149" s="66">
        <v>1488.849976</v>
      </c>
      <c r="B149" s="66">
        <v>78.699996999999996</v>
      </c>
      <c r="C149" s="21">
        <f t="shared" si="7"/>
        <v>-2.7231029347877311E-2</v>
      </c>
      <c r="D149" s="21">
        <f t="shared" si="8"/>
        <v>-1.0113904356370369E-2</v>
      </c>
      <c r="E149" s="21">
        <f t="shared" si="6"/>
        <v>-1.8672466852123839E-2</v>
      </c>
    </row>
    <row r="150" spans="1:5" x14ac:dyDescent="0.25">
      <c r="A150" s="66">
        <v>1454</v>
      </c>
      <c r="B150" s="66">
        <v>78.449996999999996</v>
      </c>
      <c r="C150" s="21">
        <f t="shared" si="7"/>
        <v>-2.3685614645391935E-2</v>
      </c>
      <c r="D150" s="21">
        <f t="shared" si="8"/>
        <v>-3.1816763657928418E-3</v>
      </c>
      <c r="E150" s="21">
        <f t="shared" si="6"/>
        <v>-1.3433645505592388E-2</v>
      </c>
    </row>
    <row r="151" spans="1:5" x14ac:dyDescent="0.25">
      <c r="A151" s="66">
        <v>1468.5</v>
      </c>
      <c r="B151" s="66">
        <v>80.099997999999999</v>
      </c>
      <c r="C151" s="21">
        <f t="shared" si="7"/>
        <v>9.9230925452100192E-3</v>
      </c>
      <c r="D151" s="21">
        <f t="shared" si="8"/>
        <v>2.0814388167401197E-2</v>
      </c>
      <c r="E151" s="21">
        <f t="shared" si="6"/>
        <v>1.5368740356305609E-2</v>
      </c>
    </row>
    <row r="152" spans="1:5" x14ac:dyDescent="0.25">
      <c r="A152" s="66">
        <v>1457.4499510000001</v>
      </c>
      <c r="B152" s="66">
        <v>78.800003000000004</v>
      </c>
      <c r="C152" s="21">
        <f t="shared" si="7"/>
        <v>-7.5531719401572012E-3</v>
      </c>
      <c r="D152" s="21">
        <f t="shared" si="8"/>
        <v>-1.6362794170625496E-2</v>
      </c>
      <c r="E152" s="21">
        <f t="shared" si="6"/>
        <v>-1.195798305539135E-2</v>
      </c>
    </row>
    <row r="153" spans="1:5" x14ac:dyDescent="0.25">
      <c r="A153" s="66">
        <v>1444</v>
      </c>
      <c r="B153" s="66">
        <v>78.199996999999996</v>
      </c>
      <c r="C153" s="21">
        <f t="shared" si="7"/>
        <v>-9.2712592457459882E-3</v>
      </c>
      <c r="D153" s="21">
        <f t="shared" si="8"/>
        <v>-7.6434257468055294E-3</v>
      </c>
      <c r="E153" s="21">
        <f t="shared" si="6"/>
        <v>-8.4573424962757597E-3</v>
      </c>
    </row>
    <row r="154" spans="1:5" x14ac:dyDescent="0.25">
      <c r="A154" s="66">
        <v>1449.900024</v>
      </c>
      <c r="B154" s="66">
        <v>77.449996999999996</v>
      </c>
      <c r="C154" s="21">
        <f t="shared" si="7"/>
        <v>4.0775646192421789E-3</v>
      </c>
      <c r="D154" s="21">
        <f t="shared" si="8"/>
        <v>-9.6370810598839125E-3</v>
      </c>
      <c r="E154" s="21">
        <f t="shared" si="6"/>
        <v>-2.7797582203208668E-3</v>
      </c>
    </row>
    <row r="155" spans="1:5" x14ac:dyDescent="0.25">
      <c r="A155" s="66">
        <v>1438.6999510000001</v>
      </c>
      <c r="B155" s="66">
        <v>76.300003000000004</v>
      </c>
      <c r="C155" s="21">
        <f t="shared" si="7"/>
        <v>-7.7547110875519501E-3</v>
      </c>
      <c r="D155" s="21">
        <f t="shared" si="8"/>
        <v>-1.4959550519319013E-2</v>
      </c>
      <c r="E155" s="21">
        <f t="shared" si="6"/>
        <v>-1.1357130803435481E-2</v>
      </c>
    </row>
    <row r="156" spans="1:5" x14ac:dyDescent="0.25">
      <c r="A156" s="66">
        <v>1429.9499510000001</v>
      </c>
      <c r="B156" s="66">
        <v>75.949996999999996</v>
      </c>
      <c r="C156" s="21">
        <f t="shared" si="7"/>
        <v>-6.1004496436979352E-3</v>
      </c>
      <c r="D156" s="21">
        <f t="shared" si="8"/>
        <v>-4.5977880667801146E-3</v>
      </c>
      <c r="E156" s="21">
        <f t="shared" si="6"/>
        <v>-5.3491188552390254E-3</v>
      </c>
    </row>
    <row r="157" spans="1:5" x14ac:dyDescent="0.25">
      <c r="A157" s="66">
        <v>1431.75</v>
      </c>
      <c r="B157" s="66">
        <v>76.199996999999996</v>
      </c>
      <c r="C157" s="21">
        <f t="shared" si="7"/>
        <v>1.2580279332026969E-3</v>
      </c>
      <c r="D157" s="21">
        <f t="shared" si="8"/>
        <v>3.2862337804109155E-3</v>
      </c>
      <c r="E157" s="21">
        <f t="shared" si="6"/>
        <v>2.2721308568068063E-3</v>
      </c>
    </row>
    <row r="158" spans="1:5" x14ac:dyDescent="0.25">
      <c r="A158" s="66">
        <v>1435</v>
      </c>
      <c r="B158" s="66">
        <v>75.75</v>
      </c>
      <c r="C158" s="21">
        <f t="shared" si="7"/>
        <v>2.2673769197548441E-3</v>
      </c>
      <c r="D158" s="21">
        <f t="shared" si="8"/>
        <v>-5.9229789330425128E-3</v>
      </c>
      <c r="E158" s="21">
        <f t="shared" si="6"/>
        <v>-1.8278010066438343E-3</v>
      </c>
    </row>
    <row r="159" spans="1:5" x14ac:dyDescent="0.25">
      <c r="A159" s="66">
        <v>1439.900024</v>
      </c>
      <c r="B159" s="66">
        <v>76.449996999999996</v>
      </c>
      <c r="C159" s="21">
        <f t="shared" si="7"/>
        <v>3.4088341883273536E-3</v>
      </c>
      <c r="D159" s="21">
        <f t="shared" si="8"/>
        <v>9.1984487442578061E-3</v>
      </c>
      <c r="E159" s="21">
        <f t="shared" si="6"/>
        <v>6.3036414662925797E-3</v>
      </c>
    </row>
    <row r="160" spans="1:5" x14ac:dyDescent="0.25">
      <c r="A160" s="66">
        <v>1474.5</v>
      </c>
      <c r="B160" s="66">
        <v>75.050003000000004</v>
      </c>
      <c r="C160" s="21">
        <f t="shared" si="7"/>
        <v>2.3745265873282111E-2</v>
      </c>
      <c r="D160" s="21">
        <f t="shared" si="8"/>
        <v>-1.8482295080914975E-2</v>
      </c>
      <c r="E160" s="21">
        <f t="shared" si="6"/>
        <v>2.631485396183568E-3</v>
      </c>
    </row>
    <row r="161" spans="1:5" x14ac:dyDescent="0.25">
      <c r="A161" s="66">
        <v>1507.0500489999999</v>
      </c>
      <c r="B161" s="66">
        <v>73.599997999999999</v>
      </c>
      <c r="C161" s="21">
        <f t="shared" si="7"/>
        <v>2.1835180834953061E-2</v>
      </c>
      <c r="D161" s="21">
        <f t="shared" si="8"/>
        <v>-1.9509599491904124E-2</v>
      </c>
      <c r="E161" s="21">
        <f t="shared" si="6"/>
        <v>1.1627906715244683E-3</v>
      </c>
    </row>
    <row r="162" spans="1:5" x14ac:dyDescent="0.25">
      <c r="A162" s="66">
        <v>1500</v>
      </c>
      <c r="B162" s="66">
        <v>71.099997999999999</v>
      </c>
      <c r="C162" s="21">
        <f t="shared" si="7"/>
        <v>-4.6890219999825011E-3</v>
      </c>
      <c r="D162" s="21">
        <f t="shared" si="8"/>
        <v>-3.4557689881117543E-2</v>
      </c>
      <c r="E162" s="21">
        <f t="shared" si="6"/>
        <v>-1.9623355940550022E-2</v>
      </c>
    </row>
    <row r="163" spans="1:5" x14ac:dyDescent="0.25">
      <c r="A163" s="66">
        <v>1507.349976</v>
      </c>
      <c r="B163" s="66">
        <v>70.900002000000001</v>
      </c>
      <c r="C163" s="21">
        <f t="shared" si="7"/>
        <v>4.8880181507934611E-3</v>
      </c>
      <c r="D163" s="21">
        <f t="shared" si="8"/>
        <v>-2.8168469329734854E-3</v>
      </c>
      <c r="E163" s="21">
        <f t="shared" si="6"/>
        <v>1.0355856089099879E-3</v>
      </c>
    </row>
    <row r="164" spans="1:5" x14ac:dyDescent="0.25">
      <c r="A164" s="66">
        <v>1519.75</v>
      </c>
      <c r="B164" s="66">
        <v>70.400002000000001</v>
      </c>
      <c r="C164" s="21">
        <f t="shared" si="7"/>
        <v>8.1927213877368097E-3</v>
      </c>
      <c r="D164" s="21">
        <f t="shared" si="8"/>
        <v>-7.0771701737388946E-3</v>
      </c>
      <c r="E164" s="21">
        <f t="shared" si="6"/>
        <v>5.5777560699895755E-4</v>
      </c>
    </row>
    <row r="165" spans="1:5" x14ac:dyDescent="0.25">
      <c r="A165" s="66">
        <v>1518.849976</v>
      </c>
      <c r="B165" s="66">
        <v>69</v>
      </c>
      <c r="C165" s="21">
        <f t="shared" si="7"/>
        <v>-5.9239388759907646E-4</v>
      </c>
      <c r="D165" s="21">
        <f t="shared" si="8"/>
        <v>-2.0086786975827796E-2</v>
      </c>
      <c r="E165" s="21">
        <f t="shared" si="6"/>
        <v>-1.0339590431713437E-2</v>
      </c>
    </row>
    <row r="166" spans="1:5" x14ac:dyDescent="0.25">
      <c r="A166" s="66">
        <v>1507.599976</v>
      </c>
      <c r="B166" s="66">
        <v>72.5</v>
      </c>
      <c r="C166" s="21">
        <f t="shared" si="7"/>
        <v>-7.4344872675945828E-3</v>
      </c>
      <c r="D166" s="21">
        <f t="shared" si="8"/>
        <v>4.9480057263369716E-2</v>
      </c>
      <c r="E166" s="21">
        <f t="shared" si="6"/>
        <v>2.1022784997887567E-2</v>
      </c>
    </row>
    <row r="167" spans="1:5" x14ac:dyDescent="0.25">
      <c r="A167" s="66">
        <v>1531</v>
      </c>
      <c r="B167" s="66">
        <v>73.25</v>
      </c>
      <c r="C167" s="21">
        <f t="shared" si="7"/>
        <v>1.5402150184045643E-2</v>
      </c>
      <c r="D167" s="21">
        <f t="shared" si="8"/>
        <v>1.0291686036547506E-2</v>
      </c>
      <c r="E167" s="21">
        <f t="shared" si="6"/>
        <v>1.2846918110296575E-2</v>
      </c>
    </row>
    <row r="168" spans="1:5" x14ac:dyDescent="0.25">
      <c r="A168" s="66">
        <v>1535</v>
      </c>
      <c r="B168" s="66">
        <v>71</v>
      </c>
      <c r="C168" s="21">
        <f t="shared" si="7"/>
        <v>2.6092643636138452E-3</v>
      </c>
      <c r="D168" s="21">
        <f t="shared" si="8"/>
        <v>-3.1198370855861281E-2</v>
      </c>
      <c r="E168" s="21">
        <f t="shared" si="6"/>
        <v>-1.4294553246123718E-2</v>
      </c>
    </row>
    <row r="169" spans="1:5" x14ac:dyDescent="0.25">
      <c r="A169" s="66">
        <v>1524</v>
      </c>
      <c r="B169" s="66">
        <v>72.25</v>
      </c>
      <c r="C169" s="21">
        <f t="shared" si="7"/>
        <v>-7.1919237747059932E-3</v>
      </c>
      <c r="D169" s="21">
        <f t="shared" si="8"/>
        <v>1.7452449951226207E-2</v>
      </c>
      <c r="E169" s="21">
        <f t="shared" si="6"/>
        <v>5.130263088260107E-3</v>
      </c>
    </row>
    <row r="170" spans="1:5" x14ac:dyDescent="0.25">
      <c r="A170" s="66">
        <v>1565.349976</v>
      </c>
      <c r="B170" s="66">
        <v>72.650002000000001</v>
      </c>
      <c r="C170" s="21">
        <f t="shared" si="7"/>
        <v>2.6770968563968784E-2</v>
      </c>
      <c r="D170" s="21">
        <f t="shared" si="8"/>
        <v>5.5210905529997443E-3</v>
      </c>
      <c r="E170" s="21">
        <f t="shared" si="6"/>
        <v>1.6146029558484265E-2</v>
      </c>
    </row>
    <row r="171" spans="1:5" x14ac:dyDescent="0.25">
      <c r="A171" s="66">
        <v>1519.8000489999999</v>
      </c>
      <c r="B171" s="66">
        <v>69</v>
      </c>
      <c r="C171" s="21">
        <f t="shared" si="7"/>
        <v>-2.9530646333791981E-2</v>
      </c>
      <c r="D171" s="21">
        <f t="shared" si="8"/>
        <v>-5.1546912948282043E-2</v>
      </c>
      <c r="E171" s="21">
        <f t="shared" si="6"/>
        <v>-4.0538779641037012E-2</v>
      </c>
    </row>
    <row r="172" spans="1:5" x14ac:dyDescent="0.25">
      <c r="A172" s="66">
        <v>1533.150024</v>
      </c>
      <c r="B172" s="66">
        <v>69.25</v>
      </c>
      <c r="C172" s="21">
        <f t="shared" si="7"/>
        <v>8.7456786204722064E-3</v>
      </c>
      <c r="D172" s="21">
        <f t="shared" si="8"/>
        <v>3.6166404701885148E-3</v>
      </c>
      <c r="E172" s="21">
        <f t="shared" si="6"/>
        <v>6.181159545330361E-3</v>
      </c>
    </row>
    <row r="173" spans="1:5" x14ac:dyDescent="0.25">
      <c r="A173" s="66">
        <v>1564.5</v>
      </c>
      <c r="B173" s="66">
        <v>69.599997999999999</v>
      </c>
      <c r="C173" s="21">
        <f t="shared" si="7"/>
        <v>2.024182601169628E-2</v>
      </c>
      <c r="D173" s="21">
        <f t="shared" si="8"/>
        <v>5.0413935372933963E-3</v>
      </c>
      <c r="E173" s="21">
        <f t="shared" si="6"/>
        <v>1.2641609774494838E-2</v>
      </c>
    </row>
    <row r="174" spans="1:5" x14ac:dyDescent="0.25">
      <c r="A174" s="66">
        <v>1564.8000489999999</v>
      </c>
      <c r="B174" s="66">
        <v>72.300003000000004</v>
      </c>
      <c r="C174" s="21">
        <f t="shared" si="7"/>
        <v>1.9176748552152072E-4</v>
      </c>
      <c r="D174" s="21">
        <f t="shared" si="8"/>
        <v>3.8059632053752721E-2</v>
      </c>
      <c r="E174" s="21">
        <f t="shared" si="6"/>
        <v>1.9125699769637121E-2</v>
      </c>
    </row>
    <row r="175" spans="1:5" x14ac:dyDescent="0.25">
      <c r="A175" s="66">
        <v>1571</v>
      </c>
      <c r="B175" s="66">
        <v>74.150002000000001</v>
      </c>
      <c r="C175" s="21">
        <f t="shared" si="7"/>
        <v>3.9543076611628543E-3</v>
      </c>
      <c r="D175" s="21">
        <f t="shared" si="8"/>
        <v>2.5265924897800052E-2</v>
      </c>
      <c r="E175" s="21">
        <f t="shared" si="6"/>
        <v>1.4610116279481453E-2</v>
      </c>
    </row>
    <row r="176" spans="1:5" x14ac:dyDescent="0.25">
      <c r="A176" s="66">
        <v>1558.650024</v>
      </c>
      <c r="B176" s="66">
        <v>73.900002000000001</v>
      </c>
      <c r="C176" s="21">
        <f t="shared" si="7"/>
        <v>-7.8922818909153303E-3</v>
      </c>
      <c r="D176" s="21">
        <f t="shared" si="8"/>
        <v>-3.3772405385389258E-3</v>
      </c>
      <c r="E176" s="21">
        <f t="shared" si="6"/>
        <v>-5.6347612147271279E-3</v>
      </c>
    </row>
    <row r="177" spans="1:5" x14ac:dyDescent="0.25">
      <c r="A177" s="66">
        <v>1570</v>
      </c>
      <c r="B177" s="66">
        <v>72.900002000000001</v>
      </c>
      <c r="C177" s="21">
        <f t="shared" si="7"/>
        <v>7.2555419776478428E-3</v>
      </c>
      <c r="D177" s="21">
        <f t="shared" si="8"/>
        <v>-1.3624188568300897E-2</v>
      </c>
      <c r="E177" s="21">
        <f t="shared" si="6"/>
        <v>-3.1843232953265269E-3</v>
      </c>
    </row>
    <row r="178" spans="1:5" x14ac:dyDescent="0.25">
      <c r="A178" s="66">
        <v>1583.349976</v>
      </c>
      <c r="B178" s="66">
        <v>72.5</v>
      </c>
      <c r="C178" s="21">
        <f t="shared" si="7"/>
        <v>8.4672211208764378E-3</v>
      </c>
      <c r="D178" s="21">
        <f t="shared" si="8"/>
        <v>-5.5021045888252766E-3</v>
      </c>
      <c r="E178" s="21">
        <f t="shared" si="6"/>
        <v>1.4825582660255806E-3</v>
      </c>
    </row>
    <row r="179" spans="1:5" x14ac:dyDescent="0.25">
      <c r="A179" s="66">
        <v>1598</v>
      </c>
      <c r="B179" s="66">
        <v>73.550003000000004</v>
      </c>
      <c r="C179" s="21">
        <f t="shared" si="7"/>
        <v>9.2100068629899241E-3</v>
      </c>
      <c r="D179" s="21">
        <f t="shared" si="8"/>
        <v>1.4378925975395924E-2</v>
      </c>
      <c r="E179" s="21">
        <f t="shared" si="6"/>
        <v>1.1794466419192923E-2</v>
      </c>
    </row>
    <row r="180" spans="1:5" x14ac:dyDescent="0.25">
      <c r="A180" s="66">
        <v>1592</v>
      </c>
      <c r="B180" s="66">
        <v>73</v>
      </c>
      <c r="C180" s="21">
        <f t="shared" si="7"/>
        <v>-3.7617599218916845E-3</v>
      </c>
      <c r="D180" s="21">
        <f t="shared" si="8"/>
        <v>-7.5060466876337969E-3</v>
      </c>
      <c r="E180" s="21">
        <f t="shared" si="6"/>
        <v>-5.6339033047627402E-3</v>
      </c>
    </row>
    <row r="181" spans="1:5" x14ac:dyDescent="0.25">
      <c r="A181" s="66">
        <v>1598</v>
      </c>
      <c r="B181" s="66">
        <v>73</v>
      </c>
      <c r="C181" s="21">
        <f t="shared" si="7"/>
        <v>3.761759921891586E-3</v>
      </c>
      <c r="D181" s="21">
        <f t="shared" si="8"/>
        <v>0</v>
      </c>
      <c r="E181" s="21">
        <f t="shared" si="6"/>
        <v>1.880879960945793E-3</v>
      </c>
    </row>
    <row r="182" spans="1:5" x14ac:dyDescent="0.25">
      <c r="A182" s="66">
        <v>1580.9499510000001</v>
      </c>
      <c r="B182" s="66">
        <v>71.650002000000001</v>
      </c>
      <c r="C182" s="21">
        <f t="shared" si="7"/>
        <v>-1.0726946164316501E-2</v>
      </c>
      <c r="D182" s="21">
        <f t="shared" si="8"/>
        <v>-1.8666258960742456E-2</v>
      </c>
      <c r="E182" s="21">
        <f t="shared" si="6"/>
        <v>-1.4696602562529477E-2</v>
      </c>
    </row>
    <row r="183" spans="1:5" x14ac:dyDescent="0.25">
      <c r="A183" s="66">
        <v>1582</v>
      </c>
      <c r="B183" s="66">
        <v>71.900002000000001</v>
      </c>
      <c r="C183" s="21">
        <f t="shared" si="7"/>
        <v>6.6396816569576952E-4</v>
      </c>
      <c r="D183" s="21">
        <f t="shared" si="8"/>
        <v>3.4831103557636228E-3</v>
      </c>
      <c r="E183" s="21">
        <f t="shared" si="6"/>
        <v>2.0735392607296962E-3</v>
      </c>
    </row>
    <row r="184" spans="1:5" x14ac:dyDescent="0.25">
      <c r="A184" s="66">
        <v>1580.5</v>
      </c>
      <c r="B184" s="66">
        <v>71</v>
      </c>
      <c r="C184" s="21">
        <f t="shared" si="7"/>
        <v>-9.4861667192677442E-4</v>
      </c>
      <c r="D184" s="21">
        <f t="shared" si="8"/>
        <v>-1.2596415502096874E-2</v>
      </c>
      <c r="E184" s="21">
        <f t="shared" si="6"/>
        <v>-6.7725160870118241E-3</v>
      </c>
    </row>
    <row r="185" spans="1:5" x14ac:dyDescent="0.25">
      <c r="A185" s="66">
        <v>1579.4499510000001</v>
      </c>
      <c r="B185" s="66">
        <v>70.349997999999999</v>
      </c>
      <c r="C185" s="21">
        <f t="shared" si="7"/>
        <v>-6.6459852525032411E-4</v>
      </c>
      <c r="D185" s="21">
        <f t="shared" si="8"/>
        <v>-9.1971219101999475E-3</v>
      </c>
      <c r="E185" s="21">
        <f t="shared" si="6"/>
        <v>-4.9308602177251361E-3</v>
      </c>
    </row>
    <row r="186" spans="1:5" x14ac:dyDescent="0.25">
      <c r="A186" s="66">
        <v>1584</v>
      </c>
      <c r="B186" s="66">
        <v>71.199996999999996</v>
      </c>
      <c r="C186" s="21">
        <f t="shared" si="7"/>
        <v>2.8766392439491225E-3</v>
      </c>
      <c r="D186" s="21">
        <f t="shared" si="8"/>
        <v>1.2010021151982141E-2</v>
      </c>
      <c r="E186" s="21">
        <f t="shared" si="6"/>
        <v>7.4433301979656315E-3</v>
      </c>
    </row>
    <row r="187" spans="1:5" x14ac:dyDescent="0.25">
      <c r="A187" s="66">
        <v>1564.5</v>
      </c>
      <c r="B187" s="66">
        <v>72.599997999999999</v>
      </c>
      <c r="C187" s="21">
        <f t="shared" si="7"/>
        <v>-1.2387009265434354E-2</v>
      </c>
      <c r="D187" s="21">
        <f t="shared" si="8"/>
        <v>1.9472117999443071E-2</v>
      </c>
      <c r="E187" s="21">
        <f t="shared" si="6"/>
        <v>3.5425543670043582E-3</v>
      </c>
    </row>
    <row r="188" spans="1:5" x14ac:dyDescent="0.25">
      <c r="A188" s="66">
        <v>1554.8000489999999</v>
      </c>
      <c r="B188" s="66">
        <v>77.400002000000001</v>
      </c>
      <c r="C188" s="21">
        <f t="shared" si="7"/>
        <v>-6.219332615561869E-3</v>
      </c>
      <c r="D188" s="21">
        <f t="shared" si="8"/>
        <v>6.4021912152933791E-2</v>
      </c>
      <c r="E188" s="21">
        <f t="shared" si="6"/>
        <v>2.8901289768685962E-2</v>
      </c>
    </row>
    <row r="189" spans="1:5" x14ac:dyDescent="0.25">
      <c r="A189" s="66">
        <v>1564.3000489999999</v>
      </c>
      <c r="B189" s="66">
        <v>77.349997999999999</v>
      </c>
      <c r="C189" s="21">
        <f t="shared" si="7"/>
        <v>6.0915193982638248E-3</v>
      </c>
      <c r="D189" s="21">
        <f t="shared" si="8"/>
        <v>-6.4625527289599181E-4</v>
      </c>
      <c r="E189" s="21">
        <f t="shared" si="6"/>
        <v>2.7226320626839167E-3</v>
      </c>
    </row>
    <row r="190" spans="1:5" x14ac:dyDescent="0.25">
      <c r="A190" s="66">
        <v>1589</v>
      </c>
      <c r="B190" s="66">
        <v>81.949996999999996</v>
      </c>
      <c r="C190" s="21">
        <f t="shared" si="7"/>
        <v>1.5666416645077015E-2</v>
      </c>
      <c r="D190" s="21">
        <f t="shared" si="8"/>
        <v>5.7768717419571979E-2</v>
      </c>
      <c r="E190" s="21">
        <f t="shared" si="6"/>
        <v>3.6717567032324497E-2</v>
      </c>
    </row>
    <row r="191" spans="1:5" x14ac:dyDescent="0.25">
      <c r="A191" s="66">
        <v>1581.6999510000001</v>
      </c>
      <c r="B191" s="66">
        <v>82.650002000000001</v>
      </c>
      <c r="C191" s="21">
        <f t="shared" si="7"/>
        <v>-4.6047005465993922E-3</v>
      </c>
      <c r="D191" s="21">
        <f t="shared" si="8"/>
        <v>8.5055798833096278E-3</v>
      </c>
      <c r="E191" s="21">
        <f t="shared" si="6"/>
        <v>1.9504396683551178E-3</v>
      </c>
    </row>
    <row r="192" spans="1:5" x14ac:dyDescent="0.25">
      <c r="A192" s="66">
        <v>1568.650024</v>
      </c>
      <c r="B192" s="66">
        <v>81</v>
      </c>
      <c r="C192" s="21">
        <f t="shared" si="7"/>
        <v>-8.2847948619630806E-3</v>
      </c>
      <c r="D192" s="21">
        <f t="shared" si="8"/>
        <v>-2.0165693793021251E-2</v>
      </c>
      <c r="E192" s="21">
        <f t="shared" si="6"/>
        <v>-1.4225244327492167E-2</v>
      </c>
    </row>
    <row r="193" spans="1:5" x14ac:dyDescent="0.25">
      <c r="A193" s="66">
        <v>1550.150024</v>
      </c>
      <c r="B193" s="66">
        <v>80.449996999999996</v>
      </c>
      <c r="C193" s="21">
        <f t="shared" si="7"/>
        <v>-1.1863676221260493E-2</v>
      </c>
      <c r="D193" s="21">
        <f t="shared" si="8"/>
        <v>-6.8133185242896625E-3</v>
      </c>
      <c r="E193" s="21">
        <f t="shared" si="6"/>
        <v>-9.3384973727750776E-3</v>
      </c>
    </row>
    <row r="194" spans="1:5" x14ac:dyDescent="0.25">
      <c r="A194" s="66">
        <v>1572</v>
      </c>
      <c r="B194" s="66">
        <v>79.150002000000001</v>
      </c>
      <c r="C194" s="21">
        <f t="shared" si="7"/>
        <v>1.3996978082258757E-2</v>
      </c>
      <c r="D194" s="21">
        <f t="shared" si="8"/>
        <v>-1.6291024552650663E-2</v>
      </c>
      <c r="E194" s="21">
        <f t="shared" ref="E194:E247" si="9">0.5*(C194+D194)</f>
        <v>-1.1470232351959526E-3</v>
      </c>
    </row>
    <row r="195" spans="1:5" x14ac:dyDescent="0.25">
      <c r="A195" s="66">
        <v>1607.9499510000001</v>
      </c>
      <c r="B195" s="66">
        <v>78.25</v>
      </c>
      <c r="C195" s="21">
        <f t="shared" ref="C195:C247" si="10">LN(A195/A194)</f>
        <v>2.2611351265367056E-2</v>
      </c>
      <c r="D195" s="21">
        <f t="shared" ref="D195:D247" si="11">LN(B195/B194)</f>
        <v>-1.1435982175235844E-2</v>
      </c>
      <c r="E195" s="21">
        <f t="shared" si="9"/>
        <v>5.5876845450656062E-3</v>
      </c>
    </row>
    <row r="196" spans="1:5" x14ac:dyDescent="0.25">
      <c r="A196" s="66">
        <v>1635.5</v>
      </c>
      <c r="B196" s="66">
        <v>78.75</v>
      </c>
      <c r="C196" s="21">
        <f t="shared" si="10"/>
        <v>1.6988522723919791E-2</v>
      </c>
      <c r="D196" s="21">
        <f t="shared" si="11"/>
        <v>6.3694482854799285E-3</v>
      </c>
      <c r="E196" s="21">
        <f t="shared" si="9"/>
        <v>1.1678985504699859E-2</v>
      </c>
    </row>
    <row r="197" spans="1:5" x14ac:dyDescent="0.25">
      <c r="A197" s="66">
        <v>1632</v>
      </c>
      <c r="B197" s="66">
        <v>77.699996999999996</v>
      </c>
      <c r="C197" s="21">
        <f t="shared" si="10"/>
        <v>-2.1423114543862739E-3</v>
      </c>
      <c r="D197" s="21">
        <f t="shared" si="11"/>
        <v>-1.3423058942180108E-2</v>
      </c>
      <c r="E197" s="21">
        <f t="shared" si="9"/>
        <v>-7.7826851982831912E-3</v>
      </c>
    </row>
    <row r="198" spans="1:5" x14ac:dyDescent="0.25">
      <c r="A198" s="66">
        <v>1606.599976</v>
      </c>
      <c r="B198" s="66">
        <v>76.75</v>
      </c>
      <c r="C198" s="21">
        <f t="shared" si="10"/>
        <v>-1.5686126722719455E-2</v>
      </c>
      <c r="D198" s="21">
        <f t="shared" si="11"/>
        <v>-1.2301832296255777E-2</v>
      </c>
      <c r="E198" s="21">
        <f t="shared" si="9"/>
        <v>-1.3993979509487615E-2</v>
      </c>
    </row>
    <row r="199" spans="1:5" x14ac:dyDescent="0.25">
      <c r="A199" s="66">
        <v>1606.349976</v>
      </c>
      <c r="B199" s="66">
        <v>76.699996999999996</v>
      </c>
      <c r="C199" s="21">
        <f t="shared" si="10"/>
        <v>-1.5562022704328373E-4</v>
      </c>
      <c r="D199" s="21">
        <f t="shared" si="11"/>
        <v>-6.517172075257814E-4</v>
      </c>
      <c r="E199" s="21">
        <f t="shared" si="9"/>
        <v>-4.0366871728453259E-4</v>
      </c>
    </row>
    <row r="200" spans="1:5" x14ac:dyDescent="0.25">
      <c r="A200" s="66">
        <v>1589</v>
      </c>
      <c r="B200" s="66">
        <v>76.400002000000001</v>
      </c>
      <c r="C200" s="21">
        <f t="shared" si="10"/>
        <v>-1.0859622037573527E-2</v>
      </c>
      <c r="D200" s="21">
        <f t="shared" si="11"/>
        <v>-3.918946909295765E-3</v>
      </c>
      <c r="E200" s="21">
        <f t="shared" si="9"/>
        <v>-7.389284473434646E-3</v>
      </c>
    </row>
    <row r="201" spans="1:5" x14ac:dyDescent="0.25">
      <c r="A201" s="66">
        <v>1601.349976</v>
      </c>
      <c r="B201" s="66">
        <v>76.099997999999999</v>
      </c>
      <c r="C201" s="21">
        <f t="shared" si="10"/>
        <v>7.7421209468699851E-3</v>
      </c>
      <c r="D201" s="21">
        <f t="shared" si="11"/>
        <v>-3.9344837640540448E-3</v>
      </c>
      <c r="E201" s="21">
        <f t="shared" si="9"/>
        <v>1.9038185914079702E-3</v>
      </c>
    </row>
    <row r="202" spans="1:5" x14ac:dyDescent="0.25">
      <c r="A202" s="66">
        <v>1597.5</v>
      </c>
      <c r="B202" s="66">
        <v>76</v>
      </c>
      <c r="C202" s="21">
        <f t="shared" si="10"/>
        <v>-2.407101231896149E-3</v>
      </c>
      <c r="D202" s="21">
        <f t="shared" si="11"/>
        <v>-1.3148983000997757E-3</v>
      </c>
      <c r="E202" s="21">
        <f t="shared" si="9"/>
        <v>-1.8609997659979624E-3</v>
      </c>
    </row>
    <row r="203" spans="1:5" x14ac:dyDescent="0.25">
      <c r="A203" s="66">
        <v>1626.849976</v>
      </c>
      <c r="B203" s="66">
        <v>76</v>
      </c>
      <c r="C203" s="21">
        <f t="shared" si="10"/>
        <v>1.8205707742268106E-2</v>
      </c>
      <c r="D203" s="21">
        <f t="shared" si="11"/>
        <v>0</v>
      </c>
      <c r="E203" s="21">
        <f t="shared" si="9"/>
        <v>9.1028538711340531E-3</v>
      </c>
    </row>
    <row r="204" spans="1:5" x14ac:dyDescent="0.25">
      <c r="A204" s="66">
        <v>1627.6999510000001</v>
      </c>
      <c r="B204" s="66">
        <v>75.599997999999999</v>
      </c>
      <c r="C204" s="21">
        <f t="shared" si="10"/>
        <v>5.2233029966658852E-4</v>
      </c>
      <c r="D204" s="21">
        <f t="shared" si="11"/>
        <v>-5.2770835558705485E-3</v>
      </c>
      <c r="E204" s="21">
        <f t="shared" si="9"/>
        <v>-2.3773766281019798E-3</v>
      </c>
    </row>
    <row r="205" spans="1:5" x14ac:dyDescent="0.25">
      <c r="A205" s="66">
        <v>1622</v>
      </c>
      <c r="B205" s="66">
        <v>75.449996999999996</v>
      </c>
      <c r="C205" s="21">
        <f t="shared" si="10"/>
        <v>-3.5079896182663673E-3</v>
      </c>
      <c r="D205" s="21">
        <f t="shared" si="11"/>
        <v>-1.9861112780348526E-3</v>
      </c>
      <c r="E205" s="21">
        <f t="shared" si="9"/>
        <v>-2.74705044815061E-3</v>
      </c>
    </row>
    <row r="206" spans="1:5" x14ac:dyDescent="0.25">
      <c r="A206" s="66">
        <v>1645</v>
      </c>
      <c r="B206" s="66">
        <v>77.650002000000001</v>
      </c>
      <c r="C206" s="21">
        <f t="shared" si="10"/>
        <v>1.4080428524114086E-2</v>
      </c>
      <c r="D206" s="21">
        <f t="shared" si="11"/>
        <v>2.8741429898870189E-2</v>
      </c>
      <c r="E206" s="21">
        <f t="shared" si="9"/>
        <v>2.1410929211492138E-2</v>
      </c>
    </row>
    <row r="207" spans="1:5" x14ac:dyDescent="0.25">
      <c r="A207" s="66">
        <v>1641.5500489999999</v>
      </c>
      <c r="B207" s="66">
        <v>75.800003000000004</v>
      </c>
      <c r="C207" s="21">
        <f t="shared" si="10"/>
        <v>-2.0994369267109615E-3</v>
      </c>
      <c r="D207" s="21">
        <f t="shared" si="11"/>
        <v>-2.4113243125134218E-2</v>
      </c>
      <c r="E207" s="21">
        <f t="shared" si="9"/>
        <v>-1.310634002592259E-2</v>
      </c>
    </row>
    <row r="208" spans="1:5" x14ac:dyDescent="0.25">
      <c r="A208" s="66">
        <v>1648</v>
      </c>
      <c r="B208" s="66">
        <v>79.449996999999996</v>
      </c>
      <c r="C208" s="21">
        <f t="shared" si="10"/>
        <v>3.9214841966557267E-3</v>
      </c>
      <c r="D208" s="21">
        <f t="shared" si="11"/>
        <v>4.7029522996965417E-2</v>
      </c>
      <c r="E208" s="21">
        <f t="shared" si="9"/>
        <v>2.5475503596810573E-2</v>
      </c>
    </row>
    <row r="209" spans="1:5" x14ac:dyDescent="0.25">
      <c r="A209" s="66">
        <v>1690</v>
      </c>
      <c r="B209" s="66">
        <v>78.199996999999996</v>
      </c>
      <c r="C209" s="21">
        <f t="shared" si="10"/>
        <v>2.5166097447702082E-2</v>
      </c>
      <c r="D209" s="21">
        <f t="shared" si="11"/>
        <v>-1.5858246035033694E-2</v>
      </c>
      <c r="E209" s="21">
        <f t="shared" si="9"/>
        <v>4.653925706334194E-3</v>
      </c>
    </row>
    <row r="210" spans="1:5" x14ac:dyDescent="0.25">
      <c r="A210" s="66">
        <v>1725</v>
      </c>
      <c r="B210" s="66">
        <v>77.25</v>
      </c>
      <c r="C210" s="21">
        <f t="shared" si="10"/>
        <v>2.0498521548340969E-2</v>
      </c>
      <c r="D210" s="21">
        <f t="shared" si="11"/>
        <v>-1.2222693410238423E-2</v>
      </c>
      <c r="E210" s="21">
        <f t="shared" si="9"/>
        <v>4.1379140690512729E-3</v>
      </c>
    </row>
    <row r="211" spans="1:5" x14ac:dyDescent="0.25">
      <c r="A211" s="66">
        <v>1692.4499510000001</v>
      </c>
      <c r="B211" s="66">
        <v>77</v>
      </c>
      <c r="C211" s="21">
        <f t="shared" si="10"/>
        <v>-1.9049896165006616E-2</v>
      </c>
      <c r="D211" s="21">
        <f t="shared" si="11"/>
        <v>-3.2414939241709557E-3</v>
      </c>
      <c r="E211" s="21">
        <f t="shared" si="9"/>
        <v>-1.1145695044588786E-2</v>
      </c>
    </row>
    <row r="212" spans="1:5" x14ac:dyDescent="0.25">
      <c r="A212" s="66">
        <v>1698.75</v>
      </c>
      <c r="B212" s="66">
        <v>75.099997999999999</v>
      </c>
      <c r="C212" s="21">
        <f t="shared" si="10"/>
        <v>3.715532164899915E-3</v>
      </c>
      <c r="D212" s="21">
        <f t="shared" si="11"/>
        <v>-2.4984889714753621E-2</v>
      </c>
      <c r="E212" s="21">
        <f t="shared" si="9"/>
        <v>-1.0634678774926853E-2</v>
      </c>
    </row>
    <row r="213" spans="1:5" x14ac:dyDescent="0.25">
      <c r="A213" s="66">
        <v>1681.9499510000001</v>
      </c>
      <c r="B213" s="66">
        <v>74.650002000000001</v>
      </c>
      <c r="C213" s="21">
        <f t="shared" si="10"/>
        <v>-9.9388810232062027E-3</v>
      </c>
      <c r="D213" s="21">
        <f t="shared" si="11"/>
        <v>-6.0099813620366621E-3</v>
      </c>
      <c r="E213" s="21">
        <f t="shared" si="9"/>
        <v>-7.9744311926214333E-3</v>
      </c>
    </row>
    <row r="214" spans="1:5" x14ac:dyDescent="0.25">
      <c r="A214" s="66">
        <v>1708</v>
      </c>
      <c r="B214" s="66">
        <v>76</v>
      </c>
      <c r="C214" s="21">
        <f t="shared" si="10"/>
        <v>1.5369289906367795E-2</v>
      </c>
      <c r="D214" s="21">
        <f t="shared" si="11"/>
        <v>1.7922789509437383E-2</v>
      </c>
      <c r="E214" s="21">
        <f t="shared" si="9"/>
        <v>1.6646039707902589E-2</v>
      </c>
    </row>
    <row r="215" spans="1:5" x14ac:dyDescent="0.25">
      <c r="A215" s="66">
        <v>1690</v>
      </c>
      <c r="B215" s="66">
        <v>74</v>
      </c>
      <c r="C215" s="21">
        <f t="shared" si="10"/>
        <v>-1.0594566431396028E-2</v>
      </c>
      <c r="D215" s="21">
        <f t="shared" si="11"/>
        <v>-2.6668247082161294E-2</v>
      </c>
      <c r="E215" s="21">
        <f t="shared" si="9"/>
        <v>-1.863140675677866E-2</v>
      </c>
    </row>
    <row r="216" spans="1:5" x14ac:dyDescent="0.25">
      <c r="A216" s="66">
        <v>1673.849976</v>
      </c>
      <c r="B216" s="66">
        <v>73.349997999999999</v>
      </c>
      <c r="C216" s="21">
        <f t="shared" si="10"/>
        <v>-9.6021809555016779E-3</v>
      </c>
      <c r="D216" s="21">
        <f t="shared" si="11"/>
        <v>-8.8226158817097354E-3</v>
      </c>
      <c r="E216" s="21">
        <f t="shared" si="9"/>
        <v>-9.2123984186057058E-3</v>
      </c>
    </row>
    <row r="217" spans="1:5" x14ac:dyDescent="0.25">
      <c r="A217" s="66">
        <v>1665.0500489999999</v>
      </c>
      <c r="B217" s="66">
        <v>73.449996999999996</v>
      </c>
      <c r="C217" s="21">
        <f t="shared" si="10"/>
        <v>-5.2711655393903158E-3</v>
      </c>
      <c r="D217" s="21">
        <f t="shared" si="11"/>
        <v>1.3623844533137402E-3</v>
      </c>
      <c r="E217" s="21">
        <f t="shared" si="9"/>
        <v>-1.9543905430382878E-3</v>
      </c>
    </row>
    <row r="218" spans="1:5" x14ac:dyDescent="0.25">
      <c r="A218" s="66">
        <v>1650</v>
      </c>
      <c r="B218" s="66">
        <v>73.300003000000004</v>
      </c>
      <c r="C218" s="21">
        <f t="shared" si="10"/>
        <v>-9.079894527600876E-3</v>
      </c>
      <c r="D218" s="21">
        <f t="shared" si="11"/>
        <v>-2.0442119554743374E-3</v>
      </c>
      <c r="E218" s="21">
        <f t="shared" si="9"/>
        <v>-5.5620532415376067E-3</v>
      </c>
    </row>
    <row r="219" spans="1:5" x14ac:dyDescent="0.25">
      <c r="A219" s="66">
        <v>1602</v>
      </c>
      <c r="B219" s="66">
        <v>71.949996999999996</v>
      </c>
      <c r="C219" s="21">
        <f t="shared" si="10"/>
        <v>-2.9522439266321726E-2</v>
      </c>
      <c r="D219" s="21">
        <f t="shared" si="11"/>
        <v>-1.8589258182545542E-2</v>
      </c>
      <c r="E219" s="21">
        <f t="shared" si="9"/>
        <v>-2.4055848724433636E-2</v>
      </c>
    </row>
    <row r="220" spans="1:5" x14ac:dyDescent="0.25">
      <c r="A220" s="66">
        <v>1611</v>
      </c>
      <c r="B220" s="66">
        <v>71.599997999999999</v>
      </c>
      <c r="C220" s="21">
        <f t="shared" si="10"/>
        <v>5.6022555486697516E-3</v>
      </c>
      <c r="D220" s="21">
        <f t="shared" si="11"/>
        <v>-4.8763456041152516E-3</v>
      </c>
      <c r="E220" s="21">
        <f t="shared" si="9"/>
        <v>3.6295497227725E-4</v>
      </c>
    </row>
    <row r="221" spans="1:5" x14ac:dyDescent="0.25">
      <c r="A221" s="66">
        <v>1622</v>
      </c>
      <c r="B221" s="66">
        <v>71.550003000000004</v>
      </c>
      <c r="C221" s="21">
        <f t="shared" si="10"/>
        <v>6.8048514983837897E-3</v>
      </c>
      <c r="D221" s="21">
        <f t="shared" si="11"/>
        <v>-6.9849810245835222E-4</v>
      </c>
      <c r="E221" s="21">
        <f t="shared" si="9"/>
        <v>3.0531766979627188E-3</v>
      </c>
    </row>
    <row r="222" spans="1:5" x14ac:dyDescent="0.25">
      <c r="A222" s="66">
        <v>1609.900024</v>
      </c>
      <c r="B222" s="66">
        <v>71.25</v>
      </c>
      <c r="C222" s="21">
        <f t="shared" si="10"/>
        <v>-7.4878755193513872E-3</v>
      </c>
      <c r="D222" s="21">
        <f t="shared" si="11"/>
        <v>-4.2017287824203976E-3</v>
      </c>
      <c r="E222" s="21">
        <f t="shared" si="9"/>
        <v>-5.844802150885892E-3</v>
      </c>
    </row>
    <row r="223" spans="1:5" x14ac:dyDescent="0.25">
      <c r="A223" s="66">
        <v>1597.849976</v>
      </c>
      <c r="B223" s="66">
        <v>70.900002000000001</v>
      </c>
      <c r="C223" s="21">
        <f t="shared" si="10"/>
        <v>-7.5131195899519384E-3</v>
      </c>
      <c r="D223" s="21">
        <f t="shared" si="11"/>
        <v>-4.9243574019337379E-3</v>
      </c>
      <c r="E223" s="21">
        <f t="shared" si="9"/>
        <v>-6.2187384959428386E-3</v>
      </c>
    </row>
    <row r="224" spans="1:5" x14ac:dyDescent="0.25">
      <c r="A224" s="66">
        <v>1604.6999510000001</v>
      </c>
      <c r="B224" s="66">
        <v>73.199996999999996</v>
      </c>
      <c r="C224" s="21">
        <f t="shared" si="10"/>
        <v>4.2778321039562131E-3</v>
      </c>
      <c r="D224" s="21">
        <f t="shared" si="11"/>
        <v>3.1924918236832314E-2</v>
      </c>
      <c r="E224" s="21">
        <f t="shared" si="9"/>
        <v>1.8101375170394264E-2</v>
      </c>
    </row>
    <row r="225" spans="1:5" x14ac:dyDescent="0.25">
      <c r="A225" s="66">
        <v>1594.599976</v>
      </c>
      <c r="B225" s="66">
        <v>75.5</v>
      </c>
      <c r="C225" s="21">
        <f t="shared" si="10"/>
        <v>-6.3138866524126702E-3</v>
      </c>
      <c r="D225" s="21">
        <f t="shared" si="11"/>
        <v>3.0937276271320605E-2</v>
      </c>
      <c r="E225" s="21">
        <f t="shared" si="9"/>
        <v>1.2311694809453967E-2</v>
      </c>
    </row>
    <row r="226" spans="1:5" x14ac:dyDescent="0.25">
      <c r="A226" s="66">
        <v>1569</v>
      </c>
      <c r="B226" s="66">
        <v>75.699996999999996</v>
      </c>
      <c r="C226" s="21">
        <f t="shared" si="10"/>
        <v>-1.6184432284565928E-2</v>
      </c>
      <c r="D226" s="21">
        <f t="shared" si="11"/>
        <v>2.6454645583044042E-3</v>
      </c>
      <c r="E226" s="21">
        <f t="shared" si="9"/>
        <v>-6.7694838631307619E-3</v>
      </c>
    </row>
    <row r="227" spans="1:5" x14ac:dyDescent="0.25">
      <c r="A227" s="66">
        <v>1554.900024</v>
      </c>
      <c r="B227" s="66">
        <v>74.300003000000004</v>
      </c>
      <c r="C227" s="21">
        <f t="shared" si="10"/>
        <v>-9.0272234341859364E-3</v>
      </c>
      <c r="D227" s="21">
        <f t="shared" si="11"/>
        <v>-1.8667128712720086E-2</v>
      </c>
      <c r="E227" s="21">
        <f t="shared" si="9"/>
        <v>-1.384717607345301E-2</v>
      </c>
    </row>
    <row r="228" spans="1:5" x14ac:dyDescent="0.25">
      <c r="A228" s="66">
        <v>1559.0500489999999</v>
      </c>
      <c r="B228" s="66">
        <v>76</v>
      </c>
      <c r="C228" s="21">
        <f t="shared" si="10"/>
        <v>2.6654425149586344E-3</v>
      </c>
      <c r="D228" s="21">
        <f t="shared" si="11"/>
        <v>2.2622348185767846E-2</v>
      </c>
      <c r="E228" s="21">
        <f t="shared" si="9"/>
        <v>1.2643895350363241E-2</v>
      </c>
    </row>
    <row r="229" spans="1:5" x14ac:dyDescent="0.25">
      <c r="A229" s="66">
        <v>1571.849976</v>
      </c>
      <c r="B229" s="66">
        <v>74.349997999999999</v>
      </c>
      <c r="C229" s="21">
        <f t="shared" si="10"/>
        <v>8.176561506622472E-3</v>
      </c>
      <c r="D229" s="21">
        <f t="shared" si="11"/>
        <v>-2.1949694279965615E-2</v>
      </c>
      <c r="E229" s="21">
        <f t="shared" si="9"/>
        <v>-6.8865663866715717E-3</v>
      </c>
    </row>
    <row r="230" spans="1:5" x14ac:dyDescent="0.25">
      <c r="A230" s="66">
        <v>1557.1999510000001</v>
      </c>
      <c r="B230" s="66">
        <v>79.400002000000001</v>
      </c>
      <c r="C230" s="21">
        <f t="shared" si="10"/>
        <v>-9.363949050862682E-3</v>
      </c>
      <c r="D230" s="21">
        <f t="shared" si="11"/>
        <v>6.5714747435641138E-2</v>
      </c>
      <c r="E230" s="21">
        <f t="shared" si="9"/>
        <v>2.8175399192389226E-2</v>
      </c>
    </row>
    <row r="231" spans="1:5" x14ac:dyDescent="0.25">
      <c r="A231" s="66">
        <v>1544</v>
      </c>
      <c r="B231" s="66">
        <v>79.349997999999999</v>
      </c>
      <c r="C231" s="21">
        <f t="shared" si="10"/>
        <v>-8.5128536848435559E-3</v>
      </c>
      <c r="D231" s="21">
        <f t="shared" si="11"/>
        <v>-6.2997167437774657E-4</v>
      </c>
      <c r="E231" s="21">
        <f t="shared" si="9"/>
        <v>-4.5714126796106511E-3</v>
      </c>
    </row>
    <row r="232" spans="1:5" x14ac:dyDescent="0.25">
      <c r="A232" s="66">
        <v>1543.5</v>
      </c>
      <c r="B232" s="66">
        <v>78.599997999999999</v>
      </c>
      <c r="C232" s="21">
        <f t="shared" si="10"/>
        <v>-3.2388664250749259E-4</v>
      </c>
      <c r="D232" s="21">
        <f t="shared" si="11"/>
        <v>-9.4967477777609371E-3</v>
      </c>
      <c r="E232" s="21">
        <f t="shared" si="9"/>
        <v>-4.9103172101342147E-3</v>
      </c>
    </row>
    <row r="233" spans="1:5" x14ac:dyDescent="0.25">
      <c r="A233" s="66">
        <v>1552.6999510000001</v>
      </c>
      <c r="B233" s="66">
        <v>80.099997999999999</v>
      </c>
      <c r="C233" s="21">
        <f t="shared" si="10"/>
        <v>5.9427544869783307E-3</v>
      </c>
      <c r="D233" s="21">
        <f t="shared" si="11"/>
        <v>1.8904155115656192E-2</v>
      </c>
      <c r="E233" s="21">
        <f t="shared" si="9"/>
        <v>1.2423454801317261E-2</v>
      </c>
    </row>
    <row r="234" spans="1:5" x14ac:dyDescent="0.25">
      <c r="A234" s="66">
        <v>1527.8000489999999</v>
      </c>
      <c r="B234" s="66">
        <v>85.150002000000001</v>
      </c>
      <c r="C234" s="21">
        <f t="shared" si="10"/>
        <v>-1.6166495249672747E-2</v>
      </c>
      <c r="D234" s="21">
        <f t="shared" si="11"/>
        <v>6.1138601491135279E-2</v>
      </c>
      <c r="E234" s="21">
        <f t="shared" si="9"/>
        <v>2.2486053120731264E-2</v>
      </c>
    </row>
    <row r="235" spans="1:5" x14ac:dyDescent="0.25">
      <c r="A235" s="66">
        <v>1536.349976</v>
      </c>
      <c r="B235" s="66">
        <v>87.300003000000004</v>
      </c>
      <c r="C235" s="21">
        <f t="shared" si="10"/>
        <v>5.5806335327996757E-3</v>
      </c>
      <c r="D235" s="21">
        <f t="shared" si="11"/>
        <v>2.4936066613157715E-2</v>
      </c>
      <c r="E235" s="21">
        <f t="shared" si="9"/>
        <v>1.5258350072978696E-2</v>
      </c>
    </row>
    <row r="236" spans="1:5" x14ac:dyDescent="0.25">
      <c r="A236" s="66">
        <v>1533.3000489999999</v>
      </c>
      <c r="B236" s="66">
        <v>83.400002000000001</v>
      </c>
      <c r="C236" s="21">
        <f t="shared" si="10"/>
        <v>-1.9871503127596698E-3</v>
      </c>
      <c r="D236" s="21">
        <f t="shared" si="11"/>
        <v>-4.5702163864300982E-2</v>
      </c>
      <c r="E236" s="21">
        <f t="shared" si="9"/>
        <v>-2.3844657088530327E-2</v>
      </c>
    </row>
    <row r="237" spans="1:5" x14ac:dyDescent="0.25">
      <c r="A237" s="66">
        <v>1506.6999510000001</v>
      </c>
      <c r="B237" s="66">
        <v>79.400002000000001</v>
      </c>
      <c r="C237" s="21">
        <f t="shared" si="10"/>
        <v>-1.7500511113721647E-2</v>
      </c>
      <c r="D237" s="21">
        <f t="shared" si="11"/>
        <v>-4.914993990350959E-2</v>
      </c>
      <c r="E237" s="21">
        <f t="shared" si="9"/>
        <v>-3.3325225508615622E-2</v>
      </c>
    </row>
    <row r="238" spans="1:5" x14ac:dyDescent="0.25">
      <c r="A238" s="66">
        <v>1507.650024</v>
      </c>
      <c r="B238" s="66">
        <v>73</v>
      </c>
      <c r="C238" s="21">
        <f t="shared" si="10"/>
        <v>6.3036677183464377E-4</v>
      </c>
      <c r="D238" s="21">
        <f t="shared" si="11"/>
        <v>-8.4038952293615438E-2</v>
      </c>
      <c r="E238" s="21">
        <f t="shared" si="9"/>
        <v>-4.1704292760890396E-2</v>
      </c>
    </row>
    <row r="239" spans="1:5" x14ac:dyDescent="0.25">
      <c r="A239" s="66">
        <v>1529</v>
      </c>
      <c r="B239" s="66">
        <v>73.25</v>
      </c>
      <c r="C239" s="21">
        <f t="shared" si="10"/>
        <v>1.4061763871389894E-2</v>
      </c>
      <c r="D239" s="21">
        <f t="shared" si="11"/>
        <v>3.4188067487854611E-3</v>
      </c>
      <c r="E239" s="21">
        <f t="shared" si="9"/>
        <v>8.7402853100876782E-3</v>
      </c>
    </row>
    <row r="240" spans="1:5" x14ac:dyDescent="0.25">
      <c r="A240" s="66">
        <v>1507.0500489999999</v>
      </c>
      <c r="B240" s="66">
        <v>72.150002000000001</v>
      </c>
      <c r="C240" s="21">
        <f t="shared" si="10"/>
        <v>-1.4459796838778337E-2</v>
      </c>
      <c r="D240" s="21">
        <f t="shared" si="11"/>
        <v>-1.5130934957269505E-2</v>
      </c>
      <c r="E240" s="21">
        <f t="shared" si="9"/>
        <v>-1.479536589802392E-2</v>
      </c>
    </row>
    <row r="241" spans="1:5" x14ac:dyDescent="0.25">
      <c r="A241" s="66">
        <v>1528.8000489999999</v>
      </c>
      <c r="B241" s="66">
        <v>72.400002000000001</v>
      </c>
      <c r="C241" s="21">
        <f t="shared" si="10"/>
        <v>1.4329015887060852E-2</v>
      </c>
      <c r="D241" s="21">
        <f t="shared" si="11"/>
        <v>3.4590140760723926E-3</v>
      </c>
      <c r="E241" s="21">
        <f t="shared" si="9"/>
        <v>8.8940149815666218E-3</v>
      </c>
    </row>
    <row r="242" spans="1:5" x14ac:dyDescent="0.25">
      <c r="A242" s="66">
        <v>1535.9499510000001</v>
      </c>
      <c r="B242" s="66">
        <v>72.25</v>
      </c>
      <c r="C242" s="21">
        <f t="shared" si="10"/>
        <v>4.6659042150281041E-3</v>
      </c>
      <c r="D242" s="21">
        <f t="shared" si="11"/>
        <v>-2.0740000234381693E-3</v>
      </c>
      <c r="E242" s="21">
        <f t="shared" si="9"/>
        <v>1.2959520957949674E-3</v>
      </c>
    </row>
    <row r="243" spans="1:5" x14ac:dyDescent="0.25">
      <c r="A243" s="66">
        <v>1518.8000489999999</v>
      </c>
      <c r="B243" s="66">
        <v>71.699996999999996</v>
      </c>
      <c r="C243" s="21">
        <f t="shared" si="10"/>
        <v>-1.1228468572413856E-2</v>
      </c>
      <c r="D243" s="21">
        <f t="shared" si="11"/>
        <v>-7.6416212279720288E-3</v>
      </c>
      <c r="E243" s="21">
        <f t="shared" si="9"/>
        <v>-9.4350449001929428E-3</v>
      </c>
    </row>
    <row r="244" spans="1:5" x14ac:dyDescent="0.25">
      <c r="A244" s="66">
        <v>1532</v>
      </c>
      <c r="B244" s="66">
        <v>70.349997999999999</v>
      </c>
      <c r="C244" s="21">
        <f t="shared" si="10"/>
        <v>8.6534896805774801E-3</v>
      </c>
      <c r="D244" s="21">
        <f t="shared" si="11"/>
        <v>-1.9007950633454018E-2</v>
      </c>
      <c r="E244" s="21">
        <f t="shared" si="9"/>
        <v>-5.1772304764382687E-3</v>
      </c>
    </row>
    <row r="245" spans="1:5" x14ac:dyDescent="0.25">
      <c r="A245" s="66">
        <v>1555.0500489999999</v>
      </c>
      <c r="B245" s="66">
        <v>69.300003000000004</v>
      </c>
      <c r="C245" s="21">
        <f t="shared" si="10"/>
        <v>1.4933659646934508E-2</v>
      </c>
      <c r="D245" s="21">
        <f t="shared" si="11"/>
        <v>-1.5037805645215556E-2</v>
      </c>
      <c r="E245" s="21">
        <f t="shared" si="9"/>
        <v>-5.2072999140524018E-5</v>
      </c>
    </row>
    <row r="246" spans="1:5" x14ac:dyDescent="0.25">
      <c r="A246" s="66">
        <v>1554.6999510000001</v>
      </c>
      <c r="B246" s="66">
        <v>71.650002000000001</v>
      </c>
      <c r="C246" s="21">
        <f t="shared" si="10"/>
        <v>-2.2516150911097048E-4</v>
      </c>
      <c r="D246" s="21">
        <f t="shared" si="11"/>
        <v>3.3348232701748769E-2</v>
      </c>
      <c r="E246" s="21">
        <f t="shared" si="9"/>
        <v>1.6561535596318899E-2</v>
      </c>
    </row>
    <row r="247" spans="1:5" x14ac:dyDescent="0.25">
      <c r="A247" s="66">
        <v>1528</v>
      </c>
      <c r="B247" s="66">
        <v>70.75</v>
      </c>
      <c r="C247" s="21">
        <f t="shared" si="10"/>
        <v>-1.7322878711894325E-2</v>
      </c>
      <c r="D247" s="21">
        <f t="shared" si="11"/>
        <v>-1.264064566430176E-2</v>
      </c>
      <c r="E247" s="21">
        <f t="shared" si="9"/>
        <v>-1.4981762188098043E-2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4A060A3B3F6449A144F18AACDD7E5" ma:contentTypeVersion="7" ma:contentTypeDescription="Create a new document." ma:contentTypeScope="" ma:versionID="5827f9cd87143ecd52be8ca9c71cabf8">
  <xsd:schema xmlns:xsd="http://www.w3.org/2001/XMLSchema" xmlns:xs="http://www.w3.org/2001/XMLSchema" xmlns:p="http://schemas.microsoft.com/office/2006/metadata/properties" xmlns:ns3="4ff62397-02ef-4e96-a337-1c5f0e24d1aa" xmlns:ns4="840f0f73-1d2e-49bc-8075-873f3fbadcb3" targetNamespace="http://schemas.microsoft.com/office/2006/metadata/properties" ma:root="true" ma:fieldsID="414e56ba1951354752c2e08a9ec645d0" ns3:_="" ns4:_="">
    <xsd:import namespace="4ff62397-02ef-4e96-a337-1c5f0e24d1aa"/>
    <xsd:import namespace="840f0f73-1d2e-49bc-8075-873f3fbad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62397-02ef-4e96-a337-1c5f0e24d1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0f73-1d2e-49bc-8075-873f3fbad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A434A8-B7EF-47FD-9691-2C92BD934C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62397-02ef-4e96-a337-1c5f0e24d1aa"/>
    <ds:schemaRef ds:uri="840f0f73-1d2e-49bc-8075-873f3fbad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493C5D-CD5B-4814-BED5-F761212C9A15}">
  <ds:schemaRefs>
    <ds:schemaRef ds:uri="http://schemas.microsoft.com/sharepoint/v3/contenttype/forms"/>
  </ds:schemaRefs>
</ds:datastoreItem>
</file>

<file path=customXml/itemProps3.xml><?xml version="1.0" encoding="utf-8"?>
<ds:datastoreItem xmlns:ds="http://schemas.openxmlformats.org/officeDocument/2006/customXml" ds:itemID="{82743928-0B03-4A1E-8F23-F02263A2FEB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Group Details</vt:lpstr>
      <vt:lpstr>HDFC Historical Data</vt:lpstr>
      <vt:lpstr>ONGC Historical Data</vt:lpstr>
      <vt:lpstr>SpiceJet Historical Data</vt:lpstr>
      <vt:lpstr>Sharpe Ratio Analysis</vt:lpstr>
      <vt:lpstr>Portfolio Data Inv D</vt:lpstr>
      <vt:lpstr>Portfolio Data Inv E</vt:lpstr>
      <vt:lpstr>Portfolio Data Inv 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Avantika Arvind</cp:lastModifiedBy>
  <cp:revision/>
  <dcterms:created xsi:type="dcterms:W3CDTF">2021-12-12T15:38:31Z</dcterms:created>
  <dcterms:modified xsi:type="dcterms:W3CDTF">2021-12-24T12:21:20Z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0x01010056F4A060A3B3F6449A144F18AACDD7E5</vt:lpwstr>
  </property>
</Properties>
</file>