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workbookProtection lockStructure="1"/>
  <bookViews>
    <workbookView xWindow="240" yWindow="75" windowWidth="20115" windowHeight="8505" activeTab="6"/>
  </bookViews>
  <sheets>
    <sheet name="Pricing" sheetId="1" r:id="rId1"/>
    <sheet name="Sales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definedNames>
    <definedName name="_xlnm.Print_Area" localSheetId="1">Sales!$C$1:$I$100</definedName>
    <definedName name="_xlnm.Print_Titles" localSheetId="1">Sales!$3:$3</definedName>
    <definedName name="sales">Sheet4!$D$6:$D$11</definedName>
    <definedName name="tax">Sheet4!$F$5:$H$5</definedName>
  </definedNames>
  <calcPr calcId="125725"/>
  <pivotCaches>
    <pivotCache cacheId="0" r:id="rId8"/>
    <pivotCache cacheId="7" r:id="rId9"/>
  </pivotCaches>
  <fileRecoveryPr repairLoad="1"/>
</workbook>
</file>

<file path=xl/calcChain.xml><?xml version="1.0" encoding="utf-8"?>
<calcChain xmlns="http://schemas.openxmlformats.org/spreadsheetml/2006/main">
  <c r="K5" i="5"/>
  <c r="K6"/>
  <c r="K7"/>
  <c r="K8"/>
  <c r="K9"/>
  <c r="K4"/>
  <c r="N18" i="7"/>
  <c r="O18"/>
  <c r="M18"/>
  <c r="O13"/>
  <c r="O14"/>
  <c r="O15"/>
  <c r="O16"/>
  <c r="O17"/>
  <c r="O12"/>
  <c r="M13"/>
  <c r="M14"/>
  <c r="M15"/>
  <c r="M16"/>
  <c r="M17"/>
  <c r="M12"/>
  <c r="X6"/>
  <c r="X7"/>
  <c r="X8"/>
  <c r="X9"/>
  <c r="X5"/>
  <c r="W6"/>
  <c r="W7"/>
  <c r="W8"/>
  <c r="W9"/>
  <c r="W5"/>
  <c r="V6"/>
  <c r="V7"/>
  <c r="V8"/>
  <c r="V9"/>
  <c r="V5"/>
  <c r="U6"/>
  <c r="U7"/>
  <c r="U8"/>
  <c r="U9"/>
  <c r="U5"/>
  <c r="T6"/>
  <c r="T7"/>
  <c r="T8"/>
  <c r="T9"/>
  <c r="T5"/>
  <c r="S6"/>
  <c r="S7"/>
  <c r="S8"/>
  <c r="S9"/>
  <c r="S5"/>
  <c r="R6"/>
  <c r="R7"/>
  <c r="R8"/>
  <c r="R9"/>
  <c r="R5"/>
  <c r="Q6"/>
  <c r="Q7"/>
  <c r="Q8"/>
  <c r="Q9"/>
  <c r="Q5"/>
  <c r="P6"/>
  <c r="P7"/>
  <c r="P8"/>
  <c r="P9"/>
  <c r="P5"/>
  <c r="O6"/>
  <c r="O7"/>
  <c r="O8"/>
  <c r="O9"/>
  <c r="O5"/>
  <c r="N6"/>
  <c r="N7"/>
  <c r="N8"/>
  <c r="N9"/>
  <c r="N5"/>
  <c r="M6"/>
  <c r="M7"/>
  <c r="M8"/>
  <c r="M9"/>
  <c r="M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5"/>
  <c r="H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5"/>
  <c r="I17" i="4"/>
  <c r="I18"/>
  <c r="I19"/>
  <c r="I20"/>
  <c r="I21"/>
  <c r="I16"/>
  <c r="I6"/>
  <c r="I7"/>
  <c r="I8"/>
  <c r="I9"/>
  <c r="I10"/>
  <c r="I11"/>
  <c r="E10" i="5"/>
  <c r="F10"/>
  <c r="G10"/>
  <c r="H10"/>
  <c r="I10"/>
  <c r="J10"/>
  <c r="D10"/>
  <c r="E4"/>
  <c r="F4"/>
  <c r="G4"/>
  <c r="H4"/>
  <c r="I4"/>
  <c r="J4"/>
  <c r="E5"/>
  <c r="F5"/>
  <c r="G5"/>
  <c r="H5"/>
  <c r="I5"/>
  <c r="J5"/>
  <c r="E6"/>
  <c r="F6"/>
  <c r="G6"/>
  <c r="H6"/>
  <c r="I6"/>
  <c r="J6"/>
  <c r="E7"/>
  <c r="F7"/>
  <c r="G7"/>
  <c r="H7"/>
  <c r="I7"/>
  <c r="J7"/>
  <c r="E8"/>
  <c r="F8"/>
  <c r="G8"/>
  <c r="H8"/>
  <c r="I8"/>
  <c r="J8"/>
  <c r="E9"/>
  <c r="F9"/>
  <c r="G9"/>
  <c r="H9"/>
  <c r="I9"/>
  <c r="J9"/>
  <c r="D5"/>
  <c r="D6"/>
  <c r="D7"/>
  <c r="D8"/>
  <c r="D9"/>
  <c r="D4"/>
  <c r="G16" i="4"/>
  <c r="H16"/>
  <c r="G17"/>
  <c r="H17"/>
  <c r="G18"/>
  <c r="H18"/>
  <c r="G19"/>
  <c r="H19"/>
  <c r="G20"/>
  <c r="H20"/>
  <c r="G21"/>
  <c r="H21"/>
  <c r="F17"/>
  <c r="F18"/>
  <c r="F19"/>
  <c r="F20"/>
  <c r="F21"/>
  <c r="F16"/>
  <c r="F7"/>
  <c r="G7"/>
  <c r="H7"/>
  <c r="F8"/>
  <c r="G8"/>
  <c r="H8"/>
  <c r="F9"/>
  <c r="G9"/>
  <c r="H9"/>
  <c r="F10"/>
  <c r="G10"/>
  <c r="H10"/>
  <c r="F11"/>
  <c r="G11"/>
  <c r="H11"/>
  <c r="G6"/>
  <c r="H6"/>
  <c r="F6"/>
  <c r="D17"/>
  <c r="D18"/>
  <c r="D19"/>
  <c r="D20"/>
  <c r="D21"/>
  <c r="D16"/>
  <c r="D6"/>
  <c r="D7"/>
  <c r="D8"/>
  <c r="D9"/>
  <c r="D10"/>
  <c r="D11"/>
  <c r="F17" i="2"/>
  <c r="F21"/>
  <c r="F25"/>
  <c r="F29"/>
  <c r="F33"/>
  <c r="F37"/>
  <c r="F41"/>
  <c r="F45"/>
  <c r="F49"/>
  <c r="F53"/>
  <c r="F57"/>
  <c r="F61"/>
  <c r="F65"/>
  <c r="F69"/>
  <c r="F73"/>
  <c r="F77"/>
  <c r="F81"/>
  <c r="F85"/>
  <c r="F89"/>
  <c r="F93"/>
  <c r="F97"/>
  <c r="F101"/>
  <c r="F105"/>
  <c r="F109"/>
  <c r="F113"/>
  <c r="F117"/>
  <c r="F121"/>
  <c r="F125"/>
  <c r="F129"/>
  <c r="F133"/>
  <c r="F137"/>
  <c r="F141"/>
  <c r="F145"/>
  <c r="F149"/>
  <c r="F153"/>
  <c r="F157"/>
  <c r="F161"/>
  <c r="F165"/>
  <c r="F169"/>
  <c r="F173"/>
  <c r="F177"/>
  <c r="F181"/>
  <c r="F185"/>
  <c r="F189"/>
  <c r="F193"/>
  <c r="F197"/>
  <c r="F201"/>
  <c r="E9"/>
  <c r="F9" s="1"/>
  <c r="E10"/>
  <c r="F10" s="1"/>
  <c r="E11"/>
  <c r="F11" s="1"/>
  <c r="E12"/>
  <c r="F12" s="1"/>
  <c r="E13"/>
  <c r="F13" s="1"/>
  <c r="E14"/>
  <c r="F14" s="1"/>
  <c r="E15"/>
  <c r="F15" s="1"/>
  <c r="E16"/>
  <c r="F16" s="1"/>
  <c r="E17"/>
  <c r="E18"/>
  <c r="F18" s="1"/>
  <c r="E19"/>
  <c r="F19" s="1"/>
  <c r="E20"/>
  <c r="F20" s="1"/>
  <c r="E21"/>
  <c r="E22"/>
  <c r="F22" s="1"/>
  <c r="E23"/>
  <c r="F23" s="1"/>
  <c r="E24"/>
  <c r="F24" s="1"/>
  <c r="E25"/>
  <c r="E26"/>
  <c r="F26" s="1"/>
  <c r="E27"/>
  <c r="F27" s="1"/>
  <c r="E28"/>
  <c r="F28" s="1"/>
  <c r="E29"/>
  <c r="E30"/>
  <c r="F30" s="1"/>
  <c r="E31"/>
  <c r="F31" s="1"/>
  <c r="E32"/>
  <c r="F32" s="1"/>
  <c r="E33"/>
  <c r="E34"/>
  <c r="F34" s="1"/>
  <c r="E35"/>
  <c r="F35" s="1"/>
  <c r="E36"/>
  <c r="F36" s="1"/>
  <c r="E37"/>
  <c r="E38"/>
  <c r="F38" s="1"/>
  <c r="E39"/>
  <c r="F39" s="1"/>
  <c r="E40"/>
  <c r="F40" s="1"/>
  <c r="E41"/>
  <c r="E42"/>
  <c r="F42" s="1"/>
  <c r="E43"/>
  <c r="F43" s="1"/>
  <c r="E44"/>
  <c r="F44" s="1"/>
  <c r="E45"/>
  <c r="E46"/>
  <c r="F46" s="1"/>
  <c r="E47"/>
  <c r="F47" s="1"/>
  <c r="E48"/>
  <c r="F48" s="1"/>
  <c r="E49"/>
  <c r="E50"/>
  <c r="F50" s="1"/>
  <c r="E51"/>
  <c r="F51" s="1"/>
  <c r="E52"/>
  <c r="F52" s="1"/>
  <c r="E53"/>
  <c r="E54"/>
  <c r="F54" s="1"/>
  <c r="E55"/>
  <c r="F55" s="1"/>
  <c r="E56"/>
  <c r="F56" s="1"/>
  <c r="E57"/>
  <c r="E58"/>
  <c r="F58" s="1"/>
  <c r="E59"/>
  <c r="F59" s="1"/>
  <c r="E60"/>
  <c r="F60" s="1"/>
  <c r="E61"/>
  <c r="E62"/>
  <c r="F62" s="1"/>
  <c r="E63"/>
  <c r="F63" s="1"/>
  <c r="E64"/>
  <c r="F64" s="1"/>
  <c r="E65"/>
  <c r="E66"/>
  <c r="F66" s="1"/>
  <c r="E67"/>
  <c r="F67" s="1"/>
  <c r="E68"/>
  <c r="F68" s="1"/>
  <c r="E69"/>
  <c r="E70"/>
  <c r="F70" s="1"/>
  <c r="E71"/>
  <c r="F71" s="1"/>
  <c r="E72"/>
  <c r="F72" s="1"/>
  <c r="E73"/>
  <c r="E74"/>
  <c r="F74" s="1"/>
  <c r="E75"/>
  <c r="F75" s="1"/>
  <c r="E76"/>
  <c r="F76" s="1"/>
  <c r="E77"/>
  <c r="E78"/>
  <c r="F78" s="1"/>
  <c r="E79"/>
  <c r="F79" s="1"/>
  <c r="E80"/>
  <c r="F80" s="1"/>
  <c r="E81"/>
  <c r="E82"/>
  <c r="F82" s="1"/>
  <c r="E83"/>
  <c r="F83" s="1"/>
  <c r="E84"/>
  <c r="F84" s="1"/>
  <c r="E85"/>
  <c r="E86"/>
  <c r="F86" s="1"/>
  <c r="E87"/>
  <c r="F87" s="1"/>
  <c r="E88"/>
  <c r="F88" s="1"/>
  <c r="E89"/>
  <c r="E90"/>
  <c r="F90" s="1"/>
  <c r="E91"/>
  <c r="F91" s="1"/>
  <c r="E92"/>
  <c r="F92" s="1"/>
  <c r="E93"/>
  <c r="E94"/>
  <c r="F94" s="1"/>
  <c r="E95"/>
  <c r="F95" s="1"/>
  <c r="E96"/>
  <c r="F96" s="1"/>
  <c r="E97"/>
  <c r="E98"/>
  <c r="F98" s="1"/>
  <c r="E99"/>
  <c r="F99" s="1"/>
  <c r="E100"/>
  <c r="F100" s="1"/>
  <c r="E101"/>
  <c r="E102"/>
  <c r="F102" s="1"/>
  <c r="E103"/>
  <c r="F103" s="1"/>
  <c r="E104"/>
  <c r="F104" s="1"/>
  <c r="E105"/>
  <c r="E106"/>
  <c r="F106" s="1"/>
  <c r="E107"/>
  <c r="F107" s="1"/>
  <c r="E108"/>
  <c r="F108" s="1"/>
  <c r="E109"/>
  <c r="E110"/>
  <c r="F110" s="1"/>
  <c r="E111"/>
  <c r="F111" s="1"/>
  <c r="E112"/>
  <c r="F112" s="1"/>
  <c r="E113"/>
  <c r="E114"/>
  <c r="F114" s="1"/>
  <c r="E115"/>
  <c r="F115" s="1"/>
  <c r="E116"/>
  <c r="F116" s="1"/>
  <c r="E117"/>
  <c r="E118"/>
  <c r="F118" s="1"/>
  <c r="E119"/>
  <c r="F119" s="1"/>
  <c r="E120"/>
  <c r="F120" s="1"/>
  <c r="E121"/>
  <c r="E122"/>
  <c r="F122" s="1"/>
  <c r="E123"/>
  <c r="F123" s="1"/>
  <c r="E124"/>
  <c r="F124" s="1"/>
  <c r="E125"/>
  <c r="E126"/>
  <c r="F126" s="1"/>
  <c r="E127"/>
  <c r="F127" s="1"/>
  <c r="E128"/>
  <c r="F128" s="1"/>
  <c r="E129"/>
  <c r="E130"/>
  <c r="F130" s="1"/>
  <c r="E131"/>
  <c r="F131" s="1"/>
  <c r="E132"/>
  <c r="F132" s="1"/>
  <c r="E133"/>
  <c r="E134"/>
  <c r="F134" s="1"/>
  <c r="E135"/>
  <c r="F135" s="1"/>
  <c r="E136"/>
  <c r="F136" s="1"/>
  <c r="E137"/>
  <c r="E138"/>
  <c r="F138" s="1"/>
  <c r="E139"/>
  <c r="F139" s="1"/>
  <c r="E140"/>
  <c r="F140" s="1"/>
  <c r="E141"/>
  <c r="E142"/>
  <c r="F142" s="1"/>
  <c r="E143"/>
  <c r="F143" s="1"/>
  <c r="E144"/>
  <c r="F144" s="1"/>
  <c r="E145"/>
  <c r="E146"/>
  <c r="F146" s="1"/>
  <c r="E147"/>
  <c r="F147" s="1"/>
  <c r="E148"/>
  <c r="F148" s="1"/>
  <c r="E149"/>
  <c r="E150"/>
  <c r="F150" s="1"/>
  <c r="E151"/>
  <c r="F151" s="1"/>
  <c r="E152"/>
  <c r="F152" s="1"/>
  <c r="E153"/>
  <c r="E154"/>
  <c r="F154" s="1"/>
  <c r="E155"/>
  <c r="F155" s="1"/>
  <c r="E156"/>
  <c r="F156" s="1"/>
  <c r="E157"/>
  <c r="E158"/>
  <c r="F158" s="1"/>
  <c r="E159"/>
  <c r="F159" s="1"/>
  <c r="E160"/>
  <c r="F160" s="1"/>
  <c r="E161"/>
  <c r="E162"/>
  <c r="F162" s="1"/>
  <c r="E163"/>
  <c r="F163" s="1"/>
  <c r="E164"/>
  <c r="F164" s="1"/>
  <c r="E165"/>
  <c r="E166"/>
  <c r="F166" s="1"/>
  <c r="E167"/>
  <c r="F167" s="1"/>
  <c r="E168"/>
  <c r="F168" s="1"/>
  <c r="E169"/>
  <c r="E170"/>
  <c r="F170" s="1"/>
  <c r="E171"/>
  <c r="F171" s="1"/>
  <c r="E172"/>
  <c r="F172" s="1"/>
  <c r="E173"/>
  <c r="E174"/>
  <c r="F174" s="1"/>
  <c r="E175"/>
  <c r="F175" s="1"/>
  <c r="E176"/>
  <c r="F176" s="1"/>
  <c r="E177"/>
  <c r="E178"/>
  <c r="F178" s="1"/>
  <c r="E179"/>
  <c r="F179" s="1"/>
  <c r="E180"/>
  <c r="F180" s="1"/>
  <c r="E181"/>
  <c r="E182"/>
  <c r="F182" s="1"/>
  <c r="E183"/>
  <c r="F183" s="1"/>
  <c r="E184"/>
  <c r="F184" s="1"/>
  <c r="E185"/>
  <c r="E186"/>
  <c r="F186" s="1"/>
  <c r="E187"/>
  <c r="F187" s="1"/>
  <c r="E188"/>
  <c r="F188" s="1"/>
  <c r="E189"/>
  <c r="E190"/>
  <c r="F190" s="1"/>
  <c r="E191"/>
  <c r="F191" s="1"/>
  <c r="E192"/>
  <c r="F192" s="1"/>
  <c r="E193"/>
  <c r="E194"/>
  <c r="F194" s="1"/>
  <c r="E195"/>
  <c r="F195" s="1"/>
  <c r="E196"/>
  <c r="F196" s="1"/>
  <c r="E197"/>
  <c r="E198"/>
  <c r="F198" s="1"/>
  <c r="E199"/>
  <c r="F199" s="1"/>
  <c r="E200"/>
  <c r="F200" s="1"/>
  <c r="E201"/>
  <c r="E202"/>
  <c r="F202" s="1"/>
  <c r="E203"/>
  <c r="F203" s="1"/>
  <c r="E4"/>
  <c r="F4" s="1"/>
  <c r="E5"/>
  <c r="F5" s="1"/>
  <c r="E6"/>
  <c r="F6" s="1"/>
  <c r="E7"/>
  <c r="F7" s="1"/>
  <c r="E8"/>
  <c r="F8" s="1"/>
</calcChain>
</file>

<file path=xl/sharedStrings.xml><?xml version="1.0" encoding="utf-8"?>
<sst xmlns="http://schemas.openxmlformats.org/spreadsheetml/2006/main" count="998" uniqueCount="166">
  <si>
    <t>CA pricing sheet</t>
  </si>
  <si>
    <t>Service Type</t>
  </si>
  <si>
    <t>Service
Code</t>
  </si>
  <si>
    <t>Description of Service</t>
  </si>
  <si>
    <t>Price
(INR)</t>
  </si>
  <si>
    <t>ITR</t>
  </si>
  <si>
    <t>I1</t>
  </si>
  <si>
    <t>Income tax return</t>
  </si>
  <si>
    <t>GSTR</t>
  </si>
  <si>
    <t>G1</t>
  </si>
  <si>
    <t>GST returns</t>
  </si>
  <si>
    <t>Tax audit</t>
  </si>
  <si>
    <t>I2</t>
  </si>
  <si>
    <t>Audit under Income tax Act, 1961</t>
  </si>
  <si>
    <t>GST audit</t>
  </si>
  <si>
    <t>G2</t>
  </si>
  <si>
    <t>Audit under Central Goods and Services tax Act, 2017</t>
  </si>
  <si>
    <t>Stat audit</t>
  </si>
  <si>
    <t>C1</t>
  </si>
  <si>
    <t>Audit under Companies Act, 2013</t>
  </si>
  <si>
    <t>Discounts</t>
  </si>
  <si>
    <t>Combo of I1 and I2</t>
  </si>
  <si>
    <t>Combo of G1 and G2</t>
  </si>
  <si>
    <t>Sales in 2021</t>
  </si>
  <si>
    <t>Bill no.</t>
  </si>
  <si>
    <t>Service</t>
  </si>
  <si>
    <t>Service code</t>
  </si>
  <si>
    <t>Law</t>
  </si>
  <si>
    <t>Amount (INR)</t>
  </si>
  <si>
    <t>Date</t>
  </si>
  <si>
    <t>State</t>
  </si>
  <si>
    <t>GST Audit</t>
  </si>
  <si>
    <t>Maharashtra</t>
  </si>
  <si>
    <t>Stat Audit</t>
  </si>
  <si>
    <t>Gujarat</t>
  </si>
  <si>
    <t>Punjab</t>
  </si>
  <si>
    <t>Accounting work</t>
  </si>
  <si>
    <t>Tamil Nadu</t>
  </si>
  <si>
    <t>Tax Audit</t>
  </si>
  <si>
    <t>Rajasthan</t>
  </si>
  <si>
    <t>1/16/2021</t>
  </si>
  <si>
    <t>Goa</t>
  </si>
  <si>
    <t>Himachal Pradesh</t>
  </si>
  <si>
    <t>1/18/2021</t>
  </si>
  <si>
    <t>1/20/2021</t>
  </si>
  <si>
    <t>1/22/2021</t>
  </si>
  <si>
    <t>1/24/2021</t>
  </si>
  <si>
    <t>1/27/2021</t>
  </si>
  <si>
    <t>1/28/2021</t>
  </si>
  <si>
    <t>1/30/2021</t>
  </si>
  <si>
    <t>2/14/2021</t>
  </si>
  <si>
    <t>2/17/2021</t>
  </si>
  <si>
    <t>2/18/2021</t>
  </si>
  <si>
    <t>2/20/2021</t>
  </si>
  <si>
    <t>2/21/2021</t>
  </si>
  <si>
    <t>2/22/2021</t>
  </si>
  <si>
    <t>2/23/2021</t>
  </si>
  <si>
    <t>29/02/2021</t>
  </si>
  <si>
    <t>3/15/2021</t>
  </si>
  <si>
    <t>3/16/2021</t>
  </si>
  <si>
    <t>3/19/2021</t>
  </si>
  <si>
    <t>3/21/2021</t>
  </si>
  <si>
    <t>3/22/2021</t>
  </si>
  <si>
    <t>3/23/2021</t>
  </si>
  <si>
    <t>3/24/2021</t>
  </si>
  <si>
    <t>3/26/2021</t>
  </si>
  <si>
    <t>3/29/2021</t>
  </si>
  <si>
    <t>3/30/2021</t>
  </si>
  <si>
    <t>4/17/2021</t>
  </si>
  <si>
    <t>4/18/2021</t>
  </si>
  <si>
    <t>4/21/2021</t>
  </si>
  <si>
    <t>4/22/2021</t>
  </si>
  <si>
    <t>4/23/2021</t>
  </si>
  <si>
    <t>4/25/2021</t>
  </si>
  <si>
    <t>4/27/2021</t>
  </si>
  <si>
    <t>4/30/2021</t>
  </si>
  <si>
    <t>5/14/2021</t>
  </si>
  <si>
    <t>5/15/2021</t>
  </si>
  <si>
    <t>5/16/2021</t>
  </si>
  <si>
    <t>5/18/2021</t>
  </si>
  <si>
    <t>5/19/2021</t>
  </si>
  <si>
    <t>5/20/2021</t>
  </si>
  <si>
    <t>5/22/2021</t>
  </si>
  <si>
    <t>5/23/2021</t>
  </si>
  <si>
    <t>5/25/2021</t>
  </si>
  <si>
    <t>5/26/2021</t>
  </si>
  <si>
    <t>5/27/2021</t>
  </si>
  <si>
    <t>5/28/2021</t>
  </si>
  <si>
    <t>5/29/2021</t>
  </si>
  <si>
    <t>5/30/2021</t>
  </si>
  <si>
    <t>6/20/2021</t>
  </si>
  <si>
    <t>6/23/2021</t>
  </si>
  <si>
    <t>6/25/2021</t>
  </si>
  <si>
    <t>6/26/2021</t>
  </si>
  <si>
    <t>6/27/2021</t>
  </si>
  <si>
    <t>7/13/2021</t>
  </si>
  <si>
    <t>7/20/2021</t>
  </si>
  <si>
    <t>7/22/2021</t>
  </si>
  <si>
    <t>7/23/2021</t>
  </si>
  <si>
    <t>7/25/2021</t>
  </si>
  <si>
    <t>7/28/2021</t>
  </si>
  <si>
    <t>7/29/2021</t>
  </si>
  <si>
    <t>7/30/2021</t>
  </si>
  <si>
    <t>7/31/2021</t>
  </si>
  <si>
    <t>8/13/2021</t>
  </si>
  <si>
    <t>8/19/2021</t>
  </si>
  <si>
    <t>8/23/2021</t>
  </si>
  <si>
    <t>8/24/2021</t>
  </si>
  <si>
    <t>8/25/2021</t>
  </si>
  <si>
    <t>8/27/2021</t>
  </si>
  <si>
    <t>8/28/2021</t>
  </si>
  <si>
    <t>8/29/2021</t>
  </si>
  <si>
    <t>9/15/2021</t>
  </si>
  <si>
    <t>9/18/2021</t>
  </si>
  <si>
    <t>9/19/2021</t>
  </si>
  <si>
    <t>9/20/2021</t>
  </si>
  <si>
    <t>9/25/2021</t>
  </si>
  <si>
    <t>9/26/2021</t>
  </si>
  <si>
    <t>9/27/2021</t>
  </si>
  <si>
    <t>9/29/2021</t>
  </si>
  <si>
    <t>10/16/2021</t>
  </si>
  <si>
    <t>10/23/2021</t>
  </si>
  <si>
    <t>10/25/2021</t>
  </si>
  <si>
    <t>10/26/2021</t>
  </si>
  <si>
    <t>11/15/2021</t>
  </si>
  <si>
    <t>11/25/2021</t>
  </si>
  <si>
    <t>11/26/2021</t>
  </si>
  <si>
    <t>11/28/2021</t>
  </si>
  <si>
    <t>11/29/2021</t>
  </si>
  <si>
    <t>11/30/2021</t>
  </si>
  <si>
    <t>12/15/2021</t>
  </si>
  <si>
    <t>12/16/2021</t>
  </si>
  <si>
    <t>Taxes payable</t>
  </si>
  <si>
    <t>Total Sales</t>
  </si>
  <si>
    <t>Tax rates -&gt;</t>
  </si>
  <si>
    <t>Central Govt</t>
  </si>
  <si>
    <t>State Govt</t>
  </si>
  <si>
    <t>Local Govt</t>
  </si>
  <si>
    <t>Statement</t>
  </si>
  <si>
    <t>NA</t>
  </si>
  <si>
    <t>State Settlement</t>
  </si>
  <si>
    <t>Taxes for each service</t>
  </si>
  <si>
    <t>Taxes to states</t>
  </si>
  <si>
    <t>Row Labels</t>
  </si>
  <si>
    <t>Grand Total</t>
  </si>
  <si>
    <t>Column Labels</t>
  </si>
  <si>
    <t>Sum of Amount (INR)</t>
  </si>
  <si>
    <t>(All)</t>
  </si>
  <si>
    <t>Amount payable to Central Govt. is Rs.</t>
  </si>
  <si>
    <t>, to the State Govt. is Rs.</t>
  </si>
  <si>
    <t>, and the Local Govt. is Rs.</t>
  </si>
  <si>
    <t>for the</t>
  </si>
  <si>
    <t>Sum of Grand Total</t>
  </si>
  <si>
    <t>(blank)</t>
  </si>
  <si>
    <t>Values</t>
  </si>
  <si>
    <t>Sum of Gujarat</t>
  </si>
  <si>
    <t>Sum of Maharashtra</t>
  </si>
  <si>
    <t>Sum of Rajasthan</t>
  </si>
  <si>
    <t>Sum of Tamil Nadu</t>
  </si>
  <si>
    <t>DAY</t>
  </si>
  <si>
    <t>MONTH</t>
  </si>
  <si>
    <t>YEAR</t>
  </si>
  <si>
    <t>MONTHS</t>
  </si>
  <si>
    <t>Profit rate</t>
  </si>
  <si>
    <t>Profit</t>
  </si>
  <si>
    <t>Total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</si>
</sst>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0" formatCode="mm/dd/yyyy"/>
    <numFmt numFmtId="173" formatCode="0.0000%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3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2" fillId="0" borderId="0" xfId="0" applyFont="1"/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170" fontId="0" fillId="0" borderId="0" xfId="0" applyNumberFormat="1"/>
    <xf numFmtId="170" fontId="0" fillId="0" borderId="0" xfId="1" applyNumberFormat="1" applyFont="1"/>
    <xf numFmtId="0" fontId="3" fillId="0" borderId="0" xfId="0" applyFont="1"/>
    <xf numFmtId="173" fontId="0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6">
    <dxf>
      <fill>
        <patternFill patternType="lightHorizontal">
          <bgColor rgb="FFFF0000"/>
        </patternFill>
      </fill>
    </dxf>
    <dxf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pivotSource>
    <c:name>[Book1 (1).xlsx]Sheet3!PivotTable1</c:name>
    <c:fmtId val="0"/>
  </c:pivotSource>
  <c:chart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</c:pivotFmts>
    <c:plotArea>
      <c:layout/>
      <c:barChart>
        <c:barDir val="col"/>
        <c:grouping val="clustered"/>
        <c:ser>
          <c:idx val="0"/>
          <c:order val="0"/>
          <c:tx>
            <c:strRef>
              <c:f>Sheet3!$F$12:$F$13</c:f>
              <c:strCache>
                <c:ptCount val="1"/>
                <c:pt idx="0">
                  <c:v>Sum of Grand Total</c:v>
                </c:pt>
              </c:strCache>
            </c:strRef>
          </c:tx>
          <c:cat>
            <c:multiLvlStrRef>
              <c:f>Sheet3!$E$14:$E$38</c:f>
              <c:multiLvlStrCache>
                <c:ptCount val="6"/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127000</c:v>
                  </c:pt>
                  <c:pt idx="3">
                    <c:v>122000</c:v>
                  </c:pt>
                  <c:pt idx="4">
                    <c:v>66000</c:v>
                  </c:pt>
                  <c:pt idx="5">
                    <c:v>61000</c:v>
                  </c:pt>
                </c:lvl>
                <c:lvl>
                  <c:pt idx="0">
                    <c:v>(blank)</c:v>
                  </c:pt>
                  <c:pt idx="1">
                    <c:v>27000</c:v>
                  </c:pt>
                  <c:pt idx="2">
                    <c:v>130000</c:v>
                  </c:pt>
                  <c:pt idx="3">
                    <c:v>275000</c:v>
                  </c:pt>
                  <c:pt idx="4">
                    <c:v>20000</c:v>
                  </c:pt>
                  <c:pt idx="5">
                    <c:v>11000</c:v>
                  </c:pt>
                </c:lvl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164000</c:v>
                  </c:pt>
                  <c:pt idx="3">
                    <c:v>12000</c:v>
                  </c:pt>
                  <c:pt idx="4">
                    <c:v>11000</c:v>
                  </c:pt>
                  <c:pt idx="5">
                    <c:v>54000</c:v>
                  </c:pt>
                </c:lvl>
                <c:lvl>
                  <c:pt idx="0">
                    <c:v>Accounting work</c:v>
                  </c:pt>
                  <c:pt idx="1">
                    <c:v>GST Audit</c:v>
                  </c:pt>
                  <c:pt idx="2">
                    <c:v>GSTR</c:v>
                  </c:pt>
                  <c:pt idx="3">
                    <c:v>ITR</c:v>
                  </c:pt>
                  <c:pt idx="4">
                    <c:v>Stat Audit</c:v>
                  </c:pt>
                  <c:pt idx="5">
                    <c:v>Tax Audit</c:v>
                  </c:pt>
                </c:lvl>
              </c:multiLvlStrCache>
            </c:multiLvlStrRef>
          </c:cat>
          <c:val>
            <c:numRef>
              <c:f>Sheet3!$F$14:$F$38</c:f>
              <c:numCache>
                <c:formatCode>General</c:formatCode>
                <c:ptCount val="6"/>
                <c:pt idx="0">
                  <c:v>211000</c:v>
                </c:pt>
                <c:pt idx="1">
                  <c:v>454000</c:v>
                </c:pt>
                <c:pt idx="2">
                  <c:v>1312000</c:v>
                </c:pt>
                <c:pt idx="3">
                  <c:v>785000</c:v>
                </c:pt>
                <c:pt idx="4">
                  <c:v>500000</c:v>
                </c:pt>
                <c:pt idx="5">
                  <c:v>412000</c:v>
                </c:pt>
              </c:numCache>
            </c:numRef>
          </c:val>
        </c:ser>
        <c:ser>
          <c:idx val="1"/>
          <c:order val="1"/>
          <c:tx>
            <c:strRef>
              <c:f>Sheet3!$G$12:$G$13</c:f>
              <c:strCache>
                <c:ptCount val="1"/>
                <c:pt idx="0">
                  <c:v>Sum of Gujarat</c:v>
                </c:pt>
              </c:strCache>
            </c:strRef>
          </c:tx>
          <c:cat>
            <c:multiLvlStrRef>
              <c:f>Sheet3!$E$14:$E$38</c:f>
              <c:multiLvlStrCache>
                <c:ptCount val="6"/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127000</c:v>
                  </c:pt>
                  <c:pt idx="3">
                    <c:v>122000</c:v>
                  </c:pt>
                  <c:pt idx="4">
                    <c:v>66000</c:v>
                  </c:pt>
                  <c:pt idx="5">
                    <c:v>61000</c:v>
                  </c:pt>
                </c:lvl>
                <c:lvl>
                  <c:pt idx="0">
                    <c:v>(blank)</c:v>
                  </c:pt>
                  <c:pt idx="1">
                    <c:v>27000</c:v>
                  </c:pt>
                  <c:pt idx="2">
                    <c:v>130000</c:v>
                  </c:pt>
                  <c:pt idx="3">
                    <c:v>275000</c:v>
                  </c:pt>
                  <c:pt idx="4">
                    <c:v>20000</c:v>
                  </c:pt>
                  <c:pt idx="5">
                    <c:v>11000</c:v>
                  </c:pt>
                </c:lvl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164000</c:v>
                  </c:pt>
                  <c:pt idx="3">
                    <c:v>12000</c:v>
                  </c:pt>
                  <c:pt idx="4">
                    <c:v>11000</c:v>
                  </c:pt>
                  <c:pt idx="5">
                    <c:v>54000</c:v>
                  </c:pt>
                </c:lvl>
                <c:lvl>
                  <c:pt idx="0">
                    <c:v>Accounting work</c:v>
                  </c:pt>
                  <c:pt idx="1">
                    <c:v>GST Audit</c:v>
                  </c:pt>
                  <c:pt idx="2">
                    <c:v>GSTR</c:v>
                  </c:pt>
                  <c:pt idx="3">
                    <c:v>ITR</c:v>
                  </c:pt>
                  <c:pt idx="4">
                    <c:v>Stat Audit</c:v>
                  </c:pt>
                  <c:pt idx="5">
                    <c:v>Tax Audit</c:v>
                  </c:pt>
                </c:lvl>
              </c:multiLvlStrCache>
            </c:multiLvlStrRef>
          </c:cat>
          <c:val>
            <c:numRef>
              <c:f>Sheet3!$G$14:$G$38</c:f>
              <c:numCache>
                <c:formatCode>General</c:formatCode>
                <c:ptCount val="6"/>
                <c:pt idx="0">
                  <c:v>16000</c:v>
                </c:pt>
                <c:pt idx="1">
                  <c:v>124000</c:v>
                </c:pt>
                <c:pt idx="2">
                  <c:v>139000</c:v>
                </c:pt>
                <c:pt idx="3">
                  <c:v>84000</c:v>
                </c:pt>
                <c:pt idx="4">
                  <c:v>162000</c:v>
                </c:pt>
                <c:pt idx="5">
                  <c:v>78000</c:v>
                </c:pt>
              </c:numCache>
            </c:numRef>
          </c:val>
        </c:ser>
        <c:ser>
          <c:idx val="2"/>
          <c:order val="2"/>
          <c:tx>
            <c:strRef>
              <c:f>Sheet3!$H$12:$H$13</c:f>
              <c:strCache>
                <c:ptCount val="1"/>
                <c:pt idx="0">
                  <c:v>Sum of Maharashtra</c:v>
                </c:pt>
              </c:strCache>
            </c:strRef>
          </c:tx>
          <c:cat>
            <c:multiLvlStrRef>
              <c:f>Sheet3!$E$14:$E$38</c:f>
              <c:multiLvlStrCache>
                <c:ptCount val="6"/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127000</c:v>
                  </c:pt>
                  <c:pt idx="3">
                    <c:v>122000</c:v>
                  </c:pt>
                  <c:pt idx="4">
                    <c:v>66000</c:v>
                  </c:pt>
                  <c:pt idx="5">
                    <c:v>61000</c:v>
                  </c:pt>
                </c:lvl>
                <c:lvl>
                  <c:pt idx="0">
                    <c:v>(blank)</c:v>
                  </c:pt>
                  <c:pt idx="1">
                    <c:v>27000</c:v>
                  </c:pt>
                  <c:pt idx="2">
                    <c:v>130000</c:v>
                  </c:pt>
                  <c:pt idx="3">
                    <c:v>275000</c:v>
                  </c:pt>
                  <c:pt idx="4">
                    <c:v>20000</c:v>
                  </c:pt>
                  <c:pt idx="5">
                    <c:v>11000</c:v>
                  </c:pt>
                </c:lvl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164000</c:v>
                  </c:pt>
                  <c:pt idx="3">
                    <c:v>12000</c:v>
                  </c:pt>
                  <c:pt idx="4">
                    <c:v>11000</c:v>
                  </c:pt>
                  <c:pt idx="5">
                    <c:v>54000</c:v>
                  </c:pt>
                </c:lvl>
                <c:lvl>
                  <c:pt idx="0">
                    <c:v>Accounting work</c:v>
                  </c:pt>
                  <c:pt idx="1">
                    <c:v>GST Audit</c:v>
                  </c:pt>
                  <c:pt idx="2">
                    <c:v>GSTR</c:v>
                  </c:pt>
                  <c:pt idx="3">
                    <c:v>ITR</c:v>
                  </c:pt>
                  <c:pt idx="4">
                    <c:v>Stat Audit</c:v>
                  </c:pt>
                  <c:pt idx="5">
                    <c:v>Tax Audit</c:v>
                  </c:pt>
                </c:lvl>
              </c:multiLvlStrCache>
            </c:multiLvlStrRef>
          </c:cat>
          <c:val>
            <c:numRef>
              <c:f>Sheet3!$H$14:$H$38</c:f>
              <c:numCache>
                <c:formatCode>General</c:formatCode>
                <c:ptCount val="6"/>
                <c:pt idx="0">
                  <c:v>15000</c:v>
                </c:pt>
                <c:pt idx="1">
                  <c:v>179000</c:v>
                </c:pt>
                <c:pt idx="2">
                  <c:v>389000</c:v>
                </c:pt>
                <c:pt idx="3">
                  <c:v>195000</c:v>
                </c:pt>
                <c:pt idx="4">
                  <c:v>80000</c:v>
                </c:pt>
                <c:pt idx="5">
                  <c:v>121000</c:v>
                </c:pt>
              </c:numCache>
            </c:numRef>
          </c:val>
        </c:ser>
        <c:ser>
          <c:idx val="3"/>
          <c:order val="3"/>
          <c:tx>
            <c:strRef>
              <c:f>Sheet3!$I$12:$I$13</c:f>
              <c:strCache>
                <c:ptCount val="1"/>
                <c:pt idx="0">
                  <c:v>Sum of Rajasthan</c:v>
                </c:pt>
              </c:strCache>
            </c:strRef>
          </c:tx>
          <c:cat>
            <c:multiLvlStrRef>
              <c:f>Sheet3!$E$14:$E$38</c:f>
              <c:multiLvlStrCache>
                <c:ptCount val="6"/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127000</c:v>
                  </c:pt>
                  <c:pt idx="3">
                    <c:v>122000</c:v>
                  </c:pt>
                  <c:pt idx="4">
                    <c:v>66000</c:v>
                  </c:pt>
                  <c:pt idx="5">
                    <c:v>61000</c:v>
                  </c:pt>
                </c:lvl>
                <c:lvl>
                  <c:pt idx="0">
                    <c:v>(blank)</c:v>
                  </c:pt>
                  <c:pt idx="1">
                    <c:v>27000</c:v>
                  </c:pt>
                  <c:pt idx="2">
                    <c:v>130000</c:v>
                  </c:pt>
                  <c:pt idx="3">
                    <c:v>275000</c:v>
                  </c:pt>
                  <c:pt idx="4">
                    <c:v>20000</c:v>
                  </c:pt>
                  <c:pt idx="5">
                    <c:v>11000</c:v>
                  </c:pt>
                </c:lvl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164000</c:v>
                  </c:pt>
                  <c:pt idx="3">
                    <c:v>12000</c:v>
                  </c:pt>
                  <c:pt idx="4">
                    <c:v>11000</c:v>
                  </c:pt>
                  <c:pt idx="5">
                    <c:v>54000</c:v>
                  </c:pt>
                </c:lvl>
                <c:lvl>
                  <c:pt idx="0">
                    <c:v>Accounting work</c:v>
                  </c:pt>
                  <c:pt idx="1">
                    <c:v>GST Audit</c:v>
                  </c:pt>
                  <c:pt idx="2">
                    <c:v>GSTR</c:v>
                  </c:pt>
                  <c:pt idx="3">
                    <c:v>ITR</c:v>
                  </c:pt>
                  <c:pt idx="4">
                    <c:v>Stat Audit</c:v>
                  </c:pt>
                  <c:pt idx="5">
                    <c:v>Tax Audit</c:v>
                  </c:pt>
                </c:lvl>
              </c:multiLvlStrCache>
            </c:multiLvlStrRef>
          </c:cat>
          <c:val>
            <c:numRef>
              <c:f>Sheet3!$I$14:$I$38</c:f>
              <c:numCache>
                <c:formatCode>General</c:formatCode>
                <c:ptCount val="6"/>
                <c:pt idx="0">
                  <c:v>52000</c:v>
                </c:pt>
                <c:pt idx="1">
                  <c:v>21000</c:v>
                </c:pt>
                <c:pt idx="2">
                  <c:v>204000</c:v>
                </c:pt>
                <c:pt idx="3">
                  <c:v>71000</c:v>
                </c:pt>
                <c:pt idx="4">
                  <c:v>39000</c:v>
                </c:pt>
                <c:pt idx="5">
                  <c:v>66000</c:v>
                </c:pt>
              </c:numCache>
            </c:numRef>
          </c:val>
        </c:ser>
        <c:ser>
          <c:idx val="4"/>
          <c:order val="4"/>
          <c:tx>
            <c:strRef>
              <c:f>Sheet3!$J$12:$J$13</c:f>
              <c:strCache>
                <c:ptCount val="1"/>
                <c:pt idx="0">
                  <c:v>Sum of Tamil Nadu</c:v>
                </c:pt>
              </c:strCache>
            </c:strRef>
          </c:tx>
          <c:cat>
            <c:multiLvlStrRef>
              <c:f>Sheet3!$E$14:$E$38</c:f>
              <c:multiLvlStrCache>
                <c:ptCount val="6"/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127000</c:v>
                  </c:pt>
                  <c:pt idx="3">
                    <c:v>122000</c:v>
                  </c:pt>
                  <c:pt idx="4">
                    <c:v>66000</c:v>
                  </c:pt>
                  <c:pt idx="5">
                    <c:v>61000</c:v>
                  </c:pt>
                </c:lvl>
                <c:lvl>
                  <c:pt idx="0">
                    <c:v>(blank)</c:v>
                  </c:pt>
                  <c:pt idx="1">
                    <c:v>27000</c:v>
                  </c:pt>
                  <c:pt idx="2">
                    <c:v>130000</c:v>
                  </c:pt>
                  <c:pt idx="3">
                    <c:v>275000</c:v>
                  </c:pt>
                  <c:pt idx="4">
                    <c:v>20000</c:v>
                  </c:pt>
                  <c:pt idx="5">
                    <c:v>11000</c:v>
                  </c:pt>
                </c:lvl>
                <c:lvl>
                  <c:pt idx="0">
                    <c:v>(blank)</c:v>
                  </c:pt>
                  <c:pt idx="1">
                    <c:v>(blank)</c:v>
                  </c:pt>
                  <c:pt idx="2">
                    <c:v>164000</c:v>
                  </c:pt>
                  <c:pt idx="3">
                    <c:v>12000</c:v>
                  </c:pt>
                  <c:pt idx="4">
                    <c:v>11000</c:v>
                  </c:pt>
                  <c:pt idx="5">
                    <c:v>54000</c:v>
                  </c:pt>
                </c:lvl>
                <c:lvl>
                  <c:pt idx="0">
                    <c:v>Accounting work</c:v>
                  </c:pt>
                  <c:pt idx="1">
                    <c:v>GST Audit</c:v>
                  </c:pt>
                  <c:pt idx="2">
                    <c:v>GSTR</c:v>
                  </c:pt>
                  <c:pt idx="3">
                    <c:v>ITR</c:v>
                  </c:pt>
                  <c:pt idx="4">
                    <c:v>Stat Audit</c:v>
                  </c:pt>
                  <c:pt idx="5">
                    <c:v>Tax Audit</c:v>
                  </c:pt>
                </c:lvl>
              </c:multiLvlStrCache>
            </c:multiLvlStrRef>
          </c:cat>
          <c:val>
            <c:numRef>
              <c:f>Sheet3!$J$14:$J$38</c:f>
              <c:numCache>
                <c:formatCode>General</c:formatCode>
                <c:ptCount val="6"/>
                <c:pt idx="0">
                  <c:v>128000</c:v>
                </c:pt>
                <c:pt idx="1">
                  <c:v>103000</c:v>
                </c:pt>
                <c:pt idx="2">
                  <c:v>159000</c:v>
                </c:pt>
                <c:pt idx="3">
                  <c:v>26000</c:v>
                </c:pt>
                <c:pt idx="4">
                  <c:v>122000</c:v>
                </c:pt>
                <c:pt idx="5">
                  <c:v>21000</c:v>
                </c:pt>
              </c:numCache>
            </c:numRef>
          </c:val>
        </c:ser>
        <c:axId val="86099840"/>
        <c:axId val="86461440"/>
      </c:barChart>
      <c:catAx>
        <c:axId val="86099840"/>
        <c:scaling>
          <c:orientation val="minMax"/>
        </c:scaling>
        <c:axPos val="b"/>
        <c:tickLblPos val="nextTo"/>
        <c:crossAx val="86461440"/>
        <c:crosses val="autoZero"/>
        <c:auto val="1"/>
        <c:lblAlgn val="ctr"/>
        <c:lblOffset val="100"/>
      </c:catAx>
      <c:valAx>
        <c:axId val="86461440"/>
        <c:scaling>
          <c:orientation val="minMax"/>
        </c:scaling>
        <c:axPos val="l"/>
        <c:majorGridlines/>
        <c:numFmt formatCode="General" sourceLinked="1"/>
        <c:tickLblPos val="nextTo"/>
        <c:crossAx val="860998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autoTitleDeleted val="1"/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Sheet5!$D$4:$J$4</c:f>
              <c:numCache>
                <c:formatCode>General</c:formatCode>
                <c:ptCount val="7"/>
                <c:pt idx="0">
                  <c:v>179000</c:v>
                </c:pt>
                <c:pt idx="1">
                  <c:v>124000</c:v>
                </c:pt>
                <c:pt idx="2">
                  <c:v>0</c:v>
                </c:pt>
                <c:pt idx="3">
                  <c:v>103000</c:v>
                </c:pt>
                <c:pt idx="4">
                  <c:v>21000</c:v>
                </c:pt>
                <c:pt idx="5">
                  <c:v>0</c:v>
                </c:pt>
                <c:pt idx="6">
                  <c:v>27000</c:v>
                </c:pt>
              </c:numCache>
            </c:numRef>
          </c:val>
        </c:ser>
        <c:ser>
          <c:idx val="1"/>
          <c:order val="1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Sheet5!$D$5:$J$5</c:f>
              <c:numCache>
                <c:formatCode>General</c:formatCode>
                <c:ptCount val="7"/>
                <c:pt idx="0">
                  <c:v>80000</c:v>
                </c:pt>
                <c:pt idx="1">
                  <c:v>162000</c:v>
                </c:pt>
                <c:pt idx="2">
                  <c:v>66000</c:v>
                </c:pt>
                <c:pt idx="3">
                  <c:v>122000</c:v>
                </c:pt>
                <c:pt idx="4">
                  <c:v>39000</c:v>
                </c:pt>
                <c:pt idx="5">
                  <c:v>11000</c:v>
                </c:pt>
                <c:pt idx="6">
                  <c:v>20000</c:v>
                </c:pt>
              </c:numCache>
            </c:numRef>
          </c:val>
        </c:ser>
        <c:ser>
          <c:idx val="2"/>
          <c:order val="2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Sheet5!$D$6:$J$6</c:f>
              <c:numCache>
                <c:formatCode>General</c:formatCode>
                <c:ptCount val="7"/>
                <c:pt idx="0">
                  <c:v>195000</c:v>
                </c:pt>
                <c:pt idx="1">
                  <c:v>84000</c:v>
                </c:pt>
                <c:pt idx="2">
                  <c:v>122000</c:v>
                </c:pt>
                <c:pt idx="3">
                  <c:v>26000</c:v>
                </c:pt>
                <c:pt idx="4">
                  <c:v>71000</c:v>
                </c:pt>
                <c:pt idx="5">
                  <c:v>12000</c:v>
                </c:pt>
                <c:pt idx="6">
                  <c:v>275000</c:v>
                </c:pt>
              </c:numCache>
            </c:numRef>
          </c:val>
        </c:ser>
        <c:ser>
          <c:idx val="3"/>
          <c:order val="3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Sheet5!$D$7:$J$7</c:f>
              <c:numCache>
                <c:formatCode>General</c:formatCode>
                <c:ptCount val="7"/>
                <c:pt idx="0">
                  <c:v>389000</c:v>
                </c:pt>
                <c:pt idx="1">
                  <c:v>139000</c:v>
                </c:pt>
                <c:pt idx="2">
                  <c:v>127000</c:v>
                </c:pt>
                <c:pt idx="3">
                  <c:v>159000</c:v>
                </c:pt>
                <c:pt idx="4">
                  <c:v>204000</c:v>
                </c:pt>
                <c:pt idx="5">
                  <c:v>164000</c:v>
                </c:pt>
                <c:pt idx="6">
                  <c:v>130000</c:v>
                </c:pt>
              </c:numCache>
            </c:numRef>
          </c:val>
        </c:ser>
        <c:ser>
          <c:idx val="4"/>
          <c:order val="4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Sheet5!$D$8:$J$8</c:f>
              <c:numCache>
                <c:formatCode>General</c:formatCode>
                <c:ptCount val="7"/>
                <c:pt idx="0">
                  <c:v>121000</c:v>
                </c:pt>
                <c:pt idx="1">
                  <c:v>78000</c:v>
                </c:pt>
                <c:pt idx="2">
                  <c:v>61000</c:v>
                </c:pt>
                <c:pt idx="3">
                  <c:v>21000</c:v>
                </c:pt>
                <c:pt idx="4">
                  <c:v>66000</c:v>
                </c:pt>
                <c:pt idx="5">
                  <c:v>54000</c:v>
                </c:pt>
                <c:pt idx="6">
                  <c:v>11000</c:v>
                </c:pt>
              </c:numCache>
            </c:numRef>
          </c:val>
        </c:ser>
        <c:ser>
          <c:idx val="5"/>
          <c:order val="5"/>
          <c:dLbls>
            <c:showPercent val="1"/>
            <c:showLeaderLines val="1"/>
          </c:dLbls>
          <c:cat>
            <c:strRef>
              <c:f>Sheet5!$D$3:$J$3</c:f>
              <c:strCache>
                <c:ptCount val="7"/>
                <c:pt idx="0">
                  <c:v>Maharashtra</c:v>
                </c:pt>
                <c:pt idx="1">
                  <c:v>Gujarat</c:v>
                </c:pt>
                <c:pt idx="2">
                  <c:v>Punjab</c:v>
                </c:pt>
                <c:pt idx="3">
                  <c:v>Tamil Nadu</c:v>
                </c:pt>
                <c:pt idx="4">
                  <c:v>Rajasthan</c:v>
                </c:pt>
                <c:pt idx="5">
                  <c:v>Goa</c:v>
                </c:pt>
                <c:pt idx="6">
                  <c:v>Himachal Pradesh</c:v>
                </c:pt>
              </c:strCache>
            </c:strRef>
          </c:cat>
          <c:val>
            <c:numRef>
              <c:f>Sheet5!$D$9:$J$9</c:f>
              <c:numCache>
                <c:formatCode>General</c:formatCode>
                <c:ptCount val="7"/>
                <c:pt idx="0">
                  <c:v>15000</c:v>
                </c:pt>
                <c:pt idx="1">
                  <c:v>16000</c:v>
                </c:pt>
                <c:pt idx="2">
                  <c:v>0</c:v>
                </c:pt>
                <c:pt idx="3">
                  <c:v>128000</c:v>
                </c:pt>
                <c:pt idx="4">
                  <c:v>52000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IN"/>
  <c:chart>
    <c:autoTitleDeleted val="1"/>
    <c:plotArea>
      <c:layout/>
      <c:pieChart>
        <c:varyColors val="1"/>
        <c:ser>
          <c:idx val="0"/>
          <c:order val="0"/>
          <c:dLbls>
            <c:dLbl>
              <c:idx val="4"/>
              <c:layout/>
              <c:dLblPos val="bestFit"/>
              <c:showPercent val="1"/>
            </c:dLbl>
            <c:showPercent val="1"/>
            <c:showLeaderLines val="1"/>
          </c:dLbls>
          <c:cat>
            <c:strRef>
              <c:f>Sheet4!$C$6:$C$11</c:f>
              <c:strCache>
                <c:ptCount val="6"/>
                <c:pt idx="0">
                  <c:v>GST Audit</c:v>
                </c:pt>
                <c:pt idx="1">
                  <c:v>Stat Audit</c:v>
                </c:pt>
                <c:pt idx="2">
                  <c:v>ITR</c:v>
                </c:pt>
                <c:pt idx="3">
                  <c:v>GSTR</c:v>
                </c:pt>
                <c:pt idx="4">
                  <c:v>Tax Audit</c:v>
                </c:pt>
                <c:pt idx="5">
                  <c:v>Accounting work</c:v>
                </c:pt>
              </c:strCache>
            </c:strRef>
          </c:cat>
          <c:val>
            <c:numRef>
              <c:f>Sheet4!$D$6:$D$11</c:f>
              <c:numCache>
                <c:formatCode>General</c:formatCode>
                <c:ptCount val="6"/>
                <c:pt idx="0">
                  <c:v>454000</c:v>
                </c:pt>
                <c:pt idx="1">
                  <c:v>500000</c:v>
                </c:pt>
                <c:pt idx="2">
                  <c:v>785000</c:v>
                </c:pt>
                <c:pt idx="3">
                  <c:v>1312000</c:v>
                </c:pt>
                <c:pt idx="4">
                  <c:v>412000</c:v>
                </c:pt>
                <c:pt idx="5">
                  <c:v>211000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t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11</xdr:row>
      <xdr:rowOff>57150</xdr:rowOff>
    </xdr:from>
    <xdr:to>
      <xdr:col>22</xdr:col>
      <xdr:colOff>190500</xdr:colOff>
      <xdr:row>25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8</xdr:col>
      <xdr:colOff>304800</xdr:colOff>
      <xdr:row>15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</xdr:row>
      <xdr:rowOff>0</xdr:rowOff>
    </xdr:from>
    <xdr:to>
      <xdr:col>16</xdr:col>
      <xdr:colOff>304800</xdr:colOff>
      <xdr:row>15</xdr:row>
      <xdr:rowOff>76200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4558.931005902778" createdVersion="3" refreshedVersion="3" minRefreshableVersion="3" recordCount="200">
  <cacheSource type="worksheet">
    <worksheetSource ref="C3:I203" sheet="Sales"/>
  </cacheSource>
  <cacheFields count="7">
    <cacheField name="Bill no." numFmtId="0">
      <sharedItems containsSemiMixedTypes="0" containsString="0" containsNumber="1" containsInteger="1" minValue="1" maxValue="200"/>
    </cacheField>
    <cacheField name="Service" numFmtId="0">
      <sharedItems count="6">
        <s v="GST Audit"/>
        <s v="Stat Audit"/>
        <s v="GSTR"/>
        <s v="Accounting work"/>
        <s v="Tax Audit"/>
        <s v="ITR"/>
      </sharedItems>
    </cacheField>
    <cacheField name="Service code" numFmtId="0">
      <sharedItems/>
    </cacheField>
    <cacheField name="Law" numFmtId="0">
      <sharedItems count="4">
        <s v="CGST ACT, 2017"/>
        <s v="COMPANIES ACT, 2013"/>
        <s v="MISCELLANEOUS"/>
        <s v="INCOME TAX ACT,1961"/>
      </sharedItems>
    </cacheField>
    <cacheField name="Amount (INR)" numFmtId="3">
      <sharedItems containsSemiMixedTypes="0" containsString="0" containsNumber="1" containsInteger="1" minValue="7000" maxValue="30000"/>
    </cacheField>
    <cacheField name="Date" numFmtId="0">
      <sharedItems containsDate="1" containsMixedTypes="1" minDate="2021-01-03T00:00:00" maxDate="2021-12-13T00:00:00"/>
    </cacheField>
    <cacheField name="State" numFmtId="0">
      <sharedItems count="7">
        <s v="Maharashtra"/>
        <s v="Gujarat"/>
        <s v="Punjab"/>
        <s v="Tamil Nadu"/>
        <s v="Rajasthan"/>
        <s v="Goa"/>
        <s v="Himachal Pradesh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User" refreshedDate="44559.467824768515" createdVersion="3" refreshedVersion="3" minRefreshableVersion="3" recordCount="6">
  <cacheSource type="worksheet">
    <worksheetSource ref="A4:I10" sheet="Sheet3"/>
  </cacheSource>
  <cacheFields count="9">
    <cacheField name="Row Labels" numFmtId="0">
      <sharedItems count="6">
        <s v="Accounting work"/>
        <s v="GST Audit"/>
        <s v="GSTR"/>
        <s v="ITR"/>
        <s v="Stat Audit"/>
        <s v="Tax Audit"/>
      </sharedItems>
    </cacheField>
    <cacheField name="Goa" numFmtId="0">
      <sharedItems containsString="0" containsBlank="1" containsNumber="1" containsInteger="1" minValue="11000" maxValue="164000" count="5">
        <m/>
        <n v="164000"/>
        <n v="12000"/>
        <n v="11000"/>
        <n v="54000"/>
      </sharedItems>
    </cacheField>
    <cacheField name="Gujarat" numFmtId="0">
      <sharedItems containsSemiMixedTypes="0" containsString="0" containsNumber="1" containsInteger="1" minValue="16000" maxValue="162000"/>
    </cacheField>
    <cacheField name="Himachal Pradesh" numFmtId="0">
      <sharedItems containsString="0" containsBlank="1" containsNumber="1" containsInteger="1" minValue="11000" maxValue="275000" count="6">
        <m/>
        <n v="27000"/>
        <n v="130000"/>
        <n v="275000"/>
        <n v="20000"/>
        <n v="11000"/>
      </sharedItems>
    </cacheField>
    <cacheField name="Maharashtra" numFmtId="0">
      <sharedItems containsSemiMixedTypes="0" containsString="0" containsNumber="1" containsInteger="1" minValue="15000" maxValue="389000"/>
    </cacheField>
    <cacheField name="Punjab" numFmtId="0">
      <sharedItems containsString="0" containsBlank="1" containsNumber="1" containsInteger="1" minValue="61000" maxValue="127000" count="5">
        <m/>
        <n v="127000"/>
        <n v="122000"/>
        <n v="66000"/>
        <n v="61000"/>
      </sharedItems>
    </cacheField>
    <cacheField name="Rajasthan" numFmtId="0">
      <sharedItems containsSemiMixedTypes="0" containsString="0" containsNumber="1" containsInteger="1" minValue="21000" maxValue="204000"/>
    </cacheField>
    <cacheField name="Tamil Nadu" numFmtId="0">
      <sharedItems containsSemiMixedTypes="0" containsString="0" containsNumber="1" containsInteger="1" minValue="21000" maxValue="159000"/>
    </cacheField>
    <cacheField name="Grand Total" numFmtId="0">
      <sharedItems containsSemiMixedTypes="0" containsString="0" containsNumber="1" containsInteger="1" minValue="211000" maxValue="131200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0">
  <r>
    <n v="1"/>
    <x v="0"/>
    <s v="G2"/>
    <x v="0"/>
    <n v="24000"/>
    <d v="2021-06-01T00:00:00"/>
    <x v="0"/>
  </r>
  <r>
    <n v="2"/>
    <x v="1"/>
    <s v="C1"/>
    <x v="1"/>
    <n v="24000"/>
    <d v="2021-07-01T00:00:00"/>
    <x v="1"/>
  </r>
  <r>
    <n v="3"/>
    <x v="2"/>
    <s v="G1"/>
    <x v="0"/>
    <n v="7000"/>
    <d v="2021-08-01T00:00:00"/>
    <x v="0"/>
  </r>
  <r>
    <n v="4"/>
    <x v="2"/>
    <s v="G1"/>
    <x v="0"/>
    <n v="15000"/>
    <d v="2021-10-01T00:00:00"/>
    <x v="2"/>
  </r>
  <r>
    <n v="5"/>
    <x v="3"/>
    <s v="SERVICE CODE NOT FOUND"/>
    <x v="2"/>
    <n v="16000"/>
    <d v="2021-10-01T00:00:00"/>
    <x v="3"/>
  </r>
  <r>
    <n v="6"/>
    <x v="4"/>
    <s v="I2"/>
    <x v="3"/>
    <n v="10000"/>
    <d v="2021-11-01T00:00:00"/>
    <x v="0"/>
  </r>
  <r>
    <n v="7"/>
    <x v="1"/>
    <s v="C1"/>
    <x v="1"/>
    <n v="17000"/>
    <d v="2021-11-01T00:00:00"/>
    <x v="4"/>
  </r>
  <r>
    <n v="8"/>
    <x v="2"/>
    <s v="G1"/>
    <x v="0"/>
    <n v="26000"/>
    <s v="1/16/2021"/>
    <x v="5"/>
  </r>
  <r>
    <n v="9"/>
    <x v="5"/>
    <s v="I1"/>
    <x v="3"/>
    <n v="13000"/>
    <s v="1/16/2021"/>
    <x v="6"/>
  </r>
  <r>
    <n v="10"/>
    <x v="5"/>
    <s v="I1"/>
    <x v="3"/>
    <n v="27000"/>
    <s v="1/16/2021"/>
    <x v="2"/>
  </r>
  <r>
    <n v="11"/>
    <x v="2"/>
    <s v="G1"/>
    <x v="0"/>
    <n v="19000"/>
    <s v="1/16/2021"/>
    <x v="3"/>
  </r>
  <r>
    <n v="12"/>
    <x v="1"/>
    <s v="C1"/>
    <x v="1"/>
    <n v="23000"/>
    <s v="1/18/2021"/>
    <x v="0"/>
  </r>
  <r>
    <n v="13"/>
    <x v="0"/>
    <s v="G2"/>
    <x v="0"/>
    <n v="18000"/>
    <s v="1/20/2021"/>
    <x v="3"/>
  </r>
  <r>
    <n v="14"/>
    <x v="1"/>
    <s v="C1"/>
    <x v="1"/>
    <n v="20000"/>
    <s v="1/22/2021"/>
    <x v="2"/>
  </r>
  <r>
    <n v="15"/>
    <x v="5"/>
    <s v="I1"/>
    <x v="3"/>
    <n v="27000"/>
    <s v="1/24/2021"/>
    <x v="6"/>
  </r>
  <r>
    <n v="16"/>
    <x v="2"/>
    <s v="G1"/>
    <x v="0"/>
    <n v="16000"/>
    <s v="1/27/2021"/>
    <x v="1"/>
  </r>
  <r>
    <n v="17"/>
    <x v="2"/>
    <s v="G1"/>
    <x v="0"/>
    <n v="23000"/>
    <s v="1/28/2021"/>
    <x v="0"/>
  </r>
  <r>
    <n v="18"/>
    <x v="2"/>
    <s v="G1"/>
    <x v="0"/>
    <n v="10000"/>
    <s v="1/30/2021"/>
    <x v="1"/>
  </r>
  <r>
    <n v="19"/>
    <x v="1"/>
    <s v="C1"/>
    <x v="1"/>
    <n v="21000"/>
    <s v="1/30/2021"/>
    <x v="1"/>
  </r>
  <r>
    <n v="20"/>
    <x v="5"/>
    <s v="I1"/>
    <x v="3"/>
    <n v="13000"/>
    <d v="2021-02-02T00:00:00"/>
    <x v="0"/>
  </r>
  <r>
    <n v="21"/>
    <x v="4"/>
    <s v="I2"/>
    <x v="3"/>
    <n v="11000"/>
    <d v="2021-04-02T00:00:00"/>
    <x v="6"/>
  </r>
  <r>
    <n v="22"/>
    <x v="2"/>
    <s v="G1"/>
    <x v="0"/>
    <n v="13000"/>
    <d v="2021-11-02T00:00:00"/>
    <x v="5"/>
  </r>
  <r>
    <n v="23"/>
    <x v="2"/>
    <s v="G1"/>
    <x v="0"/>
    <n v="19000"/>
    <s v="2/14/2021"/>
    <x v="2"/>
  </r>
  <r>
    <n v="24"/>
    <x v="2"/>
    <s v="G1"/>
    <x v="0"/>
    <n v="19000"/>
    <s v="2/17/2021"/>
    <x v="0"/>
  </r>
  <r>
    <n v="25"/>
    <x v="3"/>
    <s v="SERVICE CODE NOT FOUND"/>
    <x v="2"/>
    <n v="16000"/>
    <s v="2/17/2021"/>
    <x v="1"/>
  </r>
  <r>
    <n v="26"/>
    <x v="0"/>
    <s v="G2"/>
    <x v="0"/>
    <n v="21000"/>
    <s v="2/17/2021"/>
    <x v="4"/>
  </r>
  <r>
    <n v="27"/>
    <x v="5"/>
    <s v="I1"/>
    <x v="3"/>
    <n v="25000"/>
    <s v="2/18/2021"/>
    <x v="6"/>
  </r>
  <r>
    <n v="28"/>
    <x v="3"/>
    <s v="SERVICE CODE NOT FOUND"/>
    <x v="2"/>
    <n v="15000"/>
    <s v="2/18/2021"/>
    <x v="0"/>
  </r>
  <r>
    <n v="29"/>
    <x v="3"/>
    <s v="SERVICE CODE NOT FOUND"/>
    <x v="2"/>
    <n v="24000"/>
    <s v="2/20/2021"/>
    <x v="3"/>
  </r>
  <r>
    <n v="30"/>
    <x v="5"/>
    <s v="I1"/>
    <x v="3"/>
    <n v="16000"/>
    <s v="2/21/2021"/>
    <x v="6"/>
  </r>
  <r>
    <n v="31"/>
    <x v="5"/>
    <s v="I1"/>
    <x v="3"/>
    <n v="19000"/>
    <s v="2/22/2021"/>
    <x v="0"/>
  </r>
  <r>
    <n v="32"/>
    <x v="5"/>
    <s v="I1"/>
    <x v="3"/>
    <n v="15000"/>
    <s v="2/23/2021"/>
    <x v="4"/>
  </r>
  <r>
    <n v="33"/>
    <x v="5"/>
    <s v="I1"/>
    <x v="3"/>
    <n v="12000"/>
    <s v="29/02/2021"/>
    <x v="6"/>
  </r>
  <r>
    <n v="34"/>
    <x v="1"/>
    <s v="C1"/>
    <x v="1"/>
    <n v="16000"/>
    <s v="29/02/2021"/>
    <x v="3"/>
  </r>
  <r>
    <n v="35"/>
    <x v="5"/>
    <s v="I1"/>
    <x v="3"/>
    <n v="14000"/>
    <d v="2021-01-03T00:00:00"/>
    <x v="6"/>
  </r>
  <r>
    <n v="36"/>
    <x v="5"/>
    <s v="I1"/>
    <x v="3"/>
    <n v="12000"/>
    <d v="2021-04-03T00:00:00"/>
    <x v="4"/>
  </r>
  <r>
    <n v="37"/>
    <x v="5"/>
    <s v="I1"/>
    <x v="3"/>
    <n v="23000"/>
    <d v="2021-05-03T00:00:00"/>
    <x v="0"/>
  </r>
  <r>
    <n v="38"/>
    <x v="0"/>
    <s v="G2"/>
    <x v="0"/>
    <n v="22000"/>
    <d v="2021-05-03T00:00:00"/>
    <x v="1"/>
  </r>
  <r>
    <n v="39"/>
    <x v="2"/>
    <s v="G1"/>
    <x v="0"/>
    <n v="22000"/>
    <s v="3/15/2021"/>
    <x v="0"/>
  </r>
  <r>
    <n v="40"/>
    <x v="2"/>
    <s v="G1"/>
    <x v="0"/>
    <n v="16000"/>
    <s v="3/15/2021"/>
    <x v="0"/>
  </r>
  <r>
    <n v="41"/>
    <x v="0"/>
    <s v="G2"/>
    <x v="0"/>
    <n v="20000"/>
    <s v="3/15/2021"/>
    <x v="1"/>
  </r>
  <r>
    <n v="42"/>
    <x v="1"/>
    <s v="C1"/>
    <x v="1"/>
    <n v="20000"/>
    <s v="3/16/2021"/>
    <x v="6"/>
  </r>
  <r>
    <n v="43"/>
    <x v="2"/>
    <s v="G1"/>
    <x v="0"/>
    <n v="16000"/>
    <s v="3/19/2021"/>
    <x v="2"/>
  </r>
  <r>
    <n v="44"/>
    <x v="2"/>
    <s v="G1"/>
    <x v="0"/>
    <n v="27000"/>
    <s v="3/19/2021"/>
    <x v="4"/>
  </r>
  <r>
    <n v="45"/>
    <x v="3"/>
    <s v="SERVICE CODE NOT FOUND"/>
    <x v="2"/>
    <n v="27000"/>
    <s v="3/21/2021"/>
    <x v="3"/>
  </r>
  <r>
    <n v="46"/>
    <x v="5"/>
    <s v="I1"/>
    <x v="3"/>
    <n v="12000"/>
    <s v="3/22/2021"/>
    <x v="5"/>
  </r>
  <r>
    <n v="47"/>
    <x v="4"/>
    <s v="I2"/>
    <x v="3"/>
    <n v="21000"/>
    <s v="3/23/2021"/>
    <x v="3"/>
  </r>
  <r>
    <n v="48"/>
    <x v="4"/>
    <s v="I2"/>
    <x v="3"/>
    <n v="22000"/>
    <s v="3/24/2021"/>
    <x v="0"/>
  </r>
  <r>
    <n v="49"/>
    <x v="2"/>
    <s v="G1"/>
    <x v="0"/>
    <n v="13000"/>
    <s v="3/26/2021"/>
    <x v="4"/>
  </r>
  <r>
    <n v="50"/>
    <x v="0"/>
    <s v="G2"/>
    <x v="0"/>
    <n v="20000"/>
    <s v="3/26/2021"/>
    <x v="3"/>
  </r>
  <r>
    <n v="51"/>
    <x v="2"/>
    <s v="G1"/>
    <x v="0"/>
    <n v="13000"/>
    <s v="3/29/2021"/>
    <x v="6"/>
  </r>
  <r>
    <n v="52"/>
    <x v="5"/>
    <s v="I1"/>
    <x v="3"/>
    <n v="10000"/>
    <s v="3/30/2021"/>
    <x v="4"/>
  </r>
  <r>
    <n v="53"/>
    <x v="5"/>
    <s v="I1"/>
    <x v="3"/>
    <n v="14000"/>
    <d v="2021-01-04T00:00:00"/>
    <x v="6"/>
  </r>
  <r>
    <n v="54"/>
    <x v="5"/>
    <s v="I1"/>
    <x v="3"/>
    <n v="24000"/>
    <d v="2021-01-04T00:00:00"/>
    <x v="2"/>
  </r>
  <r>
    <n v="55"/>
    <x v="0"/>
    <s v="G2"/>
    <x v="0"/>
    <n v="13000"/>
    <d v="2021-03-04T00:00:00"/>
    <x v="1"/>
  </r>
  <r>
    <n v="56"/>
    <x v="2"/>
    <s v="G1"/>
    <x v="0"/>
    <n v="15000"/>
    <d v="2021-06-04T00:00:00"/>
    <x v="5"/>
  </r>
  <r>
    <n v="57"/>
    <x v="0"/>
    <s v="G2"/>
    <x v="0"/>
    <n v="21000"/>
    <d v="2021-06-04T00:00:00"/>
    <x v="0"/>
  </r>
  <r>
    <n v="58"/>
    <x v="1"/>
    <s v="C1"/>
    <x v="1"/>
    <n v="12000"/>
    <d v="2021-12-04T00:00:00"/>
    <x v="3"/>
  </r>
  <r>
    <n v="59"/>
    <x v="2"/>
    <s v="G1"/>
    <x v="0"/>
    <n v="12000"/>
    <s v="4/17/2021"/>
    <x v="0"/>
  </r>
  <r>
    <n v="60"/>
    <x v="4"/>
    <s v="I2"/>
    <x v="3"/>
    <n v="21000"/>
    <s v="4/18/2021"/>
    <x v="4"/>
  </r>
  <r>
    <n v="61"/>
    <x v="5"/>
    <s v="I1"/>
    <x v="3"/>
    <n v="9000"/>
    <s v="4/21/2021"/>
    <x v="0"/>
  </r>
  <r>
    <n v="62"/>
    <x v="1"/>
    <s v="C1"/>
    <x v="1"/>
    <n v="29000"/>
    <s v="4/22/2021"/>
    <x v="2"/>
  </r>
  <r>
    <n v="63"/>
    <x v="2"/>
    <s v="G1"/>
    <x v="0"/>
    <n v="12000"/>
    <s v="4/23/2021"/>
    <x v="0"/>
  </r>
  <r>
    <n v="64"/>
    <x v="5"/>
    <s v="I1"/>
    <x v="3"/>
    <n v="14000"/>
    <s v="4/25/2021"/>
    <x v="2"/>
  </r>
  <r>
    <n v="65"/>
    <x v="2"/>
    <s v="G1"/>
    <x v="0"/>
    <n v="26000"/>
    <s v="4/27/2021"/>
    <x v="1"/>
  </r>
  <r>
    <n v="66"/>
    <x v="2"/>
    <s v="G1"/>
    <x v="0"/>
    <n v="23000"/>
    <s v="4/30/2021"/>
    <x v="6"/>
  </r>
  <r>
    <n v="67"/>
    <x v="2"/>
    <s v="G1"/>
    <x v="0"/>
    <n v="22000"/>
    <d v="2021-01-05T00:00:00"/>
    <x v="5"/>
  </r>
  <r>
    <n v="68"/>
    <x v="0"/>
    <s v="G2"/>
    <x v="0"/>
    <n v="16000"/>
    <d v="2021-01-05T00:00:00"/>
    <x v="3"/>
  </r>
  <r>
    <n v="69"/>
    <x v="2"/>
    <s v="G1"/>
    <x v="0"/>
    <n v="17000"/>
    <d v="2021-02-05T00:00:00"/>
    <x v="0"/>
  </r>
  <r>
    <n v="70"/>
    <x v="5"/>
    <s v="I1"/>
    <x v="3"/>
    <n v="9000"/>
    <d v="2021-02-05T00:00:00"/>
    <x v="0"/>
  </r>
  <r>
    <n v="71"/>
    <x v="5"/>
    <s v="I1"/>
    <x v="3"/>
    <n v="13000"/>
    <d v="2021-02-05T00:00:00"/>
    <x v="1"/>
  </r>
  <r>
    <n v="72"/>
    <x v="2"/>
    <s v="G1"/>
    <x v="0"/>
    <n v="16000"/>
    <d v="2021-03-05T00:00:00"/>
    <x v="0"/>
  </r>
  <r>
    <n v="73"/>
    <x v="4"/>
    <s v="I2"/>
    <x v="3"/>
    <n v="21000"/>
    <d v="2021-03-05T00:00:00"/>
    <x v="2"/>
  </r>
  <r>
    <n v="74"/>
    <x v="2"/>
    <s v="G1"/>
    <x v="0"/>
    <n v="18000"/>
    <d v="2021-05-05T00:00:00"/>
    <x v="3"/>
  </r>
  <r>
    <n v="75"/>
    <x v="5"/>
    <s v="I1"/>
    <x v="3"/>
    <n v="18000"/>
    <d v="2021-05-05T00:00:00"/>
    <x v="6"/>
  </r>
  <r>
    <n v="76"/>
    <x v="2"/>
    <s v="G1"/>
    <x v="0"/>
    <n v="10000"/>
    <d v="2021-06-05T00:00:00"/>
    <x v="0"/>
  </r>
  <r>
    <n v="77"/>
    <x v="4"/>
    <s v="I2"/>
    <x v="3"/>
    <n v="22000"/>
    <d v="2021-08-05T00:00:00"/>
    <x v="0"/>
  </r>
  <r>
    <n v="78"/>
    <x v="2"/>
    <s v="G1"/>
    <x v="0"/>
    <n v="30000"/>
    <d v="2021-08-05T00:00:00"/>
    <x v="1"/>
  </r>
  <r>
    <n v="79"/>
    <x v="5"/>
    <s v="I1"/>
    <x v="3"/>
    <n v="16000"/>
    <d v="2021-08-05T00:00:00"/>
    <x v="6"/>
  </r>
  <r>
    <n v="80"/>
    <x v="0"/>
    <s v="G2"/>
    <x v="0"/>
    <n v="18000"/>
    <d v="2021-08-05T00:00:00"/>
    <x v="1"/>
  </r>
  <r>
    <n v="81"/>
    <x v="2"/>
    <s v="G1"/>
    <x v="0"/>
    <n v="24000"/>
    <d v="2021-12-05T00:00:00"/>
    <x v="2"/>
  </r>
  <r>
    <n v="82"/>
    <x v="2"/>
    <s v="G1"/>
    <x v="0"/>
    <n v="24000"/>
    <s v="5/14/2021"/>
    <x v="3"/>
  </r>
  <r>
    <n v="83"/>
    <x v="0"/>
    <s v="G2"/>
    <x v="0"/>
    <n v="19000"/>
    <s v="5/14/2021"/>
    <x v="1"/>
  </r>
  <r>
    <n v="84"/>
    <x v="2"/>
    <s v="G1"/>
    <x v="0"/>
    <n v="20000"/>
    <s v="5/15/2021"/>
    <x v="4"/>
  </r>
  <r>
    <n v="85"/>
    <x v="2"/>
    <s v="G1"/>
    <x v="0"/>
    <n v="21000"/>
    <s v="5/16/2021"/>
    <x v="6"/>
  </r>
  <r>
    <n v="86"/>
    <x v="1"/>
    <s v="C1"/>
    <x v="1"/>
    <n v="14000"/>
    <s v="5/16/2021"/>
    <x v="1"/>
  </r>
  <r>
    <n v="87"/>
    <x v="3"/>
    <s v="SERVICE CODE NOT FOUND"/>
    <x v="2"/>
    <n v="22000"/>
    <s v="5/16/2021"/>
    <x v="3"/>
  </r>
  <r>
    <n v="88"/>
    <x v="0"/>
    <s v="G2"/>
    <x v="0"/>
    <n v="19000"/>
    <s v="5/18/2021"/>
    <x v="0"/>
  </r>
  <r>
    <n v="89"/>
    <x v="5"/>
    <s v="I1"/>
    <x v="3"/>
    <n v="14000"/>
    <s v="5/19/2021"/>
    <x v="4"/>
  </r>
  <r>
    <n v="90"/>
    <x v="5"/>
    <s v="I1"/>
    <x v="3"/>
    <n v="20000"/>
    <s v="5/20/2021"/>
    <x v="0"/>
  </r>
  <r>
    <n v="91"/>
    <x v="5"/>
    <s v="I1"/>
    <x v="3"/>
    <n v="15000"/>
    <s v="5/22/2021"/>
    <x v="3"/>
  </r>
  <r>
    <n v="92"/>
    <x v="1"/>
    <s v="C1"/>
    <x v="1"/>
    <n v="17000"/>
    <s v="5/23/2021"/>
    <x v="1"/>
  </r>
  <r>
    <n v="93"/>
    <x v="2"/>
    <s v="G1"/>
    <x v="0"/>
    <n v="13000"/>
    <s v="5/25/2021"/>
    <x v="0"/>
  </r>
  <r>
    <n v="94"/>
    <x v="2"/>
    <s v="G1"/>
    <x v="0"/>
    <n v="24000"/>
    <s v="5/25/2021"/>
    <x v="5"/>
  </r>
  <r>
    <n v="95"/>
    <x v="3"/>
    <s v="SERVICE CODE NOT FOUND"/>
    <x v="2"/>
    <n v="16000"/>
    <s v="5/25/2021"/>
    <x v="4"/>
  </r>
  <r>
    <n v="96"/>
    <x v="4"/>
    <s v="I2"/>
    <x v="3"/>
    <n v="15000"/>
    <s v="5/26/2021"/>
    <x v="1"/>
  </r>
  <r>
    <n v="97"/>
    <x v="4"/>
    <s v="I2"/>
    <x v="3"/>
    <n v="15000"/>
    <s v="5/26/2021"/>
    <x v="2"/>
  </r>
  <r>
    <n v="98"/>
    <x v="4"/>
    <s v="I2"/>
    <x v="3"/>
    <n v="21000"/>
    <s v="5/26/2021"/>
    <x v="4"/>
  </r>
  <r>
    <n v="99"/>
    <x v="1"/>
    <s v="C1"/>
    <x v="1"/>
    <n v="23000"/>
    <s v="5/26/2021"/>
    <x v="3"/>
  </r>
  <r>
    <n v="100"/>
    <x v="2"/>
    <s v="G1"/>
    <x v="0"/>
    <n v="22000"/>
    <s v="5/27/2021"/>
    <x v="0"/>
  </r>
  <r>
    <n v="101"/>
    <x v="5"/>
    <s v="I1"/>
    <x v="3"/>
    <n v="12000"/>
    <s v="5/27/2021"/>
    <x v="6"/>
  </r>
  <r>
    <n v="102"/>
    <x v="5"/>
    <s v="I1"/>
    <x v="3"/>
    <n v="18000"/>
    <s v="5/28/2021"/>
    <x v="0"/>
  </r>
  <r>
    <n v="103"/>
    <x v="5"/>
    <s v="I1"/>
    <x v="3"/>
    <n v="16000"/>
    <s v="5/28/2021"/>
    <x v="0"/>
  </r>
  <r>
    <n v="104"/>
    <x v="0"/>
    <s v="G2"/>
    <x v="0"/>
    <n v="28000"/>
    <s v="5/28/2021"/>
    <x v="0"/>
  </r>
  <r>
    <n v="105"/>
    <x v="5"/>
    <s v="I1"/>
    <x v="3"/>
    <n v="11000"/>
    <s v="5/29/2021"/>
    <x v="2"/>
  </r>
  <r>
    <n v="106"/>
    <x v="1"/>
    <s v="C1"/>
    <x v="1"/>
    <n v="22000"/>
    <s v="5/30/2021"/>
    <x v="3"/>
  </r>
  <r>
    <n v="107"/>
    <x v="2"/>
    <s v="G1"/>
    <x v="0"/>
    <n v="12000"/>
    <d v="2021-04-06T00:00:00"/>
    <x v="0"/>
  </r>
  <r>
    <n v="108"/>
    <x v="5"/>
    <s v="I1"/>
    <x v="3"/>
    <n v="20000"/>
    <d v="2021-04-06T00:00:00"/>
    <x v="2"/>
  </r>
  <r>
    <n v="109"/>
    <x v="5"/>
    <s v="I1"/>
    <x v="3"/>
    <n v="15000"/>
    <d v="2021-10-06T00:00:00"/>
    <x v="6"/>
  </r>
  <r>
    <n v="110"/>
    <x v="1"/>
    <s v="C1"/>
    <x v="1"/>
    <n v="16000"/>
    <d v="2021-11-06T00:00:00"/>
    <x v="3"/>
  </r>
  <r>
    <n v="111"/>
    <x v="2"/>
    <s v="G1"/>
    <x v="0"/>
    <n v="19000"/>
    <s v="6/20/2021"/>
    <x v="2"/>
  </r>
  <r>
    <n v="112"/>
    <x v="1"/>
    <s v="C1"/>
    <x v="1"/>
    <n v="21000"/>
    <s v="6/20/2021"/>
    <x v="1"/>
  </r>
  <r>
    <n v="113"/>
    <x v="1"/>
    <s v="C1"/>
    <x v="1"/>
    <n v="22000"/>
    <s v="6/23/2021"/>
    <x v="4"/>
  </r>
  <r>
    <n v="114"/>
    <x v="2"/>
    <s v="G1"/>
    <x v="0"/>
    <n v="7000"/>
    <s v="6/25/2021"/>
    <x v="6"/>
  </r>
  <r>
    <n v="115"/>
    <x v="2"/>
    <s v="G1"/>
    <x v="0"/>
    <n v="11000"/>
    <s v="6/26/2021"/>
    <x v="0"/>
  </r>
  <r>
    <n v="116"/>
    <x v="4"/>
    <s v="I2"/>
    <x v="3"/>
    <n v="24000"/>
    <s v="6/27/2021"/>
    <x v="0"/>
  </r>
  <r>
    <n v="117"/>
    <x v="5"/>
    <s v="I1"/>
    <x v="3"/>
    <n v="16000"/>
    <d v="2021-02-07T00:00:00"/>
    <x v="0"/>
  </r>
  <r>
    <n v="118"/>
    <x v="2"/>
    <s v="G1"/>
    <x v="0"/>
    <n v="17000"/>
    <d v="2021-02-07T00:00:00"/>
    <x v="6"/>
  </r>
  <r>
    <n v="119"/>
    <x v="2"/>
    <s v="G1"/>
    <x v="0"/>
    <n v="18000"/>
    <d v="2021-05-07T00:00:00"/>
    <x v="2"/>
  </r>
  <r>
    <n v="120"/>
    <x v="4"/>
    <s v="I2"/>
    <x v="3"/>
    <n v="19000"/>
    <d v="2021-07-07T00:00:00"/>
    <x v="5"/>
  </r>
  <r>
    <n v="121"/>
    <x v="1"/>
    <s v="C1"/>
    <x v="1"/>
    <n v="20000"/>
    <d v="2021-11-07T00:00:00"/>
    <x v="1"/>
  </r>
  <r>
    <n v="122"/>
    <x v="4"/>
    <s v="I2"/>
    <x v="3"/>
    <n v="20000"/>
    <s v="7/13/2021"/>
    <x v="1"/>
  </r>
  <r>
    <n v="123"/>
    <x v="4"/>
    <s v="I2"/>
    <x v="3"/>
    <n v="15000"/>
    <s v="7/20/2021"/>
    <x v="1"/>
  </r>
  <r>
    <n v="124"/>
    <x v="4"/>
    <s v="I2"/>
    <x v="3"/>
    <n v="27000"/>
    <s v="7/20/2021"/>
    <x v="5"/>
  </r>
  <r>
    <n v="125"/>
    <x v="5"/>
    <s v="I1"/>
    <x v="3"/>
    <n v="11000"/>
    <s v="7/20/2021"/>
    <x v="3"/>
  </r>
  <r>
    <n v="126"/>
    <x v="1"/>
    <s v="C1"/>
    <x v="1"/>
    <n v="21000"/>
    <s v="7/20/2021"/>
    <x v="1"/>
  </r>
  <r>
    <n v="127"/>
    <x v="4"/>
    <s v="I2"/>
    <x v="3"/>
    <n v="8000"/>
    <s v="7/22/2021"/>
    <x v="5"/>
  </r>
  <r>
    <n v="128"/>
    <x v="2"/>
    <s v="G1"/>
    <x v="0"/>
    <n v="17000"/>
    <s v="7/23/2021"/>
    <x v="1"/>
  </r>
  <r>
    <n v="129"/>
    <x v="1"/>
    <s v="C1"/>
    <x v="1"/>
    <n v="16000"/>
    <s v="7/25/2021"/>
    <x v="0"/>
  </r>
  <r>
    <n v="130"/>
    <x v="0"/>
    <s v="G2"/>
    <x v="0"/>
    <n v="18000"/>
    <s v="7/28/2021"/>
    <x v="1"/>
  </r>
  <r>
    <n v="131"/>
    <x v="5"/>
    <s v="I1"/>
    <x v="3"/>
    <n v="22000"/>
    <s v="7/29/2021"/>
    <x v="1"/>
  </r>
  <r>
    <n v="132"/>
    <x v="2"/>
    <s v="G1"/>
    <x v="0"/>
    <n v="22000"/>
    <s v="7/30/2021"/>
    <x v="4"/>
  </r>
  <r>
    <n v="133"/>
    <x v="2"/>
    <s v="G1"/>
    <x v="0"/>
    <n v="9000"/>
    <s v="7/31/2021"/>
    <x v="0"/>
  </r>
  <r>
    <n v="134"/>
    <x v="3"/>
    <s v="SERVICE CODE NOT FOUND"/>
    <x v="2"/>
    <n v="18000"/>
    <s v="7/31/2021"/>
    <x v="4"/>
  </r>
  <r>
    <n v="135"/>
    <x v="2"/>
    <s v="G1"/>
    <x v="0"/>
    <n v="23000"/>
    <d v="2021-01-08T00:00:00"/>
    <x v="6"/>
  </r>
  <r>
    <n v="136"/>
    <x v="1"/>
    <s v="C1"/>
    <x v="1"/>
    <n v="14000"/>
    <d v="2021-01-08T00:00:00"/>
    <x v="0"/>
  </r>
  <r>
    <n v="137"/>
    <x v="4"/>
    <s v="I2"/>
    <x v="3"/>
    <n v="8000"/>
    <d v="2021-03-08T00:00:00"/>
    <x v="0"/>
  </r>
  <r>
    <n v="138"/>
    <x v="1"/>
    <s v="C1"/>
    <x v="1"/>
    <n v="27000"/>
    <d v="2021-12-08T00:00:00"/>
    <x v="0"/>
  </r>
  <r>
    <n v="139"/>
    <x v="2"/>
    <s v="G1"/>
    <x v="0"/>
    <n v="13000"/>
    <s v="8/13/2021"/>
    <x v="3"/>
  </r>
  <r>
    <n v="140"/>
    <x v="0"/>
    <s v="G2"/>
    <x v="0"/>
    <n v="15000"/>
    <s v="8/19/2021"/>
    <x v="0"/>
  </r>
  <r>
    <n v="141"/>
    <x v="5"/>
    <s v="I1"/>
    <x v="3"/>
    <n v="24000"/>
    <s v="8/23/2021"/>
    <x v="6"/>
  </r>
  <r>
    <n v="142"/>
    <x v="5"/>
    <s v="I1"/>
    <x v="3"/>
    <n v="16000"/>
    <s v="8/24/2021"/>
    <x v="6"/>
  </r>
  <r>
    <n v="143"/>
    <x v="1"/>
    <s v="C1"/>
    <x v="1"/>
    <n v="12000"/>
    <s v="8/25/2021"/>
    <x v="3"/>
  </r>
  <r>
    <n v="144"/>
    <x v="5"/>
    <s v="I1"/>
    <x v="3"/>
    <n v="26000"/>
    <s v="8/27/2021"/>
    <x v="2"/>
  </r>
  <r>
    <n v="145"/>
    <x v="0"/>
    <s v="G2"/>
    <x v="0"/>
    <n v="17000"/>
    <s v="8/28/2021"/>
    <x v="0"/>
  </r>
  <r>
    <n v="146"/>
    <x v="5"/>
    <s v="I1"/>
    <x v="3"/>
    <n v="22000"/>
    <s v="8/29/2021"/>
    <x v="1"/>
  </r>
  <r>
    <n v="147"/>
    <x v="3"/>
    <s v="SERVICE CODE NOT FOUND"/>
    <x v="2"/>
    <n v="22000"/>
    <s v="8/29/2021"/>
    <x v="3"/>
  </r>
  <r>
    <n v="148"/>
    <x v="2"/>
    <s v="G1"/>
    <x v="0"/>
    <n v="21000"/>
    <d v="2021-01-09T00:00:00"/>
    <x v="5"/>
  </r>
  <r>
    <n v="149"/>
    <x v="2"/>
    <s v="G1"/>
    <x v="0"/>
    <n v="17000"/>
    <d v="2021-01-09T00:00:00"/>
    <x v="3"/>
  </r>
  <r>
    <n v="150"/>
    <x v="2"/>
    <s v="G1"/>
    <x v="0"/>
    <n v="8000"/>
    <d v="2021-02-09T00:00:00"/>
    <x v="0"/>
  </r>
  <r>
    <n v="151"/>
    <x v="2"/>
    <s v="G1"/>
    <x v="0"/>
    <n v="17000"/>
    <d v="2021-05-09T00:00:00"/>
    <x v="4"/>
  </r>
  <r>
    <n v="152"/>
    <x v="2"/>
    <s v="G1"/>
    <x v="0"/>
    <n v="27000"/>
    <d v="2021-07-09T00:00:00"/>
    <x v="1"/>
  </r>
  <r>
    <n v="153"/>
    <x v="2"/>
    <s v="G1"/>
    <x v="0"/>
    <n v="26000"/>
    <d v="2021-08-09T00:00:00"/>
    <x v="0"/>
  </r>
  <r>
    <n v="154"/>
    <x v="1"/>
    <s v="C1"/>
    <x v="1"/>
    <n v="11000"/>
    <d v="2021-09-09T00:00:00"/>
    <x v="5"/>
  </r>
  <r>
    <n v="155"/>
    <x v="1"/>
    <s v="C1"/>
    <x v="1"/>
    <n v="17000"/>
    <d v="2021-09-09T00:00:00"/>
    <x v="2"/>
  </r>
  <r>
    <n v="156"/>
    <x v="5"/>
    <s v="I1"/>
    <x v="3"/>
    <n v="26000"/>
    <d v="2021-11-09T00:00:00"/>
    <x v="0"/>
  </r>
  <r>
    <n v="157"/>
    <x v="2"/>
    <s v="G1"/>
    <x v="0"/>
    <n v="26000"/>
    <d v="2021-11-09T00:00:00"/>
    <x v="6"/>
  </r>
  <r>
    <n v="158"/>
    <x v="2"/>
    <s v="G1"/>
    <x v="0"/>
    <n v="27000"/>
    <s v="9/15/2021"/>
    <x v="0"/>
  </r>
  <r>
    <n v="159"/>
    <x v="4"/>
    <s v="I2"/>
    <x v="3"/>
    <n v="23000"/>
    <s v="9/18/2021"/>
    <x v="0"/>
  </r>
  <r>
    <n v="160"/>
    <x v="1"/>
    <s v="C1"/>
    <x v="1"/>
    <n v="14000"/>
    <s v="9/19/2021"/>
    <x v="3"/>
  </r>
  <r>
    <n v="161"/>
    <x v="2"/>
    <s v="G1"/>
    <x v="0"/>
    <n v="25000"/>
    <s v="9/20/2021"/>
    <x v="0"/>
  </r>
  <r>
    <n v="162"/>
    <x v="5"/>
    <s v="I1"/>
    <x v="3"/>
    <n v="20000"/>
    <s v="9/25/2021"/>
    <x v="4"/>
  </r>
  <r>
    <n v="163"/>
    <x v="1"/>
    <s v="C1"/>
    <x v="1"/>
    <n v="24000"/>
    <s v="9/25/2021"/>
    <x v="1"/>
  </r>
  <r>
    <n v="164"/>
    <x v="0"/>
    <s v="G2"/>
    <x v="0"/>
    <n v="15000"/>
    <s v="9/26/2021"/>
    <x v="3"/>
  </r>
  <r>
    <n v="165"/>
    <x v="4"/>
    <s v="I2"/>
    <x v="3"/>
    <n v="24000"/>
    <s v="9/27/2021"/>
    <x v="4"/>
  </r>
  <r>
    <n v="166"/>
    <x v="2"/>
    <s v="G1"/>
    <x v="0"/>
    <n v="19000"/>
    <s v="9/29/2021"/>
    <x v="3"/>
  </r>
  <r>
    <n v="167"/>
    <x v="0"/>
    <s v="G2"/>
    <x v="0"/>
    <n v="8000"/>
    <s v="9/29/2021"/>
    <x v="3"/>
  </r>
  <r>
    <n v="168"/>
    <x v="2"/>
    <s v="G1"/>
    <x v="0"/>
    <n v="21000"/>
    <d v="2021-03-10T00:00:00"/>
    <x v="4"/>
  </r>
  <r>
    <n v="169"/>
    <x v="0"/>
    <s v="G2"/>
    <x v="0"/>
    <n v="26000"/>
    <d v="2021-04-10T00:00:00"/>
    <x v="3"/>
  </r>
  <r>
    <n v="170"/>
    <x v="2"/>
    <s v="G1"/>
    <x v="0"/>
    <n v="22000"/>
    <d v="2021-07-10T00:00:00"/>
    <x v="5"/>
  </r>
  <r>
    <n v="171"/>
    <x v="0"/>
    <s v="G2"/>
    <x v="0"/>
    <n v="12000"/>
    <d v="2021-10-10T00:00:00"/>
    <x v="0"/>
  </r>
  <r>
    <n v="172"/>
    <x v="5"/>
    <s v="I1"/>
    <x v="3"/>
    <n v="17000"/>
    <s v="10/16/2021"/>
    <x v="6"/>
  </r>
  <r>
    <n v="173"/>
    <x v="5"/>
    <s v="I1"/>
    <x v="3"/>
    <n v="16000"/>
    <s v="10/23/2021"/>
    <x v="1"/>
  </r>
  <r>
    <n v="174"/>
    <x v="2"/>
    <s v="G1"/>
    <x v="0"/>
    <n v="21000"/>
    <s v="10/23/2021"/>
    <x v="5"/>
  </r>
  <r>
    <n v="175"/>
    <x v="2"/>
    <s v="G1"/>
    <x v="0"/>
    <n v="17000"/>
    <s v="10/25/2021"/>
    <x v="4"/>
  </r>
  <r>
    <n v="176"/>
    <x v="2"/>
    <s v="G1"/>
    <x v="0"/>
    <n v="22000"/>
    <s v="10/26/2021"/>
    <x v="3"/>
  </r>
  <r>
    <n v="177"/>
    <x v="2"/>
    <s v="G1"/>
    <x v="0"/>
    <n v="17000"/>
    <s v="10/26/2021"/>
    <x v="4"/>
  </r>
  <r>
    <n v="178"/>
    <x v="3"/>
    <s v="SERVICE CODE NOT FOUND"/>
    <x v="2"/>
    <n v="18000"/>
    <s v="10/26/2021"/>
    <x v="4"/>
  </r>
  <r>
    <n v="179"/>
    <x v="4"/>
    <s v="I2"/>
    <x v="3"/>
    <n v="12000"/>
    <d v="2021-02-11T00:00:00"/>
    <x v="0"/>
  </r>
  <r>
    <n v="180"/>
    <x v="2"/>
    <s v="G1"/>
    <x v="0"/>
    <n v="13000"/>
    <d v="2021-03-11T00:00:00"/>
    <x v="1"/>
  </r>
  <r>
    <n v="181"/>
    <x v="0"/>
    <s v="G2"/>
    <x v="0"/>
    <n v="20000"/>
    <d v="2021-03-11T00:00:00"/>
    <x v="0"/>
  </r>
  <r>
    <n v="182"/>
    <x v="5"/>
    <s v="I1"/>
    <x v="3"/>
    <n v="11000"/>
    <d v="2021-09-11T00:00:00"/>
    <x v="1"/>
  </r>
  <r>
    <n v="183"/>
    <x v="5"/>
    <s v="I1"/>
    <x v="3"/>
    <n v="21000"/>
    <d v="2021-12-11T00:00:00"/>
    <x v="6"/>
  </r>
  <r>
    <n v="184"/>
    <x v="2"/>
    <s v="G1"/>
    <x v="0"/>
    <n v="27000"/>
    <s v="11/15/2021"/>
    <x v="0"/>
  </r>
  <r>
    <n v="185"/>
    <x v="0"/>
    <s v="G2"/>
    <x v="0"/>
    <n v="14000"/>
    <s v="11/25/2021"/>
    <x v="1"/>
  </r>
  <r>
    <n v="186"/>
    <x v="1"/>
    <s v="C1"/>
    <x v="1"/>
    <n v="7000"/>
    <s v="11/25/2021"/>
    <x v="3"/>
  </r>
  <r>
    <n v="187"/>
    <x v="4"/>
    <s v="I2"/>
    <x v="3"/>
    <n v="28000"/>
    <s v="11/26/2021"/>
    <x v="1"/>
  </r>
  <r>
    <n v="188"/>
    <x v="4"/>
    <s v="I2"/>
    <x v="3"/>
    <n v="25000"/>
    <s v="11/28/2021"/>
    <x v="2"/>
  </r>
  <r>
    <n v="189"/>
    <x v="2"/>
    <s v="G1"/>
    <x v="0"/>
    <n v="22000"/>
    <s v="11/28/2021"/>
    <x v="4"/>
  </r>
  <r>
    <n v="190"/>
    <x v="5"/>
    <s v="I1"/>
    <x v="3"/>
    <n v="15000"/>
    <s v="11/29/2021"/>
    <x v="6"/>
  </r>
  <r>
    <n v="191"/>
    <x v="2"/>
    <s v="G1"/>
    <x v="0"/>
    <n v="25000"/>
    <s v="11/30/2021"/>
    <x v="0"/>
  </r>
  <r>
    <n v="192"/>
    <x v="0"/>
    <s v="G2"/>
    <x v="0"/>
    <n v="23000"/>
    <d v="2021-02-12T00:00:00"/>
    <x v="0"/>
  </r>
  <r>
    <n v="193"/>
    <x v="0"/>
    <s v="G2"/>
    <x v="0"/>
    <n v="27000"/>
    <d v="2021-04-12T00:00:00"/>
    <x v="6"/>
  </r>
  <r>
    <n v="194"/>
    <x v="5"/>
    <s v="I1"/>
    <x v="3"/>
    <n v="26000"/>
    <d v="2021-05-12T00:00:00"/>
    <x v="0"/>
  </r>
  <r>
    <n v="195"/>
    <x v="3"/>
    <s v="SERVICE CODE NOT FOUND"/>
    <x v="2"/>
    <n v="17000"/>
    <d v="2021-06-12T00:00:00"/>
    <x v="3"/>
  </r>
  <r>
    <n v="196"/>
    <x v="2"/>
    <s v="G1"/>
    <x v="0"/>
    <n v="16000"/>
    <d v="2021-12-12T00:00:00"/>
    <x v="2"/>
  </r>
  <r>
    <n v="197"/>
    <x v="2"/>
    <s v="G1"/>
    <x v="0"/>
    <n v="28000"/>
    <d v="2021-12-12T00:00:00"/>
    <x v="4"/>
  </r>
  <r>
    <n v="198"/>
    <x v="2"/>
    <s v="G1"/>
    <x v="0"/>
    <n v="14000"/>
    <d v="2021-12-12T00:00:00"/>
    <x v="0"/>
  </r>
  <r>
    <n v="199"/>
    <x v="2"/>
    <s v="G1"/>
    <x v="0"/>
    <n v="27000"/>
    <s v="12/15/2021"/>
    <x v="3"/>
  </r>
  <r>
    <n v="200"/>
    <x v="2"/>
    <s v="G1"/>
    <x v="0"/>
    <n v="16000"/>
    <s v="12/16/2021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">
  <r>
    <x v="0"/>
    <x v="0"/>
    <n v="16000"/>
    <x v="0"/>
    <n v="15000"/>
    <x v="0"/>
    <n v="52000"/>
    <n v="128000"/>
    <n v="211000"/>
  </r>
  <r>
    <x v="1"/>
    <x v="0"/>
    <n v="124000"/>
    <x v="1"/>
    <n v="179000"/>
    <x v="0"/>
    <n v="21000"/>
    <n v="103000"/>
    <n v="454000"/>
  </r>
  <r>
    <x v="2"/>
    <x v="1"/>
    <n v="139000"/>
    <x v="2"/>
    <n v="389000"/>
    <x v="1"/>
    <n v="204000"/>
    <n v="159000"/>
    <n v="1312000"/>
  </r>
  <r>
    <x v="3"/>
    <x v="2"/>
    <n v="84000"/>
    <x v="3"/>
    <n v="195000"/>
    <x v="2"/>
    <n v="71000"/>
    <n v="26000"/>
    <n v="785000"/>
  </r>
  <r>
    <x v="4"/>
    <x v="3"/>
    <n v="162000"/>
    <x v="4"/>
    <n v="80000"/>
    <x v="3"/>
    <n v="39000"/>
    <n v="122000"/>
    <n v="500000"/>
  </r>
  <r>
    <x v="5"/>
    <x v="4"/>
    <n v="78000"/>
    <x v="5"/>
    <n v="121000"/>
    <x v="4"/>
    <n v="66000"/>
    <n v="21000"/>
    <n v="4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 chartFormat="1">
  <location ref="E12:J38" firstHeaderRow="1" firstDataRow="2" firstDataCol="1"/>
  <pivotFields count="9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axis="axisRow" showAll="0">
      <items count="6">
        <item x="3"/>
        <item x="2"/>
        <item x="4"/>
        <item x="1"/>
        <item x="0"/>
        <item t="default"/>
      </items>
    </pivotField>
    <pivotField dataField="1" showAll="0"/>
    <pivotField axis="axisRow" showAll="0">
      <items count="7">
        <item x="5"/>
        <item x="4"/>
        <item x="1"/>
        <item x="2"/>
        <item x="3"/>
        <item x="0"/>
        <item t="default"/>
      </items>
    </pivotField>
    <pivotField dataField="1" showAll="0"/>
    <pivotField axis="axisRow" showAll="0">
      <items count="6">
        <item x="4"/>
        <item x="3"/>
        <item x="2"/>
        <item x="1"/>
        <item x="0"/>
        <item t="default"/>
      </items>
    </pivotField>
    <pivotField dataField="1" showAll="0"/>
    <pivotField dataField="1" showAll="0"/>
    <pivotField dataField="1" showAll="0"/>
  </pivotFields>
  <rowFields count="4">
    <field x="0"/>
    <field x="1"/>
    <field x="3"/>
    <field x="5"/>
  </rowFields>
  <rowItems count="25">
    <i>
      <x/>
    </i>
    <i r="1">
      <x v="4"/>
    </i>
    <i r="2">
      <x v="5"/>
    </i>
    <i r="3">
      <x v="4"/>
    </i>
    <i>
      <x v="1"/>
    </i>
    <i r="1">
      <x v="4"/>
    </i>
    <i r="2">
      <x v="2"/>
    </i>
    <i r="3">
      <x v="4"/>
    </i>
    <i>
      <x v="2"/>
    </i>
    <i r="1">
      <x v="3"/>
    </i>
    <i r="2">
      <x v="3"/>
    </i>
    <i r="3">
      <x v="3"/>
    </i>
    <i>
      <x v="3"/>
    </i>
    <i r="1">
      <x v="1"/>
    </i>
    <i r="2">
      <x v="4"/>
    </i>
    <i r="3">
      <x v="2"/>
    </i>
    <i>
      <x v="4"/>
    </i>
    <i r="1">
      <x/>
    </i>
    <i r="2">
      <x v="1"/>
    </i>
    <i r="3">
      <x v="1"/>
    </i>
    <i>
      <x v="5"/>
    </i>
    <i r="1">
      <x v="2"/>
    </i>
    <i r="2">
      <x/>
    </i>
    <i r="3"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Grand Total" fld="8" baseField="0" baseItem="0"/>
    <dataField name="Sum of Gujarat" fld="2" baseField="0" baseItem="0"/>
    <dataField name="Sum of Maharashtra" fld="4" baseField="0" baseItem="0"/>
    <dataField name="Sum of Rajasthan" fld="6" baseField="0" baseItem="0"/>
    <dataField name="Sum of Tamil Nadu" fld="7" baseField="0" baseItem="0"/>
  </dataField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I11" firstHeaderRow="1" firstDataRow="2" firstDataCol="1" rowPageCount="1" colPageCount="1"/>
  <pivotFields count="7">
    <pivotField showAll="0"/>
    <pivotField axis="axisRow" showAll="0">
      <items count="7">
        <item x="3"/>
        <item x="0"/>
        <item x="2"/>
        <item x="5"/>
        <item x="1"/>
        <item x="4"/>
        <item t="default"/>
      </items>
    </pivotField>
    <pivotField showAll="0"/>
    <pivotField axis="axisPage" showAll="0">
      <items count="5">
        <item x="0"/>
        <item x="1"/>
        <item x="3"/>
        <item x="2"/>
        <item t="default"/>
      </items>
    </pivotField>
    <pivotField dataField="1" numFmtId="3" showAll="0"/>
    <pivotField showAll="0"/>
    <pivotField axis="axisCol" showAll="0">
      <items count="8">
        <item x="5"/>
        <item x="1"/>
        <item x="6"/>
        <item x="0"/>
        <item x="2"/>
        <item x="4"/>
        <item x="3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6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pageFields count="1">
    <pageField fld="3" hier="-1"/>
  </pageFields>
  <dataFields count="1">
    <dataField name="Sum of Amount (INR)" fld="4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F26"/>
  <sheetViews>
    <sheetView topLeftCell="A3" workbookViewId="0">
      <selection activeCell="C8" sqref="C8"/>
    </sheetView>
  </sheetViews>
  <sheetFormatPr defaultRowHeight="15"/>
  <cols>
    <col min="3" max="3" width="19.28515625" customWidth="1"/>
    <col min="4" max="4" width="7.28515625" customWidth="1"/>
    <col min="5" max="5" width="48.28515625" customWidth="1"/>
  </cols>
  <sheetData>
    <row r="1" spans="3:6">
      <c r="C1" t="s">
        <v>0</v>
      </c>
    </row>
    <row r="3" spans="3:6" ht="45">
      <c r="C3" t="s">
        <v>1</v>
      </c>
      <c r="D3" s="1" t="s">
        <v>2</v>
      </c>
      <c r="E3" t="s">
        <v>3</v>
      </c>
      <c r="F3" s="1" t="s">
        <v>4</v>
      </c>
    </row>
    <row r="4" spans="3:6">
      <c r="C4" t="s">
        <v>5</v>
      </c>
      <c r="D4" t="s">
        <v>6</v>
      </c>
      <c r="E4" t="s">
        <v>7</v>
      </c>
      <c r="F4" s="2">
        <v>5000</v>
      </c>
    </row>
    <row r="5" spans="3:6">
      <c r="C5" t="s">
        <v>8</v>
      </c>
      <c r="D5" t="s">
        <v>9</v>
      </c>
      <c r="E5" t="s">
        <v>10</v>
      </c>
      <c r="F5" s="2">
        <v>10000</v>
      </c>
    </row>
    <row r="6" spans="3:6">
      <c r="C6" t="s">
        <v>11</v>
      </c>
      <c r="D6" t="s">
        <v>12</v>
      </c>
      <c r="E6" t="s">
        <v>13</v>
      </c>
      <c r="F6" s="2">
        <v>12500</v>
      </c>
    </row>
    <row r="7" spans="3:6">
      <c r="C7" t="s">
        <v>14</v>
      </c>
      <c r="D7" t="s">
        <v>15</v>
      </c>
      <c r="E7" t="s">
        <v>16</v>
      </c>
      <c r="F7" s="2">
        <v>25000</v>
      </c>
    </row>
    <row r="8" spans="3:6">
      <c r="C8" t="s">
        <v>17</v>
      </c>
      <c r="D8" t="s">
        <v>18</v>
      </c>
      <c r="E8" t="s">
        <v>19</v>
      </c>
      <c r="F8" s="2">
        <v>5000</v>
      </c>
    </row>
    <row r="24" spans="3:6">
      <c r="C24" t="s">
        <v>20</v>
      </c>
    </row>
    <row r="25" spans="3:6">
      <c r="C25" t="s">
        <v>21</v>
      </c>
      <c r="F25" s="3">
        <v>0.1</v>
      </c>
    </row>
    <row r="26" spans="3:6">
      <c r="C26" t="s">
        <v>22</v>
      </c>
      <c r="F26" s="3">
        <v>0.1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C1:I203"/>
  <sheetViews>
    <sheetView view="pageLayout" topLeftCell="A4" zoomScaleNormal="100" workbookViewId="0">
      <selection activeCell="G203" sqref="F3:G203"/>
    </sheetView>
  </sheetViews>
  <sheetFormatPr defaultRowHeight="15"/>
  <cols>
    <col min="4" max="4" width="19.7109375" customWidth="1"/>
    <col min="5" max="5" width="25.140625" customWidth="1"/>
    <col min="6" max="6" width="21.42578125" customWidth="1"/>
    <col min="7" max="7" width="12.5703125" customWidth="1"/>
    <col min="8" max="8" width="11.140625" customWidth="1"/>
  </cols>
  <sheetData>
    <row r="1" spans="3:9">
      <c r="C1" t="s">
        <v>23</v>
      </c>
    </row>
    <row r="3" spans="3:9"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</row>
    <row r="4" spans="3:9">
      <c r="C4">
        <v>1</v>
      </c>
      <c r="D4" t="s">
        <v>31</v>
      </c>
      <c r="E4" t="str">
        <f>IF(ISERROR(VLOOKUP(D4,Pricing!$C$4:$D$8,2,FALSE)),"SERVICE CODE NOT FOUND",VLOOKUP(D4,Pricing!$C$4:$D$8,2,FALSE))</f>
        <v>G2</v>
      </c>
      <c r="F4" t="str">
        <f>IF(LEFT(E4,1)="G","CGST ACT, 2017","")&amp;IF(LEFT(E4,1)="C","COMPANIES ACT, 2013","")&amp;IF(LEFT(E4,1)="I","INCOME TAX ACT,1961","")&amp;IF(LEFT(E4,1)="S","MISCELLANEOUS","")</f>
        <v>CGST ACT, 2017</v>
      </c>
      <c r="G4" s="4">
        <v>24000</v>
      </c>
      <c r="H4" s="5">
        <v>44348</v>
      </c>
      <c r="I4" t="s">
        <v>32</v>
      </c>
    </row>
    <row r="5" spans="3:9">
      <c r="C5">
        <v>2</v>
      </c>
      <c r="D5" t="s">
        <v>33</v>
      </c>
      <c r="E5" t="str">
        <f>IF(ISERROR(VLOOKUP(D5,Pricing!$C$4:$D$8,2,FALSE)),"SERVICE CODE NOT FOUND",VLOOKUP(D5,Pricing!$C$4:$D$8,2,FALSE))</f>
        <v>C1</v>
      </c>
      <c r="F5" t="str">
        <f>IF(LEFT(E5,1)="G","CGST ACT, 2017","")&amp;IF(LEFT(E5,1)="C","COMPANIES ACT, 2013","")&amp;IF(LEFT(E5,1)="I","INCOME TAX ACT,1961","")&amp;IF(LEFT(E5,1)="S","MISCELLANEOUS","")</f>
        <v>COMPANIES ACT, 2013</v>
      </c>
      <c r="G5" s="4">
        <v>24000</v>
      </c>
      <c r="H5" s="5">
        <v>44378</v>
      </c>
      <c r="I5" t="s">
        <v>34</v>
      </c>
    </row>
    <row r="6" spans="3:9">
      <c r="C6">
        <v>3</v>
      </c>
      <c r="D6" t="s">
        <v>8</v>
      </c>
      <c r="E6" t="str">
        <f>IF(ISERROR(VLOOKUP(D6,Pricing!$C$4:$D$8,2,FALSE)),"SERVICE CODE NOT FOUND",VLOOKUP(D6,Pricing!$C$4:$D$8,2,FALSE))</f>
        <v>G1</v>
      </c>
      <c r="F6" t="str">
        <f t="shared" ref="F6:F67" si="0">IF(LEFT(E6,1)="G","CGST ACT, 2017","")&amp;IF(LEFT(E6,1)="C","COMPANIES ACT, 2013","")&amp;IF(LEFT(E6,1)="I","INCOME TAX ACT,1961","")&amp;IF(LEFT(E6,1)="S","MISCELLANEOUS","")</f>
        <v>CGST ACT, 2017</v>
      </c>
      <c r="G6" s="4">
        <v>7000</v>
      </c>
      <c r="H6" s="5">
        <v>44409</v>
      </c>
      <c r="I6" t="s">
        <v>32</v>
      </c>
    </row>
    <row r="7" spans="3:9">
      <c r="C7">
        <v>4</v>
      </c>
      <c r="D7" t="s">
        <v>8</v>
      </c>
      <c r="E7" t="str">
        <f>IF(ISERROR(VLOOKUP(D7,Pricing!$C$4:$D$8,2,FALSE)),"SERVICE CODE NOT FOUND",VLOOKUP(D7,Pricing!$C$4:$D$8,2,FALSE))</f>
        <v>G1</v>
      </c>
      <c r="F7" t="str">
        <f t="shared" si="0"/>
        <v>CGST ACT, 2017</v>
      </c>
      <c r="G7" s="4">
        <v>15000</v>
      </c>
      <c r="H7" s="5">
        <v>44470</v>
      </c>
      <c r="I7" t="s">
        <v>35</v>
      </c>
    </row>
    <row r="8" spans="3:9">
      <c r="C8">
        <v>5</v>
      </c>
      <c r="D8" t="s">
        <v>36</v>
      </c>
      <c r="E8" t="str">
        <f>IF(ISERROR(VLOOKUP(D8,Pricing!$C$4:$D$8,2,FALSE)),"SERVICE CODE NOT FOUND",VLOOKUP(D8,Pricing!$C$4:$D$8,2,FALSE))</f>
        <v>SERVICE CODE NOT FOUND</v>
      </c>
      <c r="F8" t="str">
        <f t="shared" si="0"/>
        <v>MISCELLANEOUS</v>
      </c>
      <c r="G8" s="4">
        <v>16000</v>
      </c>
      <c r="H8" s="5">
        <v>44470</v>
      </c>
      <c r="I8" t="s">
        <v>37</v>
      </c>
    </row>
    <row r="9" spans="3:9">
      <c r="C9">
        <v>6</v>
      </c>
      <c r="D9" t="s">
        <v>38</v>
      </c>
      <c r="E9" t="str">
        <f>IF(ISERROR(VLOOKUP(D9,Pricing!$C$4:$D$8,2,FALSE)),"SERVICE CODE NOT FOUND",VLOOKUP(D9,Pricing!$C$4:$D$8,2,FALSE))</f>
        <v>I2</v>
      </c>
      <c r="F9" t="str">
        <f t="shared" si="0"/>
        <v>INCOME TAX ACT,1961</v>
      </c>
      <c r="G9" s="4">
        <v>10000</v>
      </c>
      <c r="H9" s="5">
        <v>44501</v>
      </c>
      <c r="I9" t="s">
        <v>32</v>
      </c>
    </row>
    <row r="10" spans="3:9">
      <c r="C10">
        <v>7</v>
      </c>
      <c r="D10" t="s">
        <v>33</v>
      </c>
      <c r="E10" t="str">
        <f>IF(ISERROR(VLOOKUP(D10,Pricing!$C$4:$D$8,2,FALSE)),"SERVICE CODE NOT FOUND",VLOOKUP(D10,Pricing!$C$4:$D$8,2,FALSE))</f>
        <v>C1</v>
      </c>
      <c r="F10" t="str">
        <f t="shared" si="0"/>
        <v>COMPANIES ACT, 2013</v>
      </c>
      <c r="G10" s="4">
        <v>17000</v>
      </c>
      <c r="H10" s="5">
        <v>44501</v>
      </c>
      <c r="I10" t="s">
        <v>39</v>
      </c>
    </row>
    <row r="11" spans="3:9">
      <c r="C11">
        <v>8</v>
      </c>
      <c r="D11" t="s">
        <v>8</v>
      </c>
      <c r="E11" t="str">
        <f>IF(ISERROR(VLOOKUP(D11,Pricing!$C$4:$D$8,2,FALSE)),"SERVICE CODE NOT FOUND",VLOOKUP(D11,Pricing!$C$4:$D$8,2,FALSE))</f>
        <v>G1</v>
      </c>
      <c r="F11" t="str">
        <f t="shared" si="0"/>
        <v>CGST ACT, 2017</v>
      </c>
      <c r="G11" s="4">
        <v>26000</v>
      </c>
      <c r="H11" t="s">
        <v>40</v>
      </c>
      <c r="I11" t="s">
        <v>41</v>
      </c>
    </row>
    <row r="12" spans="3:9">
      <c r="C12">
        <v>9</v>
      </c>
      <c r="D12" t="s">
        <v>5</v>
      </c>
      <c r="E12" t="str">
        <f>IF(ISERROR(VLOOKUP(D12,Pricing!$C$4:$D$8,2,FALSE)),"SERVICE CODE NOT FOUND",VLOOKUP(D12,Pricing!$C$4:$D$8,2,FALSE))</f>
        <v>I1</v>
      </c>
      <c r="F12" t="str">
        <f t="shared" si="0"/>
        <v>INCOME TAX ACT,1961</v>
      </c>
      <c r="G12" s="4">
        <v>13000</v>
      </c>
      <c r="H12" t="s">
        <v>40</v>
      </c>
      <c r="I12" t="s">
        <v>42</v>
      </c>
    </row>
    <row r="13" spans="3:9">
      <c r="C13">
        <v>10</v>
      </c>
      <c r="D13" t="s">
        <v>5</v>
      </c>
      <c r="E13" t="str">
        <f>IF(ISERROR(VLOOKUP(D13,Pricing!$C$4:$D$8,2,FALSE)),"SERVICE CODE NOT FOUND",VLOOKUP(D13,Pricing!$C$4:$D$8,2,FALSE))</f>
        <v>I1</v>
      </c>
      <c r="F13" t="str">
        <f t="shared" si="0"/>
        <v>INCOME TAX ACT,1961</v>
      </c>
      <c r="G13" s="4">
        <v>27000</v>
      </c>
      <c r="H13" t="s">
        <v>40</v>
      </c>
      <c r="I13" t="s">
        <v>35</v>
      </c>
    </row>
    <row r="14" spans="3:9">
      <c r="C14">
        <v>11</v>
      </c>
      <c r="D14" t="s">
        <v>8</v>
      </c>
      <c r="E14" t="str">
        <f>IF(ISERROR(VLOOKUP(D14,Pricing!$C$4:$D$8,2,FALSE)),"SERVICE CODE NOT FOUND",VLOOKUP(D14,Pricing!$C$4:$D$8,2,FALSE))</f>
        <v>G1</v>
      </c>
      <c r="F14" t="str">
        <f t="shared" si="0"/>
        <v>CGST ACT, 2017</v>
      </c>
      <c r="G14" s="4">
        <v>19000</v>
      </c>
      <c r="H14" t="s">
        <v>40</v>
      </c>
      <c r="I14" t="s">
        <v>37</v>
      </c>
    </row>
    <row r="15" spans="3:9">
      <c r="C15">
        <v>12</v>
      </c>
      <c r="D15" t="s">
        <v>33</v>
      </c>
      <c r="E15" t="str">
        <f>IF(ISERROR(VLOOKUP(D15,Pricing!$C$4:$D$8,2,FALSE)),"SERVICE CODE NOT FOUND",VLOOKUP(D15,Pricing!$C$4:$D$8,2,FALSE))</f>
        <v>C1</v>
      </c>
      <c r="F15" t="str">
        <f t="shared" si="0"/>
        <v>COMPANIES ACT, 2013</v>
      </c>
      <c r="G15" s="4">
        <v>23000</v>
      </c>
      <c r="H15" t="s">
        <v>43</v>
      </c>
      <c r="I15" t="s">
        <v>32</v>
      </c>
    </row>
    <row r="16" spans="3:9">
      <c r="C16">
        <v>13</v>
      </c>
      <c r="D16" t="s">
        <v>31</v>
      </c>
      <c r="E16" t="str">
        <f>IF(ISERROR(VLOOKUP(D16,Pricing!$C$4:$D$8,2,FALSE)),"SERVICE CODE NOT FOUND",VLOOKUP(D16,Pricing!$C$4:$D$8,2,FALSE))</f>
        <v>G2</v>
      </c>
      <c r="F16" t="str">
        <f t="shared" si="0"/>
        <v>CGST ACT, 2017</v>
      </c>
      <c r="G16" s="4">
        <v>18000</v>
      </c>
      <c r="H16" t="s">
        <v>44</v>
      </c>
      <c r="I16" t="s">
        <v>37</v>
      </c>
    </row>
    <row r="17" spans="3:9">
      <c r="C17">
        <v>14</v>
      </c>
      <c r="D17" t="s">
        <v>33</v>
      </c>
      <c r="E17" t="str">
        <f>IF(ISERROR(VLOOKUP(D17,Pricing!$C$4:$D$8,2,FALSE)),"SERVICE CODE NOT FOUND",VLOOKUP(D17,Pricing!$C$4:$D$8,2,FALSE))</f>
        <v>C1</v>
      </c>
      <c r="F17" t="str">
        <f t="shared" si="0"/>
        <v>COMPANIES ACT, 2013</v>
      </c>
      <c r="G17" s="4">
        <v>20000</v>
      </c>
      <c r="H17" t="s">
        <v>45</v>
      </c>
      <c r="I17" t="s">
        <v>35</v>
      </c>
    </row>
    <row r="18" spans="3:9">
      <c r="C18">
        <v>15</v>
      </c>
      <c r="D18" t="s">
        <v>5</v>
      </c>
      <c r="E18" t="str">
        <f>IF(ISERROR(VLOOKUP(D18,Pricing!$C$4:$D$8,2,FALSE)),"SERVICE CODE NOT FOUND",VLOOKUP(D18,Pricing!$C$4:$D$8,2,FALSE))</f>
        <v>I1</v>
      </c>
      <c r="F18" t="str">
        <f t="shared" si="0"/>
        <v>INCOME TAX ACT,1961</v>
      </c>
      <c r="G18" s="4">
        <v>27000</v>
      </c>
      <c r="H18" t="s">
        <v>46</v>
      </c>
      <c r="I18" t="s">
        <v>42</v>
      </c>
    </row>
    <row r="19" spans="3:9">
      <c r="C19">
        <v>16</v>
      </c>
      <c r="D19" t="s">
        <v>8</v>
      </c>
      <c r="E19" t="str">
        <f>IF(ISERROR(VLOOKUP(D19,Pricing!$C$4:$D$8,2,FALSE)),"SERVICE CODE NOT FOUND",VLOOKUP(D19,Pricing!$C$4:$D$8,2,FALSE))</f>
        <v>G1</v>
      </c>
      <c r="F19" t="str">
        <f t="shared" si="0"/>
        <v>CGST ACT, 2017</v>
      </c>
      <c r="G19" s="4">
        <v>16000</v>
      </c>
      <c r="H19" t="s">
        <v>47</v>
      </c>
      <c r="I19" t="s">
        <v>34</v>
      </c>
    </row>
    <row r="20" spans="3:9">
      <c r="C20">
        <v>17</v>
      </c>
      <c r="D20" t="s">
        <v>8</v>
      </c>
      <c r="E20" t="str">
        <f>IF(ISERROR(VLOOKUP(D20,Pricing!$C$4:$D$8,2,FALSE)),"SERVICE CODE NOT FOUND",VLOOKUP(D20,Pricing!$C$4:$D$8,2,FALSE))</f>
        <v>G1</v>
      </c>
      <c r="F20" t="str">
        <f t="shared" si="0"/>
        <v>CGST ACT, 2017</v>
      </c>
      <c r="G20" s="4">
        <v>23000</v>
      </c>
      <c r="H20" t="s">
        <v>48</v>
      </c>
      <c r="I20" t="s">
        <v>32</v>
      </c>
    </row>
    <row r="21" spans="3:9">
      <c r="C21">
        <v>18</v>
      </c>
      <c r="D21" t="s">
        <v>8</v>
      </c>
      <c r="E21" t="str">
        <f>IF(ISERROR(VLOOKUP(D21,Pricing!$C$4:$D$8,2,FALSE)),"SERVICE CODE NOT FOUND",VLOOKUP(D21,Pricing!$C$4:$D$8,2,FALSE))</f>
        <v>G1</v>
      </c>
      <c r="F21" t="str">
        <f t="shared" si="0"/>
        <v>CGST ACT, 2017</v>
      </c>
      <c r="G21" s="4">
        <v>10000</v>
      </c>
      <c r="H21" t="s">
        <v>49</v>
      </c>
      <c r="I21" t="s">
        <v>34</v>
      </c>
    </row>
    <row r="22" spans="3:9">
      <c r="C22">
        <v>19</v>
      </c>
      <c r="D22" t="s">
        <v>33</v>
      </c>
      <c r="E22" t="str">
        <f>IF(ISERROR(VLOOKUP(D22,Pricing!$C$4:$D$8,2,FALSE)),"SERVICE CODE NOT FOUND",VLOOKUP(D22,Pricing!$C$4:$D$8,2,FALSE))</f>
        <v>C1</v>
      </c>
      <c r="F22" t="str">
        <f t="shared" si="0"/>
        <v>COMPANIES ACT, 2013</v>
      </c>
      <c r="G22" s="4">
        <v>21000</v>
      </c>
      <c r="H22" t="s">
        <v>49</v>
      </c>
      <c r="I22" t="s">
        <v>34</v>
      </c>
    </row>
    <row r="23" spans="3:9">
      <c r="C23">
        <v>20</v>
      </c>
      <c r="D23" t="s">
        <v>5</v>
      </c>
      <c r="E23" t="str">
        <f>IF(ISERROR(VLOOKUP(D23,Pricing!$C$4:$D$8,2,FALSE)),"SERVICE CODE NOT FOUND",VLOOKUP(D23,Pricing!$C$4:$D$8,2,FALSE))</f>
        <v>I1</v>
      </c>
      <c r="F23" t="str">
        <f t="shared" si="0"/>
        <v>INCOME TAX ACT,1961</v>
      </c>
      <c r="G23" s="4">
        <v>13000</v>
      </c>
      <c r="H23" s="5">
        <v>44229</v>
      </c>
      <c r="I23" t="s">
        <v>32</v>
      </c>
    </row>
    <row r="24" spans="3:9">
      <c r="C24">
        <v>21</v>
      </c>
      <c r="D24" t="s">
        <v>38</v>
      </c>
      <c r="E24" t="str">
        <f>IF(ISERROR(VLOOKUP(D24,Pricing!$C$4:$D$8,2,FALSE)),"SERVICE CODE NOT FOUND",VLOOKUP(D24,Pricing!$C$4:$D$8,2,FALSE))</f>
        <v>I2</v>
      </c>
      <c r="F24" t="str">
        <f t="shared" si="0"/>
        <v>INCOME TAX ACT,1961</v>
      </c>
      <c r="G24" s="4">
        <v>11000</v>
      </c>
      <c r="H24" s="5">
        <v>44288</v>
      </c>
      <c r="I24" t="s">
        <v>42</v>
      </c>
    </row>
    <row r="25" spans="3:9">
      <c r="C25">
        <v>22</v>
      </c>
      <c r="D25" t="s">
        <v>8</v>
      </c>
      <c r="E25" t="str">
        <f>IF(ISERROR(VLOOKUP(D25,Pricing!$C$4:$D$8,2,FALSE)),"SERVICE CODE NOT FOUND",VLOOKUP(D25,Pricing!$C$4:$D$8,2,FALSE))</f>
        <v>G1</v>
      </c>
      <c r="F25" t="str">
        <f t="shared" si="0"/>
        <v>CGST ACT, 2017</v>
      </c>
      <c r="G25" s="4">
        <v>13000</v>
      </c>
      <c r="H25" s="5">
        <v>44502</v>
      </c>
      <c r="I25" t="s">
        <v>41</v>
      </c>
    </row>
    <row r="26" spans="3:9">
      <c r="C26">
        <v>23</v>
      </c>
      <c r="D26" t="s">
        <v>8</v>
      </c>
      <c r="E26" t="str">
        <f>IF(ISERROR(VLOOKUP(D26,Pricing!$C$4:$D$8,2,FALSE)),"SERVICE CODE NOT FOUND",VLOOKUP(D26,Pricing!$C$4:$D$8,2,FALSE))</f>
        <v>G1</v>
      </c>
      <c r="F26" t="str">
        <f t="shared" si="0"/>
        <v>CGST ACT, 2017</v>
      </c>
      <c r="G26" s="4">
        <v>19000</v>
      </c>
      <c r="H26" t="s">
        <v>50</v>
      </c>
      <c r="I26" t="s">
        <v>35</v>
      </c>
    </row>
    <row r="27" spans="3:9">
      <c r="C27">
        <v>24</v>
      </c>
      <c r="D27" t="s">
        <v>8</v>
      </c>
      <c r="E27" t="str">
        <f>IF(ISERROR(VLOOKUP(D27,Pricing!$C$4:$D$8,2,FALSE)),"SERVICE CODE NOT FOUND",VLOOKUP(D27,Pricing!$C$4:$D$8,2,FALSE))</f>
        <v>G1</v>
      </c>
      <c r="F27" t="str">
        <f t="shared" si="0"/>
        <v>CGST ACT, 2017</v>
      </c>
      <c r="G27" s="4">
        <v>19000</v>
      </c>
      <c r="H27" t="s">
        <v>51</v>
      </c>
      <c r="I27" t="s">
        <v>32</v>
      </c>
    </row>
    <row r="28" spans="3:9">
      <c r="C28">
        <v>25</v>
      </c>
      <c r="D28" t="s">
        <v>36</v>
      </c>
      <c r="E28" t="str">
        <f>IF(ISERROR(VLOOKUP(D28,Pricing!$C$4:$D$8,2,FALSE)),"SERVICE CODE NOT FOUND",VLOOKUP(D28,Pricing!$C$4:$D$8,2,FALSE))</f>
        <v>SERVICE CODE NOT FOUND</v>
      </c>
      <c r="F28" t="str">
        <f t="shared" si="0"/>
        <v>MISCELLANEOUS</v>
      </c>
      <c r="G28" s="4">
        <v>16000</v>
      </c>
      <c r="H28" t="s">
        <v>51</v>
      </c>
      <c r="I28" t="s">
        <v>34</v>
      </c>
    </row>
    <row r="29" spans="3:9">
      <c r="C29">
        <v>26</v>
      </c>
      <c r="D29" t="s">
        <v>31</v>
      </c>
      <c r="E29" t="str">
        <f>IF(ISERROR(VLOOKUP(D29,Pricing!$C$4:$D$8,2,FALSE)),"SERVICE CODE NOT FOUND",VLOOKUP(D29,Pricing!$C$4:$D$8,2,FALSE))</f>
        <v>G2</v>
      </c>
      <c r="F29" t="str">
        <f t="shared" si="0"/>
        <v>CGST ACT, 2017</v>
      </c>
      <c r="G29" s="4">
        <v>21000</v>
      </c>
      <c r="H29" t="s">
        <v>51</v>
      </c>
      <c r="I29" t="s">
        <v>39</v>
      </c>
    </row>
    <row r="30" spans="3:9">
      <c r="C30">
        <v>27</v>
      </c>
      <c r="D30" t="s">
        <v>5</v>
      </c>
      <c r="E30" t="str">
        <f>IF(ISERROR(VLOOKUP(D30,Pricing!$C$4:$D$8,2,FALSE)),"SERVICE CODE NOT FOUND",VLOOKUP(D30,Pricing!$C$4:$D$8,2,FALSE))</f>
        <v>I1</v>
      </c>
      <c r="F30" t="str">
        <f t="shared" si="0"/>
        <v>INCOME TAX ACT,1961</v>
      </c>
      <c r="G30" s="4">
        <v>25000</v>
      </c>
      <c r="H30" t="s">
        <v>52</v>
      </c>
      <c r="I30" t="s">
        <v>42</v>
      </c>
    </row>
    <row r="31" spans="3:9">
      <c r="C31">
        <v>28</v>
      </c>
      <c r="D31" t="s">
        <v>36</v>
      </c>
      <c r="E31" t="str">
        <f>IF(ISERROR(VLOOKUP(D31,Pricing!$C$4:$D$8,2,FALSE)),"SERVICE CODE NOT FOUND",VLOOKUP(D31,Pricing!$C$4:$D$8,2,FALSE))</f>
        <v>SERVICE CODE NOT FOUND</v>
      </c>
      <c r="F31" t="str">
        <f t="shared" si="0"/>
        <v>MISCELLANEOUS</v>
      </c>
      <c r="G31" s="4">
        <v>15000</v>
      </c>
      <c r="H31" t="s">
        <v>52</v>
      </c>
      <c r="I31" t="s">
        <v>32</v>
      </c>
    </row>
    <row r="32" spans="3:9">
      <c r="C32">
        <v>29</v>
      </c>
      <c r="D32" t="s">
        <v>36</v>
      </c>
      <c r="E32" t="str">
        <f>IF(ISERROR(VLOOKUP(D32,Pricing!$C$4:$D$8,2,FALSE)),"SERVICE CODE NOT FOUND",VLOOKUP(D32,Pricing!$C$4:$D$8,2,FALSE))</f>
        <v>SERVICE CODE NOT FOUND</v>
      </c>
      <c r="F32" t="str">
        <f t="shared" si="0"/>
        <v>MISCELLANEOUS</v>
      </c>
      <c r="G32" s="4">
        <v>24000</v>
      </c>
      <c r="H32" t="s">
        <v>53</v>
      </c>
      <c r="I32" t="s">
        <v>37</v>
      </c>
    </row>
    <row r="33" spans="3:9">
      <c r="C33">
        <v>30</v>
      </c>
      <c r="D33" t="s">
        <v>5</v>
      </c>
      <c r="E33" t="str">
        <f>IF(ISERROR(VLOOKUP(D33,Pricing!$C$4:$D$8,2,FALSE)),"SERVICE CODE NOT FOUND",VLOOKUP(D33,Pricing!$C$4:$D$8,2,FALSE))</f>
        <v>I1</v>
      </c>
      <c r="F33" t="str">
        <f t="shared" si="0"/>
        <v>INCOME TAX ACT,1961</v>
      </c>
      <c r="G33" s="4">
        <v>16000</v>
      </c>
      <c r="H33" t="s">
        <v>54</v>
      </c>
      <c r="I33" t="s">
        <v>42</v>
      </c>
    </row>
    <row r="34" spans="3:9">
      <c r="C34">
        <v>31</v>
      </c>
      <c r="D34" t="s">
        <v>5</v>
      </c>
      <c r="E34" t="str">
        <f>IF(ISERROR(VLOOKUP(D34,Pricing!$C$4:$D$8,2,FALSE)),"SERVICE CODE NOT FOUND",VLOOKUP(D34,Pricing!$C$4:$D$8,2,FALSE))</f>
        <v>I1</v>
      </c>
      <c r="F34" t="str">
        <f t="shared" si="0"/>
        <v>INCOME TAX ACT,1961</v>
      </c>
      <c r="G34" s="4">
        <v>19000</v>
      </c>
      <c r="H34" t="s">
        <v>55</v>
      </c>
      <c r="I34" t="s">
        <v>32</v>
      </c>
    </row>
    <row r="35" spans="3:9">
      <c r="C35">
        <v>32</v>
      </c>
      <c r="D35" t="s">
        <v>5</v>
      </c>
      <c r="E35" t="str">
        <f>IF(ISERROR(VLOOKUP(D35,Pricing!$C$4:$D$8,2,FALSE)),"SERVICE CODE NOT FOUND",VLOOKUP(D35,Pricing!$C$4:$D$8,2,FALSE))</f>
        <v>I1</v>
      </c>
      <c r="F35" t="str">
        <f t="shared" si="0"/>
        <v>INCOME TAX ACT,1961</v>
      </c>
      <c r="G35" s="4">
        <v>15000</v>
      </c>
      <c r="H35" t="s">
        <v>56</v>
      </c>
      <c r="I35" t="s">
        <v>39</v>
      </c>
    </row>
    <row r="36" spans="3:9">
      <c r="C36">
        <v>33</v>
      </c>
      <c r="D36" t="s">
        <v>5</v>
      </c>
      <c r="E36" t="str">
        <f>IF(ISERROR(VLOOKUP(D36,Pricing!$C$4:$D$8,2,FALSE)),"SERVICE CODE NOT FOUND",VLOOKUP(D36,Pricing!$C$4:$D$8,2,FALSE))</f>
        <v>I1</v>
      </c>
      <c r="F36" t="str">
        <f t="shared" si="0"/>
        <v>INCOME TAX ACT,1961</v>
      </c>
      <c r="G36" s="4">
        <v>12000</v>
      </c>
      <c r="H36" t="s">
        <v>57</v>
      </c>
      <c r="I36" t="s">
        <v>42</v>
      </c>
    </row>
    <row r="37" spans="3:9">
      <c r="C37">
        <v>34</v>
      </c>
      <c r="D37" t="s">
        <v>33</v>
      </c>
      <c r="E37" t="str">
        <f>IF(ISERROR(VLOOKUP(D37,Pricing!$C$4:$D$8,2,FALSE)),"SERVICE CODE NOT FOUND",VLOOKUP(D37,Pricing!$C$4:$D$8,2,FALSE))</f>
        <v>C1</v>
      </c>
      <c r="F37" t="str">
        <f t="shared" si="0"/>
        <v>COMPANIES ACT, 2013</v>
      </c>
      <c r="G37" s="4">
        <v>16000</v>
      </c>
      <c r="H37" t="s">
        <v>57</v>
      </c>
      <c r="I37" t="s">
        <v>37</v>
      </c>
    </row>
    <row r="38" spans="3:9">
      <c r="C38">
        <v>35</v>
      </c>
      <c r="D38" t="s">
        <v>5</v>
      </c>
      <c r="E38" t="str">
        <f>IF(ISERROR(VLOOKUP(D38,Pricing!$C$4:$D$8,2,FALSE)),"SERVICE CODE NOT FOUND",VLOOKUP(D38,Pricing!$C$4:$D$8,2,FALSE))</f>
        <v>I1</v>
      </c>
      <c r="F38" t="str">
        <f t="shared" si="0"/>
        <v>INCOME TAX ACT,1961</v>
      </c>
      <c r="G38" s="4">
        <v>14000</v>
      </c>
      <c r="H38" s="5">
        <v>44199</v>
      </c>
      <c r="I38" t="s">
        <v>42</v>
      </c>
    </row>
    <row r="39" spans="3:9">
      <c r="C39">
        <v>36</v>
      </c>
      <c r="D39" t="s">
        <v>5</v>
      </c>
      <c r="E39" t="str">
        <f>IF(ISERROR(VLOOKUP(D39,Pricing!$C$4:$D$8,2,FALSE)),"SERVICE CODE NOT FOUND",VLOOKUP(D39,Pricing!$C$4:$D$8,2,FALSE))</f>
        <v>I1</v>
      </c>
      <c r="F39" t="str">
        <f t="shared" si="0"/>
        <v>INCOME TAX ACT,1961</v>
      </c>
      <c r="G39" s="4">
        <v>12000</v>
      </c>
      <c r="H39" s="5">
        <v>44289</v>
      </c>
      <c r="I39" t="s">
        <v>39</v>
      </c>
    </row>
    <row r="40" spans="3:9">
      <c r="C40">
        <v>37</v>
      </c>
      <c r="D40" t="s">
        <v>5</v>
      </c>
      <c r="E40" t="str">
        <f>IF(ISERROR(VLOOKUP(D40,Pricing!$C$4:$D$8,2,FALSE)),"SERVICE CODE NOT FOUND",VLOOKUP(D40,Pricing!$C$4:$D$8,2,FALSE))</f>
        <v>I1</v>
      </c>
      <c r="F40" t="str">
        <f t="shared" si="0"/>
        <v>INCOME TAX ACT,1961</v>
      </c>
      <c r="G40" s="4">
        <v>23000</v>
      </c>
      <c r="H40" s="5">
        <v>44319</v>
      </c>
      <c r="I40" t="s">
        <v>32</v>
      </c>
    </row>
    <row r="41" spans="3:9">
      <c r="C41">
        <v>38</v>
      </c>
      <c r="D41" t="s">
        <v>31</v>
      </c>
      <c r="E41" t="str">
        <f>IF(ISERROR(VLOOKUP(D41,Pricing!$C$4:$D$8,2,FALSE)),"SERVICE CODE NOT FOUND",VLOOKUP(D41,Pricing!$C$4:$D$8,2,FALSE))</f>
        <v>G2</v>
      </c>
      <c r="F41" t="str">
        <f t="shared" si="0"/>
        <v>CGST ACT, 2017</v>
      </c>
      <c r="G41" s="4">
        <v>22000</v>
      </c>
      <c r="H41" s="5">
        <v>44319</v>
      </c>
      <c r="I41" t="s">
        <v>34</v>
      </c>
    </row>
    <row r="42" spans="3:9">
      <c r="C42">
        <v>39</v>
      </c>
      <c r="D42" t="s">
        <v>8</v>
      </c>
      <c r="E42" t="str">
        <f>IF(ISERROR(VLOOKUP(D42,Pricing!$C$4:$D$8,2,FALSE)),"SERVICE CODE NOT FOUND",VLOOKUP(D42,Pricing!$C$4:$D$8,2,FALSE))</f>
        <v>G1</v>
      </c>
      <c r="F42" t="str">
        <f t="shared" si="0"/>
        <v>CGST ACT, 2017</v>
      </c>
      <c r="G42" s="4">
        <v>22000</v>
      </c>
      <c r="H42" t="s">
        <v>58</v>
      </c>
      <c r="I42" t="s">
        <v>32</v>
      </c>
    </row>
    <row r="43" spans="3:9">
      <c r="C43">
        <v>40</v>
      </c>
      <c r="D43" t="s">
        <v>8</v>
      </c>
      <c r="E43" t="str">
        <f>IF(ISERROR(VLOOKUP(D43,Pricing!$C$4:$D$8,2,FALSE)),"SERVICE CODE NOT FOUND",VLOOKUP(D43,Pricing!$C$4:$D$8,2,FALSE))</f>
        <v>G1</v>
      </c>
      <c r="F43" t="str">
        <f t="shared" si="0"/>
        <v>CGST ACT, 2017</v>
      </c>
      <c r="G43" s="4">
        <v>16000</v>
      </c>
      <c r="H43" t="s">
        <v>58</v>
      </c>
      <c r="I43" t="s">
        <v>32</v>
      </c>
    </row>
    <row r="44" spans="3:9">
      <c r="C44">
        <v>41</v>
      </c>
      <c r="D44" t="s">
        <v>31</v>
      </c>
      <c r="E44" t="str">
        <f>IF(ISERROR(VLOOKUP(D44,Pricing!$C$4:$D$8,2,FALSE)),"SERVICE CODE NOT FOUND",VLOOKUP(D44,Pricing!$C$4:$D$8,2,FALSE))</f>
        <v>G2</v>
      </c>
      <c r="F44" t="str">
        <f t="shared" si="0"/>
        <v>CGST ACT, 2017</v>
      </c>
      <c r="G44" s="4">
        <v>20000</v>
      </c>
      <c r="H44" t="s">
        <v>58</v>
      </c>
      <c r="I44" t="s">
        <v>34</v>
      </c>
    </row>
    <row r="45" spans="3:9">
      <c r="C45">
        <v>42</v>
      </c>
      <c r="D45" t="s">
        <v>33</v>
      </c>
      <c r="E45" t="str">
        <f>IF(ISERROR(VLOOKUP(D45,Pricing!$C$4:$D$8,2,FALSE)),"SERVICE CODE NOT FOUND",VLOOKUP(D45,Pricing!$C$4:$D$8,2,FALSE))</f>
        <v>C1</v>
      </c>
      <c r="F45" t="str">
        <f t="shared" si="0"/>
        <v>COMPANIES ACT, 2013</v>
      </c>
      <c r="G45" s="4">
        <v>20000</v>
      </c>
      <c r="H45" t="s">
        <v>59</v>
      </c>
      <c r="I45" t="s">
        <v>42</v>
      </c>
    </row>
    <row r="46" spans="3:9">
      <c r="C46">
        <v>43</v>
      </c>
      <c r="D46" t="s">
        <v>8</v>
      </c>
      <c r="E46" t="str">
        <f>IF(ISERROR(VLOOKUP(D46,Pricing!$C$4:$D$8,2,FALSE)),"SERVICE CODE NOT FOUND",VLOOKUP(D46,Pricing!$C$4:$D$8,2,FALSE))</f>
        <v>G1</v>
      </c>
      <c r="F46" t="str">
        <f t="shared" si="0"/>
        <v>CGST ACT, 2017</v>
      </c>
      <c r="G46" s="4">
        <v>16000</v>
      </c>
      <c r="H46" t="s">
        <v>60</v>
      </c>
      <c r="I46" t="s">
        <v>35</v>
      </c>
    </row>
    <row r="47" spans="3:9">
      <c r="C47">
        <v>44</v>
      </c>
      <c r="D47" t="s">
        <v>8</v>
      </c>
      <c r="E47" t="str">
        <f>IF(ISERROR(VLOOKUP(D47,Pricing!$C$4:$D$8,2,FALSE)),"SERVICE CODE NOT FOUND",VLOOKUP(D47,Pricing!$C$4:$D$8,2,FALSE))</f>
        <v>G1</v>
      </c>
      <c r="F47" t="str">
        <f t="shared" si="0"/>
        <v>CGST ACT, 2017</v>
      </c>
      <c r="G47" s="4">
        <v>27000</v>
      </c>
      <c r="H47" t="s">
        <v>60</v>
      </c>
      <c r="I47" t="s">
        <v>39</v>
      </c>
    </row>
    <row r="48" spans="3:9">
      <c r="C48">
        <v>45</v>
      </c>
      <c r="D48" t="s">
        <v>36</v>
      </c>
      <c r="E48" t="str">
        <f>IF(ISERROR(VLOOKUP(D48,Pricing!$C$4:$D$8,2,FALSE)),"SERVICE CODE NOT FOUND",VLOOKUP(D48,Pricing!$C$4:$D$8,2,FALSE))</f>
        <v>SERVICE CODE NOT FOUND</v>
      </c>
      <c r="F48" t="str">
        <f t="shared" si="0"/>
        <v>MISCELLANEOUS</v>
      </c>
      <c r="G48" s="4">
        <v>27000</v>
      </c>
      <c r="H48" t="s">
        <v>61</v>
      </c>
      <c r="I48" t="s">
        <v>37</v>
      </c>
    </row>
    <row r="49" spans="3:9">
      <c r="C49">
        <v>46</v>
      </c>
      <c r="D49" t="s">
        <v>5</v>
      </c>
      <c r="E49" t="str">
        <f>IF(ISERROR(VLOOKUP(D49,Pricing!$C$4:$D$8,2,FALSE)),"SERVICE CODE NOT FOUND",VLOOKUP(D49,Pricing!$C$4:$D$8,2,FALSE))</f>
        <v>I1</v>
      </c>
      <c r="F49" t="str">
        <f t="shared" si="0"/>
        <v>INCOME TAX ACT,1961</v>
      </c>
      <c r="G49" s="4">
        <v>12000</v>
      </c>
      <c r="H49" t="s">
        <v>62</v>
      </c>
      <c r="I49" t="s">
        <v>41</v>
      </c>
    </row>
    <row r="50" spans="3:9">
      <c r="C50">
        <v>47</v>
      </c>
      <c r="D50" t="s">
        <v>38</v>
      </c>
      <c r="E50" t="str">
        <f>IF(ISERROR(VLOOKUP(D50,Pricing!$C$4:$D$8,2,FALSE)),"SERVICE CODE NOT FOUND",VLOOKUP(D50,Pricing!$C$4:$D$8,2,FALSE))</f>
        <v>I2</v>
      </c>
      <c r="F50" t="str">
        <f t="shared" si="0"/>
        <v>INCOME TAX ACT,1961</v>
      </c>
      <c r="G50" s="4">
        <v>21000</v>
      </c>
      <c r="H50" t="s">
        <v>63</v>
      </c>
      <c r="I50" t="s">
        <v>37</v>
      </c>
    </row>
    <row r="51" spans="3:9">
      <c r="C51">
        <v>48</v>
      </c>
      <c r="D51" t="s">
        <v>38</v>
      </c>
      <c r="E51" t="str">
        <f>IF(ISERROR(VLOOKUP(D51,Pricing!$C$4:$D$8,2,FALSE)),"SERVICE CODE NOT FOUND",VLOOKUP(D51,Pricing!$C$4:$D$8,2,FALSE))</f>
        <v>I2</v>
      </c>
      <c r="F51" t="str">
        <f t="shared" si="0"/>
        <v>INCOME TAX ACT,1961</v>
      </c>
      <c r="G51" s="4">
        <v>22000</v>
      </c>
      <c r="H51" t="s">
        <v>64</v>
      </c>
      <c r="I51" t="s">
        <v>32</v>
      </c>
    </row>
    <row r="52" spans="3:9">
      <c r="C52">
        <v>49</v>
      </c>
      <c r="D52" t="s">
        <v>8</v>
      </c>
      <c r="E52" t="str">
        <f>IF(ISERROR(VLOOKUP(D52,Pricing!$C$4:$D$8,2,FALSE)),"SERVICE CODE NOT FOUND",VLOOKUP(D52,Pricing!$C$4:$D$8,2,FALSE))</f>
        <v>G1</v>
      </c>
      <c r="F52" t="str">
        <f t="shared" si="0"/>
        <v>CGST ACT, 2017</v>
      </c>
      <c r="G52" s="4">
        <v>13000</v>
      </c>
      <c r="H52" t="s">
        <v>65</v>
      </c>
      <c r="I52" t="s">
        <v>39</v>
      </c>
    </row>
    <row r="53" spans="3:9">
      <c r="C53">
        <v>50</v>
      </c>
      <c r="D53" t="s">
        <v>31</v>
      </c>
      <c r="E53" t="str">
        <f>IF(ISERROR(VLOOKUP(D53,Pricing!$C$4:$D$8,2,FALSE)),"SERVICE CODE NOT FOUND",VLOOKUP(D53,Pricing!$C$4:$D$8,2,FALSE))</f>
        <v>G2</v>
      </c>
      <c r="F53" t="str">
        <f t="shared" si="0"/>
        <v>CGST ACT, 2017</v>
      </c>
      <c r="G53" s="4">
        <v>20000</v>
      </c>
      <c r="H53" t="s">
        <v>65</v>
      </c>
      <c r="I53" t="s">
        <v>37</v>
      </c>
    </row>
    <row r="54" spans="3:9">
      <c r="C54">
        <v>51</v>
      </c>
      <c r="D54" t="s">
        <v>8</v>
      </c>
      <c r="E54" t="str">
        <f>IF(ISERROR(VLOOKUP(D54,Pricing!$C$4:$D$8,2,FALSE)),"SERVICE CODE NOT FOUND",VLOOKUP(D54,Pricing!$C$4:$D$8,2,FALSE))</f>
        <v>G1</v>
      </c>
      <c r="F54" t="str">
        <f t="shared" si="0"/>
        <v>CGST ACT, 2017</v>
      </c>
      <c r="G54" s="4">
        <v>13000</v>
      </c>
      <c r="H54" t="s">
        <v>66</v>
      </c>
      <c r="I54" t="s">
        <v>42</v>
      </c>
    </row>
    <row r="55" spans="3:9">
      <c r="C55">
        <v>52</v>
      </c>
      <c r="D55" t="s">
        <v>5</v>
      </c>
      <c r="E55" t="str">
        <f>IF(ISERROR(VLOOKUP(D55,Pricing!$C$4:$D$8,2,FALSE)),"SERVICE CODE NOT FOUND",VLOOKUP(D55,Pricing!$C$4:$D$8,2,FALSE))</f>
        <v>I1</v>
      </c>
      <c r="F55" t="str">
        <f t="shared" si="0"/>
        <v>INCOME TAX ACT,1961</v>
      </c>
      <c r="G55" s="4">
        <v>10000</v>
      </c>
      <c r="H55" t="s">
        <v>67</v>
      </c>
      <c r="I55" t="s">
        <v>39</v>
      </c>
    </row>
    <row r="56" spans="3:9">
      <c r="C56">
        <v>53</v>
      </c>
      <c r="D56" t="s">
        <v>5</v>
      </c>
      <c r="E56" t="str">
        <f>IF(ISERROR(VLOOKUP(D56,Pricing!$C$4:$D$8,2,FALSE)),"SERVICE CODE NOT FOUND",VLOOKUP(D56,Pricing!$C$4:$D$8,2,FALSE))</f>
        <v>I1</v>
      </c>
      <c r="F56" t="str">
        <f t="shared" si="0"/>
        <v>INCOME TAX ACT,1961</v>
      </c>
      <c r="G56" s="4">
        <v>14000</v>
      </c>
      <c r="H56" s="5">
        <v>44200</v>
      </c>
      <c r="I56" t="s">
        <v>42</v>
      </c>
    </row>
    <row r="57" spans="3:9">
      <c r="C57">
        <v>54</v>
      </c>
      <c r="D57" t="s">
        <v>5</v>
      </c>
      <c r="E57" t="str">
        <f>IF(ISERROR(VLOOKUP(D57,Pricing!$C$4:$D$8,2,FALSE)),"SERVICE CODE NOT FOUND",VLOOKUP(D57,Pricing!$C$4:$D$8,2,FALSE))</f>
        <v>I1</v>
      </c>
      <c r="F57" t="str">
        <f t="shared" si="0"/>
        <v>INCOME TAX ACT,1961</v>
      </c>
      <c r="G57" s="4">
        <v>24000</v>
      </c>
      <c r="H57" s="5">
        <v>44200</v>
      </c>
      <c r="I57" t="s">
        <v>35</v>
      </c>
    </row>
    <row r="58" spans="3:9">
      <c r="C58">
        <v>55</v>
      </c>
      <c r="D58" t="s">
        <v>31</v>
      </c>
      <c r="E58" t="str">
        <f>IF(ISERROR(VLOOKUP(D58,Pricing!$C$4:$D$8,2,FALSE)),"SERVICE CODE NOT FOUND",VLOOKUP(D58,Pricing!$C$4:$D$8,2,FALSE))</f>
        <v>G2</v>
      </c>
      <c r="F58" t="str">
        <f t="shared" si="0"/>
        <v>CGST ACT, 2017</v>
      </c>
      <c r="G58" s="4">
        <v>13000</v>
      </c>
      <c r="H58" s="5">
        <v>44259</v>
      </c>
      <c r="I58" t="s">
        <v>34</v>
      </c>
    </row>
    <row r="59" spans="3:9">
      <c r="C59">
        <v>56</v>
      </c>
      <c r="D59" t="s">
        <v>8</v>
      </c>
      <c r="E59" t="str">
        <f>IF(ISERROR(VLOOKUP(D59,Pricing!$C$4:$D$8,2,FALSE)),"SERVICE CODE NOT FOUND",VLOOKUP(D59,Pricing!$C$4:$D$8,2,FALSE))</f>
        <v>G1</v>
      </c>
      <c r="F59" t="str">
        <f t="shared" si="0"/>
        <v>CGST ACT, 2017</v>
      </c>
      <c r="G59" s="4">
        <v>15000</v>
      </c>
      <c r="H59" s="5">
        <v>44351</v>
      </c>
      <c r="I59" t="s">
        <v>41</v>
      </c>
    </row>
    <row r="60" spans="3:9">
      <c r="C60">
        <v>57</v>
      </c>
      <c r="D60" t="s">
        <v>31</v>
      </c>
      <c r="E60" t="str">
        <f>IF(ISERROR(VLOOKUP(D60,Pricing!$C$4:$D$8,2,FALSE)),"SERVICE CODE NOT FOUND",VLOOKUP(D60,Pricing!$C$4:$D$8,2,FALSE))</f>
        <v>G2</v>
      </c>
      <c r="F60" t="str">
        <f t="shared" si="0"/>
        <v>CGST ACT, 2017</v>
      </c>
      <c r="G60" s="4">
        <v>21000</v>
      </c>
      <c r="H60" s="5">
        <v>44351</v>
      </c>
      <c r="I60" t="s">
        <v>32</v>
      </c>
    </row>
    <row r="61" spans="3:9">
      <c r="C61">
        <v>58</v>
      </c>
      <c r="D61" t="s">
        <v>33</v>
      </c>
      <c r="E61" t="str">
        <f>IF(ISERROR(VLOOKUP(D61,Pricing!$C$4:$D$8,2,FALSE)),"SERVICE CODE NOT FOUND",VLOOKUP(D61,Pricing!$C$4:$D$8,2,FALSE))</f>
        <v>C1</v>
      </c>
      <c r="F61" t="str">
        <f t="shared" si="0"/>
        <v>COMPANIES ACT, 2013</v>
      </c>
      <c r="G61" s="4">
        <v>12000</v>
      </c>
      <c r="H61" s="5">
        <v>44534</v>
      </c>
      <c r="I61" t="s">
        <v>37</v>
      </c>
    </row>
    <row r="62" spans="3:9">
      <c r="C62">
        <v>59</v>
      </c>
      <c r="D62" t="s">
        <v>8</v>
      </c>
      <c r="E62" t="str">
        <f>IF(ISERROR(VLOOKUP(D62,Pricing!$C$4:$D$8,2,FALSE)),"SERVICE CODE NOT FOUND",VLOOKUP(D62,Pricing!$C$4:$D$8,2,FALSE))</f>
        <v>G1</v>
      </c>
      <c r="F62" t="str">
        <f t="shared" si="0"/>
        <v>CGST ACT, 2017</v>
      </c>
      <c r="G62" s="4">
        <v>12000</v>
      </c>
      <c r="H62" t="s">
        <v>68</v>
      </c>
      <c r="I62" t="s">
        <v>32</v>
      </c>
    </row>
    <row r="63" spans="3:9">
      <c r="C63">
        <v>60</v>
      </c>
      <c r="D63" t="s">
        <v>38</v>
      </c>
      <c r="E63" t="str">
        <f>IF(ISERROR(VLOOKUP(D63,Pricing!$C$4:$D$8,2,FALSE)),"SERVICE CODE NOT FOUND",VLOOKUP(D63,Pricing!$C$4:$D$8,2,FALSE))</f>
        <v>I2</v>
      </c>
      <c r="F63" t="str">
        <f t="shared" si="0"/>
        <v>INCOME TAX ACT,1961</v>
      </c>
      <c r="G63" s="4">
        <v>21000</v>
      </c>
      <c r="H63" t="s">
        <v>69</v>
      </c>
      <c r="I63" t="s">
        <v>39</v>
      </c>
    </row>
    <row r="64" spans="3:9">
      <c r="C64">
        <v>61</v>
      </c>
      <c r="D64" t="s">
        <v>5</v>
      </c>
      <c r="E64" t="str">
        <f>IF(ISERROR(VLOOKUP(D64,Pricing!$C$4:$D$8,2,FALSE)),"SERVICE CODE NOT FOUND",VLOOKUP(D64,Pricing!$C$4:$D$8,2,FALSE))</f>
        <v>I1</v>
      </c>
      <c r="F64" t="str">
        <f t="shared" si="0"/>
        <v>INCOME TAX ACT,1961</v>
      </c>
      <c r="G64" s="4">
        <v>9000</v>
      </c>
      <c r="H64" t="s">
        <v>70</v>
      </c>
      <c r="I64" t="s">
        <v>32</v>
      </c>
    </row>
    <row r="65" spans="3:9">
      <c r="C65">
        <v>62</v>
      </c>
      <c r="D65" t="s">
        <v>33</v>
      </c>
      <c r="E65" t="str">
        <f>IF(ISERROR(VLOOKUP(D65,Pricing!$C$4:$D$8,2,FALSE)),"SERVICE CODE NOT FOUND",VLOOKUP(D65,Pricing!$C$4:$D$8,2,FALSE))</f>
        <v>C1</v>
      </c>
      <c r="F65" t="str">
        <f t="shared" si="0"/>
        <v>COMPANIES ACT, 2013</v>
      </c>
      <c r="G65" s="4">
        <v>29000</v>
      </c>
      <c r="H65" t="s">
        <v>71</v>
      </c>
      <c r="I65" t="s">
        <v>35</v>
      </c>
    </row>
    <row r="66" spans="3:9">
      <c r="C66">
        <v>63</v>
      </c>
      <c r="D66" t="s">
        <v>8</v>
      </c>
      <c r="E66" t="str">
        <f>IF(ISERROR(VLOOKUP(D66,Pricing!$C$4:$D$8,2,FALSE)),"SERVICE CODE NOT FOUND",VLOOKUP(D66,Pricing!$C$4:$D$8,2,FALSE))</f>
        <v>G1</v>
      </c>
      <c r="F66" t="str">
        <f t="shared" si="0"/>
        <v>CGST ACT, 2017</v>
      </c>
      <c r="G66" s="4">
        <v>12000</v>
      </c>
      <c r="H66" t="s">
        <v>72</v>
      </c>
      <c r="I66" t="s">
        <v>32</v>
      </c>
    </row>
    <row r="67" spans="3:9">
      <c r="C67">
        <v>64</v>
      </c>
      <c r="D67" t="s">
        <v>5</v>
      </c>
      <c r="E67" t="str">
        <f>IF(ISERROR(VLOOKUP(D67,Pricing!$C$4:$D$8,2,FALSE)),"SERVICE CODE NOT FOUND",VLOOKUP(D67,Pricing!$C$4:$D$8,2,FALSE))</f>
        <v>I1</v>
      </c>
      <c r="F67" t="str">
        <f t="shared" si="0"/>
        <v>INCOME TAX ACT,1961</v>
      </c>
      <c r="G67" s="4">
        <v>14000</v>
      </c>
      <c r="H67" t="s">
        <v>73</v>
      </c>
      <c r="I67" t="s">
        <v>35</v>
      </c>
    </row>
    <row r="68" spans="3:9">
      <c r="C68">
        <v>65</v>
      </c>
      <c r="D68" t="s">
        <v>8</v>
      </c>
      <c r="E68" t="str">
        <f>IF(ISERROR(VLOOKUP(D68,Pricing!$C$4:$D$8,2,FALSE)),"SERVICE CODE NOT FOUND",VLOOKUP(D68,Pricing!$C$4:$D$8,2,FALSE))</f>
        <v>G1</v>
      </c>
      <c r="F68" t="str">
        <f t="shared" ref="F68:F131" si="1">IF(LEFT(E68,1)="G","CGST ACT, 2017","")&amp;IF(LEFT(E68,1)="C","COMPANIES ACT, 2013","")&amp;IF(LEFT(E68,1)="I","INCOME TAX ACT,1961","")&amp;IF(LEFT(E68,1)="S","MISCELLANEOUS","")</f>
        <v>CGST ACT, 2017</v>
      </c>
      <c r="G68" s="4">
        <v>26000</v>
      </c>
      <c r="H68" t="s">
        <v>74</v>
      </c>
      <c r="I68" t="s">
        <v>34</v>
      </c>
    </row>
    <row r="69" spans="3:9">
      <c r="C69">
        <v>66</v>
      </c>
      <c r="D69" t="s">
        <v>8</v>
      </c>
      <c r="E69" t="str">
        <f>IF(ISERROR(VLOOKUP(D69,Pricing!$C$4:$D$8,2,FALSE)),"SERVICE CODE NOT FOUND",VLOOKUP(D69,Pricing!$C$4:$D$8,2,FALSE))</f>
        <v>G1</v>
      </c>
      <c r="F69" t="str">
        <f t="shared" si="1"/>
        <v>CGST ACT, 2017</v>
      </c>
      <c r="G69" s="4">
        <v>23000</v>
      </c>
      <c r="H69" t="s">
        <v>75</v>
      </c>
      <c r="I69" t="s">
        <v>42</v>
      </c>
    </row>
    <row r="70" spans="3:9">
      <c r="C70">
        <v>67</v>
      </c>
      <c r="D70" t="s">
        <v>8</v>
      </c>
      <c r="E70" t="str">
        <f>IF(ISERROR(VLOOKUP(D70,Pricing!$C$4:$D$8,2,FALSE)),"SERVICE CODE NOT FOUND",VLOOKUP(D70,Pricing!$C$4:$D$8,2,FALSE))</f>
        <v>G1</v>
      </c>
      <c r="F70" t="str">
        <f t="shared" si="1"/>
        <v>CGST ACT, 2017</v>
      </c>
      <c r="G70" s="4">
        <v>22000</v>
      </c>
      <c r="H70" s="5">
        <v>44201</v>
      </c>
      <c r="I70" t="s">
        <v>41</v>
      </c>
    </row>
    <row r="71" spans="3:9">
      <c r="C71">
        <v>68</v>
      </c>
      <c r="D71" t="s">
        <v>31</v>
      </c>
      <c r="E71" t="str">
        <f>IF(ISERROR(VLOOKUP(D71,Pricing!$C$4:$D$8,2,FALSE)),"SERVICE CODE NOT FOUND",VLOOKUP(D71,Pricing!$C$4:$D$8,2,FALSE))</f>
        <v>G2</v>
      </c>
      <c r="F71" t="str">
        <f t="shared" si="1"/>
        <v>CGST ACT, 2017</v>
      </c>
      <c r="G71" s="4">
        <v>16000</v>
      </c>
      <c r="H71" s="5">
        <v>44201</v>
      </c>
      <c r="I71" t="s">
        <v>37</v>
      </c>
    </row>
    <row r="72" spans="3:9">
      <c r="C72">
        <v>69</v>
      </c>
      <c r="D72" t="s">
        <v>8</v>
      </c>
      <c r="E72" t="str">
        <f>IF(ISERROR(VLOOKUP(D72,Pricing!$C$4:$D$8,2,FALSE)),"SERVICE CODE NOT FOUND",VLOOKUP(D72,Pricing!$C$4:$D$8,2,FALSE))</f>
        <v>G1</v>
      </c>
      <c r="F72" t="str">
        <f t="shared" si="1"/>
        <v>CGST ACT, 2017</v>
      </c>
      <c r="G72" s="4">
        <v>17000</v>
      </c>
      <c r="H72" s="5">
        <v>44232</v>
      </c>
      <c r="I72" t="s">
        <v>32</v>
      </c>
    </row>
    <row r="73" spans="3:9">
      <c r="C73">
        <v>70</v>
      </c>
      <c r="D73" t="s">
        <v>5</v>
      </c>
      <c r="E73" t="str">
        <f>IF(ISERROR(VLOOKUP(D73,Pricing!$C$4:$D$8,2,FALSE)),"SERVICE CODE NOT FOUND",VLOOKUP(D73,Pricing!$C$4:$D$8,2,FALSE))</f>
        <v>I1</v>
      </c>
      <c r="F73" t="str">
        <f t="shared" si="1"/>
        <v>INCOME TAX ACT,1961</v>
      </c>
      <c r="G73" s="4">
        <v>9000</v>
      </c>
      <c r="H73" s="5">
        <v>44232</v>
      </c>
      <c r="I73" t="s">
        <v>32</v>
      </c>
    </row>
    <row r="74" spans="3:9">
      <c r="C74">
        <v>71</v>
      </c>
      <c r="D74" t="s">
        <v>5</v>
      </c>
      <c r="E74" t="str">
        <f>IF(ISERROR(VLOOKUP(D74,Pricing!$C$4:$D$8,2,FALSE)),"SERVICE CODE NOT FOUND",VLOOKUP(D74,Pricing!$C$4:$D$8,2,FALSE))</f>
        <v>I1</v>
      </c>
      <c r="F74" t="str">
        <f t="shared" si="1"/>
        <v>INCOME TAX ACT,1961</v>
      </c>
      <c r="G74" s="4">
        <v>13000</v>
      </c>
      <c r="H74" s="5">
        <v>44232</v>
      </c>
      <c r="I74" t="s">
        <v>34</v>
      </c>
    </row>
    <row r="75" spans="3:9">
      <c r="C75">
        <v>72</v>
      </c>
      <c r="D75" t="s">
        <v>8</v>
      </c>
      <c r="E75" t="str">
        <f>IF(ISERROR(VLOOKUP(D75,Pricing!$C$4:$D$8,2,FALSE)),"SERVICE CODE NOT FOUND",VLOOKUP(D75,Pricing!$C$4:$D$8,2,FALSE))</f>
        <v>G1</v>
      </c>
      <c r="F75" t="str">
        <f t="shared" si="1"/>
        <v>CGST ACT, 2017</v>
      </c>
      <c r="G75" s="4">
        <v>16000</v>
      </c>
      <c r="H75" s="5">
        <v>44260</v>
      </c>
      <c r="I75" t="s">
        <v>32</v>
      </c>
    </row>
    <row r="76" spans="3:9">
      <c r="C76">
        <v>73</v>
      </c>
      <c r="D76" t="s">
        <v>38</v>
      </c>
      <c r="E76" t="str">
        <f>IF(ISERROR(VLOOKUP(D76,Pricing!$C$4:$D$8,2,FALSE)),"SERVICE CODE NOT FOUND",VLOOKUP(D76,Pricing!$C$4:$D$8,2,FALSE))</f>
        <v>I2</v>
      </c>
      <c r="F76" t="str">
        <f t="shared" si="1"/>
        <v>INCOME TAX ACT,1961</v>
      </c>
      <c r="G76" s="4">
        <v>21000</v>
      </c>
      <c r="H76" s="5">
        <v>44260</v>
      </c>
      <c r="I76" t="s">
        <v>35</v>
      </c>
    </row>
    <row r="77" spans="3:9">
      <c r="C77">
        <v>74</v>
      </c>
      <c r="D77" t="s">
        <v>8</v>
      </c>
      <c r="E77" t="str">
        <f>IF(ISERROR(VLOOKUP(D77,Pricing!$C$4:$D$8,2,FALSE)),"SERVICE CODE NOT FOUND",VLOOKUP(D77,Pricing!$C$4:$D$8,2,FALSE))</f>
        <v>G1</v>
      </c>
      <c r="F77" t="str">
        <f t="shared" si="1"/>
        <v>CGST ACT, 2017</v>
      </c>
      <c r="G77" s="4">
        <v>18000</v>
      </c>
      <c r="H77" s="5">
        <v>44321</v>
      </c>
      <c r="I77" t="s">
        <v>37</v>
      </c>
    </row>
    <row r="78" spans="3:9">
      <c r="C78">
        <v>75</v>
      </c>
      <c r="D78" t="s">
        <v>5</v>
      </c>
      <c r="E78" t="str">
        <f>IF(ISERROR(VLOOKUP(D78,Pricing!$C$4:$D$8,2,FALSE)),"SERVICE CODE NOT FOUND",VLOOKUP(D78,Pricing!$C$4:$D$8,2,FALSE))</f>
        <v>I1</v>
      </c>
      <c r="F78" t="str">
        <f t="shared" si="1"/>
        <v>INCOME TAX ACT,1961</v>
      </c>
      <c r="G78" s="4">
        <v>18000</v>
      </c>
      <c r="H78" s="5">
        <v>44321</v>
      </c>
      <c r="I78" t="s">
        <v>42</v>
      </c>
    </row>
    <row r="79" spans="3:9">
      <c r="C79">
        <v>76</v>
      </c>
      <c r="D79" t="s">
        <v>8</v>
      </c>
      <c r="E79" t="str">
        <f>IF(ISERROR(VLOOKUP(D79,Pricing!$C$4:$D$8,2,FALSE)),"SERVICE CODE NOT FOUND",VLOOKUP(D79,Pricing!$C$4:$D$8,2,FALSE))</f>
        <v>G1</v>
      </c>
      <c r="F79" t="str">
        <f t="shared" si="1"/>
        <v>CGST ACT, 2017</v>
      </c>
      <c r="G79" s="4">
        <v>10000</v>
      </c>
      <c r="H79" s="5">
        <v>44352</v>
      </c>
      <c r="I79" t="s">
        <v>32</v>
      </c>
    </row>
    <row r="80" spans="3:9">
      <c r="C80">
        <v>77</v>
      </c>
      <c r="D80" t="s">
        <v>38</v>
      </c>
      <c r="E80" t="str">
        <f>IF(ISERROR(VLOOKUP(D80,Pricing!$C$4:$D$8,2,FALSE)),"SERVICE CODE NOT FOUND",VLOOKUP(D80,Pricing!$C$4:$D$8,2,FALSE))</f>
        <v>I2</v>
      </c>
      <c r="F80" t="str">
        <f t="shared" si="1"/>
        <v>INCOME TAX ACT,1961</v>
      </c>
      <c r="G80" s="4">
        <v>22000</v>
      </c>
      <c r="H80" s="5">
        <v>44413</v>
      </c>
      <c r="I80" t="s">
        <v>32</v>
      </c>
    </row>
    <row r="81" spans="3:9">
      <c r="C81">
        <v>78</v>
      </c>
      <c r="D81" t="s">
        <v>8</v>
      </c>
      <c r="E81" t="str">
        <f>IF(ISERROR(VLOOKUP(D81,Pricing!$C$4:$D$8,2,FALSE)),"SERVICE CODE NOT FOUND",VLOOKUP(D81,Pricing!$C$4:$D$8,2,FALSE))</f>
        <v>G1</v>
      </c>
      <c r="F81" t="str">
        <f t="shared" si="1"/>
        <v>CGST ACT, 2017</v>
      </c>
      <c r="G81" s="4">
        <v>30000</v>
      </c>
      <c r="H81" s="5">
        <v>44413</v>
      </c>
      <c r="I81" t="s">
        <v>34</v>
      </c>
    </row>
    <row r="82" spans="3:9">
      <c r="C82">
        <v>79</v>
      </c>
      <c r="D82" t="s">
        <v>5</v>
      </c>
      <c r="E82" t="str">
        <f>IF(ISERROR(VLOOKUP(D82,Pricing!$C$4:$D$8,2,FALSE)),"SERVICE CODE NOT FOUND",VLOOKUP(D82,Pricing!$C$4:$D$8,2,FALSE))</f>
        <v>I1</v>
      </c>
      <c r="F82" t="str">
        <f t="shared" si="1"/>
        <v>INCOME TAX ACT,1961</v>
      </c>
      <c r="G82" s="4">
        <v>16000</v>
      </c>
      <c r="H82" s="5">
        <v>44413</v>
      </c>
      <c r="I82" t="s">
        <v>42</v>
      </c>
    </row>
    <row r="83" spans="3:9">
      <c r="C83">
        <v>80</v>
      </c>
      <c r="D83" t="s">
        <v>31</v>
      </c>
      <c r="E83" t="str">
        <f>IF(ISERROR(VLOOKUP(D83,Pricing!$C$4:$D$8,2,FALSE)),"SERVICE CODE NOT FOUND",VLOOKUP(D83,Pricing!$C$4:$D$8,2,FALSE))</f>
        <v>G2</v>
      </c>
      <c r="F83" t="str">
        <f t="shared" si="1"/>
        <v>CGST ACT, 2017</v>
      </c>
      <c r="G83" s="4">
        <v>18000</v>
      </c>
      <c r="H83" s="5">
        <v>44413</v>
      </c>
      <c r="I83" t="s">
        <v>34</v>
      </c>
    </row>
    <row r="84" spans="3:9">
      <c r="C84">
        <v>81</v>
      </c>
      <c r="D84" t="s">
        <v>8</v>
      </c>
      <c r="E84" t="str">
        <f>IF(ISERROR(VLOOKUP(D84,Pricing!$C$4:$D$8,2,FALSE)),"SERVICE CODE NOT FOUND",VLOOKUP(D84,Pricing!$C$4:$D$8,2,FALSE))</f>
        <v>G1</v>
      </c>
      <c r="F84" t="str">
        <f t="shared" si="1"/>
        <v>CGST ACT, 2017</v>
      </c>
      <c r="G84" s="4">
        <v>24000</v>
      </c>
      <c r="H84" s="5">
        <v>44535</v>
      </c>
      <c r="I84" t="s">
        <v>35</v>
      </c>
    </row>
    <row r="85" spans="3:9">
      <c r="C85">
        <v>82</v>
      </c>
      <c r="D85" t="s">
        <v>8</v>
      </c>
      <c r="E85" t="str">
        <f>IF(ISERROR(VLOOKUP(D85,Pricing!$C$4:$D$8,2,FALSE)),"SERVICE CODE NOT FOUND",VLOOKUP(D85,Pricing!$C$4:$D$8,2,FALSE))</f>
        <v>G1</v>
      </c>
      <c r="F85" t="str">
        <f t="shared" si="1"/>
        <v>CGST ACT, 2017</v>
      </c>
      <c r="G85" s="4">
        <v>24000</v>
      </c>
      <c r="H85" t="s">
        <v>76</v>
      </c>
      <c r="I85" t="s">
        <v>37</v>
      </c>
    </row>
    <row r="86" spans="3:9">
      <c r="C86">
        <v>83</v>
      </c>
      <c r="D86" t="s">
        <v>31</v>
      </c>
      <c r="E86" t="str">
        <f>IF(ISERROR(VLOOKUP(D86,Pricing!$C$4:$D$8,2,FALSE)),"SERVICE CODE NOT FOUND",VLOOKUP(D86,Pricing!$C$4:$D$8,2,FALSE))</f>
        <v>G2</v>
      </c>
      <c r="F86" t="str">
        <f t="shared" si="1"/>
        <v>CGST ACT, 2017</v>
      </c>
      <c r="G86" s="4">
        <v>19000</v>
      </c>
      <c r="H86" t="s">
        <v>76</v>
      </c>
      <c r="I86" t="s">
        <v>34</v>
      </c>
    </row>
    <row r="87" spans="3:9">
      <c r="C87">
        <v>84</v>
      </c>
      <c r="D87" t="s">
        <v>8</v>
      </c>
      <c r="E87" t="str">
        <f>IF(ISERROR(VLOOKUP(D87,Pricing!$C$4:$D$8,2,FALSE)),"SERVICE CODE NOT FOUND",VLOOKUP(D87,Pricing!$C$4:$D$8,2,FALSE))</f>
        <v>G1</v>
      </c>
      <c r="F87" t="str">
        <f t="shared" si="1"/>
        <v>CGST ACT, 2017</v>
      </c>
      <c r="G87" s="4">
        <v>20000</v>
      </c>
      <c r="H87" t="s">
        <v>77</v>
      </c>
      <c r="I87" t="s">
        <v>39</v>
      </c>
    </row>
    <row r="88" spans="3:9">
      <c r="C88">
        <v>85</v>
      </c>
      <c r="D88" t="s">
        <v>8</v>
      </c>
      <c r="E88" t="str">
        <f>IF(ISERROR(VLOOKUP(D88,Pricing!$C$4:$D$8,2,FALSE)),"SERVICE CODE NOT FOUND",VLOOKUP(D88,Pricing!$C$4:$D$8,2,FALSE))</f>
        <v>G1</v>
      </c>
      <c r="F88" t="str">
        <f t="shared" si="1"/>
        <v>CGST ACT, 2017</v>
      </c>
      <c r="G88" s="4">
        <v>21000</v>
      </c>
      <c r="H88" t="s">
        <v>78</v>
      </c>
      <c r="I88" t="s">
        <v>42</v>
      </c>
    </row>
    <row r="89" spans="3:9">
      <c r="C89">
        <v>86</v>
      </c>
      <c r="D89" t="s">
        <v>33</v>
      </c>
      <c r="E89" t="str">
        <f>IF(ISERROR(VLOOKUP(D89,Pricing!$C$4:$D$8,2,FALSE)),"SERVICE CODE NOT FOUND",VLOOKUP(D89,Pricing!$C$4:$D$8,2,FALSE))</f>
        <v>C1</v>
      </c>
      <c r="F89" t="str">
        <f t="shared" si="1"/>
        <v>COMPANIES ACT, 2013</v>
      </c>
      <c r="G89" s="4">
        <v>14000</v>
      </c>
      <c r="H89" t="s">
        <v>78</v>
      </c>
      <c r="I89" t="s">
        <v>34</v>
      </c>
    </row>
    <row r="90" spans="3:9">
      <c r="C90">
        <v>87</v>
      </c>
      <c r="D90" t="s">
        <v>36</v>
      </c>
      <c r="E90" t="str">
        <f>IF(ISERROR(VLOOKUP(D90,Pricing!$C$4:$D$8,2,FALSE)),"SERVICE CODE NOT FOUND",VLOOKUP(D90,Pricing!$C$4:$D$8,2,FALSE))</f>
        <v>SERVICE CODE NOT FOUND</v>
      </c>
      <c r="F90" t="str">
        <f t="shared" si="1"/>
        <v>MISCELLANEOUS</v>
      </c>
      <c r="G90" s="4">
        <v>22000</v>
      </c>
      <c r="H90" t="s">
        <v>78</v>
      </c>
      <c r="I90" t="s">
        <v>37</v>
      </c>
    </row>
    <row r="91" spans="3:9">
      <c r="C91">
        <v>88</v>
      </c>
      <c r="D91" t="s">
        <v>31</v>
      </c>
      <c r="E91" t="str">
        <f>IF(ISERROR(VLOOKUP(D91,Pricing!$C$4:$D$8,2,FALSE)),"SERVICE CODE NOT FOUND",VLOOKUP(D91,Pricing!$C$4:$D$8,2,FALSE))</f>
        <v>G2</v>
      </c>
      <c r="F91" t="str">
        <f t="shared" si="1"/>
        <v>CGST ACT, 2017</v>
      </c>
      <c r="G91" s="4">
        <v>19000</v>
      </c>
      <c r="H91" t="s">
        <v>79</v>
      </c>
      <c r="I91" t="s">
        <v>32</v>
      </c>
    </row>
    <row r="92" spans="3:9">
      <c r="C92">
        <v>89</v>
      </c>
      <c r="D92" t="s">
        <v>5</v>
      </c>
      <c r="E92" t="str">
        <f>IF(ISERROR(VLOOKUP(D92,Pricing!$C$4:$D$8,2,FALSE)),"SERVICE CODE NOT FOUND",VLOOKUP(D92,Pricing!$C$4:$D$8,2,FALSE))</f>
        <v>I1</v>
      </c>
      <c r="F92" t="str">
        <f t="shared" si="1"/>
        <v>INCOME TAX ACT,1961</v>
      </c>
      <c r="G92" s="4">
        <v>14000</v>
      </c>
      <c r="H92" t="s">
        <v>80</v>
      </c>
      <c r="I92" t="s">
        <v>39</v>
      </c>
    </row>
    <row r="93" spans="3:9">
      <c r="C93">
        <v>90</v>
      </c>
      <c r="D93" t="s">
        <v>5</v>
      </c>
      <c r="E93" t="str">
        <f>IF(ISERROR(VLOOKUP(D93,Pricing!$C$4:$D$8,2,FALSE)),"SERVICE CODE NOT FOUND",VLOOKUP(D93,Pricing!$C$4:$D$8,2,FALSE))</f>
        <v>I1</v>
      </c>
      <c r="F93" t="str">
        <f t="shared" si="1"/>
        <v>INCOME TAX ACT,1961</v>
      </c>
      <c r="G93" s="4">
        <v>20000</v>
      </c>
      <c r="H93" t="s">
        <v>81</v>
      </c>
      <c r="I93" t="s">
        <v>32</v>
      </c>
    </row>
    <row r="94" spans="3:9">
      <c r="C94">
        <v>91</v>
      </c>
      <c r="D94" t="s">
        <v>5</v>
      </c>
      <c r="E94" t="str">
        <f>IF(ISERROR(VLOOKUP(D94,Pricing!$C$4:$D$8,2,FALSE)),"SERVICE CODE NOT FOUND",VLOOKUP(D94,Pricing!$C$4:$D$8,2,FALSE))</f>
        <v>I1</v>
      </c>
      <c r="F94" t="str">
        <f t="shared" si="1"/>
        <v>INCOME TAX ACT,1961</v>
      </c>
      <c r="G94" s="4">
        <v>15000</v>
      </c>
      <c r="H94" t="s">
        <v>82</v>
      </c>
      <c r="I94" t="s">
        <v>37</v>
      </c>
    </row>
    <row r="95" spans="3:9">
      <c r="C95">
        <v>92</v>
      </c>
      <c r="D95" t="s">
        <v>33</v>
      </c>
      <c r="E95" t="str">
        <f>IF(ISERROR(VLOOKUP(D95,Pricing!$C$4:$D$8,2,FALSE)),"SERVICE CODE NOT FOUND",VLOOKUP(D95,Pricing!$C$4:$D$8,2,FALSE))</f>
        <v>C1</v>
      </c>
      <c r="F95" t="str">
        <f t="shared" si="1"/>
        <v>COMPANIES ACT, 2013</v>
      </c>
      <c r="G95" s="4">
        <v>17000</v>
      </c>
      <c r="H95" t="s">
        <v>83</v>
      </c>
      <c r="I95" t="s">
        <v>34</v>
      </c>
    </row>
    <row r="96" spans="3:9">
      <c r="C96">
        <v>93</v>
      </c>
      <c r="D96" t="s">
        <v>8</v>
      </c>
      <c r="E96" t="str">
        <f>IF(ISERROR(VLOOKUP(D96,Pricing!$C$4:$D$8,2,FALSE)),"SERVICE CODE NOT FOUND",VLOOKUP(D96,Pricing!$C$4:$D$8,2,FALSE))</f>
        <v>G1</v>
      </c>
      <c r="F96" t="str">
        <f t="shared" si="1"/>
        <v>CGST ACT, 2017</v>
      </c>
      <c r="G96" s="4">
        <v>13000</v>
      </c>
      <c r="H96" t="s">
        <v>84</v>
      </c>
      <c r="I96" t="s">
        <v>32</v>
      </c>
    </row>
    <row r="97" spans="3:9">
      <c r="C97">
        <v>94</v>
      </c>
      <c r="D97" t="s">
        <v>8</v>
      </c>
      <c r="E97" t="str">
        <f>IF(ISERROR(VLOOKUP(D97,Pricing!$C$4:$D$8,2,FALSE)),"SERVICE CODE NOT FOUND",VLOOKUP(D97,Pricing!$C$4:$D$8,2,FALSE))</f>
        <v>G1</v>
      </c>
      <c r="F97" t="str">
        <f t="shared" si="1"/>
        <v>CGST ACT, 2017</v>
      </c>
      <c r="G97" s="4">
        <v>24000</v>
      </c>
      <c r="H97" t="s">
        <v>84</v>
      </c>
      <c r="I97" t="s">
        <v>41</v>
      </c>
    </row>
    <row r="98" spans="3:9">
      <c r="C98">
        <v>95</v>
      </c>
      <c r="D98" t="s">
        <v>36</v>
      </c>
      <c r="E98" t="str">
        <f>IF(ISERROR(VLOOKUP(D98,Pricing!$C$4:$D$8,2,FALSE)),"SERVICE CODE NOT FOUND",VLOOKUP(D98,Pricing!$C$4:$D$8,2,FALSE))</f>
        <v>SERVICE CODE NOT FOUND</v>
      </c>
      <c r="F98" t="str">
        <f t="shared" si="1"/>
        <v>MISCELLANEOUS</v>
      </c>
      <c r="G98" s="4">
        <v>16000</v>
      </c>
      <c r="H98" t="s">
        <v>84</v>
      </c>
      <c r="I98" t="s">
        <v>39</v>
      </c>
    </row>
    <row r="99" spans="3:9">
      <c r="C99">
        <v>96</v>
      </c>
      <c r="D99" t="s">
        <v>38</v>
      </c>
      <c r="E99" t="str">
        <f>IF(ISERROR(VLOOKUP(D99,Pricing!$C$4:$D$8,2,FALSE)),"SERVICE CODE NOT FOUND",VLOOKUP(D99,Pricing!$C$4:$D$8,2,FALSE))</f>
        <v>I2</v>
      </c>
      <c r="F99" t="str">
        <f t="shared" si="1"/>
        <v>INCOME TAX ACT,1961</v>
      </c>
      <c r="G99" s="4">
        <v>15000</v>
      </c>
      <c r="H99" t="s">
        <v>85</v>
      </c>
      <c r="I99" t="s">
        <v>34</v>
      </c>
    </row>
    <row r="100" spans="3:9">
      <c r="C100">
        <v>97</v>
      </c>
      <c r="D100" t="s">
        <v>38</v>
      </c>
      <c r="E100" t="str">
        <f>IF(ISERROR(VLOOKUP(D100,Pricing!$C$4:$D$8,2,FALSE)),"SERVICE CODE NOT FOUND",VLOOKUP(D100,Pricing!$C$4:$D$8,2,FALSE))</f>
        <v>I2</v>
      </c>
      <c r="F100" t="str">
        <f t="shared" si="1"/>
        <v>INCOME TAX ACT,1961</v>
      </c>
      <c r="G100" s="4">
        <v>15000</v>
      </c>
      <c r="H100" t="s">
        <v>85</v>
      </c>
      <c r="I100" t="s">
        <v>35</v>
      </c>
    </row>
    <row r="101" spans="3:9">
      <c r="C101">
        <v>98</v>
      </c>
      <c r="D101" t="s">
        <v>38</v>
      </c>
      <c r="E101" t="str">
        <f>IF(ISERROR(VLOOKUP(D101,Pricing!$C$4:$D$8,2,FALSE)),"SERVICE CODE NOT FOUND",VLOOKUP(D101,Pricing!$C$4:$D$8,2,FALSE))</f>
        <v>I2</v>
      </c>
      <c r="F101" t="str">
        <f t="shared" si="1"/>
        <v>INCOME TAX ACT,1961</v>
      </c>
      <c r="G101" s="4">
        <v>21000</v>
      </c>
      <c r="H101" t="s">
        <v>85</v>
      </c>
      <c r="I101" t="s">
        <v>39</v>
      </c>
    </row>
    <row r="102" spans="3:9">
      <c r="C102">
        <v>99</v>
      </c>
      <c r="D102" t="s">
        <v>33</v>
      </c>
      <c r="E102" t="str">
        <f>IF(ISERROR(VLOOKUP(D102,Pricing!$C$4:$D$8,2,FALSE)),"SERVICE CODE NOT FOUND",VLOOKUP(D102,Pricing!$C$4:$D$8,2,FALSE))</f>
        <v>C1</v>
      </c>
      <c r="F102" t="str">
        <f t="shared" si="1"/>
        <v>COMPANIES ACT, 2013</v>
      </c>
      <c r="G102" s="4">
        <v>23000</v>
      </c>
      <c r="H102" t="s">
        <v>85</v>
      </c>
      <c r="I102" t="s">
        <v>37</v>
      </c>
    </row>
    <row r="103" spans="3:9">
      <c r="C103">
        <v>100</v>
      </c>
      <c r="D103" t="s">
        <v>8</v>
      </c>
      <c r="E103" t="str">
        <f>IF(ISERROR(VLOOKUP(D103,Pricing!$C$4:$D$8,2,FALSE)),"SERVICE CODE NOT FOUND",VLOOKUP(D103,Pricing!$C$4:$D$8,2,FALSE))</f>
        <v>G1</v>
      </c>
      <c r="F103" t="str">
        <f t="shared" si="1"/>
        <v>CGST ACT, 2017</v>
      </c>
      <c r="G103" s="4">
        <v>22000</v>
      </c>
      <c r="H103" t="s">
        <v>86</v>
      </c>
      <c r="I103" t="s">
        <v>32</v>
      </c>
    </row>
    <row r="104" spans="3:9">
      <c r="C104">
        <v>101</v>
      </c>
      <c r="D104" t="s">
        <v>5</v>
      </c>
      <c r="E104" t="str">
        <f>IF(ISERROR(VLOOKUP(D104,Pricing!$C$4:$D$8,2,FALSE)),"SERVICE CODE NOT FOUND",VLOOKUP(D104,Pricing!$C$4:$D$8,2,FALSE))</f>
        <v>I1</v>
      </c>
      <c r="F104" t="str">
        <f t="shared" si="1"/>
        <v>INCOME TAX ACT,1961</v>
      </c>
      <c r="G104" s="4">
        <v>12000</v>
      </c>
      <c r="H104" t="s">
        <v>86</v>
      </c>
      <c r="I104" t="s">
        <v>42</v>
      </c>
    </row>
    <row r="105" spans="3:9">
      <c r="C105">
        <v>102</v>
      </c>
      <c r="D105" t="s">
        <v>5</v>
      </c>
      <c r="E105" t="str">
        <f>IF(ISERROR(VLOOKUP(D105,Pricing!$C$4:$D$8,2,FALSE)),"SERVICE CODE NOT FOUND",VLOOKUP(D105,Pricing!$C$4:$D$8,2,FALSE))</f>
        <v>I1</v>
      </c>
      <c r="F105" t="str">
        <f t="shared" si="1"/>
        <v>INCOME TAX ACT,1961</v>
      </c>
      <c r="G105" s="4">
        <v>18000</v>
      </c>
      <c r="H105" t="s">
        <v>87</v>
      </c>
      <c r="I105" t="s">
        <v>32</v>
      </c>
    </row>
    <row r="106" spans="3:9">
      <c r="C106">
        <v>103</v>
      </c>
      <c r="D106" t="s">
        <v>5</v>
      </c>
      <c r="E106" t="str">
        <f>IF(ISERROR(VLOOKUP(D106,Pricing!$C$4:$D$8,2,FALSE)),"SERVICE CODE NOT FOUND",VLOOKUP(D106,Pricing!$C$4:$D$8,2,FALSE))</f>
        <v>I1</v>
      </c>
      <c r="F106" t="str">
        <f t="shared" si="1"/>
        <v>INCOME TAX ACT,1961</v>
      </c>
      <c r="G106" s="4">
        <v>16000</v>
      </c>
      <c r="H106" t="s">
        <v>87</v>
      </c>
      <c r="I106" t="s">
        <v>32</v>
      </c>
    </row>
    <row r="107" spans="3:9">
      <c r="C107">
        <v>104</v>
      </c>
      <c r="D107" t="s">
        <v>31</v>
      </c>
      <c r="E107" t="str">
        <f>IF(ISERROR(VLOOKUP(D107,Pricing!$C$4:$D$8,2,FALSE)),"SERVICE CODE NOT FOUND",VLOOKUP(D107,Pricing!$C$4:$D$8,2,FALSE))</f>
        <v>G2</v>
      </c>
      <c r="F107" t="str">
        <f t="shared" si="1"/>
        <v>CGST ACT, 2017</v>
      </c>
      <c r="G107" s="4">
        <v>28000</v>
      </c>
      <c r="H107" t="s">
        <v>87</v>
      </c>
      <c r="I107" t="s">
        <v>32</v>
      </c>
    </row>
    <row r="108" spans="3:9">
      <c r="C108">
        <v>105</v>
      </c>
      <c r="D108" t="s">
        <v>5</v>
      </c>
      <c r="E108" t="str">
        <f>IF(ISERROR(VLOOKUP(D108,Pricing!$C$4:$D$8,2,FALSE)),"SERVICE CODE NOT FOUND",VLOOKUP(D108,Pricing!$C$4:$D$8,2,FALSE))</f>
        <v>I1</v>
      </c>
      <c r="F108" t="str">
        <f t="shared" si="1"/>
        <v>INCOME TAX ACT,1961</v>
      </c>
      <c r="G108" s="4">
        <v>11000</v>
      </c>
      <c r="H108" t="s">
        <v>88</v>
      </c>
      <c r="I108" t="s">
        <v>35</v>
      </c>
    </row>
    <row r="109" spans="3:9">
      <c r="C109">
        <v>106</v>
      </c>
      <c r="D109" t="s">
        <v>33</v>
      </c>
      <c r="E109" t="str">
        <f>IF(ISERROR(VLOOKUP(D109,Pricing!$C$4:$D$8,2,FALSE)),"SERVICE CODE NOT FOUND",VLOOKUP(D109,Pricing!$C$4:$D$8,2,FALSE))</f>
        <v>C1</v>
      </c>
      <c r="F109" t="str">
        <f t="shared" si="1"/>
        <v>COMPANIES ACT, 2013</v>
      </c>
      <c r="G109" s="4">
        <v>22000</v>
      </c>
      <c r="H109" t="s">
        <v>89</v>
      </c>
      <c r="I109" t="s">
        <v>37</v>
      </c>
    </row>
    <row r="110" spans="3:9">
      <c r="C110">
        <v>107</v>
      </c>
      <c r="D110" t="s">
        <v>8</v>
      </c>
      <c r="E110" t="str">
        <f>IF(ISERROR(VLOOKUP(D110,Pricing!$C$4:$D$8,2,FALSE)),"SERVICE CODE NOT FOUND",VLOOKUP(D110,Pricing!$C$4:$D$8,2,FALSE))</f>
        <v>G1</v>
      </c>
      <c r="F110" t="str">
        <f t="shared" si="1"/>
        <v>CGST ACT, 2017</v>
      </c>
      <c r="G110" s="4">
        <v>12000</v>
      </c>
      <c r="H110" s="5">
        <v>44292</v>
      </c>
      <c r="I110" t="s">
        <v>32</v>
      </c>
    </row>
    <row r="111" spans="3:9">
      <c r="C111">
        <v>108</v>
      </c>
      <c r="D111" t="s">
        <v>5</v>
      </c>
      <c r="E111" t="str">
        <f>IF(ISERROR(VLOOKUP(D111,Pricing!$C$4:$D$8,2,FALSE)),"SERVICE CODE NOT FOUND",VLOOKUP(D111,Pricing!$C$4:$D$8,2,FALSE))</f>
        <v>I1</v>
      </c>
      <c r="F111" t="str">
        <f t="shared" si="1"/>
        <v>INCOME TAX ACT,1961</v>
      </c>
      <c r="G111" s="4">
        <v>20000</v>
      </c>
      <c r="H111" s="5">
        <v>44292</v>
      </c>
      <c r="I111" t="s">
        <v>35</v>
      </c>
    </row>
    <row r="112" spans="3:9">
      <c r="C112">
        <v>109</v>
      </c>
      <c r="D112" t="s">
        <v>5</v>
      </c>
      <c r="E112" t="str">
        <f>IF(ISERROR(VLOOKUP(D112,Pricing!$C$4:$D$8,2,FALSE)),"SERVICE CODE NOT FOUND",VLOOKUP(D112,Pricing!$C$4:$D$8,2,FALSE))</f>
        <v>I1</v>
      </c>
      <c r="F112" t="str">
        <f t="shared" si="1"/>
        <v>INCOME TAX ACT,1961</v>
      </c>
      <c r="G112" s="4">
        <v>15000</v>
      </c>
      <c r="H112" s="5">
        <v>44475</v>
      </c>
      <c r="I112" t="s">
        <v>42</v>
      </c>
    </row>
    <row r="113" spans="3:9">
      <c r="C113">
        <v>110</v>
      </c>
      <c r="D113" t="s">
        <v>33</v>
      </c>
      <c r="E113" t="str">
        <f>IF(ISERROR(VLOOKUP(D113,Pricing!$C$4:$D$8,2,FALSE)),"SERVICE CODE NOT FOUND",VLOOKUP(D113,Pricing!$C$4:$D$8,2,FALSE))</f>
        <v>C1</v>
      </c>
      <c r="F113" t="str">
        <f t="shared" si="1"/>
        <v>COMPANIES ACT, 2013</v>
      </c>
      <c r="G113" s="4">
        <v>16000</v>
      </c>
      <c r="H113" s="5">
        <v>44506</v>
      </c>
      <c r="I113" t="s">
        <v>37</v>
      </c>
    </row>
    <row r="114" spans="3:9">
      <c r="C114">
        <v>111</v>
      </c>
      <c r="D114" t="s">
        <v>8</v>
      </c>
      <c r="E114" t="str">
        <f>IF(ISERROR(VLOOKUP(D114,Pricing!$C$4:$D$8,2,FALSE)),"SERVICE CODE NOT FOUND",VLOOKUP(D114,Pricing!$C$4:$D$8,2,FALSE))</f>
        <v>G1</v>
      </c>
      <c r="F114" t="str">
        <f t="shared" si="1"/>
        <v>CGST ACT, 2017</v>
      </c>
      <c r="G114" s="4">
        <v>19000</v>
      </c>
      <c r="H114" t="s">
        <v>90</v>
      </c>
      <c r="I114" t="s">
        <v>35</v>
      </c>
    </row>
    <row r="115" spans="3:9">
      <c r="C115">
        <v>112</v>
      </c>
      <c r="D115" t="s">
        <v>33</v>
      </c>
      <c r="E115" t="str">
        <f>IF(ISERROR(VLOOKUP(D115,Pricing!$C$4:$D$8,2,FALSE)),"SERVICE CODE NOT FOUND",VLOOKUP(D115,Pricing!$C$4:$D$8,2,FALSE))</f>
        <v>C1</v>
      </c>
      <c r="F115" t="str">
        <f t="shared" si="1"/>
        <v>COMPANIES ACT, 2013</v>
      </c>
      <c r="G115" s="4">
        <v>21000</v>
      </c>
      <c r="H115" t="s">
        <v>90</v>
      </c>
      <c r="I115" t="s">
        <v>34</v>
      </c>
    </row>
    <row r="116" spans="3:9">
      <c r="C116">
        <v>113</v>
      </c>
      <c r="D116" t="s">
        <v>33</v>
      </c>
      <c r="E116" t="str">
        <f>IF(ISERROR(VLOOKUP(D116,Pricing!$C$4:$D$8,2,FALSE)),"SERVICE CODE NOT FOUND",VLOOKUP(D116,Pricing!$C$4:$D$8,2,FALSE))</f>
        <v>C1</v>
      </c>
      <c r="F116" t="str">
        <f t="shared" si="1"/>
        <v>COMPANIES ACT, 2013</v>
      </c>
      <c r="G116" s="4">
        <v>22000</v>
      </c>
      <c r="H116" t="s">
        <v>91</v>
      </c>
      <c r="I116" t="s">
        <v>39</v>
      </c>
    </row>
    <row r="117" spans="3:9">
      <c r="C117">
        <v>114</v>
      </c>
      <c r="D117" t="s">
        <v>8</v>
      </c>
      <c r="E117" t="str">
        <f>IF(ISERROR(VLOOKUP(D117,Pricing!$C$4:$D$8,2,FALSE)),"SERVICE CODE NOT FOUND",VLOOKUP(D117,Pricing!$C$4:$D$8,2,FALSE))</f>
        <v>G1</v>
      </c>
      <c r="F117" t="str">
        <f t="shared" si="1"/>
        <v>CGST ACT, 2017</v>
      </c>
      <c r="G117" s="4">
        <v>7000</v>
      </c>
      <c r="H117" t="s">
        <v>92</v>
      </c>
      <c r="I117" t="s">
        <v>42</v>
      </c>
    </row>
    <row r="118" spans="3:9">
      <c r="C118">
        <v>115</v>
      </c>
      <c r="D118" t="s">
        <v>8</v>
      </c>
      <c r="E118" t="str">
        <f>IF(ISERROR(VLOOKUP(D118,Pricing!$C$4:$D$8,2,FALSE)),"SERVICE CODE NOT FOUND",VLOOKUP(D118,Pricing!$C$4:$D$8,2,FALSE))</f>
        <v>G1</v>
      </c>
      <c r="F118" t="str">
        <f t="shared" si="1"/>
        <v>CGST ACT, 2017</v>
      </c>
      <c r="G118" s="4">
        <v>11000</v>
      </c>
      <c r="H118" t="s">
        <v>93</v>
      </c>
      <c r="I118" t="s">
        <v>32</v>
      </c>
    </row>
    <row r="119" spans="3:9">
      <c r="C119">
        <v>116</v>
      </c>
      <c r="D119" t="s">
        <v>38</v>
      </c>
      <c r="E119" t="str">
        <f>IF(ISERROR(VLOOKUP(D119,Pricing!$C$4:$D$8,2,FALSE)),"SERVICE CODE NOT FOUND",VLOOKUP(D119,Pricing!$C$4:$D$8,2,FALSE))</f>
        <v>I2</v>
      </c>
      <c r="F119" t="str">
        <f t="shared" si="1"/>
        <v>INCOME TAX ACT,1961</v>
      </c>
      <c r="G119" s="4">
        <v>24000</v>
      </c>
      <c r="H119" t="s">
        <v>94</v>
      </c>
      <c r="I119" t="s">
        <v>32</v>
      </c>
    </row>
    <row r="120" spans="3:9">
      <c r="C120">
        <v>117</v>
      </c>
      <c r="D120" t="s">
        <v>5</v>
      </c>
      <c r="E120" t="str">
        <f>IF(ISERROR(VLOOKUP(D120,Pricing!$C$4:$D$8,2,FALSE)),"SERVICE CODE NOT FOUND",VLOOKUP(D120,Pricing!$C$4:$D$8,2,FALSE))</f>
        <v>I1</v>
      </c>
      <c r="F120" t="str">
        <f t="shared" si="1"/>
        <v>INCOME TAX ACT,1961</v>
      </c>
      <c r="G120" s="4">
        <v>16000</v>
      </c>
      <c r="H120" s="5">
        <v>44234</v>
      </c>
      <c r="I120" t="s">
        <v>32</v>
      </c>
    </row>
    <row r="121" spans="3:9">
      <c r="C121">
        <v>118</v>
      </c>
      <c r="D121" t="s">
        <v>8</v>
      </c>
      <c r="E121" t="str">
        <f>IF(ISERROR(VLOOKUP(D121,Pricing!$C$4:$D$8,2,FALSE)),"SERVICE CODE NOT FOUND",VLOOKUP(D121,Pricing!$C$4:$D$8,2,FALSE))</f>
        <v>G1</v>
      </c>
      <c r="F121" t="str">
        <f t="shared" si="1"/>
        <v>CGST ACT, 2017</v>
      </c>
      <c r="G121" s="4">
        <v>17000</v>
      </c>
      <c r="H121" s="5">
        <v>44234</v>
      </c>
      <c r="I121" t="s">
        <v>42</v>
      </c>
    </row>
    <row r="122" spans="3:9">
      <c r="C122">
        <v>119</v>
      </c>
      <c r="D122" t="s">
        <v>8</v>
      </c>
      <c r="E122" t="str">
        <f>IF(ISERROR(VLOOKUP(D122,Pricing!$C$4:$D$8,2,FALSE)),"SERVICE CODE NOT FOUND",VLOOKUP(D122,Pricing!$C$4:$D$8,2,FALSE))</f>
        <v>G1</v>
      </c>
      <c r="F122" t="str">
        <f t="shared" si="1"/>
        <v>CGST ACT, 2017</v>
      </c>
      <c r="G122" s="4">
        <v>18000</v>
      </c>
      <c r="H122" s="5">
        <v>44323</v>
      </c>
      <c r="I122" t="s">
        <v>35</v>
      </c>
    </row>
    <row r="123" spans="3:9">
      <c r="C123">
        <v>120</v>
      </c>
      <c r="D123" t="s">
        <v>38</v>
      </c>
      <c r="E123" t="str">
        <f>IF(ISERROR(VLOOKUP(D123,Pricing!$C$4:$D$8,2,FALSE)),"SERVICE CODE NOT FOUND",VLOOKUP(D123,Pricing!$C$4:$D$8,2,FALSE))</f>
        <v>I2</v>
      </c>
      <c r="F123" t="str">
        <f t="shared" si="1"/>
        <v>INCOME TAX ACT,1961</v>
      </c>
      <c r="G123" s="4">
        <v>19000</v>
      </c>
      <c r="H123" s="5">
        <v>44384</v>
      </c>
      <c r="I123" t="s">
        <v>41</v>
      </c>
    </row>
    <row r="124" spans="3:9">
      <c r="C124">
        <v>121</v>
      </c>
      <c r="D124" t="s">
        <v>33</v>
      </c>
      <c r="E124" t="str">
        <f>IF(ISERROR(VLOOKUP(D124,Pricing!$C$4:$D$8,2,FALSE)),"SERVICE CODE NOT FOUND",VLOOKUP(D124,Pricing!$C$4:$D$8,2,FALSE))</f>
        <v>C1</v>
      </c>
      <c r="F124" t="str">
        <f t="shared" si="1"/>
        <v>COMPANIES ACT, 2013</v>
      </c>
      <c r="G124" s="4">
        <v>20000</v>
      </c>
      <c r="H124" s="5">
        <v>44507</v>
      </c>
      <c r="I124" t="s">
        <v>34</v>
      </c>
    </row>
    <row r="125" spans="3:9">
      <c r="C125">
        <v>122</v>
      </c>
      <c r="D125" t="s">
        <v>38</v>
      </c>
      <c r="E125" t="str">
        <f>IF(ISERROR(VLOOKUP(D125,Pricing!$C$4:$D$8,2,FALSE)),"SERVICE CODE NOT FOUND",VLOOKUP(D125,Pricing!$C$4:$D$8,2,FALSE))</f>
        <v>I2</v>
      </c>
      <c r="F125" t="str">
        <f t="shared" si="1"/>
        <v>INCOME TAX ACT,1961</v>
      </c>
      <c r="G125" s="4">
        <v>20000</v>
      </c>
      <c r="H125" t="s">
        <v>95</v>
      </c>
      <c r="I125" t="s">
        <v>34</v>
      </c>
    </row>
    <row r="126" spans="3:9">
      <c r="C126">
        <v>123</v>
      </c>
      <c r="D126" t="s">
        <v>38</v>
      </c>
      <c r="E126" t="str">
        <f>IF(ISERROR(VLOOKUP(D126,Pricing!$C$4:$D$8,2,FALSE)),"SERVICE CODE NOT FOUND",VLOOKUP(D126,Pricing!$C$4:$D$8,2,FALSE))</f>
        <v>I2</v>
      </c>
      <c r="F126" t="str">
        <f t="shared" si="1"/>
        <v>INCOME TAX ACT,1961</v>
      </c>
      <c r="G126" s="4">
        <v>15000</v>
      </c>
      <c r="H126" t="s">
        <v>96</v>
      </c>
      <c r="I126" t="s">
        <v>34</v>
      </c>
    </row>
    <row r="127" spans="3:9">
      <c r="C127">
        <v>124</v>
      </c>
      <c r="D127" t="s">
        <v>38</v>
      </c>
      <c r="E127" t="str">
        <f>IF(ISERROR(VLOOKUP(D127,Pricing!$C$4:$D$8,2,FALSE)),"SERVICE CODE NOT FOUND",VLOOKUP(D127,Pricing!$C$4:$D$8,2,FALSE))</f>
        <v>I2</v>
      </c>
      <c r="F127" t="str">
        <f t="shared" si="1"/>
        <v>INCOME TAX ACT,1961</v>
      </c>
      <c r="G127" s="4">
        <v>27000</v>
      </c>
      <c r="H127" t="s">
        <v>96</v>
      </c>
      <c r="I127" t="s">
        <v>41</v>
      </c>
    </row>
    <row r="128" spans="3:9">
      <c r="C128">
        <v>125</v>
      </c>
      <c r="D128" t="s">
        <v>5</v>
      </c>
      <c r="E128" t="str">
        <f>IF(ISERROR(VLOOKUP(D128,Pricing!$C$4:$D$8,2,FALSE)),"SERVICE CODE NOT FOUND",VLOOKUP(D128,Pricing!$C$4:$D$8,2,FALSE))</f>
        <v>I1</v>
      </c>
      <c r="F128" t="str">
        <f t="shared" si="1"/>
        <v>INCOME TAX ACT,1961</v>
      </c>
      <c r="G128" s="4">
        <v>11000</v>
      </c>
      <c r="H128" t="s">
        <v>96</v>
      </c>
      <c r="I128" t="s">
        <v>37</v>
      </c>
    </row>
    <row r="129" spans="3:9">
      <c r="C129">
        <v>126</v>
      </c>
      <c r="D129" t="s">
        <v>33</v>
      </c>
      <c r="E129" t="str">
        <f>IF(ISERROR(VLOOKUP(D129,Pricing!$C$4:$D$8,2,FALSE)),"SERVICE CODE NOT FOUND",VLOOKUP(D129,Pricing!$C$4:$D$8,2,FALSE))</f>
        <v>C1</v>
      </c>
      <c r="F129" t="str">
        <f t="shared" si="1"/>
        <v>COMPANIES ACT, 2013</v>
      </c>
      <c r="G129" s="4">
        <v>21000</v>
      </c>
      <c r="H129" t="s">
        <v>96</v>
      </c>
      <c r="I129" t="s">
        <v>34</v>
      </c>
    </row>
    <row r="130" spans="3:9">
      <c r="C130">
        <v>127</v>
      </c>
      <c r="D130" t="s">
        <v>38</v>
      </c>
      <c r="E130" t="str">
        <f>IF(ISERROR(VLOOKUP(D130,Pricing!$C$4:$D$8,2,FALSE)),"SERVICE CODE NOT FOUND",VLOOKUP(D130,Pricing!$C$4:$D$8,2,FALSE))</f>
        <v>I2</v>
      </c>
      <c r="F130" t="str">
        <f t="shared" si="1"/>
        <v>INCOME TAX ACT,1961</v>
      </c>
      <c r="G130" s="4">
        <v>8000</v>
      </c>
      <c r="H130" t="s">
        <v>97</v>
      </c>
      <c r="I130" t="s">
        <v>41</v>
      </c>
    </row>
    <row r="131" spans="3:9">
      <c r="C131">
        <v>128</v>
      </c>
      <c r="D131" t="s">
        <v>8</v>
      </c>
      <c r="E131" t="str">
        <f>IF(ISERROR(VLOOKUP(D131,Pricing!$C$4:$D$8,2,FALSE)),"SERVICE CODE NOT FOUND",VLOOKUP(D131,Pricing!$C$4:$D$8,2,FALSE))</f>
        <v>G1</v>
      </c>
      <c r="F131" t="str">
        <f t="shared" si="1"/>
        <v>CGST ACT, 2017</v>
      </c>
      <c r="G131" s="4">
        <v>17000</v>
      </c>
      <c r="H131" t="s">
        <v>98</v>
      </c>
      <c r="I131" t="s">
        <v>34</v>
      </c>
    </row>
    <row r="132" spans="3:9">
      <c r="C132">
        <v>129</v>
      </c>
      <c r="D132" t="s">
        <v>33</v>
      </c>
      <c r="E132" t="str">
        <f>IF(ISERROR(VLOOKUP(D132,Pricing!$C$4:$D$8,2,FALSE)),"SERVICE CODE NOT FOUND",VLOOKUP(D132,Pricing!$C$4:$D$8,2,FALSE))</f>
        <v>C1</v>
      </c>
      <c r="F132" t="str">
        <f t="shared" ref="F132:F195" si="2">IF(LEFT(E132,1)="G","CGST ACT, 2017","")&amp;IF(LEFT(E132,1)="C","COMPANIES ACT, 2013","")&amp;IF(LEFT(E132,1)="I","INCOME TAX ACT,1961","")&amp;IF(LEFT(E132,1)="S","MISCELLANEOUS","")</f>
        <v>COMPANIES ACT, 2013</v>
      </c>
      <c r="G132" s="4">
        <v>16000</v>
      </c>
      <c r="H132" t="s">
        <v>99</v>
      </c>
      <c r="I132" t="s">
        <v>32</v>
      </c>
    </row>
    <row r="133" spans="3:9">
      <c r="C133">
        <v>130</v>
      </c>
      <c r="D133" t="s">
        <v>31</v>
      </c>
      <c r="E133" t="str">
        <f>IF(ISERROR(VLOOKUP(D133,Pricing!$C$4:$D$8,2,FALSE)),"SERVICE CODE NOT FOUND",VLOOKUP(D133,Pricing!$C$4:$D$8,2,FALSE))</f>
        <v>G2</v>
      </c>
      <c r="F133" t="str">
        <f t="shared" si="2"/>
        <v>CGST ACT, 2017</v>
      </c>
      <c r="G133" s="4">
        <v>18000</v>
      </c>
      <c r="H133" t="s">
        <v>100</v>
      </c>
      <c r="I133" t="s">
        <v>34</v>
      </c>
    </row>
    <row r="134" spans="3:9">
      <c r="C134">
        <v>131</v>
      </c>
      <c r="D134" t="s">
        <v>5</v>
      </c>
      <c r="E134" t="str">
        <f>IF(ISERROR(VLOOKUP(D134,Pricing!$C$4:$D$8,2,FALSE)),"SERVICE CODE NOT FOUND",VLOOKUP(D134,Pricing!$C$4:$D$8,2,FALSE))</f>
        <v>I1</v>
      </c>
      <c r="F134" t="str">
        <f t="shared" si="2"/>
        <v>INCOME TAX ACT,1961</v>
      </c>
      <c r="G134" s="4">
        <v>22000</v>
      </c>
      <c r="H134" t="s">
        <v>101</v>
      </c>
      <c r="I134" t="s">
        <v>34</v>
      </c>
    </row>
    <row r="135" spans="3:9">
      <c r="C135">
        <v>132</v>
      </c>
      <c r="D135" t="s">
        <v>8</v>
      </c>
      <c r="E135" t="str">
        <f>IF(ISERROR(VLOOKUP(D135,Pricing!$C$4:$D$8,2,FALSE)),"SERVICE CODE NOT FOUND",VLOOKUP(D135,Pricing!$C$4:$D$8,2,FALSE))</f>
        <v>G1</v>
      </c>
      <c r="F135" t="str">
        <f t="shared" si="2"/>
        <v>CGST ACT, 2017</v>
      </c>
      <c r="G135" s="4">
        <v>22000</v>
      </c>
      <c r="H135" t="s">
        <v>102</v>
      </c>
      <c r="I135" t="s">
        <v>39</v>
      </c>
    </row>
    <row r="136" spans="3:9">
      <c r="C136">
        <v>133</v>
      </c>
      <c r="D136" t="s">
        <v>8</v>
      </c>
      <c r="E136" t="str">
        <f>IF(ISERROR(VLOOKUP(D136,Pricing!$C$4:$D$8,2,FALSE)),"SERVICE CODE NOT FOUND",VLOOKUP(D136,Pricing!$C$4:$D$8,2,FALSE))</f>
        <v>G1</v>
      </c>
      <c r="F136" t="str">
        <f t="shared" si="2"/>
        <v>CGST ACT, 2017</v>
      </c>
      <c r="G136" s="4">
        <v>9000</v>
      </c>
      <c r="H136" t="s">
        <v>103</v>
      </c>
      <c r="I136" t="s">
        <v>32</v>
      </c>
    </row>
    <row r="137" spans="3:9">
      <c r="C137">
        <v>134</v>
      </c>
      <c r="D137" t="s">
        <v>36</v>
      </c>
      <c r="E137" t="str">
        <f>IF(ISERROR(VLOOKUP(D137,Pricing!$C$4:$D$8,2,FALSE)),"SERVICE CODE NOT FOUND",VLOOKUP(D137,Pricing!$C$4:$D$8,2,FALSE))</f>
        <v>SERVICE CODE NOT FOUND</v>
      </c>
      <c r="F137" t="str">
        <f t="shared" si="2"/>
        <v>MISCELLANEOUS</v>
      </c>
      <c r="G137" s="4">
        <v>18000</v>
      </c>
      <c r="H137" t="s">
        <v>103</v>
      </c>
      <c r="I137" t="s">
        <v>39</v>
      </c>
    </row>
    <row r="138" spans="3:9">
      <c r="C138">
        <v>135</v>
      </c>
      <c r="D138" t="s">
        <v>8</v>
      </c>
      <c r="E138" t="str">
        <f>IF(ISERROR(VLOOKUP(D138,Pricing!$C$4:$D$8,2,FALSE)),"SERVICE CODE NOT FOUND",VLOOKUP(D138,Pricing!$C$4:$D$8,2,FALSE))</f>
        <v>G1</v>
      </c>
      <c r="F138" t="str">
        <f t="shared" si="2"/>
        <v>CGST ACT, 2017</v>
      </c>
      <c r="G138" s="4">
        <v>23000</v>
      </c>
      <c r="H138" s="5">
        <v>44204</v>
      </c>
      <c r="I138" t="s">
        <v>42</v>
      </c>
    </row>
    <row r="139" spans="3:9">
      <c r="C139">
        <v>136</v>
      </c>
      <c r="D139" t="s">
        <v>33</v>
      </c>
      <c r="E139" t="str">
        <f>IF(ISERROR(VLOOKUP(D139,Pricing!$C$4:$D$8,2,FALSE)),"SERVICE CODE NOT FOUND",VLOOKUP(D139,Pricing!$C$4:$D$8,2,FALSE))</f>
        <v>C1</v>
      </c>
      <c r="F139" t="str">
        <f t="shared" si="2"/>
        <v>COMPANIES ACT, 2013</v>
      </c>
      <c r="G139" s="4">
        <v>14000</v>
      </c>
      <c r="H139" s="5">
        <v>44204</v>
      </c>
      <c r="I139" t="s">
        <v>32</v>
      </c>
    </row>
    <row r="140" spans="3:9">
      <c r="C140">
        <v>137</v>
      </c>
      <c r="D140" t="s">
        <v>38</v>
      </c>
      <c r="E140" t="str">
        <f>IF(ISERROR(VLOOKUP(D140,Pricing!$C$4:$D$8,2,FALSE)),"SERVICE CODE NOT FOUND",VLOOKUP(D140,Pricing!$C$4:$D$8,2,FALSE))</f>
        <v>I2</v>
      </c>
      <c r="F140" t="str">
        <f t="shared" si="2"/>
        <v>INCOME TAX ACT,1961</v>
      </c>
      <c r="G140" s="4">
        <v>8000</v>
      </c>
      <c r="H140" s="5">
        <v>44263</v>
      </c>
      <c r="I140" t="s">
        <v>32</v>
      </c>
    </row>
    <row r="141" spans="3:9">
      <c r="C141">
        <v>138</v>
      </c>
      <c r="D141" t="s">
        <v>33</v>
      </c>
      <c r="E141" t="str">
        <f>IF(ISERROR(VLOOKUP(D141,Pricing!$C$4:$D$8,2,FALSE)),"SERVICE CODE NOT FOUND",VLOOKUP(D141,Pricing!$C$4:$D$8,2,FALSE))</f>
        <v>C1</v>
      </c>
      <c r="F141" t="str">
        <f t="shared" si="2"/>
        <v>COMPANIES ACT, 2013</v>
      </c>
      <c r="G141" s="4">
        <v>27000</v>
      </c>
      <c r="H141" s="5">
        <v>44538</v>
      </c>
      <c r="I141" t="s">
        <v>32</v>
      </c>
    </row>
    <row r="142" spans="3:9">
      <c r="C142">
        <v>139</v>
      </c>
      <c r="D142" t="s">
        <v>8</v>
      </c>
      <c r="E142" t="str">
        <f>IF(ISERROR(VLOOKUP(D142,Pricing!$C$4:$D$8,2,FALSE)),"SERVICE CODE NOT FOUND",VLOOKUP(D142,Pricing!$C$4:$D$8,2,FALSE))</f>
        <v>G1</v>
      </c>
      <c r="F142" t="str">
        <f t="shared" si="2"/>
        <v>CGST ACT, 2017</v>
      </c>
      <c r="G142" s="4">
        <v>13000</v>
      </c>
      <c r="H142" t="s">
        <v>104</v>
      </c>
      <c r="I142" t="s">
        <v>37</v>
      </c>
    </row>
    <row r="143" spans="3:9">
      <c r="C143">
        <v>140</v>
      </c>
      <c r="D143" t="s">
        <v>31</v>
      </c>
      <c r="E143" t="str">
        <f>IF(ISERROR(VLOOKUP(D143,Pricing!$C$4:$D$8,2,FALSE)),"SERVICE CODE NOT FOUND",VLOOKUP(D143,Pricing!$C$4:$D$8,2,FALSE))</f>
        <v>G2</v>
      </c>
      <c r="F143" t="str">
        <f t="shared" si="2"/>
        <v>CGST ACT, 2017</v>
      </c>
      <c r="G143" s="4">
        <v>15000</v>
      </c>
      <c r="H143" t="s">
        <v>105</v>
      </c>
      <c r="I143" t="s">
        <v>32</v>
      </c>
    </row>
    <row r="144" spans="3:9">
      <c r="C144">
        <v>141</v>
      </c>
      <c r="D144" t="s">
        <v>5</v>
      </c>
      <c r="E144" t="str">
        <f>IF(ISERROR(VLOOKUP(D144,Pricing!$C$4:$D$8,2,FALSE)),"SERVICE CODE NOT FOUND",VLOOKUP(D144,Pricing!$C$4:$D$8,2,FALSE))</f>
        <v>I1</v>
      </c>
      <c r="F144" t="str">
        <f t="shared" si="2"/>
        <v>INCOME TAX ACT,1961</v>
      </c>
      <c r="G144" s="4">
        <v>24000</v>
      </c>
      <c r="H144" t="s">
        <v>106</v>
      </c>
      <c r="I144" t="s">
        <v>42</v>
      </c>
    </row>
    <row r="145" spans="3:9">
      <c r="C145">
        <v>142</v>
      </c>
      <c r="D145" t="s">
        <v>5</v>
      </c>
      <c r="E145" t="str">
        <f>IF(ISERROR(VLOOKUP(D145,Pricing!$C$4:$D$8,2,FALSE)),"SERVICE CODE NOT FOUND",VLOOKUP(D145,Pricing!$C$4:$D$8,2,FALSE))</f>
        <v>I1</v>
      </c>
      <c r="F145" t="str">
        <f t="shared" si="2"/>
        <v>INCOME TAX ACT,1961</v>
      </c>
      <c r="G145" s="4">
        <v>16000</v>
      </c>
      <c r="H145" t="s">
        <v>107</v>
      </c>
      <c r="I145" t="s">
        <v>42</v>
      </c>
    </row>
    <row r="146" spans="3:9">
      <c r="C146">
        <v>143</v>
      </c>
      <c r="D146" t="s">
        <v>33</v>
      </c>
      <c r="E146" t="str">
        <f>IF(ISERROR(VLOOKUP(D146,Pricing!$C$4:$D$8,2,FALSE)),"SERVICE CODE NOT FOUND",VLOOKUP(D146,Pricing!$C$4:$D$8,2,FALSE))</f>
        <v>C1</v>
      </c>
      <c r="F146" t="str">
        <f t="shared" si="2"/>
        <v>COMPANIES ACT, 2013</v>
      </c>
      <c r="G146" s="4">
        <v>12000</v>
      </c>
      <c r="H146" t="s">
        <v>108</v>
      </c>
      <c r="I146" t="s">
        <v>37</v>
      </c>
    </row>
    <row r="147" spans="3:9">
      <c r="C147">
        <v>144</v>
      </c>
      <c r="D147" t="s">
        <v>5</v>
      </c>
      <c r="E147" t="str">
        <f>IF(ISERROR(VLOOKUP(D147,Pricing!$C$4:$D$8,2,FALSE)),"SERVICE CODE NOT FOUND",VLOOKUP(D147,Pricing!$C$4:$D$8,2,FALSE))</f>
        <v>I1</v>
      </c>
      <c r="F147" t="str">
        <f t="shared" si="2"/>
        <v>INCOME TAX ACT,1961</v>
      </c>
      <c r="G147" s="4">
        <v>26000</v>
      </c>
      <c r="H147" t="s">
        <v>109</v>
      </c>
      <c r="I147" t="s">
        <v>35</v>
      </c>
    </row>
    <row r="148" spans="3:9">
      <c r="C148">
        <v>145</v>
      </c>
      <c r="D148" t="s">
        <v>31</v>
      </c>
      <c r="E148" t="str">
        <f>IF(ISERROR(VLOOKUP(D148,Pricing!$C$4:$D$8,2,FALSE)),"SERVICE CODE NOT FOUND",VLOOKUP(D148,Pricing!$C$4:$D$8,2,FALSE))</f>
        <v>G2</v>
      </c>
      <c r="F148" t="str">
        <f t="shared" si="2"/>
        <v>CGST ACT, 2017</v>
      </c>
      <c r="G148" s="4">
        <v>17000</v>
      </c>
      <c r="H148" t="s">
        <v>110</v>
      </c>
      <c r="I148" t="s">
        <v>32</v>
      </c>
    </row>
    <row r="149" spans="3:9">
      <c r="C149">
        <v>146</v>
      </c>
      <c r="D149" t="s">
        <v>5</v>
      </c>
      <c r="E149" t="str">
        <f>IF(ISERROR(VLOOKUP(D149,Pricing!$C$4:$D$8,2,FALSE)),"SERVICE CODE NOT FOUND",VLOOKUP(D149,Pricing!$C$4:$D$8,2,FALSE))</f>
        <v>I1</v>
      </c>
      <c r="F149" t="str">
        <f t="shared" si="2"/>
        <v>INCOME TAX ACT,1961</v>
      </c>
      <c r="G149" s="4">
        <v>22000</v>
      </c>
      <c r="H149" t="s">
        <v>111</v>
      </c>
      <c r="I149" t="s">
        <v>34</v>
      </c>
    </row>
    <row r="150" spans="3:9">
      <c r="C150">
        <v>147</v>
      </c>
      <c r="D150" t="s">
        <v>36</v>
      </c>
      <c r="E150" t="str">
        <f>IF(ISERROR(VLOOKUP(D150,Pricing!$C$4:$D$8,2,FALSE)),"SERVICE CODE NOT FOUND",VLOOKUP(D150,Pricing!$C$4:$D$8,2,FALSE))</f>
        <v>SERVICE CODE NOT FOUND</v>
      </c>
      <c r="F150" t="str">
        <f t="shared" si="2"/>
        <v>MISCELLANEOUS</v>
      </c>
      <c r="G150" s="4">
        <v>22000</v>
      </c>
      <c r="H150" t="s">
        <v>111</v>
      </c>
      <c r="I150" t="s">
        <v>37</v>
      </c>
    </row>
    <row r="151" spans="3:9">
      <c r="C151">
        <v>148</v>
      </c>
      <c r="D151" t="s">
        <v>8</v>
      </c>
      <c r="E151" t="str">
        <f>IF(ISERROR(VLOOKUP(D151,Pricing!$C$4:$D$8,2,FALSE)),"SERVICE CODE NOT FOUND",VLOOKUP(D151,Pricing!$C$4:$D$8,2,FALSE))</f>
        <v>G1</v>
      </c>
      <c r="F151" t="str">
        <f t="shared" si="2"/>
        <v>CGST ACT, 2017</v>
      </c>
      <c r="G151" s="4">
        <v>21000</v>
      </c>
      <c r="H151" s="5">
        <v>44205</v>
      </c>
      <c r="I151" t="s">
        <v>41</v>
      </c>
    </row>
    <row r="152" spans="3:9">
      <c r="C152">
        <v>149</v>
      </c>
      <c r="D152" t="s">
        <v>8</v>
      </c>
      <c r="E152" t="str">
        <f>IF(ISERROR(VLOOKUP(D152,Pricing!$C$4:$D$8,2,FALSE)),"SERVICE CODE NOT FOUND",VLOOKUP(D152,Pricing!$C$4:$D$8,2,FALSE))</f>
        <v>G1</v>
      </c>
      <c r="F152" t="str">
        <f t="shared" si="2"/>
        <v>CGST ACT, 2017</v>
      </c>
      <c r="G152" s="4">
        <v>17000</v>
      </c>
      <c r="H152" s="5">
        <v>44205</v>
      </c>
      <c r="I152" t="s">
        <v>37</v>
      </c>
    </row>
    <row r="153" spans="3:9">
      <c r="C153">
        <v>150</v>
      </c>
      <c r="D153" t="s">
        <v>8</v>
      </c>
      <c r="E153" t="str">
        <f>IF(ISERROR(VLOOKUP(D153,Pricing!$C$4:$D$8,2,FALSE)),"SERVICE CODE NOT FOUND",VLOOKUP(D153,Pricing!$C$4:$D$8,2,FALSE))</f>
        <v>G1</v>
      </c>
      <c r="F153" t="str">
        <f t="shared" si="2"/>
        <v>CGST ACT, 2017</v>
      </c>
      <c r="G153" s="4">
        <v>8000</v>
      </c>
      <c r="H153" s="5">
        <v>44236</v>
      </c>
      <c r="I153" t="s">
        <v>32</v>
      </c>
    </row>
    <row r="154" spans="3:9">
      <c r="C154">
        <v>151</v>
      </c>
      <c r="D154" t="s">
        <v>8</v>
      </c>
      <c r="E154" t="str">
        <f>IF(ISERROR(VLOOKUP(D154,Pricing!$C$4:$D$8,2,FALSE)),"SERVICE CODE NOT FOUND",VLOOKUP(D154,Pricing!$C$4:$D$8,2,FALSE))</f>
        <v>G1</v>
      </c>
      <c r="F154" t="str">
        <f t="shared" si="2"/>
        <v>CGST ACT, 2017</v>
      </c>
      <c r="G154" s="4">
        <v>17000</v>
      </c>
      <c r="H154" s="5">
        <v>44325</v>
      </c>
      <c r="I154" t="s">
        <v>39</v>
      </c>
    </row>
    <row r="155" spans="3:9">
      <c r="C155">
        <v>152</v>
      </c>
      <c r="D155" t="s">
        <v>8</v>
      </c>
      <c r="E155" t="str">
        <f>IF(ISERROR(VLOOKUP(D155,Pricing!$C$4:$D$8,2,FALSE)),"SERVICE CODE NOT FOUND",VLOOKUP(D155,Pricing!$C$4:$D$8,2,FALSE))</f>
        <v>G1</v>
      </c>
      <c r="F155" t="str">
        <f t="shared" si="2"/>
        <v>CGST ACT, 2017</v>
      </c>
      <c r="G155" s="4">
        <v>27000</v>
      </c>
      <c r="H155" s="5">
        <v>44386</v>
      </c>
      <c r="I155" t="s">
        <v>34</v>
      </c>
    </row>
    <row r="156" spans="3:9">
      <c r="C156">
        <v>153</v>
      </c>
      <c r="D156" t="s">
        <v>8</v>
      </c>
      <c r="E156" t="str">
        <f>IF(ISERROR(VLOOKUP(D156,Pricing!$C$4:$D$8,2,FALSE)),"SERVICE CODE NOT FOUND",VLOOKUP(D156,Pricing!$C$4:$D$8,2,FALSE))</f>
        <v>G1</v>
      </c>
      <c r="F156" t="str">
        <f t="shared" si="2"/>
        <v>CGST ACT, 2017</v>
      </c>
      <c r="G156" s="4">
        <v>26000</v>
      </c>
      <c r="H156" s="5">
        <v>44417</v>
      </c>
      <c r="I156" t="s">
        <v>32</v>
      </c>
    </row>
    <row r="157" spans="3:9">
      <c r="C157">
        <v>154</v>
      </c>
      <c r="D157" t="s">
        <v>33</v>
      </c>
      <c r="E157" t="str">
        <f>IF(ISERROR(VLOOKUP(D157,Pricing!$C$4:$D$8,2,FALSE)),"SERVICE CODE NOT FOUND",VLOOKUP(D157,Pricing!$C$4:$D$8,2,FALSE))</f>
        <v>C1</v>
      </c>
      <c r="F157" t="str">
        <f t="shared" si="2"/>
        <v>COMPANIES ACT, 2013</v>
      </c>
      <c r="G157" s="4">
        <v>11000</v>
      </c>
      <c r="H157" s="5">
        <v>44448</v>
      </c>
      <c r="I157" t="s">
        <v>41</v>
      </c>
    </row>
    <row r="158" spans="3:9">
      <c r="C158">
        <v>155</v>
      </c>
      <c r="D158" t="s">
        <v>33</v>
      </c>
      <c r="E158" t="str">
        <f>IF(ISERROR(VLOOKUP(D158,Pricing!$C$4:$D$8,2,FALSE)),"SERVICE CODE NOT FOUND",VLOOKUP(D158,Pricing!$C$4:$D$8,2,FALSE))</f>
        <v>C1</v>
      </c>
      <c r="F158" t="str">
        <f t="shared" si="2"/>
        <v>COMPANIES ACT, 2013</v>
      </c>
      <c r="G158" s="4">
        <v>17000</v>
      </c>
      <c r="H158" s="5">
        <v>44448</v>
      </c>
      <c r="I158" t="s">
        <v>35</v>
      </c>
    </row>
    <row r="159" spans="3:9">
      <c r="C159">
        <v>156</v>
      </c>
      <c r="D159" t="s">
        <v>5</v>
      </c>
      <c r="E159" t="str">
        <f>IF(ISERROR(VLOOKUP(D159,Pricing!$C$4:$D$8,2,FALSE)),"SERVICE CODE NOT FOUND",VLOOKUP(D159,Pricing!$C$4:$D$8,2,FALSE))</f>
        <v>I1</v>
      </c>
      <c r="F159" t="str">
        <f t="shared" si="2"/>
        <v>INCOME TAX ACT,1961</v>
      </c>
      <c r="G159" s="4">
        <v>26000</v>
      </c>
      <c r="H159" s="5">
        <v>44509</v>
      </c>
      <c r="I159" t="s">
        <v>32</v>
      </c>
    </row>
    <row r="160" spans="3:9">
      <c r="C160">
        <v>157</v>
      </c>
      <c r="D160" t="s">
        <v>8</v>
      </c>
      <c r="E160" t="str">
        <f>IF(ISERROR(VLOOKUP(D160,Pricing!$C$4:$D$8,2,FALSE)),"SERVICE CODE NOT FOUND",VLOOKUP(D160,Pricing!$C$4:$D$8,2,FALSE))</f>
        <v>G1</v>
      </c>
      <c r="F160" t="str">
        <f t="shared" si="2"/>
        <v>CGST ACT, 2017</v>
      </c>
      <c r="G160" s="4">
        <v>26000</v>
      </c>
      <c r="H160" s="5">
        <v>44509</v>
      </c>
      <c r="I160" t="s">
        <v>42</v>
      </c>
    </row>
    <row r="161" spans="3:9">
      <c r="C161">
        <v>158</v>
      </c>
      <c r="D161" t="s">
        <v>8</v>
      </c>
      <c r="E161" t="str">
        <f>IF(ISERROR(VLOOKUP(D161,Pricing!$C$4:$D$8,2,FALSE)),"SERVICE CODE NOT FOUND",VLOOKUP(D161,Pricing!$C$4:$D$8,2,FALSE))</f>
        <v>G1</v>
      </c>
      <c r="F161" t="str">
        <f t="shared" si="2"/>
        <v>CGST ACT, 2017</v>
      </c>
      <c r="G161" s="4">
        <v>27000</v>
      </c>
      <c r="H161" t="s">
        <v>112</v>
      </c>
      <c r="I161" t="s">
        <v>32</v>
      </c>
    </row>
    <row r="162" spans="3:9">
      <c r="C162">
        <v>159</v>
      </c>
      <c r="D162" t="s">
        <v>38</v>
      </c>
      <c r="E162" t="str">
        <f>IF(ISERROR(VLOOKUP(D162,Pricing!$C$4:$D$8,2,FALSE)),"SERVICE CODE NOT FOUND",VLOOKUP(D162,Pricing!$C$4:$D$8,2,FALSE))</f>
        <v>I2</v>
      </c>
      <c r="F162" t="str">
        <f t="shared" si="2"/>
        <v>INCOME TAX ACT,1961</v>
      </c>
      <c r="G162" s="4">
        <v>23000</v>
      </c>
      <c r="H162" t="s">
        <v>113</v>
      </c>
      <c r="I162" t="s">
        <v>32</v>
      </c>
    </row>
    <row r="163" spans="3:9">
      <c r="C163">
        <v>160</v>
      </c>
      <c r="D163" t="s">
        <v>33</v>
      </c>
      <c r="E163" t="str">
        <f>IF(ISERROR(VLOOKUP(D163,Pricing!$C$4:$D$8,2,FALSE)),"SERVICE CODE NOT FOUND",VLOOKUP(D163,Pricing!$C$4:$D$8,2,FALSE))</f>
        <v>C1</v>
      </c>
      <c r="F163" t="str">
        <f t="shared" si="2"/>
        <v>COMPANIES ACT, 2013</v>
      </c>
      <c r="G163" s="4">
        <v>14000</v>
      </c>
      <c r="H163" t="s">
        <v>114</v>
      </c>
      <c r="I163" t="s">
        <v>37</v>
      </c>
    </row>
    <row r="164" spans="3:9">
      <c r="C164">
        <v>161</v>
      </c>
      <c r="D164" t="s">
        <v>8</v>
      </c>
      <c r="E164" t="str">
        <f>IF(ISERROR(VLOOKUP(D164,Pricing!$C$4:$D$8,2,FALSE)),"SERVICE CODE NOT FOUND",VLOOKUP(D164,Pricing!$C$4:$D$8,2,FALSE))</f>
        <v>G1</v>
      </c>
      <c r="F164" t="str">
        <f t="shared" si="2"/>
        <v>CGST ACT, 2017</v>
      </c>
      <c r="G164" s="4">
        <v>25000</v>
      </c>
      <c r="H164" t="s">
        <v>115</v>
      </c>
      <c r="I164" t="s">
        <v>32</v>
      </c>
    </row>
    <row r="165" spans="3:9">
      <c r="C165">
        <v>162</v>
      </c>
      <c r="D165" t="s">
        <v>5</v>
      </c>
      <c r="E165" t="str">
        <f>IF(ISERROR(VLOOKUP(D165,Pricing!$C$4:$D$8,2,FALSE)),"SERVICE CODE NOT FOUND",VLOOKUP(D165,Pricing!$C$4:$D$8,2,FALSE))</f>
        <v>I1</v>
      </c>
      <c r="F165" t="str">
        <f t="shared" si="2"/>
        <v>INCOME TAX ACT,1961</v>
      </c>
      <c r="G165" s="4">
        <v>20000</v>
      </c>
      <c r="H165" t="s">
        <v>116</v>
      </c>
      <c r="I165" t="s">
        <v>39</v>
      </c>
    </row>
    <row r="166" spans="3:9">
      <c r="C166">
        <v>163</v>
      </c>
      <c r="D166" t="s">
        <v>33</v>
      </c>
      <c r="E166" t="str">
        <f>IF(ISERROR(VLOOKUP(D166,Pricing!$C$4:$D$8,2,FALSE)),"SERVICE CODE NOT FOUND",VLOOKUP(D166,Pricing!$C$4:$D$8,2,FALSE))</f>
        <v>C1</v>
      </c>
      <c r="F166" t="str">
        <f t="shared" si="2"/>
        <v>COMPANIES ACT, 2013</v>
      </c>
      <c r="G166" s="4">
        <v>24000</v>
      </c>
      <c r="H166" t="s">
        <v>116</v>
      </c>
      <c r="I166" t="s">
        <v>34</v>
      </c>
    </row>
    <row r="167" spans="3:9">
      <c r="C167">
        <v>164</v>
      </c>
      <c r="D167" t="s">
        <v>31</v>
      </c>
      <c r="E167" t="str">
        <f>IF(ISERROR(VLOOKUP(D167,Pricing!$C$4:$D$8,2,FALSE)),"SERVICE CODE NOT FOUND",VLOOKUP(D167,Pricing!$C$4:$D$8,2,FALSE))</f>
        <v>G2</v>
      </c>
      <c r="F167" t="str">
        <f t="shared" si="2"/>
        <v>CGST ACT, 2017</v>
      </c>
      <c r="G167" s="4">
        <v>15000</v>
      </c>
      <c r="H167" t="s">
        <v>117</v>
      </c>
      <c r="I167" t="s">
        <v>37</v>
      </c>
    </row>
    <row r="168" spans="3:9">
      <c r="C168">
        <v>165</v>
      </c>
      <c r="D168" t="s">
        <v>38</v>
      </c>
      <c r="E168" t="str">
        <f>IF(ISERROR(VLOOKUP(D168,Pricing!$C$4:$D$8,2,FALSE)),"SERVICE CODE NOT FOUND",VLOOKUP(D168,Pricing!$C$4:$D$8,2,FALSE))</f>
        <v>I2</v>
      </c>
      <c r="F168" t="str">
        <f t="shared" si="2"/>
        <v>INCOME TAX ACT,1961</v>
      </c>
      <c r="G168" s="4">
        <v>24000</v>
      </c>
      <c r="H168" t="s">
        <v>118</v>
      </c>
      <c r="I168" t="s">
        <v>39</v>
      </c>
    </row>
    <row r="169" spans="3:9">
      <c r="C169">
        <v>166</v>
      </c>
      <c r="D169" t="s">
        <v>8</v>
      </c>
      <c r="E169" t="str">
        <f>IF(ISERROR(VLOOKUP(D169,Pricing!$C$4:$D$8,2,FALSE)),"SERVICE CODE NOT FOUND",VLOOKUP(D169,Pricing!$C$4:$D$8,2,FALSE))</f>
        <v>G1</v>
      </c>
      <c r="F169" t="str">
        <f t="shared" si="2"/>
        <v>CGST ACT, 2017</v>
      </c>
      <c r="G169" s="4">
        <v>19000</v>
      </c>
      <c r="H169" t="s">
        <v>119</v>
      </c>
      <c r="I169" t="s">
        <v>37</v>
      </c>
    </row>
    <row r="170" spans="3:9">
      <c r="C170">
        <v>167</v>
      </c>
      <c r="D170" t="s">
        <v>31</v>
      </c>
      <c r="E170" t="str">
        <f>IF(ISERROR(VLOOKUP(D170,Pricing!$C$4:$D$8,2,FALSE)),"SERVICE CODE NOT FOUND",VLOOKUP(D170,Pricing!$C$4:$D$8,2,FALSE))</f>
        <v>G2</v>
      </c>
      <c r="F170" t="str">
        <f t="shared" si="2"/>
        <v>CGST ACT, 2017</v>
      </c>
      <c r="G170" s="4">
        <v>8000</v>
      </c>
      <c r="H170" t="s">
        <v>119</v>
      </c>
      <c r="I170" t="s">
        <v>37</v>
      </c>
    </row>
    <row r="171" spans="3:9">
      <c r="C171">
        <v>168</v>
      </c>
      <c r="D171" t="s">
        <v>8</v>
      </c>
      <c r="E171" t="str">
        <f>IF(ISERROR(VLOOKUP(D171,Pricing!$C$4:$D$8,2,FALSE)),"SERVICE CODE NOT FOUND",VLOOKUP(D171,Pricing!$C$4:$D$8,2,FALSE))</f>
        <v>G1</v>
      </c>
      <c r="F171" t="str">
        <f t="shared" si="2"/>
        <v>CGST ACT, 2017</v>
      </c>
      <c r="G171" s="4">
        <v>21000</v>
      </c>
      <c r="H171" s="5">
        <v>44265</v>
      </c>
      <c r="I171" t="s">
        <v>39</v>
      </c>
    </row>
    <row r="172" spans="3:9">
      <c r="C172">
        <v>169</v>
      </c>
      <c r="D172" t="s">
        <v>31</v>
      </c>
      <c r="E172" t="str">
        <f>IF(ISERROR(VLOOKUP(D172,Pricing!$C$4:$D$8,2,FALSE)),"SERVICE CODE NOT FOUND",VLOOKUP(D172,Pricing!$C$4:$D$8,2,FALSE))</f>
        <v>G2</v>
      </c>
      <c r="F172" t="str">
        <f t="shared" si="2"/>
        <v>CGST ACT, 2017</v>
      </c>
      <c r="G172" s="4">
        <v>26000</v>
      </c>
      <c r="H172" s="5">
        <v>44296</v>
      </c>
      <c r="I172" t="s">
        <v>37</v>
      </c>
    </row>
    <row r="173" spans="3:9">
      <c r="C173">
        <v>170</v>
      </c>
      <c r="D173" t="s">
        <v>8</v>
      </c>
      <c r="E173" t="str">
        <f>IF(ISERROR(VLOOKUP(D173,Pricing!$C$4:$D$8,2,FALSE)),"SERVICE CODE NOT FOUND",VLOOKUP(D173,Pricing!$C$4:$D$8,2,FALSE))</f>
        <v>G1</v>
      </c>
      <c r="F173" t="str">
        <f t="shared" si="2"/>
        <v>CGST ACT, 2017</v>
      </c>
      <c r="G173" s="4">
        <v>22000</v>
      </c>
      <c r="H173" s="5">
        <v>44387</v>
      </c>
      <c r="I173" t="s">
        <v>41</v>
      </c>
    </row>
    <row r="174" spans="3:9">
      <c r="C174">
        <v>171</v>
      </c>
      <c r="D174" t="s">
        <v>31</v>
      </c>
      <c r="E174" t="str">
        <f>IF(ISERROR(VLOOKUP(D174,Pricing!$C$4:$D$8,2,FALSE)),"SERVICE CODE NOT FOUND",VLOOKUP(D174,Pricing!$C$4:$D$8,2,FALSE))</f>
        <v>G2</v>
      </c>
      <c r="F174" t="str">
        <f t="shared" si="2"/>
        <v>CGST ACT, 2017</v>
      </c>
      <c r="G174" s="4">
        <v>12000</v>
      </c>
      <c r="H174" s="5">
        <v>44479</v>
      </c>
      <c r="I174" t="s">
        <v>32</v>
      </c>
    </row>
    <row r="175" spans="3:9">
      <c r="C175">
        <v>172</v>
      </c>
      <c r="D175" t="s">
        <v>5</v>
      </c>
      <c r="E175" t="str">
        <f>IF(ISERROR(VLOOKUP(D175,Pricing!$C$4:$D$8,2,FALSE)),"SERVICE CODE NOT FOUND",VLOOKUP(D175,Pricing!$C$4:$D$8,2,FALSE))</f>
        <v>I1</v>
      </c>
      <c r="F175" t="str">
        <f t="shared" si="2"/>
        <v>INCOME TAX ACT,1961</v>
      </c>
      <c r="G175" s="4">
        <v>17000</v>
      </c>
      <c r="H175" t="s">
        <v>120</v>
      </c>
      <c r="I175" t="s">
        <v>42</v>
      </c>
    </row>
    <row r="176" spans="3:9">
      <c r="C176">
        <v>173</v>
      </c>
      <c r="D176" t="s">
        <v>5</v>
      </c>
      <c r="E176" t="str">
        <f>IF(ISERROR(VLOOKUP(D176,Pricing!$C$4:$D$8,2,FALSE)),"SERVICE CODE NOT FOUND",VLOOKUP(D176,Pricing!$C$4:$D$8,2,FALSE))</f>
        <v>I1</v>
      </c>
      <c r="F176" t="str">
        <f t="shared" si="2"/>
        <v>INCOME TAX ACT,1961</v>
      </c>
      <c r="G176" s="4">
        <v>16000</v>
      </c>
      <c r="H176" t="s">
        <v>121</v>
      </c>
      <c r="I176" t="s">
        <v>34</v>
      </c>
    </row>
    <row r="177" spans="3:9">
      <c r="C177">
        <v>174</v>
      </c>
      <c r="D177" t="s">
        <v>8</v>
      </c>
      <c r="E177" t="str">
        <f>IF(ISERROR(VLOOKUP(D177,Pricing!$C$4:$D$8,2,FALSE)),"SERVICE CODE NOT FOUND",VLOOKUP(D177,Pricing!$C$4:$D$8,2,FALSE))</f>
        <v>G1</v>
      </c>
      <c r="F177" t="str">
        <f t="shared" si="2"/>
        <v>CGST ACT, 2017</v>
      </c>
      <c r="G177" s="4">
        <v>21000</v>
      </c>
      <c r="H177" t="s">
        <v>121</v>
      </c>
      <c r="I177" t="s">
        <v>41</v>
      </c>
    </row>
    <row r="178" spans="3:9">
      <c r="C178">
        <v>175</v>
      </c>
      <c r="D178" t="s">
        <v>8</v>
      </c>
      <c r="E178" t="str">
        <f>IF(ISERROR(VLOOKUP(D178,Pricing!$C$4:$D$8,2,FALSE)),"SERVICE CODE NOT FOUND",VLOOKUP(D178,Pricing!$C$4:$D$8,2,FALSE))</f>
        <v>G1</v>
      </c>
      <c r="F178" t="str">
        <f t="shared" si="2"/>
        <v>CGST ACT, 2017</v>
      </c>
      <c r="G178" s="4">
        <v>17000</v>
      </c>
      <c r="H178" t="s">
        <v>122</v>
      </c>
      <c r="I178" t="s">
        <v>39</v>
      </c>
    </row>
    <row r="179" spans="3:9">
      <c r="C179">
        <v>176</v>
      </c>
      <c r="D179" t="s">
        <v>8</v>
      </c>
      <c r="E179" t="str">
        <f>IF(ISERROR(VLOOKUP(D179,Pricing!$C$4:$D$8,2,FALSE)),"SERVICE CODE NOT FOUND",VLOOKUP(D179,Pricing!$C$4:$D$8,2,FALSE))</f>
        <v>G1</v>
      </c>
      <c r="F179" t="str">
        <f t="shared" si="2"/>
        <v>CGST ACT, 2017</v>
      </c>
      <c r="G179" s="4">
        <v>22000</v>
      </c>
      <c r="H179" t="s">
        <v>123</v>
      </c>
      <c r="I179" t="s">
        <v>37</v>
      </c>
    </row>
    <row r="180" spans="3:9">
      <c r="C180">
        <v>177</v>
      </c>
      <c r="D180" t="s">
        <v>8</v>
      </c>
      <c r="E180" t="str">
        <f>IF(ISERROR(VLOOKUP(D180,Pricing!$C$4:$D$8,2,FALSE)),"SERVICE CODE NOT FOUND",VLOOKUP(D180,Pricing!$C$4:$D$8,2,FALSE))</f>
        <v>G1</v>
      </c>
      <c r="F180" t="str">
        <f t="shared" si="2"/>
        <v>CGST ACT, 2017</v>
      </c>
      <c r="G180" s="4">
        <v>17000</v>
      </c>
      <c r="H180" t="s">
        <v>123</v>
      </c>
      <c r="I180" t="s">
        <v>39</v>
      </c>
    </row>
    <row r="181" spans="3:9">
      <c r="C181">
        <v>178</v>
      </c>
      <c r="D181" t="s">
        <v>36</v>
      </c>
      <c r="E181" t="str">
        <f>IF(ISERROR(VLOOKUP(D181,Pricing!$C$4:$D$8,2,FALSE)),"SERVICE CODE NOT FOUND",VLOOKUP(D181,Pricing!$C$4:$D$8,2,FALSE))</f>
        <v>SERVICE CODE NOT FOUND</v>
      </c>
      <c r="F181" t="str">
        <f t="shared" si="2"/>
        <v>MISCELLANEOUS</v>
      </c>
      <c r="G181" s="4">
        <v>18000</v>
      </c>
      <c r="H181" t="s">
        <v>123</v>
      </c>
      <c r="I181" t="s">
        <v>39</v>
      </c>
    </row>
    <row r="182" spans="3:9">
      <c r="C182">
        <v>179</v>
      </c>
      <c r="D182" t="s">
        <v>38</v>
      </c>
      <c r="E182" t="str">
        <f>IF(ISERROR(VLOOKUP(D182,Pricing!$C$4:$D$8,2,FALSE)),"SERVICE CODE NOT FOUND",VLOOKUP(D182,Pricing!$C$4:$D$8,2,FALSE))</f>
        <v>I2</v>
      </c>
      <c r="F182" t="str">
        <f t="shared" si="2"/>
        <v>INCOME TAX ACT,1961</v>
      </c>
      <c r="G182" s="4">
        <v>12000</v>
      </c>
      <c r="H182" s="5">
        <v>44238</v>
      </c>
      <c r="I182" t="s">
        <v>32</v>
      </c>
    </row>
    <row r="183" spans="3:9">
      <c r="C183">
        <v>180</v>
      </c>
      <c r="D183" t="s">
        <v>8</v>
      </c>
      <c r="E183" t="str">
        <f>IF(ISERROR(VLOOKUP(D183,Pricing!$C$4:$D$8,2,FALSE)),"SERVICE CODE NOT FOUND",VLOOKUP(D183,Pricing!$C$4:$D$8,2,FALSE))</f>
        <v>G1</v>
      </c>
      <c r="F183" t="str">
        <f t="shared" si="2"/>
        <v>CGST ACT, 2017</v>
      </c>
      <c r="G183" s="4">
        <v>13000</v>
      </c>
      <c r="H183" s="5">
        <v>44266</v>
      </c>
      <c r="I183" t="s">
        <v>34</v>
      </c>
    </row>
    <row r="184" spans="3:9">
      <c r="C184">
        <v>181</v>
      </c>
      <c r="D184" t="s">
        <v>31</v>
      </c>
      <c r="E184" t="str">
        <f>IF(ISERROR(VLOOKUP(D184,Pricing!$C$4:$D$8,2,FALSE)),"SERVICE CODE NOT FOUND",VLOOKUP(D184,Pricing!$C$4:$D$8,2,FALSE))</f>
        <v>G2</v>
      </c>
      <c r="F184" t="str">
        <f t="shared" si="2"/>
        <v>CGST ACT, 2017</v>
      </c>
      <c r="G184" s="4">
        <v>20000</v>
      </c>
      <c r="H184" s="5">
        <v>44266</v>
      </c>
      <c r="I184" t="s">
        <v>32</v>
      </c>
    </row>
    <row r="185" spans="3:9">
      <c r="C185">
        <v>182</v>
      </c>
      <c r="D185" t="s">
        <v>5</v>
      </c>
      <c r="E185" t="str">
        <f>IF(ISERROR(VLOOKUP(D185,Pricing!$C$4:$D$8,2,FALSE)),"SERVICE CODE NOT FOUND",VLOOKUP(D185,Pricing!$C$4:$D$8,2,FALSE))</f>
        <v>I1</v>
      </c>
      <c r="F185" t="str">
        <f t="shared" si="2"/>
        <v>INCOME TAX ACT,1961</v>
      </c>
      <c r="G185" s="4">
        <v>11000</v>
      </c>
      <c r="H185" s="5">
        <v>44450</v>
      </c>
      <c r="I185" t="s">
        <v>34</v>
      </c>
    </row>
    <row r="186" spans="3:9">
      <c r="C186">
        <v>183</v>
      </c>
      <c r="D186" t="s">
        <v>5</v>
      </c>
      <c r="E186" t="str">
        <f>IF(ISERROR(VLOOKUP(D186,Pricing!$C$4:$D$8,2,FALSE)),"SERVICE CODE NOT FOUND",VLOOKUP(D186,Pricing!$C$4:$D$8,2,FALSE))</f>
        <v>I1</v>
      </c>
      <c r="F186" t="str">
        <f t="shared" si="2"/>
        <v>INCOME TAX ACT,1961</v>
      </c>
      <c r="G186" s="4">
        <v>21000</v>
      </c>
      <c r="H186" s="5">
        <v>44541</v>
      </c>
      <c r="I186" t="s">
        <v>42</v>
      </c>
    </row>
    <row r="187" spans="3:9">
      <c r="C187">
        <v>184</v>
      </c>
      <c r="D187" t="s">
        <v>8</v>
      </c>
      <c r="E187" t="str">
        <f>IF(ISERROR(VLOOKUP(D187,Pricing!$C$4:$D$8,2,FALSE)),"SERVICE CODE NOT FOUND",VLOOKUP(D187,Pricing!$C$4:$D$8,2,FALSE))</f>
        <v>G1</v>
      </c>
      <c r="F187" t="str">
        <f t="shared" si="2"/>
        <v>CGST ACT, 2017</v>
      </c>
      <c r="G187" s="4">
        <v>27000</v>
      </c>
      <c r="H187" t="s">
        <v>124</v>
      </c>
      <c r="I187" t="s">
        <v>32</v>
      </c>
    </row>
    <row r="188" spans="3:9">
      <c r="C188">
        <v>185</v>
      </c>
      <c r="D188" t="s">
        <v>31</v>
      </c>
      <c r="E188" t="str">
        <f>IF(ISERROR(VLOOKUP(D188,Pricing!$C$4:$D$8,2,FALSE)),"SERVICE CODE NOT FOUND",VLOOKUP(D188,Pricing!$C$4:$D$8,2,FALSE))</f>
        <v>G2</v>
      </c>
      <c r="F188" t="str">
        <f t="shared" si="2"/>
        <v>CGST ACT, 2017</v>
      </c>
      <c r="G188" s="4">
        <v>14000</v>
      </c>
      <c r="H188" t="s">
        <v>125</v>
      </c>
      <c r="I188" t="s">
        <v>34</v>
      </c>
    </row>
    <row r="189" spans="3:9">
      <c r="C189">
        <v>186</v>
      </c>
      <c r="D189" t="s">
        <v>33</v>
      </c>
      <c r="E189" t="str">
        <f>IF(ISERROR(VLOOKUP(D189,Pricing!$C$4:$D$8,2,FALSE)),"SERVICE CODE NOT FOUND",VLOOKUP(D189,Pricing!$C$4:$D$8,2,FALSE))</f>
        <v>C1</v>
      </c>
      <c r="F189" t="str">
        <f t="shared" si="2"/>
        <v>COMPANIES ACT, 2013</v>
      </c>
      <c r="G189" s="4">
        <v>7000</v>
      </c>
      <c r="H189" t="s">
        <v>125</v>
      </c>
      <c r="I189" t="s">
        <v>37</v>
      </c>
    </row>
    <row r="190" spans="3:9">
      <c r="C190">
        <v>187</v>
      </c>
      <c r="D190" t="s">
        <v>38</v>
      </c>
      <c r="E190" t="str">
        <f>IF(ISERROR(VLOOKUP(D190,Pricing!$C$4:$D$8,2,FALSE)),"SERVICE CODE NOT FOUND",VLOOKUP(D190,Pricing!$C$4:$D$8,2,FALSE))</f>
        <v>I2</v>
      </c>
      <c r="F190" t="str">
        <f t="shared" si="2"/>
        <v>INCOME TAX ACT,1961</v>
      </c>
      <c r="G190" s="4">
        <v>28000</v>
      </c>
      <c r="H190" t="s">
        <v>126</v>
      </c>
      <c r="I190" t="s">
        <v>34</v>
      </c>
    </row>
    <row r="191" spans="3:9">
      <c r="C191">
        <v>188</v>
      </c>
      <c r="D191" t="s">
        <v>38</v>
      </c>
      <c r="E191" t="str">
        <f>IF(ISERROR(VLOOKUP(D191,Pricing!$C$4:$D$8,2,FALSE)),"SERVICE CODE NOT FOUND",VLOOKUP(D191,Pricing!$C$4:$D$8,2,FALSE))</f>
        <v>I2</v>
      </c>
      <c r="F191" t="str">
        <f t="shared" si="2"/>
        <v>INCOME TAX ACT,1961</v>
      </c>
      <c r="G191" s="4">
        <v>25000</v>
      </c>
      <c r="H191" t="s">
        <v>127</v>
      </c>
      <c r="I191" t="s">
        <v>35</v>
      </c>
    </row>
    <row r="192" spans="3:9">
      <c r="C192">
        <v>189</v>
      </c>
      <c r="D192" t="s">
        <v>8</v>
      </c>
      <c r="E192" t="str">
        <f>IF(ISERROR(VLOOKUP(D192,Pricing!$C$4:$D$8,2,FALSE)),"SERVICE CODE NOT FOUND",VLOOKUP(D192,Pricing!$C$4:$D$8,2,FALSE))</f>
        <v>G1</v>
      </c>
      <c r="F192" t="str">
        <f t="shared" si="2"/>
        <v>CGST ACT, 2017</v>
      </c>
      <c r="G192" s="4">
        <v>22000</v>
      </c>
      <c r="H192" t="s">
        <v>127</v>
      </c>
      <c r="I192" t="s">
        <v>39</v>
      </c>
    </row>
    <row r="193" spans="3:9">
      <c r="C193">
        <v>190</v>
      </c>
      <c r="D193" t="s">
        <v>5</v>
      </c>
      <c r="E193" t="str">
        <f>IF(ISERROR(VLOOKUP(D193,Pricing!$C$4:$D$8,2,FALSE)),"SERVICE CODE NOT FOUND",VLOOKUP(D193,Pricing!$C$4:$D$8,2,FALSE))</f>
        <v>I1</v>
      </c>
      <c r="F193" t="str">
        <f t="shared" si="2"/>
        <v>INCOME TAX ACT,1961</v>
      </c>
      <c r="G193" s="4">
        <v>15000</v>
      </c>
      <c r="H193" t="s">
        <v>128</v>
      </c>
      <c r="I193" t="s">
        <v>42</v>
      </c>
    </row>
    <row r="194" spans="3:9">
      <c r="C194">
        <v>191</v>
      </c>
      <c r="D194" t="s">
        <v>8</v>
      </c>
      <c r="E194" t="str">
        <f>IF(ISERROR(VLOOKUP(D194,Pricing!$C$4:$D$8,2,FALSE)),"SERVICE CODE NOT FOUND",VLOOKUP(D194,Pricing!$C$4:$D$8,2,FALSE))</f>
        <v>G1</v>
      </c>
      <c r="F194" t="str">
        <f t="shared" si="2"/>
        <v>CGST ACT, 2017</v>
      </c>
      <c r="G194" s="4">
        <v>25000</v>
      </c>
      <c r="H194" t="s">
        <v>129</v>
      </c>
      <c r="I194" t="s">
        <v>32</v>
      </c>
    </row>
    <row r="195" spans="3:9">
      <c r="C195">
        <v>192</v>
      </c>
      <c r="D195" t="s">
        <v>31</v>
      </c>
      <c r="E195" t="str">
        <f>IF(ISERROR(VLOOKUP(D195,Pricing!$C$4:$D$8,2,FALSE)),"SERVICE CODE NOT FOUND",VLOOKUP(D195,Pricing!$C$4:$D$8,2,FALSE))</f>
        <v>G2</v>
      </c>
      <c r="F195" t="str">
        <f t="shared" si="2"/>
        <v>CGST ACT, 2017</v>
      </c>
      <c r="G195" s="4">
        <v>23000</v>
      </c>
      <c r="H195" s="5">
        <v>44239</v>
      </c>
      <c r="I195" t="s">
        <v>32</v>
      </c>
    </row>
    <row r="196" spans="3:9">
      <c r="C196">
        <v>193</v>
      </c>
      <c r="D196" t="s">
        <v>31</v>
      </c>
      <c r="E196" t="str">
        <f>IF(ISERROR(VLOOKUP(D196,Pricing!$C$4:$D$8,2,FALSE)),"SERVICE CODE NOT FOUND",VLOOKUP(D196,Pricing!$C$4:$D$8,2,FALSE))</f>
        <v>G2</v>
      </c>
      <c r="F196" t="str">
        <f t="shared" ref="F196:F203" si="3">IF(LEFT(E196,1)="G","CGST ACT, 2017","")&amp;IF(LEFT(E196,1)="C","COMPANIES ACT, 2013","")&amp;IF(LEFT(E196,1)="I","INCOME TAX ACT,1961","")&amp;IF(LEFT(E196,1)="S","MISCELLANEOUS","")</f>
        <v>CGST ACT, 2017</v>
      </c>
      <c r="G196" s="4">
        <v>27000</v>
      </c>
      <c r="H196" s="5">
        <v>44298</v>
      </c>
      <c r="I196" t="s">
        <v>42</v>
      </c>
    </row>
    <row r="197" spans="3:9">
      <c r="C197">
        <v>194</v>
      </c>
      <c r="D197" t="s">
        <v>5</v>
      </c>
      <c r="E197" t="str">
        <f>IF(ISERROR(VLOOKUP(D197,Pricing!$C$4:$D$8,2,FALSE)),"SERVICE CODE NOT FOUND",VLOOKUP(D197,Pricing!$C$4:$D$8,2,FALSE))</f>
        <v>I1</v>
      </c>
      <c r="F197" t="str">
        <f t="shared" si="3"/>
        <v>INCOME TAX ACT,1961</v>
      </c>
      <c r="G197" s="4">
        <v>26000</v>
      </c>
      <c r="H197" s="5">
        <v>44328</v>
      </c>
      <c r="I197" t="s">
        <v>32</v>
      </c>
    </row>
    <row r="198" spans="3:9">
      <c r="C198">
        <v>195</v>
      </c>
      <c r="D198" t="s">
        <v>36</v>
      </c>
      <c r="E198" t="str">
        <f>IF(ISERROR(VLOOKUP(D198,Pricing!$C$4:$D$8,2,FALSE)),"SERVICE CODE NOT FOUND",VLOOKUP(D198,Pricing!$C$4:$D$8,2,FALSE))</f>
        <v>SERVICE CODE NOT FOUND</v>
      </c>
      <c r="F198" t="str">
        <f t="shared" si="3"/>
        <v>MISCELLANEOUS</v>
      </c>
      <c r="G198" s="4">
        <v>17000</v>
      </c>
      <c r="H198" s="5">
        <v>44359</v>
      </c>
      <c r="I198" t="s">
        <v>37</v>
      </c>
    </row>
    <row r="199" spans="3:9">
      <c r="C199">
        <v>196</v>
      </c>
      <c r="D199" t="s">
        <v>8</v>
      </c>
      <c r="E199" t="str">
        <f>IF(ISERROR(VLOOKUP(D199,Pricing!$C$4:$D$8,2,FALSE)),"SERVICE CODE NOT FOUND",VLOOKUP(D199,Pricing!$C$4:$D$8,2,FALSE))</f>
        <v>G1</v>
      </c>
      <c r="F199" t="str">
        <f t="shared" si="3"/>
        <v>CGST ACT, 2017</v>
      </c>
      <c r="G199" s="4">
        <v>16000</v>
      </c>
      <c r="H199" s="5">
        <v>44542</v>
      </c>
      <c r="I199" t="s">
        <v>35</v>
      </c>
    </row>
    <row r="200" spans="3:9">
      <c r="C200">
        <v>197</v>
      </c>
      <c r="D200" t="s">
        <v>8</v>
      </c>
      <c r="E200" t="str">
        <f>IF(ISERROR(VLOOKUP(D200,Pricing!$C$4:$D$8,2,FALSE)),"SERVICE CODE NOT FOUND",VLOOKUP(D200,Pricing!$C$4:$D$8,2,FALSE))</f>
        <v>G1</v>
      </c>
      <c r="F200" t="str">
        <f t="shared" si="3"/>
        <v>CGST ACT, 2017</v>
      </c>
      <c r="G200" s="4">
        <v>28000</v>
      </c>
      <c r="H200" s="5">
        <v>44542</v>
      </c>
      <c r="I200" t="s">
        <v>39</v>
      </c>
    </row>
    <row r="201" spans="3:9">
      <c r="C201">
        <v>198</v>
      </c>
      <c r="D201" t="s">
        <v>8</v>
      </c>
      <c r="E201" t="str">
        <f>IF(ISERROR(VLOOKUP(D201,Pricing!$C$4:$D$8,2,FALSE)),"SERVICE CODE NOT FOUND",VLOOKUP(D201,Pricing!$C$4:$D$8,2,FALSE))</f>
        <v>G1</v>
      </c>
      <c r="F201" t="str">
        <f t="shared" si="3"/>
        <v>CGST ACT, 2017</v>
      </c>
      <c r="G201" s="4">
        <v>14000</v>
      </c>
      <c r="H201" s="5">
        <v>44542</v>
      </c>
      <c r="I201" t="s">
        <v>32</v>
      </c>
    </row>
    <row r="202" spans="3:9">
      <c r="C202">
        <v>199</v>
      </c>
      <c r="D202" t="s">
        <v>8</v>
      </c>
      <c r="E202" t="str">
        <f>IF(ISERROR(VLOOKUP(D202,Pricing!$C$4:$D$8,2,FALSE)),"SERVICE CODE NOT FOUND",VLOOKUP(D202,Pricing!$C$4:$D$8,2,FALSE))</f>
        <v>G1</v>
      </c>
      <c r="F202" t="str">
        <f t="shared" si="3"/>
        <v>CGST ACT, 2017</v>
      </c>
      <c r="G202" s="4">
        <v>27000</v>
      </c>
      <c r="H202" t="s">
        <v>130</v>
      </c>
      <c r="I202" t="s">
        <v>37</v>
      </c>
    </row>
    <row r="203" spans="3:9">
      <c r="C203">
        <v>200</v>
      </c>
      <c r="D203" t="s">
        <v>8</v>
      </c>
      <c r="E203" t="str">
        <f>IF(ISERROR(VLOOKUP(D203,Pricing!$C$4:$D$8,2,FALSE)),"SERVICE CODE NOT FOUND",VLOOKUP(D203,Pricing!$C$4:$D$8,2,FALSE))</f>
        <v>G1</v>
      </c>
      <c r="F203" t="str">
        <f t="shared" si="3"/>
        <v>CGST ACT, 2017</v>
      </c>
      <c r="G203" s="4">
        <v>16000</v>
      </c>
      <c r="H203" t="s">
        <v>131</v>
      </c>
      <c r="I203" t="s">
        <v>32</v>
      </c>
    </row>
  </sheetData>
  <conditionalFormatting sqref="G197">
    <cfRule type="containsText" dxfId="5" priority="8" operator="containsText" text="CGST ACT,2017">
      <formula>NOT(ISERROR(SEARCH("CGST ACT,2017",G197)))</formula>
    </cfRule>
  </conditionalFormatting>
  <conditionalFormatting sqref="F4:F203">
    <cfRule type="containsText" dxfId="4" priority="7" operator="containsText" text="CGST ACT, 2017">
      <formula>NOT(ISERROR(SEARCH("CGST ACT, 2017",F4)))</formula>
    </cfRule>
  </conditionalFormatting>
  <conditionalFormatting sqref="F5:F198">
    <cfRule type="containsText" dxfId="3" priority="6" operator="containsText" text="MISCELLANEOUS">
      <formula>NOT(ISERROR(SEARCH("MISCELLANEOUS",F5)))</formula>
    </cfRule>
  </conditionalFormatting>
  <conditionalFormatting sqref="F5:F197">
    <cfRule type="containsText" dxfId="2" priority="5" operator="containsText" text="COMPANIES ACT, 2013">
      <formula>NOT(ISERROR(SEARCH("COMPANIES ACT, 2013",F5)))</formula>
    </cfRule>
  </conditionalFormatting>
  <conditionalFormatting sqref="F9:F197">
    <cfRule type="containsText" dxfId="1" priority="4" operator="containsText" text="INCOME TAX ACT, 1961">
      <formula>NOT(ISERROR(SEARCH("INCOME TAX ACT, 1961",F9)))</formula>
    </cfRule>
  </conditionalFormatting>
  <conditionalFormatting sqref="K4">
    <cfRule type="expression" priority="3">
      <formula>IF(LEFT(E4,1)="G","CGST ACT, 2017","")&amp;IF(LEFT(E4,1)="C","COMPANIES ACT, 2013","")&amp;IF(LEFT(E4,1)="I","INCOME TAX ACT,1961","")&amp;IF(LEFT(E4,1)="S","MISCELLANEOUS","")</formula>
    </cfRule>
  </conditionalFormatting>
  <conditionalFormatting sqref="F5">
    <cfRule type="expression" dxfId="0" priority="2">
      <formula>IF(LEFT(E4,1)="G","CGST ACT, 2017","")&amp;IF(LEFT(E4,1)="C","COMPANIES ACT, 2013","")&amp;IF(LEFT(E4,1)="I","INCOME TAX ACT,1961","")&amp;IF(LEFT(E4,1)="S","MISCELLANEOUS","")</formula>
    </cfRule>
  </conditionalFormatting>
  <conditionalFormatting sqref="G4:G203">
    <cfRule type="iconSet" priority="1">
      <iconSet iconSet="3Arrows">
        <cfvo type="percent" val="0"/>
        <cfvo type="percent" val="33"/>
        <cfvo type="percent" val="67"/>
      </iconSet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&amp;L&amp;D&amp;C&amp;P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A27" sqref="A27"/>
    </sheetView>
  </sheetViews>
  <sheetFormatPr defaultRowHeight="15"/>
  <cols>
    <col min="1" max="1" width="20" customWidth="1"/>
    <col min="2" max="2" width="16.28515625" customWidth="1"/>
    <col min="3" max="3" width="7.5703125" customWidth="1"/>
    <col min="4" max="4" width="16.85546875" customWidth="1"/>
    <col min="5" max="5" width="17.7109375" customWidth="1"/>
    <col min="6" max="6" width="18.140625" customWidth="1"/>
    <col min="7" max="7" width="14.28515625" customWidth="1"/>
    <col min="8" max="8" width="19" customWidth="1"/>
    <col min="9" max="9" width="16.28515625" customWidth="1"/>
    <col min="10" max="10" width="17.85546875" bestFit="1" customWidth="1"/>
  </cols>
  <sheetData>
    <row r="1" spans="1:10">
      <c r="A1" s="6" t="s">
        <v>27</v>
      </c>
      <c r="B1" t="s">
        <v>147</v>
      </c>
    </row>
    <row r="3" spans="1:10">
      <c r="A3" s="6" t="s">
        <v>146</v>
      </c>
      <c r="B3" s="6" t="s">
        <v>145</v>
      </c>
    </row>
    <row r="4" spans="1:10">
      <c r="A4" s="6" t="s">
        <v>143</v>
      </c>
      <c r="B4" t="s">
        <v>41</v>
      </c>
      <c r="C4" t="s">
        <v>34</v>
      </c>
      <c r="D4" t="s">
        <v>42</v>
      </c>
      <c r="E4" t="s">
        <v>32</v>
      </c>
      <c r="F4" t="s">
        <v>35</v>
      </c>
      <c r="G4" t="s">
        <v>39</v>
      </c>
      <c r="H4" t="s">
        <v>37</v>
      </c>
      <c r="I4" t="s">
        <v>144</v>
      </c>
    </row>
    <row r="5" spans="1:10">
      <c r="A5" s="7" t="s">
        <v>36</v>
      </c>
      <c r="B5" s="8"/>
      <c r="C5" s="8">
        <v>16000</v>
      </c>
      <c r="D5" s="8"/>
      <c r="E5" s="8">
        <v>15000</v>
      </c>
      <c r="F5" s="8"/>
      <c r="G5" s="8">
        <v>52000</v>
      </c>
      <c r="H5" s="8">
        <v>128000</v>
      </c>
      <c r="I5" s="8">
        <v>211000</v>
      </c>
    </row>
    <row r="6" spans="1:10">
      <c r="A6" s="7" t="s">
        <v>31</v>
      </c>
      <c r="B6" s="8"/>
      <c r="C6" s="8">
        <v>124000</v>
      </c>
      <c r="D6" s="8">
        <v>27000</v>
      </c>
      <c r="E6" s="8">
        <v>179000</v>
      </c>
      <c r="F6" s="8"/>
      <c r="G6" s="8">
        <v>21000</v>
      </c>
      <c r="H6" s="8">
        <v>103000</v>
      </c>
      <c r="I6" s="8">
        <v>454000</v>
      </c>
    </row>
    <row r="7" spans="1:10">
      <c r="A7" s="7" t="s">
        <v>8</v>
      </c>
      <c r="B7" s="8">
        <v>164000</v>
      </c>
      <c r="C7" s="8">
        <v>139000</v>
      </c>
      <c r="D7" s="8">
        <v>130000</v>
      </c>
      <c r="E7" s="8">
        <v>389000</v>
      </c>
      <c r="F7" s="8">
        <v>127000</v>
      </c>
      <c r="G7" s="8">
        <v>204000</v>
      </c>
      <c r="H7" s="8">
        <v>159000</v>
      </c>
      <c r="I7" s="8">
        <v>1312000</v>
      </c>
    </row>
    <row r="8" spans="1:10">
      <c r="A8" s="7" t="s">
        <v>5</v>
      </c>
      <c r="B8" s="8">
        <v>12000</v>
      </c>
      <c r="C8" s="8">
        <v>84000</v>
      </c>
      <c r="D8" s="8">
        <v>275000</v>
      </c>
      <c r="E8" s="8">
        <v>195000</v>
      </c>
      <c r="F8" s="8">
        <v>122000</v>
      </c>
      <c r="G8" s="8">
        <v>71000</v>
      </c>
      <c r="H8" s="8">
        <v>26000</v>
      </c>
      <c r="I8" s="8">
        <v>785000</v>
      </c>
    </row>
    <row r="9" spans="1:10">
      <c r="A9" s="7" t="s">
        <v>33</v>
      </c>
      <c r="B9" s="8">
        <v>11000</v>
      </c>
      <c r="C9" s="8">
        <v>162000</v>
      </c>
      <c r="D9" s="8">
        <v>20000</v>
      </c>
      <c r="E9" s="8">
        <v>80000</v>
      </c>
      <c r="F9" s="8">
        <v>66000</v>
      </c>
      <c r="G9" s="8">
        <v>39000</v>
      </c>
      <c r="H9" s="8">
        <v>122000</v>
      </c>
      <c r="I9" s="8">
        <v>500000</v>
      </c>
    </row>
    <row r="10" spans="1:10">
      <c r="A10" s="7" t="s">
        <v>38</v>
      </c>
      <c r="B10" s="8">
        <v>54000</v>
      </c>
      <c r="C10" s="8">
        <v>78000</v>
      </c>
      <c r="D10" s="8">
        <v>11000</v>
      </c>
      <c r="E10" s="8">
        <v>121000</v>
      </c>
      <c r="F10" s="8">
        <v>61000</v>
      </c>
      <c r="G10" s="8">
        <v>66000</v>
      </c>
      <c r="H10" s="8">
        <v>21000</v>
      </c>
      <c r="I10" s="8">
        <v>412000</v>
      </c>
    </row>
    <row r="11" spans="1:10">
      <c r="A11" s="7" t="s">
        <v>144</v>
      </c>
      <c r="B11" s="8">
        <v>241000</v>
      </c>
      <c r="C11" s="8">
        <v>603000</v>
      </c>
      <c r="D11" s="8">
        <v>463000</v>
      </c>
      <c r="E11" s="8">
        <v>979000</v>
      </c>
      <c r="F11" s="8">
        <v>376000</v>
      </c>
      <c r="G11" s="8">
        <v>453000</v>
      </c>
      <c r="H11" s="8">
        <v>559000</v>
      </c>
      <c r="I11" s="8">
        <v>3674000</v>
      </c>
    </row>
    <row r="12" spans="1:10">
      <c r="F12" s="6" t="s">
        <v>154</v>
      </c>
    </row>
    <row r="13" spans="1:10">
      <c r="E13" s="6" t="s">
        <v>143</v>
      </c>
      <c r="F13" t="s">
        <v>152</v>
      </c>
      <c r="G13" t="s">
        <v>155</v>
      </c>
      <c r="H13" t="s">
        <v>156</v>
      </c>
      <c r="I13" t="s">
        <v>157</v>
      </c>
      <c r="J13" t="s">
        <v>158</v>
      </c>
    </row>
    <row r="14" spans="1:10">
      <c r="E14" s="7" t="s">
        <v>36</v>
      </c>
      <c r="F14" s="8">
        <v>211000</v>
      </c>
      <c r="G14" s="8">
        <v>16000</v>
      </c>
      <c r="H14" s="8">
        <v>15000</v>
      </c>
      <c r="I14" s="8">
        <v>52000</v>
      </c>
      <c r="J14" s="8">
        <v>128000</v>
      </c>
    </row>
    <row r="15" spans="1:10">
      <c r="E15" s="9" t="s">
        <v>153</v>
      </c>
      <c r="F15" s="8">
        <v>211000</v>
      </c>
      <c r="G15" s="8">
        <v>16000</v>
      </c>
      <c r="H15" s="8">
        <v>15000</v>
      </c>
      <c r="I15" s="8">
        <v>52000</v>
      </c>
      <c r="J15" s="8">
        <v>128000</v>
      </c>
    </row>
    <row r="16" spans="1:10">
      <c r="E16" s="11" t="s">
        <v>153</v>
      </c>
      <c r="F16" s="8">
        <v>211000</v>
      </c>
      <c r="G16" s="8">
        <v>16000</v>
      </c>
      <c r="H16" s="8">
        <v>15000</v>
      </c>
      <c r="I16" s="8">
        <v>52000</v>
      </c>
      <c r="J16" s="8">
        <v>128000</v>
      </c>
    </row>
    <row r="17" spans="5:10">
      <c r="E17" s="12" t="s">
        <v>153</v>
      </c>
      <c r="F17" s="8">
        <v>211000</v>
      </c>
      <c r="G17" s="8">
        <v>16000</v>
      </c>
      <c r="H17" s="8">
        <v>15000</v>
      </c>
      <c r="I17" s="8">
        <v>52000</v>
      </c>
      <c r="J17" s="8">
        <v>128000</v>
      </c>
    </row>
    <row r="18" spans="5:10">
      <c r="E18" s="7" t="s">
        <v>31</v>
      </c>
      <c r="F18" s="8">
        <v>454000</v>
      </c>
      <c r="G18" s="8">
        <v>124000</v>
      </c>
      <c r="H18" s="8">
        <v>179000</v>
      </c>
      <c r="I18" s="8">
        <v>21000</v>
      </c>
      <c r="J18" s="8">
        <v>103000</v>
      </c>
    </row>
    <row r="19" spans="5:10">
      <c r="E19" s="9" t="s">
        <v>153</v>
      </c>
      <c r="F19" s="8">
        <v>454000</v>
      </c>
      <c r="G19" s="8">
        <v>124000</v>
      </c>
      <c r="H19" s="8">
        <v>179000</v>
      </c>
      <c r="I19" s="8">
        <v>21000</v>
      </c>
      <c r="J19" s="8">
        <v>103000</v>
      </c>
    </row>
    <row r="20" spans="5:10">
      <c r="E20" s="11">
        <v>27000</v>
      </c>
      <c r="F20" s="8">
        <v>454000</v>
      </c>
      <c r="G20" s="8">
        <v>124000</v>
      </c>
      <c r="H20" s="8">
        <v>179000</v>
      </c>
      <c r="I20" s="8">
        <v>21000</v>
      </c>
      <c r="J20" s="8">
        <v>103000</v>
      </c>
    </row>
    <row r="21" spans="5:10">
      <c r="E21" s="12" t="s">
        <v>153</v>
      </c>
      <c r="F21" s="8">
        <v>454000</v>
      </c>
      <c r="G21" s="8">
        <v>124000</v>
      </c>
      <c r="H21" s="8">
        <v>179000</v>
      </c>
      <c r="I21" s="8">
        <v>21000</v>
      </c>
      <c r="J21" s="8">
        <v>103000</v>
      </c>
    </row>
    <row r="22" spans="5:10">
      <c r="E22" s="7" t="s">
        <v>8</v>
      </c>
      <c r="F22" s="8">
        <v>1312000</v>
      </c>
      <c r="G22" s="8">
        <v>139000</v>
      </c>
      <c r="H22" s="8">
        <v>389000</v>
      </c>
      <c r="I22" s="8">
        <v>204000</v>
      </c>
      <c r="J22" s="8">
        <v>159000</v>
      </c>
    </row>
    <row r="23" spans="5:10">
      <c r="E23" s="9">
        <v>164000</v>
      </c>
      <c r="F23" s="8">
        <v>1312000</v>
      </c>
      <c r="G23" s="8">
        <v>139000</v>
      </c>
      <c r="H23" s="8">
        <v>389000</v>
      </c>
      <c r="I23" s="8">
        <v>204000</v>
      </c>
      <c r="J23" s="8">
        <v>159000</v>
      </c>
    </row>
    <row r="24" spans="5:10">
      <c r="E24" s="11">
        <v>130000</v>
      </c>
      <c r="F24" s="8">
        <v>1312000</v>
      </c>
      <c r="G24" s="8">
        <v>139000</v>
      </c>
      <c r="H24" s="8">
        <v>389000</v>
      </c>
      <c r="I24" s="8">
        <v>204000</v>
      </c>
      <c r="J24" s="8">
        <v>159000</v>
      </c>
    </row>
    <row r="25" spans="5:10">
      <c r="E25" s="12">
        <v>127000</v>
      </c>
      <c r="F25" s="8">
        <v>1312000</v>
      </c>
      <c r="G25" s="8">
        <v>139000</v>
      </c>
      <c r="H25" s="8">
        <v>389000</v>
      </c>
      <c r="I25" s="8">
        <v>204000</v>
      </c>
      <c r="J25" s="8">
        <v>159000</v>
      </c>
    </row>
    <row r="26" spans="5:10">
      <c r="E26" s="7" t="s">
        <v>5</v>
      </c>
      <c r="F26" s="8">
        <v>785000</v>
      </c>
      <c r="G26" s="8">
        <v>84000</v>
      </c>
      <c r="H26" s="8">
        <v>195000</v>
      </c>
      <c r="I26" s="8">
        <v>71000</v>
      </c>
      <c r="J26" s="8">
        <v>26000</v>
      </c>
    </row>
    <row r="27" spans="5:10">
      <c r="E27" s="9">
        <v>12000</v>
      </c>
      <c r="F27" s="8">
        <v>785000</v>
      </c>
      <c r="G27" s="8">
        <v>84000</v>
      </c>
      <c r="H27" s="8">
        <v>195000</v>
      </c>
      <c r="I27" s="8">
        <v>71000</v>
      </c>
      <c r="J27" s="8">
        <v>26000</v>
      </c>
    </row>
    <row r="28" spans="5:10">
      <c r="E28" s="11">
        <v>275000</v>
      </c>
      <c r="F28" s="8">
        <v>785000</v>
      </c>
      <c r="G28" s="8">
        <v>84000</v>
      </c>
      <c r="H28" s="8">
        <v>195000</v>
      </c>
      <c r="I28" s="8">
        <v>71000</v>
      </c>
      <c r="J28" s="8">
        <v>26000</v>
      </c>
    </row>
    <row r="29" spans="5:10">
      <c r="E29" s="12">
        <v>122000</v>
      </c>
      <c r="F29" s="8">
        <v>785000</v>
      </c>
      <c r="G29" s="8">
        <v>84000</v>
      </c>
      <c r="H29" s="8">
        <v>195000</v>
      </c>
      <c r="I29" s="8">
        <v>71000</v>
      </c>
      <c r="J29" s="8">
        <v>26000</v>
      </c>
    </row>
    <row r="30" spans="5:10">
      <c r="E30" s="7" t="s">
        <v>33</v>
      </c>
      <c r="F30" s="8">
        <v>500000</v>
      </c>
      <c r="G30" s="8">
        <v>162000</v>
      </c>
      <c r="H30" s="8">
        <v>80000</v>
      </c>
      <c r="I30" s="8">
        <v>39000</v>
      </c>
      <c r="J30" s="8">
        <v>122000</v>
      </c>
    </row>
    <row r="31" spans="5:10">
      <c r="E31" s="9">
        <v>11000</v>
      </c>
      <c r="F31" s="8">
        <v>500000</v>
      </c>
      <c r="G31" s="8">
        <v>162000</v>
      </c>
      <c r="H31" s="8">
        <v>80000</v>
      </c>
      <c r="I31" s="8">
        <v>39000</v>
      </c>
      <c r="J31" s="8">
        <v>122000</v>
      </c>
    </row>
    <row r="32" spans="5:10">
      <c r="E32" s="11">
        <v>20000</v>
      </c>
      <c r="F32" s="8">
        <v>500000</v>
      </c>
      <c r="G32" s="8">
        <v>162000</v>
      </c>
      <c r="H32" s="8">
        <v>80000</v>
      </c>
      <c r="I32" s="8">
        <v>39000</v>
      </c>
      <c r="J32" s="8">
        <v>122000</v>
      </c>
    </row>
    <row r="33" spans="5:10">
      <c r="E33" s="12">
        <v>66000</v>
      </c>
      <c r="F33" s="8">
        <v>500000</v>
      </c>
      <c r="G33" s="8">
        <v>162000</v>
      </c>
      <c r="H33" s="8">
        <v>80000</v>
      </c>
      <c r="I33" s="8">
        <v>39000</v>
      </c>
      <c r="J33" s="8">
        <v>122000</v>
      </c>
    </row>
    <row r="34" spans="5:10">
      <c r="E34" s="7" t="s">
        <v>38</v>
      </c>
      <c r="F34" s="8">
        <v>412000</v>
      </c>
      <c r="G34" s="8">
        <v>78000</v>
      </c>
      <c r="H34" s="8">
        <v>121000</v>
      </c>
      <c r="I34" s="8">
        <v>66000</v>
      </c>
      <c r="J34" s="8">
        <v>21000</v>
      </c>
    </row>
    <row r="35" spans="5:10">
      <c r="E35" s="9">
        <v>54000</v>
      </c>
      <c r="F35" s="8">
        <v>412000</v>
      </c>
      <c r="G35" s="8">
        <v>78000</v>
      </c>
      <c r="H35" s="8">
        <v>121000</v>
      </c>
      <c r="I35" s="8">
        <v>66000</v>
      </c>
      <c r="J35" s="8">
        <v>21000</v>
      </c>
    </row>
    <row r="36" spans="5:10">
      <c r="E36" s="11">
        <v>11000</v>
      </c>
      <c r="F36" s="8">
        <v>412000</v>
      </c>
      <c r="G36" s="8">
        <v>78000</v>
      </c>
      <c r="H36" s="8">
        <v>121000</v>
      </c>
      <c r="I36" s="8">
        <v>66000</v>
      </c>
      <c r="J36" s="8">
        <v>21000</v>
      </c>
    </row>
    <row r="37" spans="5:10">
      <c r="E37" s="12">
        <v>61000</v>
      </c>
      <c r="F37" s="8">
        <v>412000</v>
      </c>
      <c r="G37" s="8">
        <v>78000</v>
      </c>
      <c r="H37" s="8">
        <v>121000</v>
      </c>
      <c r="I37" s="8">
        <v>66000</v>
      </c>
      <c r="J37" s="8">
        <v>21000</v>
      </c>
    </row>
    <row r="38" spans="5:10">
      <c r="E38" s="7" t="s">
        <v>144</v>
      </c>
      <c r="F38" s="8">
        <v>3674000</v>
      </c>
      <c r="G38" s="8">
        <v>603000</v>
      </c>
      <c r="H38" s="8">
        <v>979000</v>
      </c>
      <c r="I38" s="8">
        <v>453000</v>
      </c>
      <c r="J38" s="8">
        <v>559000</v>
      </c>
    </row>
  </sheetData>
  <pageMargins left="0.7" right="0.7" top="0.75" bottom="0.75" header="0.3" footer="0.3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C1:M21"/>
  <sheetViews>
    <sheetView topLeftCell="C1" workbookViewId="0">
      <selection activeCell="I23" sqref="I23"/>
    </sheetView>
  </sheetViews>
  <sheetFormatPr defaultRowHeight="15"/>
  <cols>
    <col min="3" max="3" width="15.7109375" customWidth="1"/>
    <col min="4" max="4" width="11.28515625" customWidth="1"/>
    <col min="5" max="6" width="11.5703125" customWidth="1"/>
    <col min="7" max="7" width="10.28515625" customWidth="1"/>
    <col min="8" max="8" width="10.42578125" customWidth="1"/>
    <col min="9" max="9" width="33.5703125" customWidth="1"/>
    <col min="10" max="10" width="21.7109375" customWidth="1"/>
    <col min="11" max="11" width="22.85546875" customWidth="1"/>
  </cols>
  <sheetData>
    <row r="1" spans="3:13">
      <c r="C1" t="s">
        <v>132</v>
      </c>
    </row>
    <row r="4" spans="3:13">
      <c r="C4" t="s">
        <v>25</v>
      </c>
      <c r="D4" t="s">
        <v>133</v>
      </c>
      <c r="E4" t="s">
        <v>134</v>
      </c>
      <c r="F4" t="s">
        <v>135</v>
      </c>
      <c r="G4" t="s">
        <v>136</v>
      </c>
      <c r="H4" t="s">
        <v>137</v>
      </c>
      <c r="I4" t="s">
        <v>138</v>
      </c>
    </row>
    <row r="5" spans="3:13">
      <c r="F5" s="3">
        <v>0.09</v>
      </c>
      <c r="G5" s="3">
        <v>0.09</v>
      </c>
      <c r="H5" s="3">
        <v>0.05</v>
      </c>
      <c r="I5" s="10" t="s">
        <v>148</v>
      </c>
      <c r="J5" s="10" t="s">
        <v>149</v>
      </c>
      <c r="K5" s="10" t="s">
        <v>150</v>
      </c>
      <c r="L5" s="10" t="s">
        <v>151</v>
      </c>
      <c r="M5" s="10" t="s">
        <v>25</v>
      </c>
    </row>
    <row r="6" spans="3:13">
      <c r="C6" t="s">
        <v>31</v>
      </c>
      <c r="D6">
        <f>GETPIVOTDATA("Amount (INR)",Sheet3!$A$3,"Service",C6)</f>
        <v>454000</v>
      </c>
      <c r="E6" t="s">
        <v>139</v>
      </c>
      <c r="F6">
        <f>sales*tax</f>
        <v>40860</v>
      </c>
      <c r="G6">
        <f>sales*tax</f>
        <v>40860</v>
      </c>
      <c r="H6">
        <f>sales*tax</f>
        <v>22700</v>
      </c>
      <c r="I6" t="str">
        <f>CONCATENATE($I$5,F6,$J$5,G6,$K$5,H6,$L$5,C6,$M$5)</f>
        <v>Amount payable to Central Govt. is Rs.40860, to the State Govt. is Rs.40860, and the Local Govt. is Rs.22700for theGST AuditService</v>
      </c>
    </row>
    <row r="7" spans="3:13">
      <c r="C7" t="s">
        <v>33</v>
      </c>
      <c r="D7">
        <f>GETPIVOTDATA("Amount (INR)",Sheet3!$A$3,"Service",C7)</f>
        <v>500000</v>
      </c>
      <c r="F7">
        <f>sales*tax</f>
        <v>45000</v>
      </c>
      <c r="G7">
        <f>sales*tax</f>
        <v>45000</v>
      </c>
      <c r="H7">
        <f>sales*tax</f>
        <v>25000</v>
      </c>
      <c r="I7" t="str">
        <f t="shared" ref="I7:I11" si="0">CONCATENATE($I$5,F7,$J$5,G7,$K$5,H7,$L$5,C7,$M$5)</f>
        <v>Amount payable to Central Govt. is Rs.45000, to the State Govt. is Rs.45000, and the Local Govt. is Rs.25000for theStat AuditService</v>
      </c>
    </row>
    <row r="8" spans="3:13">
      <c r="C8" t="s">
        <v>5</v>
      </c>
      <c r="D8">
        <f>GETPIVOTDATA("Amount (INR)",Sheet3!$A$3,"Service",C8)</f>
        <v>785000</v>
      </c>
      <c r="F8">
        <f>sales*tax</f>
        <v>70650</v>
      </c>
      <c r="G8">
        <f>sales*tax</f>
        <v>70650</v>
      </c>
      <c r="H8">
        <f>sales*tax</f>
        <v>39250</v>
      </c>
      <c r="I8" t="str">
        <f t="shared" si="0"/>
        <v>Amount payable to Central Govt. is Rs.70650, to the State Govt. is Rs.70650, and the Local Govt. is Rs.39250for theITRService</v>
      </c>
    </row>
    <row r="9" spans="3:13">
      <c r="C9" t="s">
        <v>8</v>
      </c>
      <c r="D9">
        <f>GETPIVOTDATA("Amount (INR)",Sheet3!$A$3,"Service",C9)</f>
        <v>1312000</v>
      </c>
      <c r="F9">
        <f>sales*tax</f>
        <v>118080</v>
      </c>
      <c r="G9">
        <f>sales*tax</f>
        <v>118080</v>
      </c>
      <c r="H9">
        <f>sales*tax</f>
        <v>65600</v>
      </c>
      <c r="I9" t="str">
        <f t="shared" si="0"/>
        <v>Amount payable to Central Govt. is Rs.118080, to the State Govt. is Rs.118080, and the Local Govt. is Rs.65600for theGSTRService</v>
      </c>
    </row>
    <row r="10" spans="3:13">
      <c r="C10" t="s">
        <v>38</v>
      </c>
      <c r="D10">
        <f>GETPIVOTDATA("Amount (INR)",Sheet3!$A$3,"Service",C10)</f>
        <v>412000</v>
      </c>
      <c r="F10">
        <f>sales*tax</f>
        <v>37080</v>
      </c>
      <c r="G10">
        <f>sales*tax</f>
        <v>37080</v>
      </c>
      <c r="H10">
        <f>sales*tax</f>
        <v>20600</v>
      </c>
      <c r="I10" t="str">
        <f t="shared" si="0"/>
        <v>Amount payable to Central Govt. is Rs.37080, to the State Govt. is Rs.37080, and the Local Govt. is Rs.20600for theTax AuditService</v>
      </c>
    </row>
    <row r="11" spans="3:13">
      <c r="C11" t="s">
        <v>36</v>
      </c>
      <c r="D11">
        <f>GETPIVOTDATA("Amount (INR)",Sheet3!$A$3,"Service",C11)</f>
        <v>211000</v>
      </c>
      <c r="F11">
        <f>sales*tax</f>
        <v>18990</v>
      </c>
      <c r="G11">
        <f>sales*tax</f>
        <v>18990</v>
      </c>
      <c r="H11">
        <f>sales*tax</f>
        <v>10550</v>
      </c>
      <c r="I11" t="str">
        <f t="shared" si="0"/>
        <v>Amount payable to Central Govt. is Rs.18990, to the State Govt. is Rs.18990, and the Local Govt. is Rs.10550for theAccounting workService</v>
      </c>
    </row>
    <row r="14" spans="3:13">
      <c r="C14" t="s">
        <v>25</v>
      </c>
      <c r="D14" t="s">
        <v>133</v>
      </c>
      <c r="E14" t="s">
        <v>134</v>
      </c>
      <c r="F14" t="s">
        <v>135</v>
      </c>
      <c r="G14" t="s">
        <v>136</v>
      </c>
      <c r="H14" t="s">
        <v>137</v>
      </c>
    </row>
    <row r="15" spans="3:13">
      <c r="F15" s="3">
        <v>0.09</v>
      </c>
      <c r="G15" s="3">
        <v>0.09</v>
      </c>
      <c r="H15" s="3">
        <v>0.05</v>
      </c>
    </row>
    <row r="16" spans="3:13">
      <c r="C16" t="s">
        <v>31</v>
      </c>
      <c r="D16">
        <f>GETPIVOTDATA("Amount (INR)",Sheet3!$A$3,"Service",C16)</f>
        <v>454000</v>
      </c>
      <c r="E16" t="s">
        <v>139</v>
      </c>
      <c r="F16">
        <f>$D16*F$15</f>
        <v>40860</v>
      </c>
      <c r="G16">
        <f t="shared" ref="G16:H16" si="1">$D16*G$15</f>
        <v>40860</v>
      </c>
      <c r="H16">
        <f t="shared" si="1"/>
        <v>22700</v>
      </c>
      <c r="I16" t="str">
        <f>CONCATENATE($I$5,F16,$J$5,G16,$K$5,H16,$L$5,C16,$M$5)</f>
        <v>Amount payable to Central Govt. is Rs.40860, to the State Govt. is Rs.40860, and the Local Govt. is Rs.22700for theGST AuditService</v>
      </c>
    </row>
    <row r="17" spans="3:9">
      <c r="C17" t="s">
        <v>33</v>
      </c>
      <c r="D17">
        <f>GETPIVOTDATA("Amount (INR)",Sheet3!$A$3,"Service",C17)</f>
        <v>500000</v>
      </c>
      <c r="F17">
        <f t="shared" ref="F17:H21" si="2">$D17*F$15</f>
        <v>45000</v>
      </c>
      <c r="G17">
        <f t="shared" si="2"/>
        <v>45000</v>
      </c>
      <c r="H17">
        <f t="shared" si="2"/>
        <v>25000</v>
      </c>
      <c r="I17" t="str">
        <f t="shared" ref="I17:I21" si="3">CONCATENATE($I$5,F17,$J$5,G17,$K$5,H17,$L$5,C17,$M$5)</f>
        <v>Amount payable to Central Govt. is Rs.45000, to the State Govt. is Rs.45000, and the Local Govt. is Rs.25000for theStat AuditService</v>
      </c>
    </row>
    <row r="18" spans="3:9">
      <c r="C18" t="s">
        <v>5</v>
      </c>
      <c r="D18">
        <f>GETPIVOTDATA("Amount (INR)",Sheet3!$A$3,"Service",C18)</f>
        <v>785000</v>
      </c>
      <c r="F18">
        <f t="shared" si="2"/>
        <v>70650</v>
      </c>
      <c r="G18">
        <f t="shared" si="2"/>
        <v>70650</v>
      </c>
      <c r="H18">
        <f t="shared" si="2"/>
        <v>39250</v>
      </c>
      <c r="I18" t="str">
        <f t="shared" si="3"/>
        <v>Amount payable to Central Govt. is Rs.70650, to the State Govt. is Rs.70650, and the Local Govt. is Rs.39250for theITRService</v>
      </c>
    </row>
    <row r="19" spans="3:9">
      <c r="C19" t="s">
        <v>8</v>
      </c>
      <c r="D19">
        <f>GETPIVOTDATA("Amount (INR)",Sheet3!$A$3,"Service",C19)</f>
        <v>1312000</v>
      </c>
      <c r="F19">
        <f t="shared" si="2"/>
        <v>118080</v>
      </c>
      <c r="G19">
        <f t="shared" si="2"/>
        <v>118080</v>
      </c>
      <c r="H19">
        <f t="shared" si="2"/>
        <v>65600</v>
      </c>
      <c r="I19" t="str">
        <f t="shared" si="3"/>
        <v>Amount payable to Central Govt. is Rs.118080, to the State Govt. is Rs.118080, and the Local Govt. is Rs.65600for theGSTRService</v>
      </c>
    </row>
    <row r="20" spans="3:9">
      <c r="C20" t="s">
        <v>38</v>
      </c>
      <c r="D20">
        <f>GETPIVOTDATA("Amount (INR)",Sheet3!$A$3,"Service",C20)</f>
        <v>412000</v>
      </c>
      <c r="F20">
        <f t="shared" si="2"/>
        <v>37080</v>
      </c>
      <c r="G20">
        <f t="shared" si="2"/>
        <v>37080</v>
      </c>
      <c r="H20">
        <f t="shared" si="2"/>
        <v>20600</v>
      </c>
      <c r="I20" t="str">
        <f t="shared" si="3"/>
        <v>Amount payable to Central Govt. is Rs.37080, to the State Govt. is Rs.37080, and the Local Govt. is Rs.20600for theTax AuditService</v>
      </c>
    </row>
    <row r="21" spans="3:9">
      <c r="C21" t="s">
        <v>36</v>
      </c>
      <c r="D21">
        <f>GETPIVOTDATA("Amount (INR)",Sheet3!$A$3,"Service",C21)</f>
        <v>211000</v>
      </c>
      <c r="F21">
        <f t="shared" si="2"/>
        <v>18990</v>
      </c>
      <c r="G21">
        <f t="shared" si="2"/>
        <v>18990</v>
      </c>
      <c r="H21">
        <f t="shared" si="2"/>
        <v>10550</v>
      </c>
      <c r="I21" t="str">
        <f t="shared" si="3"/>
        <v>Amount payable to Central Govt. is Rs.18990, to the State Govt. is Rs.18990, and the Local Govt. is Rs.10550for theAccounting workService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C1:K10"/>
  <sheetViews>
    <sheetView topLeftCell="A3" workbookViewId="0">
      <selection activeCell="I16" sqref="I16"/>
    </sheetView>
  </sheetViews>
  <sheetFormatPr defaultRowHeight="15"/>
  <cols>
    <col min="3" max="3" width="15.85546875" customWidth="1"/>
    <col min="4" max="4" width="13.140625" customWidth="1"/>
    <col min="7" max="7" width="11.28515625" customWidth="1"/>
    <col min="8" max="8" width="10" customWidth="1"/>
  </cols>
  <sheetData>
    <row r="1" spans="3:11">
      <c r="C1" t="s">
        <v>140</v>
      </c>
    </row>
    <row r="3" spans="3:11">
      <c r="C3" t="s">
        <v>25</v>
      </c>
      <c r="D3" t="s">
        <v>32</v>
      </c>
      <c r="E3" t="s">
        <v>34</v>
      </c>
      <c r="F3" t="s">
        <v>35</v>
      </c>
      <c r="G3" t="s">
        <v>37</v>
      </c>
      <c r="H3" t="s">
        <v>39</v>
      </c>
      <c r="I3" t="s">
        <v>41</v>
      </c>
      <c r="J3" t="s">
        <v>42</v>
      </c>
      <c r="K3" t="s">
        <v>141</v>
      </c>
    </row>
    <row r="4" spans="3:11">
      <c r="C4" t="s">
        <v>31</v>
      </c>
      <c r="D4">
        <f>SUMIFS(Sales!$G$4:$G$203,Sales!$I$4:$I$203,Sheet5!D$3,Sales!$D$4:$D$203,Sheet5!$C4)</f>
        <v>179000</v>
      </c>
      <c r="E4">
        <f>SUMIFS(Sales!$G$4:$G$203,Sales!$I$4:$I$203,Sheet5!E$3,Sales!$D$4:$D$203,Sheet5!$C4)</f>
        <v>124000</v>
      </c>
      <c r="F4">
        <f>SUMIFS(Sales!$G$4:$G$203,Sales!$I$4:$I$203,Sheet5!F$3,Sales!$D$4:$D$203,Sheet5!$C4)</f>
        <v>0</v>
      </c>
      <c r="G4">
        <f>SUMIFS(Sales!$G$4:$G$203,Sales!$I$4:$I$203,Sheet5!G$3,Sales!$D$4:$D$203,Sheet5!$C4)</f>
        <v>103000</v>
      </c>
      <c r="H4">
        <f>SUMIFS(Sales!$G$4:$G$203,Sales!$I$4:$I$203,Sheet5!H$3,Sales!$D$4:$D$203,Sheet5!$C4)</f>
        <v>21000</v>
      </c>
      <c r="I4">
        <f>SUMIFS(Sales!$G$4:$G$203,Sales!$I$4:$I$203,Sheet5!I$3,Sales!$D$4:$D$203,Sheet5!$C4)</f>
        <v>0</v>
      </c>
      <c r="J4">
        <f>SUMIFS(Sales!$G$4:$G$203,Sales!$I$4:$I$203,Sheet5!J$3,Sales!$D$4:$D$203,Sheet5!$C4)</f>
        <v>27000</v>
      </c>
      <c r="K4">
        <f>INDEX(Sheet4!$C$6:$H$12,MATCH(C4,Sheet4!$C$6:$C$12,0),4)</f>
        <v>40860</v>
      </c>
    </row>
    <row r="5" spans="3:11">
      <c r="C5" t="s">
        <v>33</v>
      </c>
      <c r="D5">
        <f>SUMIFS(Sales!$G$4:$G$203,Sales!$I$4:$I$203,Sheet5!D$3,Sales!$D$4:$D$203,Sheet5!$C5)</f>
        <v>80000</v>
      </c>
      <c r="E5">
        <f>SUMIFS(Sales!$G$4:$G$203,Sales!$I$4:$I$203,Sheet5!E$3,Sales!$D$4:$D$203,Sheet5!$C5)</f>
        <v>162000</v>
      </c>
      <c r="F5">
        <f>SUMIFS(Sales!$G$4:$G$203,Sales!$I$4:$I$203,Sheet5!F$3,Sales!$D$4:$D$203,Sheet5!$C5)</f>
        <v>66000</v>
      </c>
      <c r="G5">
        <f>SUMIFS(Sales!$G$4:$G$203,Sales!$I$4:$I$203,Sheet5!G$3,Sales!$D$4:$D$203,Sheet5!$C5)</f>
        <v>122000</v>
      </c>
      <c r="H5">
        <f>SUMIFS(Sales!$G$4:$G$203,Sales!$I$4:$I$203,Sheet5!H$3,Sales!$D$4:$D$203,Sheet5!$C5)</f>
        <v>39000</v>
      </c>
      <c r="I5">
        <f>SUMIFS(Sales!$G$4:$G$203,Sales!$I$4:$I$203,Sheet5!I$3,Sales!$D$4:$D$203,Sheet5!$C5)</f>
        <v>11000</v>
      </c>
      <c r="J5">
        <f>SUMIFS(Sales!$G$4:$G$203,Sales!$I$4:$I$203,Sheet5!J$3,Sales!$D$4:$D$203,Sheet5!$C5)</f>
        <v>20000</v>
      </c>
      <c r="K5">
        <f>INDEX(Sheet4!$C$6:$H$12,MATCH(C5,Sheet4!$C$6:$C$12,0),4)</f>
        <v>45000</v>
      </c>
    </row>
    <row r="6" spans="3:11">
      <c r="C6" t="s">
        <v>5</v>
      </c>
      <c r="D6">
        <f>SUMIFS(Sales!$G$4:$G$203,Sales!$I$4:$I$203,Sheet5!D$3,Sales!$D$4:$D$203,Sheet5!$C6)</f>
        <v>195000</v>
      </c>
      <c r="E6">
        <f>SUMIFS(Sales!$G$4:$G$203,Sales!$I$4:$I$203,Sheet5!E$3,Sales!$D$4:$D$203,Sheet5!$C6)</f>
        <v>84000</v>
      </c>
      <c r="F6">
        <f>SUMIFS(Sales!$G$4:$G$203,Sales!$I$4:$I$203,Sheet5!F$3,Sales!$D$4:$D$203,Sheet5!$C6)</f>
        <v>122000</v>
      </c>
      <c r="G6">
        <f>SUMIFS(Sales!$G$4:$G$203,Sales!$I$4:$I$203,Sheet5!G$3,Sales!$D$4:$D$203,Sheet5!$C6)</f>
        <v>26000</v>
      </c>
      <c r="H6">
        <f>SUMIFS(Sales!$G$4:$G$203,Sales!$I$4:$I$203,Sheet5!H$3,Sales!$D$4:$D$203,Sheet5!$C6)</f>
        <v>71000</v>
      </c>
      <c r="I6">
        <f>SUMIFS(Sales!$G$4:$G$203,Sales!$I$4:$I$203,Sheet5!I$3,Sales!$D$4:$D$203,Sheet5!$C6)</f>
        <v>12000</v>
      </c>
      <c r="J6">
        <f>SUMIFS(Sales!$G$4:$G$203,Sales!$I$4:$I$203,Sheet5!J$3,Sales!$D$4:$D$203,Sheet5!$C6)</f>
        <v>275000</v>
      </c>
      <c r="K6">
        <f>INDEX(Sheet4!$C$6:$H$12,MATCH(C6,Sheet4!$C$6:$C$12,0),4)</f>
        <v>70650</v>
      </c>
    </row>
    <row r="7" spans="3:11">
      <c r="C7" t="s">
        <v>8</v>
      </c>
      <c r="D7">
        <f>SUMIFS(Sales!$G$4:$G$203,Sales!$I$4:$I$203,Sheet5!D$3,Sales!$D$4:$D$203,Sheet5!$C7)</f>
        <v>389000</v>
      </c>
      <c r="E7">
        <f>SUMIFS(Sales!$G$4:$G$203,Sales!$I$4:$I$203,Sheet5!E$3,Sales!$D$4:$D$203,Sheet5!$C7)</f>
        <v>139000</v>
      </c>
      <c r="F7">
        <f>SUMIFS(Sales!$G$4:$G$203,Sales!$I$4:$I$203,Sheet5!F$3,Sales!$D$4:$D$203,Sheet5!$C7)</f>
        <v>127000</v>
      </c>
      <c r="G7">
        <f>SUMIFS(Sales!$G$4:$G$203,Sales!$I$4:$I$203,Sheet5!G$3,Sales!$D$4:$D$203,Sheet5!$C7)</f>
        <v>159000</v>
      </c>
      <c r="H7">
        <f>SUMIFS(Sales!$G$4:$G$203,Sales!$I$4:$I$203,Sheet5!H$3,Sales!$D$4:$D$203,Sheet5!$C7)</f>
        <v>204000</v>
      </c>
      <c r="I7">
        <f>SUMIFS(Sales!$G$4:$G$203,Sales!$I$4:$I$203,Sheet5!I$3,Sales!$D$4:$D$203,Sheet5!$C7)</f>
        <v>164000</v>
      </c>
      <c r="J7">
        <f>SUMIFS(Sales!$G$4:$G$203,Sales!$I$4:$I$203,Sheet5!J$3,Sales!$D$4:$D$203,Sheet5!$C7)</f>
        <v>130000</v>
      </c>
      <c r="K7">
        <f>INDEX(Sheet4!$C$6:$H$12,MATCH(C7,Sheet4!$C$6:$C$12,0),4)</f>
        <v>118080</v>
      </c>
    </row>
    <row r="8" spans="3:11">
      <c r="C8" t="s">
        <v>38</v>
      </c>
      <c r="D8">
        <f>SUMIFS(Sales!$G$4:$G$203,Sales!$I$4:$I$203,Sheet5!D$3,Sales!$D$4:$D$203,Sheet5!$C8)</f>
        <v>121000</v>
      </c>
      <c r="E8">
        <f>SUMIFS(Sales!$G$4:$G$203,Sales!$I$4:$I$203,Sheet5!E$3,Sales!$D$4:$D$203,Sheet5!$C8)</f>
        <v>78000</v>
      </c>
      <c r="F8">
        <f>SUMIFS(Sales!$G$4:$G$203,Sales!$I$4:$I$203,Sheet5!F$3,Sales!$D$4:$D$203,Sheet5!$C8)</f>
        <v>61000</v>
      </c>
      <c r="G8">
        <f>SUMIFS(Sales!$G$4:$G$203,Sales!$I$4:$I$203,Sheet5!G$3,Sales!$D$4:$D$203,Sheet5!$C8)</f>
        <v>21000</v>
      </c>
      <c r="H8">
        <f>SUMIFS(Sales!$G$4:$G$203,Sales!$I$4:$I$203,Sheet5!H$3,Sales!$D$4:$D$203,Sheet5!$C8)</f>
        <v>66000</v>
      </c>
      <c r="I8">
        <f>SUMIFS(Sales!$G$4:$G$203,Sales!$I$4:$I$203,Sheet5!I$3,Sales!$D$4:$D$203,Sheet5!$C8)</f>
        <v>54000</v>
      </c>
      <c r="J8">
        <f>SUMIFS(Sales!$G$4:$G$203,Sales!$I$4:$I$203,Sheet5!J$3,Sales!$D$4:$D$203,Sheet5!$C8)</f>
        <v>11000</v>
      </c>
      <c r="K8">
        <f>INDEX(Sheet4!$C$6:$H$12,MATCH(C8,Sheet4!$C$6:$C$12,0),4)</f>
        <v>37080</v>
      </c>
    </row>
    <row r="9" spans="3:11">
      <c r="C9" t="s">
        <v>36</v>
      </c>
      <c r="D9">
        <f>SUMIFS(Sales!$G$4:$G$203,Sales!$I$4:$I$203,Sheet5!D$3,Sales!$D$4:$D$203,Sheet5!$C9)</f>
        <v>15000</v>
      </c>
      <c r="E9">
        <f>SUMIFS(Sales!$G$4:$G$203,Sales!$I$4:$I$203,Sheet5!E$3,Sales!$D$4:$D$203,Sheet5!$C9)</f>
        <v>16000</v>
      </c>
      <c r="F9">
        <f>SUMIFS(Sales!$G$4:$G$203,Sales!$I$4:$I$203,Sheet5!F$3,Sales!$D$4:$D$203,Sheet5!$C9)</f>
        <v>0</v>
      </c>
      <c r="G9">
        <f>SUMIFS(Sales!$G$4:$G$203,Sales!$I$4:$I$203,Sheet5!G$3,Sales!$D$4:$D$203,Sheet5!$C9)</f>
        <v>128000</v>
      </c>
      <c r="H9">
        <f>SUMIFS(Sales!$G$4:$G$203,Sales!$I$4:$I$203,Sheet5!H$3,Sales!$D$4:$D$203,Sheet5!$C9)</f>
        <v>52000</v>
      </c>
      <c r="I9">
        <f>SUMIFS(Sales!$G$4:$G$203,Sales!$I$4:$I$203,Sheet5!I$3,Sales!$D$4:$D$203,Sheet5!$C9)</f>
        <v>0</v>
      </c>
      <c r="J9">
        <f>SUMIFS(Sales!$G$4:$G$203,Sales!$I$4:$I$203,Sheet5!J$3,Sales!$D$4:$D$203,Sheet5!$C9)</f>
        <v>0</v>
      </c>
      <c r="K9">
        <f>INDEX(Sheet4!$C$6:$H$12,MATCH(C9,Sheet4!$C$6:$C$12,0),4)</f>
        <v>18990</v>
      </c>
    </row>
    <row r="10" spans="3:11">
      <c r="C10" t="s">
        <v>142</v>
      </c>
      <c r="D10">
        <f>SUM(D4:D9)*9%</f>
        <v>88110</v>
      </c>
      <c r="E10">
        <f t="shared" ref="E10:J10" si="0">SUM(E4:E9)*9%</f>
        <v>54270</v>
      </c>
      <c r="F10">
        <f t="shared" si="0"/>
        <v>33840</v>
      </c>
      <c r="G10">
        <f t="shared" si="0"/>
        <v>50310</v>
      </c>
      <c r="H10">
        <f t="shared" si="0"/>
        <v>40770</v>
      </c>
      <c r="I10">
        <f t="shared" si="0"/>
        <v>21690</v>
      </c>
      <c r="J10">
        <f t="shared" si="0"/>
        <v>41670</v>
      </c>
      <c r="K10" t="s">
        <v>139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22" sqref="H22"/>
    </sheetView>
  </sheetViews>
  <sheetFormatPr defaultRowHeight="1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C3:X204"/>
  <sheetViews>
    <sheetView tabSelected="1" topLeftCell="F1" workbookViewId="0">
      <selection activeCell="L20" sqref="L20"/>
    </sheetView>
  </sheetViews>
  <sheetFormatPr defaultRowHeight="15"/>
  <cols>
    <col min="4" max="4" width="17.140625" customWidth="1"/>
    <col min="5" max="5" width="13.85546875" customWidth="1"/>
    <col min="6" max="6" width="11.85546875" customWidth="1"/>
    <col min="7" max="7" width="9.140625" customWidth="1"/>
    <col min="12" max="12" width="16.42578125" customWidth="1"/>
    <col min="13" max="13" width="10.85546875" customWidth="1"/>
    <col min="14" max="14" width="10" customWidth="1"/>
  </cols>
  <sheetData>
    <row r="3" spans="3:24">
      <c r="L3" t="s">
        <v>25</v>
      </c>
      <c r="M3" t="s">
        <v>162</v>
      </c>
    </row>
    <row r="4" spans="3:24">
      <c r="C4" t="s">
        <v>24</v>
      </c>
      <c r="D4" t="s">
        <v>25</v>
      </c>
      <c r="E4" t="s">
        <v>28</v>
      </c>
      <c r="F4" t="s">
        <v>29</v>
      </c>
      <c r="G4" t="s">
        <v>159</v>
      </c>
      <c r="H4" t="s">
        <v>160</v>
      </c>
      <c r="I4" t="s">
        <v>161</v>
      </c>
      <c r="M4">
        <v>1</v>
      </c>
      <c r="N4">
        <v>2</v>
      </c>
      <c r="O4">
        <v>3</v>
      </c>
      <c r="P4">
        <v>4</v>
      </c>
      <c r="Q4">
        <v>5</v>
      </c>
      <c r="R4">
        <v>6</v>
      </c>
      <c r="S4">
        <v>7</v>
      </c>
      <c r="T4">
        <v>8</v>
      </c>
      <c r="U4">
        <v>9</v>
      </c>
      <c r="V4">
        <v>10</v>
      </c>
      <c r="W4">
        <v>11</v>
      </c>
      <c r="X4">
        <v>12</v>
      </c>
    </row>
    <row r="5" spans="3:24">
      <c r="C5">
        <v>1</v>
      </c>
      <c r="D5" t="s">
        <v>31</v>
      </c>
      <c r="E5" s="4">
        <v>24000</v>
      </c>
      <c r="F5" s="13">
        <v>44348</v>
      </c>
      <c r="G5">
        <f>MONTH(F5)</f>
        <v>6</v>
      </c>
      <c r="H5">
        <f>DAY(F5)</f>
        <v>1</v>
      </c>
      <c r="I5">
        <f>YEAR(F5)</f>
        <v>2021</v>
      </c>
      <c r="L5" t="s">
        <v>31</v>
      </c>
      <c r="M5" s="15">
        <f>COUNTIF(D$5:D$23,L5)</f>
        <v>2</v>
      </c>
      <c r="N5" s="15">
        <f>COUNTIF(D$24:D$38,L5)</f>
        <v>1</v>
      </c>
      <c r="O5" s="15">
        <f>COUNTIF(D$39:D$56,L5)</f>
        <v>3</v>
      </c>
      <c r="P5" s="15">
        <f>COUNTIF(D$57:D$70,L5)</f>
        <v>2</v>
      </c>
      <c r="Q5" s="15">
        <f>COUNTIF(D$71:D$110,L5)</f>
        <v>5</v>
      </c>
      <c r="R5" s="15">
        <f>COUNTIF(D$111:D$120,L5)</f>
        <v>0</v>
      </c>
      <c r="S5" s="15">
        <f>COUNTIF(D$125:D$138,L5)</f>
        <v>1</v>
      </c>
      <c r="T5" s="15">
        <f>COUNTIF(D$139:D$151,L5)</f>
        <v>2</v>
      </c>
      <c r="U5" s="15">
        <f>COUNTIF(D$152:D$171,L5)</f>
        <v>2</v>
      </c>
      <c r="V5" s="15">
        <f>COUNTIF(D$172:D$182,L5)</f>
        <v>2</v>
      </c>
      <c r="W5" s="15">
        <f>COUNTIF(D$183:D$195,L5)</f>
        <v>2</v>
      </c>
      <c r="X5" s="15">
        <f>COUNTIF(D$196:D$204,L5)</f>
        <v>2</v>
      </c>
    </row>
    <row r="6" spans="3:24">
      <c r="C6">
        <v>2</v>
      </c>
      <c r="D6" t="s">
        <v>33</v>
      </c>
      <c r="E6" s="4">
        <v>24000</v>
      </c>
      <c r="F6" s="13">
        <v>44378</v>
      </c>
      <c r="G6">
        <f t="shared" ref="G6:G69" si="0">MONTH(F6)</f>
        <v>7</v>
      </c>
      <c r="H6">
        <f t="shared" ref="H6:H69" si="1">DAY(F6)</f>
        <v>1</v>
      </c>
      <c r="I6">
        <f t="shared" ref="I6:I69" si="2">YEAR(F6)</f>
        <v>2021</v>
      </c>
      <c r="L6" t="s">
        <v>33</v>
      </c>
      <c r="M6" s="15">
        <f t="shared" ref="M6:M9" si="3">COUNTIF(D$5:D$23,L6)</f>
        <v>5</v>
      </c>
      <c r="N6" s="15">
        <f t="shared" ref="N6:N9" si="4">COUNTIF(D$24:D$38,L6)</f>
        <v>1</v>
      </c>
      <c r="O6" s="15">
        <f t="shared" ref="O6:O9" si="5">COUNTIF(D$39:D$56,L6)</f>
        <v>1</v>
      </c>
      <c r="P6" s="15">
        <f t="shared" ref="P6:P9" si="6">COUNTIF(D$57:D$70,L6)</f>
        <v>2</v>
      </c>
      <c r="Q6" s="15">
        <f t="shared" ref="Q6:Q9" si="7">COUNTIF(D$71:D$110,L6)</f>
        <v>4</v>
      </c>
      <c r="R6" s="15">
        <f t="shared" ref="R6:R9" si="8">COUNTIF(D$111:D$120,L6)</f>
        <v>3</v>
      </c>
      <c r="S6" s="15">
        <f t="shared" ref="S6:S9" si="9">COUNTIF(D$125:D$138,L6)</f>
        <v>3</v>
      </c>
      <c r="T6" s="15">
        <f t="shared" ref="T6:T9" si="10">COUNTIF(D$139:D$151,L6)</f>
        <v>3</v>
      </c>
      <c r="U6" s="15">
        <f t="shared" ref="U6:U9" si="11">COUNTIF(D$152:D$171,L6)</f>
        <v>4</v>
      </c>
      <c r="V6" s="15">
        <f t="shared" ref="V6:V9" si="12">COUNTIF(D$172:D$182,L6)</f>
        <v>0</v>
      </c>
      <c r="W6" s="15">
        <f t="shared" ref="W6:W9" si="13">COUNTIF(D$183:D$195,L6)</f>
        <v>1</v>
      </c>
      <c r="X6" s="15">
        <f t="shared" ref="X6:X9" si="14">COUNTIF(D$196:D$204,L6)</f>
        <v>0</v>
      </c>
    </row>
    <row r="7" spans="3:24">
      <c r="C7">
        <v>3</v>
      </c>
      <c r="D7" t="s">
        <v>8</v>
      </c>
      <c r="E7" s="4">
        <v>7000</v>
      </c>
      <c r="F7" s="13">
        <v>44409</v>
      </c>
      <c r="G7">
        <f t="shared" si="0"/>
        <v>8</v>
      </c>
      <c r="H7">
        <f t="shared" si="1"/>
        <v>1</v>
      </c>
      <c r="I7">
        <f t="shared" si="2"/>
        <v>2021</v>
      </c>
      <c r="L7" t="s">
        <v>8</v>
      </c>
      <c r="M7" s="15">
        <f t="shared" si="3"/>
        <v>7</v>
      </c>
      <c r="N7" s="15">
        <f t="shared" si="4"/>
        <v>3</v>
      </c>
      <c r="O7" s="15">
        <f t="shared" si="5"/>
        <v>6</v>
      </c>
      <c r="P7" s="15">
        <f t="shared" si="6"/>
        <v>5</v>
      </c>
      <c r="Q7" s="15">
        <f t="shared" si="7"/>
        <v>13</v>
      </c>
      <c r="R7" s="15">
        <f t="shared" si="8"/>
        <v>4</v>
      </c>
      <c r="S7" s="15">
        <f t="shared" si="9"/>
        <v>3</v>
      </c>
      <c r="T7" s="15">
        <f t="shared" si="10"/>
        <v>2</v>
      </c>
      <c r="U7" s="15">
        <f t="shared" si="11"/>
        <v>10</v>
      </c>
      <c r="V7" s="15">
        <f t="shared" si="12"/>
        <v>6</v>
      </c>
      <c r="W7" s="15">
        <f t="shared" si="13"/>
        <v>4</v>
      </c>
      <c r="X7" s="15">
        <f t="shared" si="14"/>
        <v>5</v>
      </c>
    </row>
    <row r="8" spans="3:24">
      <c r="C8">
        <v>4</v>
      </c>
      <c r="D8" t="s">
        <v>8</v>
      </c>
      <c r="E8" s="4">
        <v>15000</v>
      </c>
      <c r="F8" s="13">
        <v>44470</v>
      </c>
      <c r="G8">
        <f t="shared" si="0"/>
        <v>10</v>
      </c>
      <c r="H8">
        <f t="shared" si="1"/>
        <v>1</v>
      </c>
      <c r="I8">
        <f t="shared" si="2"/>
        <v>2021</v>
      </c>
      <c r="L8" t="s">
        <v>5</v>
      </c>
      <c r="M8" s="15">
        <f t="shared" si="3"/>
        <v>3</v>
      </c>
      <c r="N8" s="15">
        <f t="shared" si="4"/>
        <v>6</v>
      </c>
      <c r="O8" s="15">
        <f t="shared" si="5"/>
        <v>5</v>
      </c>
      <c r="P8" s="15">
        <f t="shared" si="6"/>
        <v>4</v>
      </c>
      <c r="Q8" s="15">
        <f t="shared" si="7"/>
        <v>11</v>
      </c>
      <c r="R8" s="15">
        <f t="shared" si="8"/>
        <v>2</v>
      </c>
      <c r="S8" s="15">
        <f t="shared" si="9"/>
        <v>2</v>
      </c>
      <c r="T8" s="15">
        <f t="shared" si="10"/>
        <v>4</v>
      </c>
      <c r="U8" s="15">
        <f t="shared" si="11"/>
        <v>2</v>
      </c>
      <c r="V8" s="15">
        <f t="shared" si="12"/>
        <v>2</v>
      </c>
      <c r="W8" s="15">
        <f t="shared" si="13"/>
        <v>3</v>
      </c>
      <c r="X8" s="15">
        <f t="shared" si="14"/>
        <v>1</v>
      </c>
    </row>
    <row r="9" spans="3:24">
      <c r="C9">
        <v>5</v>
      </c>
      <c r="D9" t="s">
        <v>36</v>
      </c>
      <c r="E9" s="4">
        <v>16000</v>
      </c>
      <c r="F9" s="13">
        <v>44470</v>
      </c>
      <c r="G9">
        <f t="shared" si="0"/>
        <v>10</v>
      </c>
      <c r="H9">
        <f t="shared" si="1"/>
        <v>1</v>
      </c>
      <c r="I9">
        <f t="shared" si="2"/>
        <v>2021</v>
      </c>
      <c r="L9" t="s">
        <v>36</v>
      </c>
      <c r="M9" s="15">
        <f t="shared" si="3"/>
        <v>1</v>
      </c>
      <c r="N9" s="15">
        <f t="shared" si="4"/>
        <v>3</v>
      </c>
      <c r="O9" s="15">
        <f t="shared" si="5"/>
        <v>1</v>
      </c>
      <c r="P9" s="15">
        <f t="shared" si="6"/>
        <v>0</v>
      </c>
      <c r="Q9" s="15">
        <f t="shared" si="7"/>
        <v>2</v>
      </c>
      <c r="R9" s="15">
        <f t="shared" si="8"/>
        <v>0</v>
      </c>
      <c r="S9" s="15">
        <f t="shared" si="9"/>
        <v>1</v>
      </c>
      <c r="T9" s="15">
        <f t="shared" si="10"/>
        <v>1</v>
      </c>
      <c r="U9" s="15">
        <f t="shared" si="11"/>
        <v>0</v>
      </c>
      <c r="V9" s="15">
        <f t="shared" si="12"/>
        <v>1</v>
      </c>
      <c r="W9" s="15">
        <f t="shared" si="13"/>
        <v>0</v>
      </c>
      <c r="X9" s="15">
        <f t="shared" si="14"/>
        <v>1</v>
      </c>
    </row>
    <row r="10" spans="3:24">
      <c r="C10">
        <v>6</v>
      </c>
      <c r="D10" t="s">
        <v>38</v>
      </c>
      <c r="E10" s="4">
        <v>10000</v>
      </c>
      <c r="F10" s="13">
        <v>44501</v>
      </c>
      <c r="G10">
        <f t="shared" si="0"/>
        <v>11</v>
      </c>
      <c r="H10">
        <f t="shared" si="1"/>
        <v>1</v>
      </c>
      <c r="I10">
        <f t="shared" si="2"/>
        <v>2021</v>
      </c>
    </row>
    <row r="11" spans="3:24">
      <c r="C11">
        <v>7</v>
      </c>
      <c r="D11" t="s">
        <v>33</v>
      </c>
      <c r="E11" s="4">
        <v>17000</v>
      </c>
      <c r="F11" s="13">
        <v>44501</v>
      </c>
      <c r="G11">
        <f t="shared" si="0"/>
        <v>11</v>
      </c>
      <c r="H11">
        <f t="shared" si="1"/>
        <v>1</v>
      </c>
      <c r="I11">
        <f t="shared" si="2"/>
        <v>2021</v>
      </c>
      <c r="L11" t="s">
        <v>25</v>
      </c>
      <c r="M11" t="s">
        <v>133</v>
      </c>
      <c r="N11" t="s">
        <v>163</v>
      </c>
      <c r="O11" t="s">
        <v>164</v>
      </c>
    </row>
    <row r="12" spans="3:24">
      <c r="C12">
        <v>8</v>
      </c>
      <c r="D12" t="s">
        <v>8</v>
      </c>
      <c r="E12" s="4">
        <v>26000</v>
      </c>
      <c r="F12" s="13" t="s">
        <v>40</v>
      </c>
      <c r="G12" t="e">
        <f t="shared" si="0"/>
        <v>#VALUE!</v>
      </c>
      <c r="H12" t="e">
        <f t="shared" si="1"/>
        <v>#VALUE!</v>
      </c>
      <c r="I12" t="e">
        <f t="shared" si="2"/>
        <v>#VALUE!</v>
      </c>
      <c r="L12" t="s">
        <v>31</v>
      </c>
      <c r="M12">
        <f>Sheet4!D6</f>
        <v>454000</v>
      </c>
      <c r="N12" s="3">
        <v>0.15</v>
      </c>
      <c r="O12">
        <f>M12*N12</f>
        <v>68100</v>
      </c>
    </row>
    <row r="13" spans="3:24">
      <c r="C13">
        <v>9</v>
      </c>
      <c r="D13" t="s">
        <v>5</v>
      </c>
      <c r="E13" s="4">
        <v>13000</v>
      </c>
      <c r="F13" s="14" t="s">
        <v>40</v>
      </c>
      <c r="G13" t="e">
        <f t="shared" si="0"/>
        <v>#VALUE!</v>
      </c>
      <c r="H13" t="e">
        <f t="shared" si="1"/>
        <v>#VALUE!</v>
      </c>
      <c r="I13" t="e">
        <f t="shared" si="2"/>
        <v>#VALUE!</v>
      </c>
      <c r="L13" t="s">
        <v>33</v>
      </c>
      <c r="M13">
        <f>Sheet4!D7</f>
        <v>500000</v>
      </c>
      <c r="N13" s="3">
        <v>0.3</v>
      </c>
      <c r="O13">
        <f t="shared" ref="O13:O17" si="15">M13*N13</f>
        <v>150000</v>
      </c>
    </row>
    <row r="14" spans="3:24">
      <c r="C14">
        <v>10</v>
      </c>
      <c r="D14" t="s">
        <v>5</v>
      </c>
      <c r="E14" s="4">
        <v>27000</v>
      </c>
      <c r="F14" s="13" t="s">
        <v>40</v>
      </c>
      <c r="G14" t="e">
        <f t="shared" si="0"/>
        <v>#VALUE!</v>
      </c>
      <c r="H14" t="e">
        <f t="shared" si="1"/>
        <v>#VALUE!</v>
      </c>
      <c r="I14" t="e">
        <f t="shared" si="2"/>
        <v>#VALUE!</v>
      </c>
      <c r="L14" t="s">
        <v>5</v>
      </c>
      <c r="M14">
        <f>Sheet4!D8</f>
        <v>785000</v>
      </c>
      <c r="N14" s="3">
        <v>0.2</v>
      </c>
      <c r="O14">
        <f t="shared" si="15"/>
        <v>157000</v>
      </c>
    </row>
    <row r="15" spans="3:24">
      <c r="C15">
        <v>11</v>
      </c>
      <c r="D15" t="s">
        <v>8</v>
      </c>
      <c r="E15" s="4">
        <v>19000</v>
      </c>
      <c r="F15" s="13" t="s">
        <v>40</v>
      </c>
      <c r="G15" t="e">
        <f t="shared" si="0"/>
        <v>#VALUE!</v>
      </c>
      <c r="H15" t="e">
        <f t="shared" si="1"/>
        <v>#VALUE!</v>
      </c>
      <c r="I15" t="e">
        <f t="shared" si="2"/>
        <v>#VALUE!</v>
      </c>
      <c r="L15" t="s">
        <v>8</v>
      </c>
      <c r="M15">
        <f>Sheet4!D9</f>
        <v>1312000</v>
      </c>
      <c r="N15" s="3">
        <v>0.25</v>
      </c>
      <c r="O15">
        <f t="shared" si="15"/>
        <v>328000</v>
      </c>
    </row>
    <row r="16" spans="3:24">
      <c r="C16">
        <v>12</v>
      </c>
      <c r="D16" t="s">
        <v>33</v>
      </c>
      <c r="E16" s="4">
        <v>23000</v>
      </c>
      <c r="F16" s="13" t="s">
        <v>43</v>
      </c>
      <c r="G16" t="e">
        <f t="shared" si="0"/>
        <v>#VALUE!</v>
      </c>
      <c r="H16" t="e">
        <f t="shared" si="1"/>
        <v>#VALUE!</v>
      </c>
      <c r="I16" t="e">
        <f t="shared" si="2"/>
        <v>#VALUE!</v>
      </c>
      <c r="L16" t="s">
        <v>38</v>
      </c>
      <c r="M16">
        <f>Sheet4!D10</f>
        <v>412000</v>
      </c>
      <c r="N16" s="3">
        <v>0.15</v>
      </c>
      <c r="O16">
        <f t="shared" si="15"/>
        <v>61800</v>
      </c>
    </row>
    <row r="17" spans="3:15">
      <c r="C17">
        <v>13</v>
      </c>
      <c r="D17" t="s">
        <v>31</v>
      </c>
      <c r="E17" s="4">
        <v>18000</v>
      </c>
      <c r="F17" s="13" t="s">
        <v>44</v>
      </c>
      <c r="G17" t="e">
        <f t="shared" si="0"/>
        <v>#VALUE!</v>
      </c>
      <c r="H17" t="e">
        <f t="shared" si="1"/>
        <v>#VALUE!</v>
      </c>
      <c r="I17" t="e">
        <f t="shared" si="2"/>
        <v>#VALUE!</v>
      </c>
      <c r="L17" t="s">
        <v>36</v>
      </c>
      <c r="M17">
        <f>Sheet4!D11</f>
        <v>211000</v>
      </c>
      <c r="N17" s="3">
        <v>0.6</v>
      </c>
      <c r="O17">
        <f t="shared" si="15"/>
        <v>126600</v>
      </c>
    </row>
    <row r="18" spans="3:15">
      <c r="C18">
        <v>14</v>
      </c>
      <c r="D18" t="s">
        <v>33</v>
      </c>
      <c r="E18" s="4">
        <v>20000</v>
      </c>
      <c r="F18" s="13" t="s">
        <v>45</v>
      </c>
      <c r="G18" t="e">
        <f t="shared" si="0"/>
        <v>#VALUE!</v>
      </c>
      <c r="H18" t="e">
        <f t="shared" si="1"/>
        <v>#VALUE!</v>
      </c>
      <c r="I18" t="e">
        <f t="shared" si="2"/>
        <v>#VALUE!</v>
      </c>
      <c r="L18" t="s">
        <v>165</v>
      </c>
      <c r="M18">
        <f>SUM(M12:M17)</f>
        <v>3674000</v>
      </c>
      <c r="N18" s="16">
        <f>O18/M18</f>
        <v>0.24265106151333696</v>
      </c>
      <c r="O18">
        <f>SUM(O12:O17)</f>
        <v>891500</v>
      </c>
    </row>
    <row r="19" spans="3:15">
      <c r="C19">
        <v>15</v>
      </c>
      <c r="D19" t="s">
        <v>5</v>
      </c>
      <c r="E19" s="4">
        <v>27000</v>
      </c>
      <c r="F19" s="13" t="s">
        <v>46</v>
      </c>
      <c r="G19" t="e">
        <f t="shared" si="0"/>
        <v>#VALUE!</v>
      </c>
      <c r="H19" t="e">
        <f t="shared" si="1"/>
        <v>#VALUE!</v>
      </c>
      <c r="I19" t="e">
        <f t="shared" si="2"/>
        <v>#VALUE!</v>
      </c>
    </row>
    <row r="20" spans="3:15">
      <c r="C20">
        <v>16</v>
      </c>
      <c r="D20" t="s">
        <v>8</v>
      </c>
      <c r="E20" s="4">
        <v>16000</v>
      </c>
      <c r="F20" s="13" t="s">
        <v>47</v>
      </c>
      <c r="G20" t="e">
        <f t="shared" si="0"/>
        <v>#VALUE!</v>
      </c>
      <c r="H20" t="e">
        <f t="shared" si="1"/>
        <v>#VALUE!</v>
      </c>
      <c r="I20" t="e">
        <f t="shared" si="2"/>
        <v>#VALUE!</v>
      </c>
    </row>
    <row r="21" spans="3:15">
      <c r="C21">
        <v>17</v>
      </c>
      <c r="D21" t="s">
        <v>8</v>
      </c>
      <c r="E21" s="4">
        <v>23000</v>
      </c>
      <c r="F21" s="13" t="s">
        <v>48</v>
      </c>
      <c r="G21" t="e">
        <f t="shared" si="0"/>
        <v>#VALUE!</v>
      </c>
      <c r="H21" t="e">
        <f t="shared" si="1"/>
        <v>#VALUE!</v>
      </c>
      <c r="I21" t="e">
        <f t="shared" si="2"/>
        <v>#VALUE!</v>
      </c>
    </row>
    <row r="22" spans="3:15">
      <c r="C22">
        <v>18</v>
      </c>
      <c r="D22" t="s">
        <v>8</v>
      </c>
      <c r="E22" s="4">
        <v>10000</v>
      </c>
      <c r="F22" s="13" t="s">
        <v>49</v>
      </c>
      <c r="G22" t="e">
        <f t="shared" si="0"/>
        <v>#VALUE!</v>
      </c>
      <c r="H22" t="e">
        <f t="shared" si="1"/>
        <v>#VALUE!</v>
      </c>
      <c r="I22" t="e">
        <f t="shared" si="2"/>
        <v>#VALUE!</v>
      </c>
    </row>
    <row r="23" spans="3:15">
      <c r="C23">
        <v>19</v>
      </c>
      <c r="D23" t="s">
        <v>33</v>
      </c>
      <c r="E23" s="4">
        <v>21000</v>
      </c>
      <c r="F23" s="13" t="s">
        <v>49</v>
      </c>
      <c r="G23" t="e">
        <f t="shared" si="0"/>
        <v>#VALUE!</v>
      </c>
      <c r="H23" t="e">
        <f t="shared" si="1"/>
        <v>#VALUE!</v>
      </c>
      <c r="I23" t="e">
        <f t="shared" si="2"/>
        <v>#VALUE!</v>
      </c>
    </row>
    <row r="24" spans="3:15">
      <c r="C24">
        <v>20</v>
      </c>
      <c r="D24" t="s">
        <v>5</v>
      </c>
      <c r="E24" s="4">
        <v>13000</v>
      </c>
      <c r="F24" s="13">
        <v>44229</v>
      </c>
      <c r="G24">
        <f t="shared" si="0"/>
        <v>2</v>
      </c>
      <c r="H24">
        <f t="shared" si="1"/>
        <v>2</v>
      </c>
      <c r="I24">
        <f t="shared" si="2"/>
        <v>2021</v>
      </c>
    </row>
    <row r="25" spans="3:15">
      <c r="C25">
        <v>21</v>
      </c>
      <c r="D25" t="s">
        <v>38</v>
      </c>
      <c r="E25" s="4">
        <v>11000</v>
      </c>
      <c r="F25" s="13">
        <v>44288</v>
      </c>
      <c r="G25">
        <f t="shared" si="0"/>
        <v>4</v>
      </c>
      <c r="H25">
        <f t="shared" si="1"/>
        <v>2</v>
      </c>
      <c r="I25">
        <f t="shared" si="2"/>
        <v>2021</v>
      </c>
    </row>
    <row r="26" spans="3:15">
      <c r="C26">
        <v>22</v>
      </c>
      <c r="D26" t="s">
        <v>8</v>
      </c>
      <c r="E26" s="4">
        <v>13000</v>
      </c>
      <c r="F26" s="13">
        <v>44502</v>
      </c>
      <c r="G26">
        <f t="shared" si="0"/>
        <v>11</v>
      </c>
      <c r="H26">
        <f t="shared" si="1"/>
        <v>2</v>
      </c>
      <c r="I26">
        <f t="shared" si="2"/>
        <v>2021</v>
      </c>
    </row>
    <row r="27" spans="3:15">
      <c r="C27">
        <v>23</v>
      </c>
      <c r="D27" t="s">
        <v>8</v>
      </c>
      <c r="E27" s="4">
        <v>19000</v>
      </c>
      <c r="F27" s="13" t="s">
        <v>50</v>
      </c>
      <c r="G27" t="e">
        <f t="shared" si="0"/>
        <v>#VALUE!</v>
      </c>
      <c r="H27" t="e">
        <f t="shared" si="1"/>
        <v>#VALUE!</v>
      </c>
      <c r="I27" t="e">
        <f t="shared" si="2"/>
        <v>#VALUE!</v>
      </c>
    </row>
    <row r="28" spans="3:15">
      <c r="C28">
        <v>24</v>
      </c>
      <c r="D28" t="s">
        <v>8</v>
      </c>
      <c r="E28" s="4">
        <v>19000</v>
      </c>
      <c r="F28" s="13" t="s">
        <v>51</v>
      </c>
      <c r="G28" t="e">
        <f t="shared" si="0"/>
        <v>#VALUE!</v>
      </c>
      <c r="H28" t="e">
        <f t="shared" si="1"/>
        <v>#VALUE!</v>
      </c>
      <c r="I28" t="e">
        <f t="shared" si="2"/>
        <v>#VALUE!</v>
      </c>
    </row>
    <row r="29" spans="3:15">
      <c r="C29">
        <v>25</v>
      </c>
      <c r="D29" t="s">
        <v>36</v>
      </c>
      <c r="E29" s="4">
        <v>16000</v>
      </c>
      <c r="F29" s="13" t="s">
        <v>51</v>
      </c>
      <c r="G29" t="e">
        <f t="shared" si="0"/>
        <v>#VALUE!</v>
      </c>
      <c r="H29" t="e">
        <f t="shared" si="1"/>
        <v>#VALUE!</v>
      </c>
      <c r="I29" t="e">
        <f t="shared" si="2"/>
        <v>#VALUE!</v>
      </c>
    </row>
    <row r="30" spans="3:15">
      <c r="C30">
        <v>26</v>
      </c>
      <c r="D30" t="s">
        <v>31</v>
      </c>
      <c r="E30" s="4">
        <v>21000</v>
      </c>
      <c r="F30" s="13" t="s">
        <v>51</v>
      </c>
      <c r="G30" t="e">
        <f t="shared" si="0"/>
        <v>#VALUE!</v>
      </c>
      <c r="H30" t="e">
        <f t="shared" si="1"/>
        <v>#VALUE!</v>
      </c>
      <c r="I30" t="e">
        <f t="shared" si="2"/>
        <v>#VALUE!</v>
      </c>
    </row>
    <row r="31" spans="3:15">
      <c r="C31">
        <v>27</v>
      </c>
      <c r="D31" t="s">
        <v>5</v>
      </c>
      <c r="E31" s="4">
        <v>25000</v>
      </c>
      <c r="F31" s="13" t="s">
        <v>52</v>
      </c>
      <c r="G31" t="e">
        <f t="shared" si="0"/>
        <v>#VALUE!</v>
      </c>
      <c r="H31" t="e">
        <f t="shared" si="1"/>
        <v>#VALUE!</v>
      </c>
      <c r="I31" t="e">
        <f t="shared" si="2"/>
        <v>#VALUE!</v>
      </c>
    </row>
    <row r="32" spans="3:15">
      <c r="C32">
        <v>28</v>
      </c>
      <c r="D32" t="s">
        <v>36</v>
      </c>
      <c r="E32" s="4">
        <v>15000</v>
      </c>
      <c r="F32" s="13" t="s">
        <v>52</v>
      </c>
      <c r="G32" t="e">
        <f t="shared" si="0"/>
        <v>#VALUE!</v>
      </c>
      <c r="H32" t="e">
        <f t="shared" si="1"/>
        <v>#VALUE!</v>
      </c>
      <c r="I32" t="e">
        <f t="shared" si="2"/>
        <v>#VALUE!</v>
      </c>
    </row>
    <row r="33" spans="3:9">
      <c r="C33">
        <v>29</v>
      </c>
      <c r="D33" t="s">
        <v>36</v>
      </c>
      <c r="E33" s="4">
        <v>24000</v>
      </c>
      <c r="F33" s="13" t="s">
        <v>53</v>
      </c>
      <c r="G33" t="e">
        <f t="shared" si="0"/>
        <v>#VALUE!</v>
      </c>
      <c r="H33" t="e">
        <f t="shared" si="1"/>
        <v>#VALUE!</v>
      </c>
      <c r="I33" t="e">
        <f t="shared" si="2"/>
        <v>#VALUE!</v>
      </c>
    </row>
    <row r="34" spans="3:9">
      <c r="C34">
        <v>30</v>
      </c>
      <c r="D34" t="s">
        <v>5</v>
      </c>
      <c r="E34" s="4">
        <v>16000</v>
      </c>
      <c r="F34" s="13" t="s">
        <v>54</v>
      </c>
      <c r="G34" t="e">
        <f t="shared" si="0"/>
        <v>#VALUE!</v>
      </c>
      <c r="H34" t="e">
        <f t="shared" si="1"/>
        <v>#VALUE!</v>
      </c>
      <c r="I34" t="e">
        <f t="shared" si="2"/>
        <v>#VALUE!</v>
      </c>
    </row>
    <row r="35" spans="3:9">
      <c r="C35">
        <v>31</v>
      </c>
      <c r="D35" t="s">
        <v>5</v>
      </c>
      <c r="E35" s="4">
        <v>19000</v>
      </c>
      <c r="F35" s="13" t="s">
        <v>55</v>
      </c>
      <c r="G35" t="e">
        <f t="shared" si="0"/>
        <v>#VALUE!</v>
      </c>
      <c r="H35" t="e">
        <f t="shared" si="1"/>
        <v>#VALUE!</v>
      </c>
      <c r="I35" t="e">
        <f t="shared" si="2"/>
        <v>#VALUE!</v>
      </c>
    </row>
    <row r="36" spans="3:9">
      <c r="C36">
        <v>32</v>
      </c>
      <c r="D36" t="s">
        <v>5</v>
      </c>
      <c r="E36" s="4">
        <v>15000</v>
      </c>
      <c r="F36" s="13" t="s">
        <v>56</v>
      </c>
      <c r="G36" t="e">
        <f t="shared" si="0"/>
        <v>#VALUE!</v>
      </c>
      <c r="H36" t="e">
        <f t="shared" si="1"/>
        <v>#VALUE!</v>
      </c>
      <c r="I36" t="e">
        <f t="shared" si="2"/>
        <v>#VALUE!</v>
      </c>
    </row>
    <row r="37" spans="3:9">
      <c r="C37">
        <v>33</v>
      </c>
      <c r="D37" t="s">
        <v>5</v>
      </c>
      <c r="E37" s="4">
        <v>12000</v>
      </c>
      <c r="F37" s="13" t="s">
        <v>57</v>
      </c>
      <c r="G37" t="e">
        <f t="shared" si="0"/>
        <v>#VALUE!</v>
      </c>
      <c r="H37" t="e">
        <f t="shared" si="1"/>
        <v>#VALUE!</v>
      </c>
      <c r="I37" t="e">
        <f t="shared" si="2"/>
        <v>#VALUE!</v>
      </c>
    </row>
    <row r="38" spans="3:9">
      <c r="C38">
        <v>34</v>
      </c>
      <c r="D38" t="s">
        <v>33</v>
      </c>
      <c r="E38" s="4">
        <v>16000</v>
      </c>
      <c r="F38" s="13" t="s">
        <v>57</v>
      </c>
      <c r="G38" t="e">
        <f t="shared" si="0"/>
        <v>#VALUE!</v>
      </c>
      <c r="H38" t="e">
        <f t="shared" si="1"/>
        <v>#VALUE!</v>
      </c>
      <c r="I38" t="e">
        <f t="shared" si="2"/>
        <v>#VALUE!</v>
      </c>
    </row>
    <row r="39" spans="3:9">
      <c r="C39">
        <v>35</v>
      </c>
      <c r="D39" t="s">
        <v>5</v>
      </c>
      <c r="E39" s="4">
        <v>14000</v>
      </c>
      <c r="F39" s="13">
        <v>44199</v>
      </c>
      <c r="G39">
        <f t="shared" si="0"/>
        <v>1</v>
      </c>
      <c r="H39">
        <f t="shared" si="1"/>
        <v>3</v>
      </c>
      <c r="I39">
        <f t="shared" si="2"/>
        <v>2021</v>
      </c>
    </row>
    <row r="40" spans="3:9">
      <c r="C40">
        <v>36</v>
      </c>
      <c r="D40" t="s">
        <v>5</v>
      </c>
      <c r="E40" s="4">
        <v>12000</v>
      </c>
      <c r="F40" s="13">
        <v>44289</v>
      </c>
      <c r="G40">
        <f t="shared" si="0"/>
        <v>4</v>
      </c>
      <c r="H40">
        <f t="shared" si="1"/>
        <v>3</v>
      </c>
      <c r="I40">
        <f t="shared" si="2"/>
        <v>2021</v>
      </c>
    </row>
    <row r="41" spans="3:9">
      <c r="C41">
        <v>37</v>
      </c>
      <c r="D41" t="s">
        <v>5</v>
      </c>
      <c r="E41" s="4">
        <v>23000</v>
      </c>
      <c r="F41" s="13">
        <v>44319</v>
      </c>
      <c r="G41">
        <f t="shared" si="0"/>
        <v>5</v>
      </c>
      <c r="H41">
        <f t="shared" si="1"/>
        <v>3</v>
      </c>
      <c r="I41">
        <f t="shared" si="2"/>
        <v>2021</v>
      </c>
    </row>
    <row r="42" spans="3:9">
      <c r="C42">
        <v>38</v>
      </c>
      <c r="D42" t="s">
        <v>31</v>
      </c>
      <c r="E42" s="4">
        <v>22000</v>
      </c>
      <c r="F42" s="13">
        <v>44319</v>
      </c>
      <c r="G42">
        <f t="shared" si="0"/>
        <v>5</v>
      </c>
      <c r="H42">
        <f t="shared" si="1"/>
        <v>3</v>
      </c>
      <c r="I42">
        <f t="shared" si="2"/>
        <v>2021</v>
      </c>
    </row>
    <row r="43" spans="3:9">
      <c r="C43">
        <v>39</v>
      </c>
      <c r="D43" t="s">
        <v>8</v>
      </c>
      <c r="E43" s="4">
        <v>22000</v>
      </c>
      <c r="F43" s="13" t="s">
        <v>58</v>
      </c>
      <c r="G43" t="e">
        <f t="shared" si="0"/>
        <v>#VALUE!</v>
      </c>
      <c r="H43" t="e">
        <f t="shared" si="1"/>
        <v>#VALUE!</v>
      </c>
      <c r="I43" t="e">
        <f t="shared" si="2"/>
        <v>#VALUE!</v>
      </c>
    </row>
    <row r="44" spans="3:9">
      <c r="C44">
        <v>40</v>
      </c>
      <c r="D44" t="s">
        <v>8</v>
      </c>
      <c r="E44" s="4">
        <v>16000</v>
      </c>
      <c r="F44" s="13" t="s">
        <v>58</v>
      </c>
      <c r="G44" t="e">
        <f t="shared" si="0"/>
        <v>#VALUE!</v>
      </c>
      <c r="H44" t="e">
        <f t="shared" si="1"/>
        <v>#VALUE!</v>
      </c>
      <c r="I44" t="e">
        <f t="shared" si="2"/>
        <v>#VALUE!</v>
      </c>
    </row>
    <row r="45" spans="3:9">
      <c r="C45">
        <v>41</v>
      </c>
      <c r="D45" t="s">
        <v>31</v>
      </c>
      <c r="E45" s="4">
        <v>20000</v>
      </c>
      <c r="F45" s="13" t="s">
        <v>58</v>
      </c>
      <c r="G45" t="e">
        <f t="shared" si="0"/>
        <v>#VALUE!</v>
      </c>
      <c r="H45" t="e">
        <f t="shared" si="1"/>
        <v>#VALUE!</v>
      </c>
      <c r="I45" t="e">
        <f t="shared" si="2"/>
        <v>#VALUE!</v>
      </c>
    </row>
    <row r="46" spans="3:9">
      <c r="C46">
        <v>42</v>
      </c>
      <c r="D46" t="s">
        <v>33</v>
      </c>
      <c r="E46" s="4">
        <v>20000</v>
      </c>
      <c r="F46" s="13" t="s">
        <v>59</v>
      </c>
      <c r="G46" t="e">
        <f t="shared" si="0"/>
        <v>#VALUE!</v>
      </c>
      <c r="H46" t="e">
        <f t="shared" si="1"/>
        <v>#VALUE!</v>
      </c>
      <c r="I46" t="e">
        <f t="shared" si="2"/>
        <v>#VALUE!</v>
      </c>
    </row>
    <row r="47" spans="3:9">
      <c r="C47">
        <v>43</v>
      </c>
      <c r="D47" t="s">
        <v>8</v>
      </c>
      <c r="E47" s="4">
        <v>16000</v>
      </c>
      <c r="F47" s="13" t="s">
        <v>60</v>
      </c>
      <c r="G47" t="e">
        <f t="shared" si="0"/>
        <v>#VALUE!</v>
      </c>
      <c r="H47" t="e">
        <f t="shared" si="1"/>
        <v>#VALUE!</v>
      </c>
      <c r="I47" t="e">
        <f t="shared" si="2"/>
        <v>#VALUE!</v>
      </c>
    </row>
    <row r="48" spans="3:9">
      <c r="C48">
        <v>44</v>
      </c>
      <c r="D48" t="s">
        <v>8</v>
      </c>
      <c r="E48" s="4">
        <v>27000</v>
      </c>
      <c r="F48" s="13" t="s">
        <v>60</v>
      </c>
      <c r="G48" t="e">
        <f t="shared" si="0"/>
        <v>#VALUE!</v>
      </c>
      <c r="H48" t="e">
        <f t="shared" si="1"/>
        <v>#VALUE!</v>
      </c>
      <c r="I48" t="e">
        <f t="shared" si="2"/>
        <v>#VALUE!</v>
      </c>
    </row>
    <row r="49" spans="3:9">
      <c r="C49">
        <v>45</v>
      </c>
      <c r="D49" t="s">
        <v>36</v>
      </c>
      <c r="E49" s="4">
        <v>27000</v>
      </c>
      <c r="F49" s="13" t="s">
        <v>61</v>
      </c>
      <c r="G49" t="e">
        <f t="shared" si="0"/>
        <v>#VALUE!</v>
      </c>
      <c r="H49" t="e">
        <f t="shared" si="1"/>
        <v>#VALUE!</v>
      </c>
      <c r="I49" t="e">
        <f t="shared" si="2"/>
        <v>#VALUE!</v>
      </c>
    </row>
    <row r="50" spans="3:9">
      <c r="C50">
        <v>46</v>
      </c>
      <c r="D50" t="s">
        <v>5</v>
      </c>
      <c r="E50" s="4">
        <v>12000</v>
      </c>
      <c r="F50" s="13" t="s">
        <v>62</v>
      </c>
      <c r="G50" t="e">
        <f t="shared" si="0"/>
        <v>#VALUE!</v>
      </c>
      <c r="H50" t="e">
        <f t="shared" si="1"/>
        <v>#VALUE!</v>
      </c>
      <c r="I50" t="e">
        <f t="shared" si="2"/>
        <v>#VALUE!</v>
      </c>
    </row>
    <row r="51" spans="3:9">
      <c r="C51">
        <v>47</v>
      </c>
      <c r="D51" t="s">
        <v>38</v>
      </c>
      <c r="E51" s="4">
        <v>21000</v>
      </c>
      <c r="F51" s="13" t="s">
        <v>63</v>
      </c>
      <c r="G51" t="e">
        <f t="shared" si="0"/>
        <v>#VALUE!</v>
      </c>
      <c r="H51" t="e">
        <f t="shared" si="1"/>
        <v>#VALUE!</v>
      </c>
      <c r="I51" t="e">
        <f t="shared" si="2"/>
        <v>#VALUE!</v>
      </c>
    </row>
    <row r="52" spans="3:9">
      <c r="C52">
        <v>48</v>
      </c>
      <c r="D52" t="s">
        <v>38</v>
      </c>
      <c r="E52" s="4">
        <v>22000</v>
      </c>
      <c r="F52" s="13" t="s">
        <v>64</v>
      </c>
      <c r="G52" t="e">
        <f t="shared" si="0"/>
        <v>#VALUE!</v>
      </c>
      <c r="H52" t="e">
        <f t="shared" si="1"/>
        <v>#VALUE!</v>
      </c>
      <c r="I52" t="e">
        <f t="shared" si="2"/>
        <v>#VALUE!</v>
      </c>
    </row>
    <row r="53" spans="3:9">
      <c r="C53">
        <v>49</v>
      </c>
      <c r="D53" t="s">
        <v>8</v>
      </c>
      <c r="E53" s="4">
        <v>13000</v>
      </c>
      <c r="F53" s="13" t="s">
        <v>65</v>
      </c>
      <c r="G53" t="e">
        <f t="shared" si="0"/>
        <v>#VALUE!</v>
      </c>
      <c r="H53" t="e">
        <f t="shared" si="1"/>
        <v>#VALUE!</v>
      </c>
      <c r="I53" t="e">
        <f t="shared" si="2"/>
        <v>#VALUE!</v>
      </c>
    </row>
    <row r="54" spans="3:9">
      <c r="C54">
        <v>50</v>
      </c>
      <c r="D54" t="s">
        <v>31</v>
      </c>
      <c r="E54" s="4">
        <v>20000</v>
      </c>
      <c r="F54" s="13" t="s">
        <v>65</v>
      </c>
      <c r="G54" t="e">
        <f t="shared" si="0"/>
        <v>#VALUE!</v>
      </c>
      <c r="H54" t="e">
        <f t="shared" si="1"/>
        <v>#VALUE!</v>
      </c>
      <c r="I54" t="e">
        <f t="shared" si="2"/>
        <v>#VALUE!</v>
      </c>
    </row>
    <row r="55" spans="3:9">
      <c r="C55">
        <v>51</v>
      </c>
      <c r="D55" t="s">
        <v>8</v>
      </c>
      <c r="E55" s="4">
        <v>13000</v>
      </c>
      <c r="F55" s="13" t="s">
        <v>66</v>
      </c>
      <c r="G55" t="e">
        <f t="shared" si="0"/>
        <v>#VALUE!</v>
      </c>
      <c r="H55" t="e">
        <f t="shared" si="1"/>
        <v>#VALUE!</v>
      </c>
      <c r="I55" t="e">
        <f t="shared" si="2"/>
        <v>#VALUE!</v>
      </c>
    </row>
    <row r="56" spans="3:9">
      <c r="C56">
        <v>52</v>
      </c>
      <c r="D56" t="s">
        <v>5</v>
      </c>
      <c r="E56" s="4">
        <v>10000</v>
      </c>
      <c r="F56" s="13" t="s">
        <v>67</v>
      </c>
      <c r="G56" t="e">
        <f t="shared" si="0"/>
        <v>#VALUE!</v>
      </c>
      <c r="H56" t="e">
        <f t="shared" si="1"/>
        <v>#VALUE!</v>
      </c>
      <c r="I56" t="e">
        <f t="shared" si="2"/>
        <v>#VALUE!</v>
      </c>
    </row>
    <row r="57" spans="3:9">
      <c r="C57">
        <v>53</v>
      </c>
      <c r="D57" t="s">
        <v>5</v>
      </c>
      <c r="E57" s="4">
        <v>14000</v>
      </c>
      <c r="F57" s="13">
        <v>44200</v>
      </c>
      <c r="G57">
        <f t="shared" si="0"/>
        <v>1</v>
      </c>
      <c r="H57">
        <f t="shared" si="1"/>
        <v>4</v>
      </c>
      <c r="I57">
        <f t="shared" si="2"/>
        <v>2021</v>
      </c>
    </row>
    <row r="58" spans="3:9">
      <c r="C58">
        <v>54</v>
      </c>
      <c r="D58" t="s">
        <v>5</v>
      </c>
      <c r="E58" s="4">
        <v>24000</v>
      </c>
      <c r="F58" s="13">
        <v>44200</v>
      </c>
      <c r="G58">
        <f t="shared" si="0"/>
        <v>1</v>
      </c>
      <c r="H58">
        <f t="shared" si="1"/>
        <v>4</v>
      </c>
      <c r="I58">
        <f t="shared" si="2"/>
        <v>2021</v>
      </c>
    </row>
    <row r="59" spans="3:9">
      <c r="C59">
        <v>55</v>
      </c>
      <c r="D59" t="s">
        <v>31</v>
      </c>
      <c r="E59" s="4">
        <v>13000</v>
      </c>
      <c r="F59" s="13">
        <v>44259</v>
      </c>
      <c r="G59">
        <f t="shared" si="0"/>
        <v>3</v>
      </c>
      <c r="H59">
        <f t="shared" si="1"/>
        <v>4</v>
      </c>
      <c r="I59">
        <f t="shared" si="2"/>
        <v>2021</v>
      </c>
    </row>
    <row r="60" spans="3:9">
      <c r="C60">
        <v>56</v>
      </c>
      <c r="D60" t="s">
        <v>8</v>
      </c>
      <c r="E60" s="4">
        <v>15000</v>
      </c>
      <c r="F60" s="13">
        <v>44351</v>
      </c>
      <c r="G60">
        <f t="shared" si="0"/>
        <v>6</v>
      </c>
      <c r="H60">
        <f t="shared" si="1"/>
        <v>4</v>
      </c>
      <c r="I60">
        <f t="shared" si="2"/>
        <v>2021</v>
      </c>
    </row>
    <row r="61" spans="3:9">
      <c r="C61">
        <v>57</v>
      </c>
      <c r="D61" t="s">
        <v>31</v>
      </c>
      <c r="E61" s="4">
        <v>21000</v>
      </c>
      <c r="F61" s="13">
        <v>44351</v>
      </c>
      <c r="G61">
        <f t="shared" si="0"/>
        <v>6</v>
      </c>
      <c r="H61">
        <f t="shared" si="1"/>
        <v>4</v>
      </c>
      <c r="I61">
        <f t="shared" si="2"/>
        <v>2021</v>
      </c>
    </row>
    <row r="62" spans="3:9">
      <c r="C62">
        <v>58</v>
      </c>
      <c r="D62" t="s">
        <v>33</v>
      </c>
      <c r="E62" s="4">
        <v>12000</v>
      </c>
      <c r="F62" s="13">
        <v>44534</v>
      </c>
      <c r="G62">
        <f t="shared" si="0"/>
        <v>12</v>
      </c>
      <c r="H62">
        <f t="shared" si="1"/>
        <v>4</v>
      </c>
      <c r="I62">
        <f t="shared" si="2"/>
        <v>2021</v>
      </c>
    </row>
    <row r="63" spans="3:9">
      <c r="C63">
        <v>59</v>
      </c>
      <c r="D63" t="s">
        <v>8</v>
      </c>
      <c r="E63" s="4">
        <v>12000</v>
      </c>
      <c r="F63" s="13" t="s">
        <v>68</v>
      </c>
      <c r="G63" t="e">
        <f t="shared" si="0"/>
        <v>#VALUE!</v>
      </c>
      <c r="H63" t="e">
        <f t="shared" si="1"/>
        <v>#VALUE!</v>
      </c>
      <c r="I63" t="e">
        <f t="shared" si="2"/>
        <v>#VALUE!</v>
      </c>
    </row>
    <row r="64" spans="3:9">
      <c r="C64">
        <v>60</v>
      </c>
      <c r="D64" t="s">
        <v>38</v>
      </c>
      <c r="E64" s="4">
        <v>21000</v>
      </c>
      <c r="F64" s="13" t="s">
        <v>69</v>
      </c>
      <c r="G64" t="e">
        <f t="shared" si="0"/>
        <v>#VALUE!</v>
      </c>
      <c r="H64" t="e">
        <f t="shared" si="1"/>
        <v>#VALUE!</v>
      </c>
      <c r="I64" t="e">
        <f t="shared" si="2"/>
        <v>#VALUE!</v>
      </c>
    </row>
    <row r="65" spans="3:9">
      <c r="C65">
        <v>61</v>
      </c>
      <c r="D65" t="s">
        <v>5</v>
      </c>
      <c r="E65" s="4">
        <v>9000</v>
      </c>
      <c r="F65" s="13" t="s">
        <v>70</v>
      </c>
      <c r="G65" t="e">
        <f t="shared" si="0"/>
        <v>#VALUE!</v>
      </c>
      <c r="H65" t="e">
        <f t="shared" si="1"/>
        <v>#VALUE!</v>
      </c>
      <c r="I65" t="e">
        <f t="shared" si="2"/>
        <v>#VALUE!</v>
      </c>
    </row>
    <row r="66" spans="3:9">
      <c r="C66">
        <v>62</v>
      </c>
      <c r="D66" t="s">
        <v>33</v>
      </c>
      <c r="E66" s="4">
        <v>29000</v>
      </c>
      <c r="F66" s="13" t="s">
        <v>71</v>
      </c>
      <c r="G66" t="e">
        <f t="shared" si="0"/>
        <v>#VALUE!</v>
      </c>
      <c r="H66" t="e">
        <f t="shared" si="1"/>
        <v>#VALUE!</v>
      </c>
      <c r="I66" t="e">
        <f t="shared" si="2"/>
        <v>#VALUE!</v>
      </c>
    </row>
    <row r="67" spans="3:9">
      <c r="C67">
        <v>63</v>
      </c>
      <c r="D67" t="s">
        <v>8</v>
      </c>
      <c r="E67" s="4">
        <v>12000</v>
      </c>
      <c r="F67" s="13" t="s">
        <v>72</v>
      </c>
      <c r="G67" t="e">
        <f t="shared" si="0"/>
        <v>#VALUE!</v>
      </c>
      <c r="H67" t="e">
        <f t="shared" si="1"/>
        <v>#VALUE!</v>
      </c>
      <c r="I67" t="e">
        <f t="shared" si="2"/>
        <v>#VALUE!</v>
      </c>
    </row>
    <row r="68" spans="3:9">
      <c r="C68">
        <v>64</v>
      </c>
      <c r="D68" t="s">
        <v>5</v>
      </c>
      <c r="E68" s="4">
        <v>14000</v>
      </c>
      <c r="F68" s="13" t="s">
        <v>73</v>
      </c>
      <c r="G68" t="e">
        <f t="shared" si="0"/>
        <v>#VALUE!</v>
      </c>
      <c r="H68" t="e">
        <f t="shared" si="1"/>
        <v>#VALUE!</v>
      </c>
      <c r="I68" t="e">
        <f t="shared" si="2"/>
        <v>#VALUE!</v>
      </c>
    </row>
    <row r="69" spans="3:9">
      <c r="C69">
        <v>65</v>
      </c>
      <c r="D69" t="s">
        <v>8</v>
      </c>
      <c r="E69" s="4">
        <v>26000</v>
      </c>
      <c r="F69" s="13" t="s">
        <v>74</v>
      </c>
      <c r="G69" t="e">
        <f t="shared" si="0"/>
        <v>#VALUE!</v>
      </c>
      <c r="H69" t="e">
        <f t="shared" si="1"/>
        <v>#VALUE!</v>
      </c>
      <c r="I69" t="e">
        <f t="shared" si="2"/>
        <v>#VALUE!</v>
      </c>
    </row>
    <row r="70" spans="3:9">
      <c r="C70">
        <v>66</v>
      </c>
      <c r="D70" t="s">
        <v>8</v>
      </c>
      <c r="E70" s="4">
        <v>23000</v>
      </c>
      <c r="F70" s="13" t="s">
        <v>75</v>
      </c>
      <c r="G70" t="e">
        <f t="shared" ref="G70:G133" si="16">MONTH(F70)</f>
        <v>#VALUE!</v>
      </c>
      <c r="H70" t="e">
        <f t="shared" ref="H70:H133" si="17">DAY(F70)</f>
        <v>#VALUE!</v>
      </c>
      <c r="I70" t="e">
        <f t="shared" ref="I70:I133" si="18">YEAR(F70)</f>
        <v>#VALUE!</v>
      </c>
    </row>
    <row r="71" spans="3:9">
      <c r="C71">
        <v>67</v>
      </c>
      <c r="D71" t="s">
        <v>8</v>
      </c>
      <c r="E71" s="4">
        <v>22000</v>
      </c>
      <c r="F71" s="13">
        <v>44201</v>
      </c>
      <c r="G71">
        <f t="shared" si="16"/>
        <v>1</v>
      </c>
      <c r="H71">
        <f t="shared" si="17"/>
        <v>5</v>
      </c>
      <c r="I71">
        <f t="shared" si="18"/>
        <v>2021</v>
      </c>
    </row>
    <row r="72" spans="3:9">
      <c r="C72">
        <v>68</v>
      </c>
      <c r="D72" t="s">
        <v>31</v>
      </c>
      <c r="E72" s="4">
        <v>16000</v>
      </c>
      <c r="F72" s="13">
        <v>44201</v>
      </c>
      <c r="G72">
        <f t="shared" si="16"/>
        <v>1</v>
      </c>
      <c r="H72">
        <f t="shared" si="17"/>
        <v>5</v>
      </c>
      <c r="I72">
        <f t="shared" si="18"/>
        <v>2021</v>
      </c>
    </row>
    <row r="73" spans="3:9">
      <c r="C73">
        <v>69</v>
      </c>
      <c r="D73" t="s">
        <v>8</v>
      </c>
      <c r="E73" s="4">
        <v>17000</v>
      </c>
      <c r="F73" s="13">
        <v>44232</v>
      </c>
      <c r="G73">
        <f t="shared" si="16"/>
        <v>2</v>
      </c>
      <c r="H73">
        <f t="shared" si="17"/>
        <v>5</v>
      </c>
      <c r="I73">
        <f t="shared" si="18"/>
        <v>2021</v>
      </c>
    </row>
    <row r="74" spans="3:9">
      <c r="C74">
        <v>70</v>
      </c>
      <c r="D74" t="s">
        <v>5</v>
      </c>
      <c r="E74" s="4">
        <v>9000</v>
      </c>
      <c r="F74" s="13">
        <v>44232</v>
      </c>
      <c r="G74">
        <f t="shared" si="16"/>
        <v>2</v>
      </c>
      <c r="H74">
        <f t="shared" si="17"/>
        <v>5</v>
      </c>
      <c r="I74">
        <f t="shared" si="18"/>
        <v>2021</v>
      </c>
    </row>
    <row r="75" spans="3:9">
      <c r="C75">
        <v>71</v>
      </c>
      <c r="D75" t="s">
        <v>5</v>
      </c>
      <c r="E75" s="4">
        <v>13000</v>
      </c>
      <c r="F75" s="13">
        <v>44232</v>
      </c>
      <c r="G75">
        <f t="shared" si="16"/>
        <v>2</v>
      </c>
      <c r="H75">
        <f t="shared" si="17"/>
        <v>5</v>
      </c>
      <c r="I75">
        <f t="shared" si="18"/>
        <v>2021</v>
      </c>
    </row>
    <row r="76" spans="3:9">
      <c r="C76">
        <v>72</v>
      </c>
      <c r="D76" t="s">
        <v>8</v>
      </c>
      <c r="E76" s="4">
        <v>16000</v>
      </c>
      <c r="F76" s="13">
        <v>44260</v>
      </c>
      <c r="G76">
        <f t="shared" si="16"/>
        <v>3</v>
      </c>
      <c r="H76">
        <f t="shared" si="17"/>
        <v>5</v>
      </c>
      <c r="I76">
        <f t="shared" si="18"/>
        <v>2021</v>
      </c>
    </row>
    <row r="77" spans="3:9">
      <c r="C77">
        <v>73</v>
      </c>
      <c r="D77" t="s">
        <v>38</v>
      </c>
      <c r="E77" s="4">
        <v>21000</v>
      </c>
      <c r="F77" s="13">
        <v>44260</v>
      </c>
      <c r="G77">
        <f t="shared" si="16"/>
        <v>3</v>
      </c>
      <c r="H77">
        <f t="shared" si="17"/>
        <v>5</v>
      </c>
      <c r="I77">
        <f t="shared" si="18"/>
        <v>2021</v>
      </c>
    </row>
    <row r="78" spans="3:9">
      <c r="C78">
        <v>74</v>
      </c>
      <c r="D78" t="s">
        <v>8</v>
      </c>
      <c r="E78" s="4">
        <v>18000</v>
      </c>
      <c r="F78" s="13">
        <v>44321</v>
      </c>
      <c r="G78">
        <f t="shared" si="16"/>
        <v>5</v>
      </c>
      <c r="H78">
        <f t="shared" si="17"/>
        <v>5</v>
      </c>
      <c r="I78">
        <f t="shared" si="18"/>
        <v>2021</v>
      </c>
    </row>
    <row r="79" spans="3:9">
      <c r="C79">
        <v>75</v>
      </c>
      <c r="D79" t="s">
        <v>5</v>
      </c>
      <c r="E79" s="4">
        <v>18000</v>
      </c>
      <c r="F79" s="13">
        <v>44321</v>
      </c>
      <c r="G79">
        <f t="shared" si="16"/>
        <v>5</v>
      </c>
      <c r="H79">
        <f t="shared" si="17"/>
        <v>5</v>
      </c>
      <c r="I79">
        <f t="shared" si="18"/>
        <v>2021</v>
      </c>
    </row>
    <row r="80" spans="3:9">
      <c r="C80">
        <v>76</v>
      </c>
      <c r="D80" t="s">
        <v>8</v>
      </c>
      <c r="E80" s="4">
        <v>10000</v>
      </c>
      <c r="F80" s="13">
        <v>44352</v>
      </c>
      <c r="G80">
        <f t="shared" si="16"/>
        <v>6</v>
      </c>
      <c r="H80">
        <f t="shared" si="17"/>
        <v>5</v>
      </c>
      <c r="I80">
        <f t="shared" si="18"/>
        <v>2021</v>
      </c>
    </row>
    <row r="81" spans="3:9">
      <c r="C81">
        <v>77</v>
      </c>
      <c r="D81" t="s">
        <v>38</v>
      </c>
      <c r="E81" s="4">
        <v>22000</v>
      </c>
      <c r="F81" s="13">
        <v>44413</v>
      </c>
      <c r="G81">
        <f t="shared" si="16"/>
        <v>8</v>
      </c>
      <c r="H81">
        <f t="shared" si="17"/>
        <v>5</v>
      </c>
      <c r="I81">
        <f t="shared" si="18"/>
        <v>2021</v>
      </c>
    </row>
    <row r="82" spans="3:9">
      <c r="C82">
        <v>78</v>
      </c>
      <c r="D82" t="s">
        <v>8</v>
      </c>
      <c r="E82" s="4">
        <v>30000</v>
      </c>
      <c r="F82" s="13">
        <v>44413</v>
      </c>
      <c r="G82">
        <f t="shared" si="16"/>
        <v>8</v>
      </c>
      <c r="H82">
        <f t="shared" si="17"/>
        <v>5</v>
      </c>
      <c r="I82">
        <f t="shared" si="18"/>
        <v>2021</v>
      </c>
    </row>
    <row r="83" spans="3:9">
      <c r="C83">
        <v>79</v>
      </c>
      <c r="D83" t="s">
        <v>5</v>
      </c>
      <c r="E83" s="4">
        <v>16000</v>
      </c>
      <c r="F83" s="13">
        <v>44413</v>
      </c>
      <c r="G83">
        <f t="shared" si="16"/>
        <v>8</v>
      </c>
      <c r="H83">
        <f t="shared" si="17"/>
        <v>5</v>
      </c>
      <c r="I83">
        <f t="shared" si="18"/>
        <v>2021</v>
      </c>
    </row>
    <row r="84" spans="3:9">
      <c r="C84">
        <v>80</v>
      </c>
      <c r="D84" t="s">
        <v>31</v>
      </c>
      <c r="E84" s="4">
        <v>18000</v>
      </c>
      <c r="F84" s="13">
        <v>44413</v>
      </c>
      <c r="G84">
        <f t="shared" si="16"/>
        <v>8</v>
      </c>
      <c r="H84">
        <f t="shared" si="17"/>
        <v>5</v>
      </c>
      <c r="I84">
        <f t="shared" si="18"/>
        <v>2021</v>
      </c>
    </row>
    <row r="85" spans="3:9">
      <c r="C85">
        <v>81</v>
      </c>
      <c r="D85" t="s">
        <v>8</v>
      </c>
      <c r="E85" s="4">
        <v>24000</v>
      </c>
      <c r="F85" s="13">
        <v>44535</v>
      </c>
      <c r="G85">
        <f t="shared" si="16"/>
        <v>12</v>
      </c>
      <c r="H85">
        <f t="shared" si="17"/>
        <v>5</v>
      </c>
      <c r="I85">
        <f t="shared" si="18"/>
        <v>2021</v>
      </c>
    </row>
    <row r="86" spans="3:9">
      <c r="C86">
        <v>82</v>
      </c>
      <c r="D86" t="s">
        <v>8</v>
      </c>
      <c r="E86" s="4">
        <v>24000</v>
      </c>
      <c r="F86" s="13" t="s">
        <v>76</v>
      </c>
      <c r="G86" t="e">
        <f t="shared" si="16"/>
        <v>#VALUE!</v>
      </c>
      <c r="H86" t="e">
        <f t="shared" si="17"/>
        <v>#VALUE!</v>
      </c>
      <c r="I86" t="e">
        <f t="shared" si="18"/>
        <v>#VALUE!</v>
      </c>
    </row>
    <row r="87" spans="3:9">
      <c r="C87">
        <v>83</v>
      </c>
      <c r="D87" t="s">
        <v>31</v>
      </c>
      <c r="E87" s="4">
        <v>19000</v>
      </c>
      <c r="F87" s="13" t="s">
        <v>76</v>
      </c>
      <c r="G87" t="e">
        <f t="shared" si="16"/>
        <v>#VALUE!</v>
      </c>
      <c r="H87" t="e">
        <f t="shared" si="17"/>
        <v>#VALUE!</v>
      </c>
      <c r="I87" t="e">
        <f t="shared" si="18"/>
        <v>#VALUE!</v>
      </c>
    </row>
    <row r="88" spans="3:9">
      <c r="C88">
        <v>84</v>
      </c>
      <c r="D88" t="s">
        <v>8</v>
      </c>
      <c r="E88" s="4">
        <v>20000</v>
      </c>
      <c r="F88" s="13" t="s">
        <v>77</v>
      </c>
      <c r="G88" t="e">
        <f t="shared" si="16"/>
        <v>#VALUE!</v>
      </c>
      <c r="H88" t="e">
        <f t="shared" si="17"/>
        <v>#VALUE!</v>
      </c>
      <c r="I88" t="e">
        <f t="shared" si="18"/>
        <v>#VALUE!</v>
      </c>
    </row>
    <row r="89" spans="3:9">
      <c r="C89">
        <v>85</v>
      </c>
      <c r="D89" t="s">
        <v>8</v>
      </c>
      <c r="E89" s="4">
        <v>21000</v>
      </c>
      <c r="F89" s="13" t="s">
        <v>78</v>
      </c>
      <c r="G89" t="e">
        <f t="shared" si="16"/>
        <v>#VALUE!</v>
      </c>
      <c r="H89" t="e">
        <f t="shared" si="17"/>
        <v>#VALUE!</v>
      </c>
      <c r="I89" t="e">
        <f t="shared" si="18"/>
        <v>#VALUE!</v>
      </c>
    </row>
    <row r="90" spans="3:9">
      <c r="C90">
        <v>86</v>
      </c>
      <c r="D90" t="s">
        <v>33</v>
      </c>
      <c r="E90" s="4">
        <v>14000</v>
      </c>
      <c r="F90" s="13" t="s">
        <v>78</v>
      </c>
      <c r="G90" t="e">
        <f t="shared" si="16"/>
        <v>#VALUE!</v>
      </c>
      <c r="H90" t="e">
        <f t="shared" si="17"/>
        <v>#VALUE!</v>
      </c>
      <c r="I90" t="e">
        <f t="shared" si="18"/>
        <v>#VALUE!</v>
      </c>
    </row>
    <row r="91" spans="3:9">
      <c r="C91">
        <v>87</v>
      </c>
      <c r="D91" t="s">
        <v>36</v>
      </c>
      <c r="E91" s="4">
        <v>22000</v>
      </c>
      <c r="F91" s="13" t="s">
        <v>78</v>
      </c>
      <c r="G91" t="e">
        <f t="shared" si="16"/>
        <v>#VALUE!</v>
      </c>
      <c r="H91" t="e">
        <f t="shared" si="17"/>
        <v>#VALUE!</v>
      </c>
      <c r="I91" t="e">
        <f t="shared" si="18"/>
        <v>#VALUE!</v>
      </c>
    </row>
    <row r="92" spans="3:9">
      <c r="C92">
        <v>88</v>
      </c>
      <c r="D92" t="s">
        <v>31</v>
      </c>
      <c r="E92" s="4">
        <v>19000</v>
      </c>
      <c r="F92" s="13" t="s">
        <v>79</v>
      </c>
      <c r="G92" t="e">
        <f t="shared" si="16"/>
        <v>#VALUE!</v>
      </c>
      <c r="H92" t="e">
        <f t="shared" si="17"/>
        <v>#VALUE!</v>
      </c>
      <c r="I92" t="e">
        <f t="shared" si="18"/>
        <v>#VALUE!</v>
      </c>
    </row>
    <row r="93" spans="3:9">
      <c r="C93">
        <v>89</v>
      </c>
      <c r="D93" t="s">
        <v>5</v>
      </c>
      <c r="E93" s="4">
        <v>14000</v>
      </c>
      <c r="F93" s="13" t="s">
        <v>80</v>
      </c>
      <c r="G93" t="e">
        <f t="shared" si="16"/>
        <v>#VALUE!</v>
      </c>
      <c r="H93" t="e">
        <f t="shared" si="17"/>
        <v>#VALUE!</v>
      </c>
      <c r="I93" t="e">
        <f t="shared" si="18"/>
        <v>#VALUE!</v>
      </c>
    </row>
    <row r="94" spans="3:9">
      <c r="C94">
        <v>90</v>
      </c>
      <c r="D94" t="s">
        <v>5</v>
      </c>
      <c r="E94" s="4">
        <v>20000</v>
      </c>
      <c r="F94" s="13" t="s">
        <v>81</v>
      </c>
      <c r="G94" t="e">
        <f t="shared" si="16"/>
        <v>#VALUE!</v>
      </c>
      <c r="H94" t="e">
        <f t="shared" si="17"/>
        <v>#VALUE!</v>
      </c>
      <c r="I94" t="e">
        <f t="shared" si="18"/>
        <v>#VALUE!</v>
      </c>
    </row>
    <row r="95" spans="3:9">
      <c r="C95">
        <v>91</v>
      </c>
      <c r="D95" t="s">
        <v>5</v>
      </c>
      <c r="E95" s="4">
        <v>15000</v>
      </c>
      <c r="F95" s="13" t="s">
        <v>82</v>
      </c>
      <c r="G95" t="e">
        <f t="shared" si="16"/>
        <v>#VALUE!</v>
      </c>
      <c r="H95" t="e">
        <f t="shared" si="17"/>
        <v>#VALUE!</v>
      </c>
      <c r="I95" t="e">
        <f t="shared" si="18"/>
        <v>#VALUE!</v>
      </c>
    </row>
    <row r="96" spans="3:9">
      <c r="C96">
        <v>92</v>
      </c>
      <c r="D96" t="s">
        <v>33</v>
      </c>
      <c r="E96" s="4">
        <v>17000</v>
      </c>
      <c r="F96" s="13" t="s">
        <v>83</v>
      </c>
      <c r="G96" t="e">
        <f t="shared" si="16"/>
        <v>#VALUE!</v>
      </c>
      <c r="H96" t="e">
        <f t="shared" si="17"/>
        <v>#VALUE!</v>
      </c>
      <c r="I96" t="e">
        <f t="shared" si="18"/>
        <v>#VALUE!</v>
      </c>
    </row>
    <row r="97" spans="3:9">
      <c r="C97">
        <v>93</v>
      </c>
      <c r="D97" t="s">
        <v>8</v>
      </c>
      <c r="E97" s="4">
        <v>13000</v>
      </c>
      <c r="F97" s="13" t="s">
        <v>84</v>
      </c>
      <c r="G97" t="e">
        <f t="shared" si="16"/>
        <v>#VALUE!</v>
      </c>
      <c r="H97" t="e">
        <f t="shared" si="17"/>
        <v>#VALUE!</v>
      </c>
      <c r="I97" t="e">
        <f t="shared" si="18"/>
        <v>#VALUE!</v>
      </c>
    </row>
    <row r="98" spans="3:9">
      <c r="C98">
        <v>94</v>
      </c>
      <c r="D98" t="s">
        <v>8</v>
      </c>
      <c r="E98" s="4">
        <v>24000</v>
      </c>
      <c r="F98" s="13" t="s">
        <v>84</v>
      </c>
      <c r="G98" t="e">
        <f t="shared" si="16"/>
        <v>#VALUE!</v>
      </c>
      <c r="H98" t="e">
        <f t="shared" si="17"/>
        <v>#VALUE!</v>
      </c>
      <c r="I98" t="e">
        <f t="shared" si="18"/>
        <v>#VALUE!</v>
      </c>
    </row>
    <row r="99" spans="3:9">
      <c r="C99">
        <v>95</v>
      </c>
      <c r="D99" t="s">
        <v>36</v>
      </c>
      <c r="E99" s="4">
        <v>16000</v>
      </c>
      <c r="F99" s="13" t="s">
        <v>84</v>
      </c>
      <c r="G99" t="e">
        <f t="shared" si="16"/>
        <v>#VALUE!</v>
      </c>
      <c r="H99" t="e">
        <f t="shared" si="17"/>
        <v>#VALUE!</v>
      </c>
      <c r="I99" t="e">
        <f t="shared" si="18"/>
        <v>#VALUE!</v>
      </c>
    </row>
    <row r="100" spans="3:9">
      <c r="C100">
        <v>96</v>
      </c>
      <c r="D100" t="s">
        <v>38</v>
      </c>
      <c r="E100" s="4">
        <v>15000</v>
      </c>
      <c r="F100" s="13" t="s">
        <v>85</v>
      </c>
      <c r="G100" t="e">
        <f t="shared" si="16"/>
        <v>#VALUE!</v>
      </c>
      <c r="H100" t="e">
        <f t="shared" si="17"/>
        <v>#VALUE!</v>
      </c>
      <c r="I100" t="e">
        <f t="shared" si="18"/>
        <v>#VALUE!</v>
      </c>
    </row>
    <row r="101" spans="3:9">
      <c r="C101">
        <v>97</v>
      </c>
      <c r="D101" t="s">
        <v>38</v>
      </c>
      <c r="E101" s="4">
        <v>15000</v>
      </c>
      <c r="F101" s="13" t="s">
        <v>85</v>
      </c>
      <c r="G101" t="e">
        <f t="shared" si="16"/>
        <v>#VALUE!</v>
      </c>
      <c r="H101" t="e">
        <f t="shared" si="17"/>
        <v>#VALUE!</v>
      </c>
      <c r="I101" t="e">
        <f t="shared" si="18"/>
        <v>#VALUE!</v>
      </c>
    </row>
    <row r="102" spans="3:9">
      <c r="C102">
        <v>98</v>
      </c>
      <c r="D102" t="s">
        <v>38</v>
      </c>
      <c r="E102" s="4">
        <v>21000</v>
      </c>
      <c r="F102" s="13" t="s">
        <v>85</v>
      </c>
      <c r="G102" t="e">
        <f t="shared" si="16"/>
        <v>#VALUE!</v>
      </c>
      <c r="H102" t="e">
        <f t="shared" si="17"/>
        <v>#VALUE!</v>
      </c>
      <c r="I102" t="e">
        <f t="shared" si="18"/>
        <v>#VALUE!</v>
      </c>
    </row>
    <row r="103" spans="3:9">
      <c r="C103">
        <v>99</v>
      </c>
      <c r="D103" t="s">
        <v>33</v>
      </c>
      <c r="E103" s="4">
        <v>23000</v>
      </c>
      <c r="F103" s="13" t="s">
        <v>85</v>
      </c>
      <c r="G103" t="e">
        <f t="shared" si="16"/>
        <v>#VALUE!</v>
      </c>
      <c r="H103" t="e">
        <f t="shared" si="17"/>
        <v>#VALUE!</v>
      </c>
      <c r="I103" t="e">
        <f t="shared" si="18"/>
        <v>#VALUE!</v>
      </c>
    </row>
    <row r="104" spans="3:9">
      <c r="C104">
        <v>100</v>
      </c>
      <c r="D104" t="s">
        <v>8</v>
      </c>
      <c r="E104" s="4">
        <v>22000</v>
      </c>
      <c r="F104" s="13" t="s">
        <v>86</v>
      </c>
      <c r="G104" t="e">
        <f t="shared" si="16"/>
        <v>#VALUE!</v>
      </c>
      <c r="H104" t="e">
        <f t="shared" si="17"/>
        <v>#VALUE!</v>
      </c>
      <c r="I104" t="e">
        <f t="shared" si="18"/>
        <v>#VALUE!</v>
      </c>
    </row>
    <row r="105" spans="3:9">
      <c r="C105">
        <v>101</v>
      </c>
      <c r="D105" t="s">
        <v>5</v>
      </c>
      <c r="E105" s="4">
        <v>12000</v>
      </c>
      <c r="F105" s="13" t="s">
        <v>86</v>
      </c>
      <c r="G105" t="e">
        <f t="shared" si="16"/>
        <v>#VALUE!</v>
      </c>
      <c r="H105" t="e">
        <f t="shared" si="17"/>
        <v>#VALUE!</v>
      </c>
      <c r="I105" t="e">
        <f t="shared" si="18"/>
        <v>#VALUE!</v>
      </c>
    </row>
    <row r="106" spans="3:9">
      <c r="C106">
        <v>102</v>
      </c>
      <c r="D106" t="s">
        <v>5</v>
      </c>
      <c r="E106" s="4">
        <v>18000</v>
      </c>
      <c r="F106" s="13" t="s">
        <v>87</v>
      </c>
      <c r="G106" t="e">
        <f t="shared" si="16"/>
        <v>#VALUE!</v>
      </c>
      <c r="H106" t="e">
        <f t="shared" si="17"/>
        <v>#VALUE!</v>
      </c>
      <c r="I106" t="e">
        <f t="shared" si="18"/>
        <v>#VALUE!</v>
      </c>
    </row>
    <row r="107" spans="3:9">
      <c r="C107">
        <v>103</v>
      </c>
      <c r="D107" t="s">
        <v>5</v>
      </c>
      <c r="E107" s="4">
        <v>16000</v>
      </c>
      <c r="F107" s="13" t="s">
        <v>87</v>
      </c>
      <c r="G107" t="e">
        <f t="shared" si="16"/>
        <v>#VALUE!</v>
      </c>
      <c r="H107" t="e">
        <f t="shared" si="17"/>
        <v>#VALUE!</v>
      </c>
      <c r="I107" t="e">
        <f t="shared" si="18"/>
        <v>#VALUE!</v>
      </c>
    </row>
    <row r="108" spans="3:9">
      <c r="C108">
        <v>104</v>
      </c>
      <c r="D108" t="s">
        <v>31</v>
      </c>
      <c r="E108" s="4">
        <v>28000</v>
      </c>
      <c r="F108" s="13" t="s">
        <v>87</v>
      </c>
      <c r="G108" t="e">
        <f t="shared" si="16"/>
        <v>#VALUE!</v>
      </c>
      <c r="H108" t="e">
        <f t="shared" si="17"/>
        <v>#VALUE!</v>
      </c>
      <c r="I108" t="e">
        <f t="shared" si="18"/>
        <v>#VALUE!</v>
      </c>
    </row>
    <row r="109" spans="3:9">
      <c r="C109">
        <v>105</v>
      </c>
      <c r="D109" t="s">
        <v>5</v>
      </c>
      <c r="E109" s="4">
        <v>11000</v>
      </c>
      <c r="F109" s="13" t="s">
        <v>88</v>
      </c>
      <c r="G109" t="e">
        <f t="shared" si="16"/>
        <v>#VALUE!</v>
      </c>
      <c r="H109" t="e">
        <f t="shared" si="17"/>
        <v>#VALUE!</v>
      </c>
      <c r="I109" t="e">
        <f t="shared" si="18"/>
        <v>#VALUE!</v>
      </c>
    </row>
    <row r="110" spans="3:9">
      <c r="C110">
        <v>106</v>
      </c>
      <c r="D110" t="s">
        <v>33</v>
      </c>
      <c r="E110" s="4">
        <v>22000</v>
      </c>
      <c r="F110" s="13" t="s">
        <v>89</v>
      </c>
      <c r="G110" t="e">
        <f t="shared" si="16"/>
        <v>#VALUE!</v>
      </c>
      <c r="H110" t="e">
        <f t="shared" si="17"/>
        <v>#VALUE!</v>
      </c>
      <c r="I110" t="e">
        <f t="shared" si="18"/>
        <v>#VALUE!</v>
      </c>
    </row>
    <row r="111" spans="3:9">
      <c r="C111">
        <v>107</v>
      </c>
      <c r="D111" t="s">
        <v>8</v>
      </c>
      <c r="E111" s="4">
        <v>12000</v>
      </c>
      <c r="F111" s="13">
        <v>44292</v>
      </c>
      <c r="G111">
        <f t="shared" si="16"/>
        <v>4</v>
      </c>
      <c r="H111">
        <f t="shared" si="17"/>
        <v>6</v>
      </c>
      <c r="I111">
        <f t="shared" si="18"/>
        <v>2021</v>
      </c>
    </row>
    <row r="112" spans="3:9">
      <c r="C112">
        <v>108</v>
      </c>
      <c r="D112" t="s">
        <v>5</v>
      </c>
      <c r="E112" s="4">
        <v>20000</v>
      </c>
      <c r="F112" s="13">
        <v>44292</v>
      </c>
      <c r="G112">
        <f t="shared" si="16"/>
        <v>4</v>
      </c>
      <c r="H112">
        <f t="shared" si="17"/>
        <v>6</v>
      </c>
      <c r="I112">
        <f t="shared" si="18"/>
        <v>2021</v>
      </c>
    </row>
    <row r="113" spans="3:9">
      <c r="C113">
        <v>109</v>
      </c>
      <c r="D113" t="s">
        <v>5</v>
      </c>
      <c r="E113" s="4">
        <v>15000</v>
      </c>
      <c r="F113" s="13">
        <v>44475</v>
      </c>
      <c r="G113">
        <f t="shared" si="16"/>
        <v>10</v>
      </c>
      <c r="H113">
        <f t="shared" si="17"/>
        <v>6</v>
      </c>
      <c r="I113">
        <f t="shared" si="18"/>
        <v>2021</v>
      </c>
    </row>
    <row r="114" spans="3:9">
      <c r="C114">
        <v>110</v>
      </c>
      <c r="D114" t="s">
        <v>33</v>
      </c>
      <c r="E114" s="4">
        <v>16000</v>
      </c>
      <c r="F114" s="13">
        <v>44506</v>
      </c>
      <c r="G114">
        <f t="shared" si="16"/>
        <v>11</v>
      </c>
      <c r="H114">
        <f t="shared" si="17"/>
        <v>6</v>
      </c>
      <c r="I114">
        <f t="shared" si="18"/>
        <v>2021</v>
      </c>
    </row>
    <row r="115" spans="3:9">
      <c r="C115">
        <v>111</v>
      </c>
      <c r="D115" t="s">
        <v>8</v>
      </c>
      <c r="E115" s="4">
        <v>19000</v>
      </c>
      <c r="F115" s="13" t="s">
        <v>90</v>
      </c>
      <c r="G115" t="e">
        <f t="shared" si="16"/>
        <v>#VALUE!</v>
      </c>
      <c r="H115" t="e">
        <f t="shared" si="17"/>
        <v>#VALUE!</v>
      </c>
      <c r="I115" t="e">
        <f t="shared" si="18"/>
        <v>#VALUE!</v>
      </c>
    </row>
    <row r="116" spans="3:9">
      <c r="C116">
        <v>112</v>
      </c>
      <c r="D116" t="s">
        <v>33</v>
      </c>
      <c r="E116" s="4">
        <v>21000</v>
      </c>
      <c r="F116" s="13" t="s">
        <v>90</v>
      </c>
      <c r="G116" t="e">
        <f t="shared" si="16"/>
        <v>#VALUE!</v>
      </c>
      <c r="H116" t="e">
        <f t="shared" si="17"/>
        <v>#VALUE!</v>
      </c>
      <c r="I116" t="e">
        <f t="shared" si="18"/>
        <v>#VALUE!</v>
      </c>
    </row>
    <row r="117" spans="3:9">
      <c r="C117">
        <v>113</v>
      </c>
      <c r="D117" t="s">
        <v>33</v>
      </c>
      <c r="E117" s="4">
        <v>22000</v>
      </c>
      <c r="F117" s="13" t="s">
        <v>91</v>
      </c>
      <c r="G117" t="e">
        <f t="shared" si="16"/>
        <v>#VALUE!</v>
      </c>
      <c r="H117" t="e">
        <f t="shared" si="17"/>
        <v>#VALUE!</v>
      </c>
      <c r="I117" t="e">
        <f t="shared" si="18"/>
        <v>#VALUE!</v>
      </c>
    </row>
    <row r="118" spans="3:9">
      <c r="C118">
        <v>114</v>
      </c>
      <c r="D118" t="s">
        <v>8</v>
      </c>
      <c r="E118" s="4">
        <v>7000</v>
      </c>
      <c r="F118" s="13" t="s">
        <v>92</v>
      </c>
      <c r="G118" t="e">
        <f t="shared" si="16"/>
        <v>#VALUE!</v>
      </c>
      <c r="H118" t="e">
        <f t="shared" si="17"/>
        <v>#VALUE!</v>
      </c>
      <c r="I118" t="e">
        <f t="shared" si="18"/>
        <v>#VALUE!</v>
      </c>
    </row>
    <row r="119" spans="3:9">
      <c r="C119">
        <v>115</v>
      </c>
      <c r="D119" t="s">
        <v>8</v>
      </c>
      <c r="E119" s="4">
        <v>11000</v>
      </c>
      <c r="F119" s="13" t="s">
        <v>93</v>
      </c>
      <c r="G119" t="e">
        <f t="shared" si="16"/>
        <v>#VALUE!</v>
      </c>
      <c r="H119" t="e">
        <f t="shared" si="17"/>
        <v>#VALUE!</v>
      </c>
      <c r="I119" t="e">
        <f t="shared" si="18"/>
        <v>#VALUE!</v>
      </c>
    </row>
    <row r="120" spans="3:9">
      <c r="C120">
        <v>116</v>
      </c>
      <c r="D120" t="s">
        <v>38</v>
      </c>
      <c r="E120" s="4">
        <v>24000</v>
      </c>
      <c r="F120" s="13" t="s">
        <v>94</v>
      </c>
      <c r="G120" t="e">
        <f t="shared" si="16"/>
        <v>#VALUE!</v>
      </c>
      <c r="H120" t="e">
        <f t="shared" si="17"/>
        <v>#VALUE!</v>
      </c>
      <c r="I120" t="e">
        <f t="shared" si="18"/>
        <v>#VALUE!</v>
      </c>
    </row>
    <row r="121" spans="3:9">
      <c r="C121">
        <v>117</v>
      </c>
      <c r="D121" t="s">
        <v>5</v>
      </c>
      <c r="E121" s="4">
        <v>16000</v>
      </c>
      <c r="F121" s="13">
        <v>44234</v>
      </c>
      <c r="G121">
        <f t="shared" si="16"/>
        <v>2</v>
      </c>
      <c r="H121">
        <f t="shared" si="17"/>
        <v>7</v>
      </c>
      <c r="I121">
        <f t="shared" si="18"/>
        <v>2021</v>
      </c>
    </row>
    <row r="122" spans="3:9">
      <c r="C122">
        <v>118</v>
      </c>
      <c r="D122" t="s">
        <v>8</v>
      </c>
      <c r="E122" s="4">
        <v>17000</v>
      </c>
      <c r="F122" s="13">
        <v>44234</v>
      </c>
      <c r="G122">
        <f t="shared" si="16"/>
        <v>2</v>
      </c>
      <c r="H122">
        <f t="shared" si="17"/>
        <v>7</v>
      </c>
      <c r="I122">
        <f t="shared" si="18"/>
        <v>2021</v>
      </c>
    </row>
    <row r="123" spans="3:9">
      <c r="C123">
        <v>119</v>
      </c>
      <c r="D123" t="s">
        <v>8</v>
      </c>
      <c r="E123" s="4">
        <v>18000</v>
      </c>
      <c r="F123" s="13">
        <v>44323</v>
      </c>
      <c r="G123">
        <f t="shared" si="16"/>
        <v>5</v>
      </c>
      <c r="H123">
        <f t="shared" si="17"/>
        <v>7</v>
      </c>
      <c r="I123">
        <f t="shared" si="18"/>
        <v>2021</v>
      </c>
    </row>
    <row r="124" spans="3:9">
      <c r="C124">
        <v>120</v>
      </c>
      <c r="D124" t="s">
        <v>38</v>
      </c>
      <c r="E124" s="4">
        <v>19000</v>
      </c>
      <c r="F124" s="13">
        <v>44384</v>
      </c>
      <c r="G124">
        <f t="shared" si="16"/>
        <v>7</v>
      </c>
      <c r="H124">
        <f t="shared" si="17"/>
        <v>7</v>
      </c>
      <c r="I124">
        <f t="shared" si="18"/>
        <v>2021</v>
      </c>
    </row>
    <row r="125" spans="3:9">
      <c r="C125">
        <v>121</v>
      </c>
      <c r="D125" t="s">
        <v>33</v>
      </c>
      <c r="E125" s="4">
        <v>20000</v>
      </c>
      <c r="F125" s="13">
        <v>44507</v>
      </c>
      <c r="G125">
        <f t="shared" si="16"/>
        <v>11</v>
      </c>
      <c r="H125">
        <f t="shared" si="17"/>
        <v>7</v>
      </c>
      <c r="I125">
        <f t="shared" si="18"/>
        <v>2021</v>
      </c>
    </row>
    <row r="126" spans="3:9">
      <c r="C126">
        <v>122</v>
      </c>
      <c r="D126" t="s">
        <v>38</v>
      </c>
      <c r="E126" s="4">
        <v>20000</v>
      </c>
      <c r="F126" s="13" t="s">
        <v>95</v>
      </c>
      <c r="G126" t="e">
        <f t="shared" si="16"/>
        <v>#VALUE!</v>
      </c>
      <c r="H126" t="e">
        <f t="shared" si="17"/>
        <v>#VALUE!</v>
      </c>
      <c r="I126" t="e">
        <f t="shared" si="18"/>
        <v>#VALUE!</v>
      </c>
    </row>
    <row r="127" spans="3:9">
      <c r="C127">
        <v>123</v>
      </c>
      <c r="D127" t="s">
        <v>38</v>
      </c>
      <c r="E127" s="4">
        <v>15000</v>
      </c>
      <c r="F127" s="13" t="s">
        <v>96</v>
      </c>
      <c r="G127" t="e">
        <f t="shared" si="16"/>
        <v>#VALUE!</v>
      </c>
      <c r="H127" t="e">
        <f t="shared" si="17"/>
        <v>#VALUE!</v>
      </c>
      <c r="I127" t="e">
        <f t="shared" si="18"/>
        <v>#VALUE!</v>
      </c>
    </row>
    <row r="128" spans="3:9">
      <c r="C128">
        <v>124</v>
      </c>
      <c r="D128" t="s">
        <v>38</v>
      </c>
      <c r="E128" s="4">
        <v>27000</v>
      </c>
      <c r="F128" s="13" t="s">
        <v>96</v>
      </c>
      <c r="G128" t="e">
        <f t="shared" si="16"/>
        <v>#VALUE!</v>
      </c>
      <c r="H128" t="e">
        <f t="shared" si="17"/>
        <v>#VALUE!</v>
      </c>
      <c r="I128" t="e">
        <f t="shared" si="18"/>
        <v>#VALUE!</v>
      </c>
    </row>
    <row r="129" spans="3:9">
      <c r="C129">
        <v>125</v>
      </c>
      <c r="D129" t="s">
        <v>5</v>
      </c>
      <c r="E129" s="4">
        <v>11000</v>
      </c>
      <c r="F129" s="13" t="s">
        <v>96</v>
      </c>
      <c r="G129" t="e">
        <f t="shared" si="16"/>
        <v>#VALUE!</v>
      </c>
      <c r="H129" t="e">
        <f t="shared" si="17"/>
        <v>#VALUE!</v>
      </c>
      <c r="I129" t="e">
        <f t="shared" si="18"/>
        <v>#VALUE!</v>
      </c>
    </row>
    <row r="130" spans="3:9">
      <c r="C130">
        <v>126</v>
      </c>
      <c r="D130" t="s">
        <v>33</v>
      </c>
      <c r="E130" s="4">
        <v>21000</v>
      </c>
      <c r="F130" s="13" t="s">
        <v>96</v>
      </c>
      <c r="G130" t="e">
        <f t="shared" si="16"/>
        <v>#VALUE!</v>
      </c>
      <c r="H130" t="e">
        <f t="shared" si="17"/>
        <v>#VALUE!</v>
      </c>
      <c r="I130" t="e">
        <f t="shared" si="18"/>
        <v>#VALUE!</v>
      </c>
    </row>
    <row r="131" spans="3:9">
      <c r="C131">
        <v>127</v>
      </c>
      <c r="D131" t="s">
        <v>38</v>
      </c>
      <c r="E131" s="4">
        <v>8000</v>
      </c>
      <c r="F131" s="13" t="s">
        <v>97</v>
      </c>
      <c r="G131" t="e">
        <f t="shared" si="16"/>
        <v>#VALUE!</v>
      </c>
      <c r="H131" t="e">
        <f t="shared" si="17"/>
        <v>#VALUE!</v>
      </c>
      <c r="I131" t="e">
        <f t="shared" si="18"/>
        <v>#VALUE!</v>
      </c>
    </row>
    <row r="132" spans="3:9">
      <c r="C132">
        <v>128</v>
      </c>
      <c r="D132" t="s">
        <v>8</v>
      </c>
      <c r="E132" s="4">
        <v>17000</v>
      </c>
      <c r="F132" s="13" t="s">
        <v>98</v>
      </c>
      <c r="G132" t="e">
        <f t="shared" si="16"/>
        <v>#VALUE!</v>
      </c>
      <c r="H132" t="e">
        <f t="shared" si="17"/>
        <v>#VALUE!</v>
      </c>
      <c r="I132" t="e">
        <f t="shared" si="18"/>
        <v>#VALUE!</v>
      </c>
    </row>
    <row r="133" spans="3:9">
      <c r="C133">
        <v>129</v>
      </c>
      <c r="D133" t="s">
        <v>33</v>
      </c>
      <c r="E133" s="4">
        <v>16000</v>
      </c>
      <c r="F133" s="13" t="s">
        <v>99</v>
      </c>
      <c r="G133" t="e">
        <f t="shared" si="16"/>
        <v>#VALUE!</v>
      </c>
      <c r="H133" t="e">
        <f t="shared" si="17"/>
        <v>#VALUE!</v>
      </c>
      <c r="I133" t="e">
        <f t="shared" si="18"/>
        <v>#VALUE!</v>
      </c>
    </row>
    <row r="134" spans="3:9">
      <c r="C134">
        <v>130</v>
      </c>
      <c r="D134" t="s">
        <v>31</v>
      </c>
      <c r="E134" s="4">
        <v>18000</v>
      </c>
      <c r="F134" s="13" t="s">
        <v>100</v>
      </c>
      <c r="G134" t="e">
        <f t="shared" ref="G134:G197" si="19">MONTH(F134)</f>
        <v>#VALUE!</v>
      </c>
      <c r="H134" t="e">
        <f t="shared" ref="H134:H197" si="20">DAY(F134)</f>
        <v>#VALUE!</v>
      </c>
      <c r="I134" t="e">
        <f t="shared" ref="I134:I197" si="21">YEAR(F134)</f>
        <v>#VALUE!</v>
      </c>
    </row>
    <row r="135" spans="3:9">
      <c r="C135">
        <v>131</v>
      </c>
      <c r="D135" t="s">
        <v>5</v>
      </c>
      <c r="E135" s="4">
        <v>22000</v>
      </c>
      <c r="F135" s="13" t="s">
        <v>101</v>
      </c>
      <c r="G135" t="e">
        <f t="shared" si="19"/>
        <v>#VALUE!</v>
      </c>
      <c r="H135" t="e">
        <f t="shared" si="20"/>
        <v>#VALUE!</v>
      </c>
      <c r="I135" t="e">
        <f t="shared" si="21"/>
        <v>#VALUE!</v>
      </c>
    </row>
    <row r="136" spans="3:9">
      <c r="C136">
        <v>132</v>
      </c>
      <c r="D136" t="s">
        <v>8</v>
      </c>
      <c r="E136" s="4">
        <v>22000</v>
      </c>
      <c r="F136" s="13" t="s">
        <v>102</v>
      </c>
      <c r="G136" t="e">
        <f t="shared" si="19"/>
        <v>#VALUE!</v>
      </c>
      <c r="H136" t="e">
        <f t="shared" si="20"/>
        <v>#VALUE!</v>
      </c>
      <c r="I136" t="e">
        <f t="shared" si="21"/>
        <v>#VALUE!</v>
      </c>
    </row>
    <row r="137" spans="3:9">
      <c r="C137">
        <v>133</v>
      </c>
      <c r="D137" t="s">
        <v>8</v>
      </c>
      <c r="E137" s="4">
        <v>9000</v>
      </c>
      <c r="F137" s="13" t="s">
        <v>103</v>
      </c>
      <c r="G137" t="e">
        <f t="shared" si="19"/>
        <v>#VALUE!</v>
      </c>
      <c r="H137" t="e">
        <f t="shared" si="20"/>
        <v>#VALUE!</v>
      </c>
      <c r="I137" t="e">
        <f t="shared" si="21"/>
        <v>#VALUE!</v>
      </c>
    </row>
    <row r="138" spans="3:9">
      <c r="C138">
        <v>134</v>
      </c>
      <c r="D138" t="s">
        <v>36</v>
      </c>
      <c r="E138" s="4">
        <v>18000</v>
      </c>
      <c r="F138" s="13" t="s">
        <v>103</v>
      </c>
      <c r="G138" t="e">
        <f t="shared" si="19"/>
        <v>#VALUE!</v>
      </c>
      <c r="H138" t="e">
        <f t="shared" si="20"/>
        <v>#VALUE!</v>
      </c>
      <c r="I138" t="e">
        <f t="shared" si="21"/>
        <v>#VALUE!</v>
      </c>
    </row>
    <row r="139" spans="3:9">
      <c r="C139">
        <v>135</v>
      </c>
      <c r="D139" t="s">
        <v>8</v>
      </c>
      <c r="E139" s="4">
        <v>23000</v>
      </c>
      <c r="F139" s="13">
        <v>44204</v>
      </c>
      <c r="G139">
        <f t="shared" si="19"/>
        <v>1</v>
      </c>
      <c r="H139">
        <f t="shared" si="20"/>
        <v>8</v>
      </c>
      <c r="I139">
        <f t="shared" si="21"/>
        <v>2021</v>
      </c>
    </row>
    <row r="140" spans="3:9">
      <c r="C140">
        <v>136</v>
      </c>
      <c r="D140" t="s">
        <v>33</v>
      </c>
      <c r="E140" s="4">
        <v>14000</v>
      </c>
      <c r="F140" s="13">
        <v>44204</v>
      </c>
      <c r="G140">
        <f t="shared" si="19"/>
        <v>1</v>
      </c>
      <c r="H140">
        <f t="shared" si="20"/>
        <v>8</v>
      </c>
      <c r="I140">
        <f t="shared" si="21"/>
        <v>2021</v>
      </c>
    </row>
    <row r="141" spans="3:9">
      <c r="C141">
        <v>137</v>
      </c>
      <c r="D141" t="s">
        <v>38</v>
      </c>
      <c r="E141" s="4">
        <v>8000</v>
      </c>
      <c r="F141" s="13">
        <v>44263</v>
      </c>
      <c r="G141">
        <f t="shared" si="19"/>
        <v>3</v>
      </c>
      <c r="H141">
        <f t="shared" si="20"/>
        <v>8</v>
      </c>
      <c r="I141">
        <f t="shared" si="21"/>
        <v>2021</v>
      </c>
    </row>
    <row r="142" spans="3:9">
      <c r="C142">
        <v>138</v>
      </c>
      <c r="D142" t="s">
        <v>33</v>
      </c>
      <c r="E142" s="4">
        <v>27000</v>
      </c>
      <c r="F142" s="13">
        <v>44538</v>
      </c>
      <c r="G142">
        <f t="shared" si="19"/>
        <v>12</v>
      </c>
      <c r="H142">
        <f t="shared" si="20"/>
        <v>8</v>
      </c>
      <c r="I142">
        <f t="shared" si="21"/>
        <v>2021</v>
      </c>
    </row>
    <row r="143" spans="3:9">
      <c r="C143">
        <v>139</v>
      </c>
      <c r="D143" t="s">
        <v>8</v>
      </c>
      <c r="E143" s="4">
        <v>13000</v>
      </c>
      <c r="F143" s="13" t="s">
        <v>104</v>
      </c>
      <c r="G143" t="e">
        <f t="shared" si="19"/>
        <v>#VALUE!</v>
      </c>
      <c r="H143" t="e">
        <f t="shared" si="20"/>
        <v>#VALUE!</v>
      </c>
      <c r="I143" t="e">
        <f t="shared" si="21"/>
        <v>#VALUE!</v>
      </c>
    </row>
    <row r="144" spans="3:9">
      <c r="C144">
        <v>140</v>
      </c>
      <c r="D144" t="s">
        <v>31</v>
      </c>
      <c r="E144" s="4">
        <v>15000</v>
      </c>
      <c r="F144" s="13" t="s">
        <v>105</v>
      </c>
      <c r="G144" t="e">
        <f t="shared" si="19"/>
        <v>#VALUE!</v>
      </c>
      <c r="H144" t="e">
        <f t="shared" si="20"/>
        <v>#VALUE!</v>
      </c>
      <c r="I144" t="e">
        <f t="shared" si="21"/>
        <v>#VALUE!</v>
      </c>
    </row>
    <row r="145" spans="3:9">
      <c r="C145">
        <v>141</v>
      </c>
      <c r="D145" t="s">
        <v>5</v>
      </c>
      <c r="E145" s="4">
        <v>24000</v>
      </c>
      <c r="F145" s="13" t="s">
        <v>106</v>
      </c>
      <c r="G145" t="e">
        <f t="shared" si="19"/>
        <v>#VALUE!</v>
      </c>
      <c r="H145" t="e">
        <f t="shared" si="20"/>
        <v>#VALUE!</v>
      </c>
      <c r="I145" t="e">
        <f t="shared" si="21"/>
        <v>#VALUE!</v>
      </c>
    </row>
    <row r="146" spans="3:9">
      <c r="C146">
        <v>142</v>
      </c>
      <c r="D146" t="s">
        <v>5</v>
      </c>
      <c r="E146" s="4">
        <v>16000</v>
      </c>
      <c r="F146" s="13" t="s">
        <v>107</v>
      </c>
      <c r="G146" t="e">
        <f t="shared" si="19"/>
        <v>#VALUE!</v>
      </c>
      <c r="H146" t="e">
        <f t="shared" si="20"/>
        <v>#VALUE!</v>
      </c>
      <c r="I146" t="e">
        <f t="shared" si="21"/>
        <v>#VALUE!</v>
      </c>
    </row>
    <row r="147" spans="3:9">
      <c r="C147">
        <v>143</v>
      </c>
      <c r="D147" t="s">
        <v>33</v>
      </c>
      <c r="E147" s="4">
        <v>12000</v>
      </c>
      <c r="F147" s="13" t="s">
        <v>108</v>
      </c>
      <c r="G147" t="e">
        <f t="shared" si="19"/>
        <v>#VALUE!</v>
      </c>
      <c r="H147" t="e">
        <f t="shared" si="20"/>
        <v>#VALUE!</v>
      </c>
      <c r="I147" t="e">
        <f t="shared" si="21"/>
        <v>#VALUE!</v>
      </c>
    </row>
    <row r="148" spans="3:9">
      <c r="C148">
        <v>144</v>
      </c>
      <c r="D148" t="s">
        <v>5</v>
      </c>
      <c r="E148" s="4">
        <v>26000</v>
      </c>
      <c r="F148" s="13" t="s">
        <v>109</v>
      </c>
      <c r="G148" t="e">
        <f t="shared" si="19"/>
        <v>#VALUE!</v>
      </c>
      <c r="H148" t="e">
        <f t="shared" si="20"/>
        <v>#VALUE!</v>
      </c>
      <c r="I148" t="e">
        <f t="shared" si="21"/>
        <v>#VALUE!</v>
      </c>
    </row>
    <row r="149" spans="3:9">
      <c r="C149">
        <v>145</v>
      </c>
      <c r="D149" t="s">
        <v>31</v>
      </c>
      <c r="E149" s="4">
        <v>17000</v>
      </c>
      <c r="F149" s="13" t="s">
        <v>110</v>
      </c>
      <c r="G149" t="e">
        <f t="shared" si="19"/>
        <v>#VALUE!</v>
      </c>
      <c r="H149" t="e">
        <f t="shared" si="20"/>
        <v>#VALUE!</v>
      </c>
      <c r="I149" t="e">
        <f t="shared" si="21"/>
        <v>#VALUE!</v>
      </c>
    </row>
    <row r="150" spans="3:9">
      <c r="C150">
        <v>146</v>
      </c>
      <c r="D150" t="s">
        <v>5</v>
      </c>
      <c r="E150" s="4">
        <v>22000</v>
      </c>
      <c r="F150" s="13" t="s">
        <v>111</v>
      </c>
      <c r="G150" t="e">
        <f t="shared" si="19"/>
        <v>#VALUE!</v>
      </c>
      <c r="H150" t="e">
        <f t="shared" si="20"/>
        <v>#VALUE!</v>
      </c>
      <c r="I150" t="e">
        <f t="shared" si="21"/>
        <v>#VALUE!</v>
      </c>
    </row>
    <row r="151" spans="3:9">
      <c r="C151">
        <v>147</v>
      </c>
      <c r="D151" t="s">
        <v>36</v>
      </c>
      <c r="E151" s="4">
        <v>22000</v>
      </c>
      <c r="F151" s="13" t="s">
        <v>111</v>
      </c>
      <c r="G151" t="e">
        <f t="shared" si="19"/>
        <v>#VALUE!</v>
      </c>
      <c r="H151" t="e">
        <f t="shared" si="20"/>
        <v>#VALUE!</v>
      </c>
      <c r="I151" t="e">
        <f t="shared" si="21"/>
        <v>#VALUE!</v>
      </c>
    </row>
    <row r="152" spans="3:9">
      <c r="C152">
        <v>148</v>
      </c>
      <c r="D152" t="s">
        <v>8</v>
      </c>
      <c r="E152" s="4">
        <v>21000</v>
      </c>
      <c r="F152" s="13">
        <v>44205</v>
      </c>
      <c r="G152">
        <f t="shared" si="19"/>
        <v>1</v>
      </c>
      <c r="H152">
        <f t="shared" si="20"/>
        <v>9</v>
      </c>
      <c r="I152">
        <f t="shared" si="21"/>
        <v>2021</v>
      </c>
    </row>
    <row r="153" spans="3:9">
      <c r="C153">
        <v>149</v>
      </c>
      <c r="D153" t="s">
        <v>8</v>
      </c>
      <c r="E153" s="4">
        <v>17000</v>
      </c>
      <c r="F153" s="13">
        <v>44205</v>
      </c>
      <c r="G153">
        <f t="shared" si="19"/>
        <v>1</v>
      </c>
      <c r="H153">
        <f t="shared" si="20"/>
        <v>9</v>
      </c>
      <c r="I153">
        <f t="shared" si="21"/>
        <v>2021</v>
      </c>
    </row>
    <row r="154" spans="3:9">
      <c r="C154">
        <v>150</v>
      </c>
      <c r="D154" t="s">
        <v>8</v>
      </c>
      <c r="E154" s="4">
        <v>8000</v>
      </c>
      <c r="F154" s="13">
        <v>44236</v>
      </c>
      <c r="G154">
        <f t="shared" si="19"/>
        <v>2</v>
      </c>
      <c r="H154">
        <f t="shared" si="20"/>
        <v>9</v>
      </c>
      <c r="I154">
        <f t="shared" si="21"/>
        <v>2021</v>
      </c>
    </row>
    <row r="155" spans="3:9">
      <c r="C155">
        <v>151</v>
      </c>
      <c r="D155" t="s">
        <v>8</v>
      </c>
      <c r="E155" s="4">
        <v>17000</v>
      </c>
      <c r="F155" s="13">
        <v>44325</v>
      </c>
      <c r="G155">
        <f t="shared" si="19"/>
        <v>5</v>
      </c>
      <c r="H155">
        <f t="shared" si="20"/>
        <v>9</v>
      </c>
      <c r="I155">
        <f t="shared" si="21"/>
        <v>2021</v>
      </c>
    </row>
    <row r="156" spans="3:9">
      <c r="C156">
        <v>152</v>
      </c>
      <c r="D156" t="s">
        <v>8</v>
      </c>
      <c r="E156" s="4">
        <v>27000</v>
      </c>
      <c r="F156" s="13">
        <v>44386</v>
      </c>
      <c r="G156">
        <f t="shared" si="19"/>
        <v>7</v>
      </c>
      <c r="H156">
        <f t="shared" si="20"/>
        <v>9</v>
      </c>
      <c r="I156">
        <f t="shared" si="21"/>
        <v>2021</v>
      </c>
    </row>
    <row r="157" spans="3:9">
      <c r="C157">
        <v>153</v>
      </c>
      <c r="D157" t="s">
        <v>8</v>
      </c>
      <c r="E157" s="4">
        <v>26000</v>
      </c>
      <c r="F157" s="13">
        <v>44417</v>
      </c>
      <c r="G157">
        <f t="shared" si="19"/>
        <v>8</v>
      </c>
      <c r="H157">
        <f t="shared" si="20"/>
        <v>9</v>
      </c>
      <c r="I157">
        <f t="shared" si="21"/>
        <v>2021</v>
      </c>
    </row>
    <row r="158" spans="3:9">
      <c r="C158">
        <v>154</v>
      </c>
      <c r="D158" t="s">
        <v>33</v>
      </c>
      <c r="E158" s="4">
        <v>11000</v>
      </c>
      <c r="F158" s="13">
        <v>44448</v>
      </c>
      <c r="G158">
        <f t="shared" si="19"/>
        <v>9</v>
      </c>
      <c r="H158">
        <f t="shared" si="20"/>
        <v>9</v>
      </c>
      <c r="I158">
        <f t="shared" si="21"/>
        <v>2021</v>
      </c>
    </row>
    <row r="159" spans="3:9">
      <c r="C159">
        <v>155</v>
      </c>
      <c r="D159" t="s">
        <v>33</v>
      </c>
      <c r="E159" s="4">
        <v>17000</v>
      </c>
      <c r="F159" s="13">
        <v>44448</v>
      </c>
      <c r="G159">
        <f t="shared" si="19"/>
        <v>9</v>
      </c>
      <c r="H159">
        <f t="shared" si="20"/>
        <v>9</v>
      </c>
      <c r="I159">
        <f t="shared" si="21"/>
        <v>2021</v>
      </c>
    </row>
    <row r="160" spans="3:9">
      <c r="C160">
        <v>156</v>
      </c>
      <c r="D160" t="s">
        <v>5</v>
      </c>
      <c r="E160" s="4">
        <v>26000</v>
      </c>
      <c r="F160" s="13">
        <v>44509</v>
      </c>
      <c r="G160">
        <f t="shared" si="19"/>
        <v>11</v>
      </c>
      <c r="H160">
        <f t="shared" si="20"/>
        <v>9</v>
      </c>
      <c r="I160">
        <f t="shared" si="21"/>
        <v>2021</v>
      </c>
    </row>
    <row r="161" spans="3:9">
      <c r="C161">
        <v>157</v>
      </c>
      <c r="D161" t="s">
        <v>8</v>
      </c>
      <c r="E161" s="4">
        <v>26000</v>
      </c>
      <c r="F161" s="13">
        <v>44509</v>
      </c>
      <c r="G161">
        <f t="shared" si="19"/>
        <v>11</v>
      </c>
      <c r="H161">
        <f t="shared" si="20"/>
        <v>9</v>
      </c>
      <c r="I161">
        <f t="shared" si="21"/>
        <v>2021</v>
      </c>
    </row>
    <row r="162" spans="3:9">
      <c r="C162">
        <v>158</v>
      </c>
      <c r="D162" t="s">
        <v>8</v>
      </c>
      <c r="E162" s="4">
        <v>27000</v>
      </c>
      <c r="F162" s="13" t="s">
        <v>112</v>
      </c>
      <c r="G162" t="e">
        <f t="shared" si="19"/>
        <v>#VALUE!</v>
      </c>
      <c r="H162" t="e">
        <f t="shared" si="20"/>
        <v>#VALUE!</v>
      </c>
      <c r="I162" t="e">
        <f t="shared" si="21"/>
        <v>#VALUE!</v>
      </c>
    </row>
    <row r="163" spans="3:9">
      <c r="C163">
        <v>159</v>
      </c>
      <c r="D163" t="s">
        <v>38</v>
      </c>
      <c r="E163" s="4">
        <v>23000</v>
      </c>
      <c r="F163" s="13" t="s">
        <v>113</v>
      </c>
      <c r="G163" t="e">
        <f t="shared" si="19"/>
        <v>#VALUE!</v>
      </c>
      <c r="H163" t="e">
        <f t="shared" si="20"/>
        <v>#VALUE!</v>
      </c>
      <c r="I163" t="e">
        <f t="shared" si="21"/>
        <v>#VALUE!</v>
      </c>
    </row>
    <row r="164" spans="3:9">
      <c r="C164">
        <v>160</v>
      </c>
      <c r="D164" t="s">
        <v>33</v>
      </c>
      <c r="E164" s="4">
        <v>14000</v>
      </c>
      <c r="F164" s="13" t="s">
        <v>114</v>
      </c>
      <c r="G164" t="e">
        <f t="shared" si="19"/>
        <v>#VALUE!</v>
      </c>
      <c r="H164" t="e">
        <f t="shared" si="20"/>
        <v>#VALUE!</v>
      </c>
      <c r="I164" t="e">
        <f t="shared" si="21"/>
        <v>#VALUE!</v>
      </c>
    </row>
    <row r="165" spans="3:9">
      <c r="C165">
        <v>161</v>
      </c>
      <c r="D165" t="s">
        <v>8</v>
      </c>
      <c r="E165" s="4">
        <v>25000</v>
      </c>
      <c r="F165" s="13" t="s">
        <v>115</v>
      </c>
      <c r="G165" t="e">
        <f t="shared" si="19"/>
        <v>#VALUE!</v>
      </c>
      <c r="H165" t="e">
        <f t="shared" si="20"/>
        <v>#VALUE!</v>
      </c>
      <c r="I165" t="e">
        <f t="shared" si="21"/>
        <v>#VALUE!</v>
      </c>
    </row>
    <row r="166" spans="3:9">
      <c r="C166">
        <v>162</v>
      </c>
      <c r="D166" t="s">
        <v>5</v>
      </c>
      <c r="E166" s="4">
        <v>20000</v>
      </c>
      <c r="F166" s="13" t="s">
        <v>116</v>
      </c>
      <c r="G166" t="e">
        <f t="shared" si="19"/>
        <v>#VALUE!</v>
      </c>
      <c r="H166" t="e">
        <f t="shared" si="20"/>
        <v>#VALUE!</v>
      </c>
      <c r="I166" t="e">
        <f t="shared" si="21"/>
        <v>#VALUE!</v>
      </c>
    </row>
    <row r="167" spans="3:9">
      <c r="C167">
        <v>163</v>
      </c>
      <c r="D167" t="s">
        <v>33</v>
      </c>
      <c r="E167" s="4">
        <v>24000</v>
      </c>
      <c r="F167" s="13" t="s">
        <v>116</v>
      </c>
      <c r="G167" t="e">
        <f t="shared" si="19"/>
        <v>#VALUE!</v>
      </c>
      <c r="H167" t="e">
        <f t="shared" si="20"/>
        <v>#VALUE!</v>
      </c>
      <c r="I167" t="e">
        <f t="shared" si="21"/>
        <v>#VALUE!</v>
      </c>
    </row>
    <row r="168" spans="3:9">
      <c r="C168">
        <v>164</v>
      </c>
      <c r="D168" t="s">
        <v>31</v>
      </c>
      <c r="E168" s="4">
        <v>15000</v>
      </c>
      <c r="F168" s="13" t="s">
        <v>117</v>
      </c>
      <c r="G168" t="e">
        <f t="shared" si="19"/>
        <v>#VALUE!</v>
      </c>
      <c r="H168" t="e">
        <f t="shared" si="20"/>
        <v>#VALUE!</v>
      </c>
      <c r="I168" t="e">
        <f t="shared" si="21"/>
        <v>#VALUE!</v>
      </c>
    </row>
    <row r="169" spans="3:9">
      <c r="C169">
        <v>165</v>
      </c>
      <c r="D169" t="s">
        <v>38</v>
      </c>
      <c r="E169" s="4">
        <v>24000</v>
      </c>
      <c r="F169" s="13" t="s">
        <v>118</v>
      </c>
      <c r="G169" t="e">
        <f t="shared" si="19"/>
        <v>#VALUE!</v>
      </c>
      <c r="H169" t="e">
        <f t="shared" si="20"/>
        <v>#VALUE!</v>
      </c>
      <c r="I169" t="e">
        <f t="shared" si="21"/>
        <v>#VALUE!</v>
      </c>
    </row>
    <row r="170" spans="3:9">
      <c r="C170">
        <v>166</v>
      </c>
      <c r="D170" t="s">
        <v>8</v>
      </c>
      <c r="E170" s="4">
        <v>19000</v>
      </c>
      <c r="F170" s="13" t="s">
        <v>119</v>
      </c>
      <c r="G170" t="e">
        <f t="shared" si="19"/>
        <v>#VALUE!</v>
      </c>
      <c r="H170" t="e">
        <f t="shared" si="20"/>
        <v>#VALUE!</v>
      </c>
      <c r="I170" t="e">
        <f t="shared" si="21"/>
        <v>#VALUE!</v>
      </c>
    </row>
    <row r="171" spans="3:9">
      <c r="C171">
        <v>167</v>
      </c>
      <c r="D171" t="s">
        <v>31</v>
      </c>
      <c r="E171" s="4">
        <v>8000</v>
      </c>
      <c r="F171" s="13" t="s">
        <v>119</v>
      </c>
      <c r="G171" t="e">
        <f t="shared" si="19"/>
        <v>#VALUE!</v>
      </c>
      <c r="H171" t="e">
        <f t="shared" si="20"/>
        <v>#VALUE!</v>
      </c>
      <c r="I171" t="e">
        <f t="shared" si="21"/>
        <v>#VALUE!</v>
      </c>
    </row>
    <row r="172" spans="3:9">
      <c r="C172">
        <v>168</v>
      </c>
      <c r="D172" t="s">
        <v>8</v>
      </c>
      <c r="E172" s="4">
        <v>21000</v>
      </c>
      <c r="F172" s="13">
        <v>44265</v>
      </c>
      <c r="G172">
        <f t="shared" si="19"/>
        <v>3</v>
      </c>
      <c r="H172">
        <f t="shared" si="20"/>
        <v>10</v>
      </c>
      <c r="I172">
        <f t="shared" si="21"/>
        <v>2021</v>
      </c>
    </row>
    <row r="173" spans="3:9">
      <c r="C173">
        <v>169</v>
      </c>
      <c r="D173" t="s">
        <v>31</v>
      </c>
      <c r="E173" s="4">
        <v>26000</v>
      </c>
      <c r="F173" s="13">
        <v>44296</v>
      </c>
      <c r="G173">
        <f t="shared" si="19"/>
        <v>4</v>
      </c>
      <c r="H173">
        <f t="shared" si="20"/>
        <v>10</v>
      </c>
      <c r="I173">
        <f t="shared" si="21"/>
        <v>2021</v>
      </c>
    </row>
    <row r="174" spans="3:9">
      <c r="C174">
        <v>170</v>
      </c>
      <c r="D174" t="s">
        <v>8</v>
      </c>
      <c r="E174" s="4">
        <v>22000</v>
      </c>
      <c r="F174" s="13">
        <v>44387</v>
      </c>
      <c r="G174">
        <f t="shared" si="19"/>
        <v>7</v>
      </c>
      <c r="H174">
        <f t="shared" si="20"/>
        <v>10</v>
      </c>
      <c r="I174">
        <f t="shared" si="21"/>
        <v>2021</v>
      </c>
    </row>
    <row r="175" spans="3:9">
      <c r="C175">
        <v>171</v>
      </c>
      <c r="D175" t="s">
        <v>31</v>
      </c>
      <c r="E175" s="4">
        <v>12000</v>
      </c>
      <c r="F175" s="13">
        <v>44479</v>
      </c>
      <c r="G175">
        <f t="shared" si="19"/>
        <v>10</v>
      </c>
      <c r="H175">
        <f t="shared" si="20"/>
        <v>10</v>
      </c>
      <c r="I175">
        <f t="shared" si="21"/>
        <v>2021</v>
      </c>
    </row>
    <row r="176" spans="3:9">
      <c r="C176">
        <v>172</v>
      </c>
      <c r="D176" t="s">
        <v>5</v>
      </c>
      <c r="E176" s="4">
        <v>17000</v>
      </c>
      <c r="F176" s="13" t="s">
        <v>120</v>
      </c>
      <c r="G176" t="e">
        <f t="shared" si="19"/>
        <v>#VALUE!</v>
      </c>
      <c r="H176" t="e">
        <f t="shared" si="20"/>
        <v>#VALUE!</v>
      </c>
      <c r="I176" t="e">
        <f t="shared" si="21"/>
        <v>#VALUE!</v>
      </c>
    </row>
    <row r="177" spans="3:9">
      <c r="C177">
        <v>173</v>
      </c>
      <c r="D177" t="s">
        <v>5</v>
      </c>
      <c r="E177" s="4">
        <v>16000</v>
      </c>
      <c r="F177" s="13" t="s">
        <v>121</v>
      </c>
      <c r="G177" t="e">
        <f t="shared" si="19"/>
        <v>#VALUE!</v>
      </c>
      <c r="H177" t="e">
        <f t="shared" si="20"/>
        <v>#VALUE!</v>
      </c>
      <c r="I177" t="e">
        <f t="shared" si="21"/>
        <v>#VALUE!</v>
      </c>
    </row>
    <row r="178" spans="3:9">
      <c r="C178">
        <v>174</v>
      </c>
      <c r="D178" t="s">
        <v>8</v>
      </c>
      <c r="E178" s="4">
        <v>21000</v>
      </c>
      <c r="F178" s="13" t="s">
        <v>121</v>
      </c>
      <c r="G178" t="e">
        <f t="shared" si="19"/>
        <v>#VALUE!</v>
      </c>
      <c r="H178" t="e">
        <f t="shared" si="20"/>
        <v>#VALUE!</v>
      </c>
      <c r="I178" t="e">
        <f t="shared" si="21"/>
        <v>#VALUE!</v>
      </c>
    </row>
    <row r="179" spans="3:9">
      <c r="C179">
        <v>175</v>
      </c>
      <c r="D179" t="s">
        <v>8</v>
      </c>
      <c r="E179" s="4">
        <v>17000</v>
      </c>
      <c r="F179" s="13" t="s">
        <v>122</v>
      </c>
      <c r="G179" t="e">
        <f t="shared" si="19"/>
        <v>#VALUE!</v>
      </c>
      <c r="H179" t="e">
        <f t="shared" si="20"/>
        <v>#VALUE!</v>
      </c>
      <c r="I179" t="e">
        <f t="shared" si="21"/>
        <v>#VALUE!</v>
      </c>
    </row>
    <row r="180" spans="3:9">
      <c r="C180">
        <v>176</v>
      </c>
      <c r="D180" t="s">
        <v>8</v>
      </c>
      <c r="E180" s="4">
        <v>22000</v>
      </c>
      <c r="F180" s="13" t="s">
        <v>123</v>
      </c>
      <c r="G180" t="e">
        <f t="shared" si="19"/>
        <v>#VALUE!</v>
      </c>
      <c r="H180" t="e">
        <f t="shared" si="20"/>
        <v>#VALUE!</v>
      </c>
      <c r="I180" t="e">
        <f t="shared" si="21"/>
        <v>#VALUE!</v>
      </c>
    </row>
    <row r="181" spans="3:9">
      <c r="C181">
        <v>177</v>
      </c>
      <c r="D181" t="s">
        <v>8</v>
      </c>
      <c r="E181" s="4">
        <v>17000</v>
      </c>
      <c r="F181" s="13" t="s">
        <v>123</v>
      </c>
      <c r="G181" t="e">
        <f t="shared" si="19"/>
        <v>#VALUE!</v>
      </c>
      <c r="H181" t="e">
        <f t="shared" si="20"/>
        <v>#VALUE!</v>
      </c>
      <c r="I181" t="e">
        <f t="shared" si="21"/>
        <v>#VALUE!</v>
      </c>
    </row>
    <row r="182" spans="3:9">
      <c r="C182">
        <v>178</v>
      </c>
      <c r="D182" t="s">
        <v>36</v>
      </c>
      <c r="E182" s="4">
        <v>18000</v>
      </c>
      <c r="F182" s="13" t="s">
        <v>123</v>
      </c>
      <c r="G182" t="e">
        <f t="shared" si="19"/>
        <v>#VALUE!</v>
      </c>
      <c r="H182" t="e">
        <f t="shared" si="20"/>
        <v>#VALUE!</v>
      </c>
      <c r="I182" t="e">
        <f t="shared" si="21"/>
        <v>#VALUE!</v>
      </c>
    </row>
    <row r="183" spans="3:9">
      <c r="C183">
        <v>179</v>
      </c>
      <c r="D183" t="s">
        <v>38</v>
      </c>
      <c r="E183" s="4">
        <v>12000</v>
      </c>
      <c r="F183" s="13">
        <v>44238</v>
      </c>
      <c r="G183">
        <f t="shared" si="19"/>
        <v>2</v>
      </c>
      <c r="H183">
        <f t="shared" si="20"/>
        <v>11</v>
      </c>
      <c r="I183">
        <f t="shared" si="21"/>
        <v>2021</v>
      </c>
    </row>
    <row r="184" spans="3:9">
      <c r="C184">
        <v>180</v>
      </c>
      <c r="D184" t="s">
        <v>8</v>
      </c>
      <c r="E184" s="4">
        <v>13000</v>
      </c>
      <c r="F184" s="13">
        <v>44266</v>
      </c>
      <c r="G184">
        <f t="shared" si="19"/>
        <v>3</v>
      </c>
      <c r="H184">
        <f t="shared" si="20"/>
        <v>11</v>
      </c>
      <c r="I184">
        <f t="shared" si="21"/>
        <v>2021</v>
      </c>
    </row>
    <row r="185" spans="3:9">
      <c r="C185">
        <v>181</v>
      </c>
      <c r="D185" t="s">
        <v>31</v>
      </c>
      <c r="E185" s="4">
        <v>20000</v>
      </c>
      <c r="F185" s="13">
        <v>44266</v>
      </c>
      <c r="G185">
        <f t="shared" si="19"/>
        <v>3</v>
      </c>
      <c r="H185">
        <f t="shared" si="20"/>
        <v>11</v>
      </c>
      <c r="I185">
        <f t="shared" si="21"/>
        <v>2021</v>
      </c>
    </row>
    <row r="186" spans="3:9">
      <c r="C186">
        <v>182</v>
      </c>
      <c r="D186" t="s">
        <v>5</v>
      </c>
      <c r="E186" s="4">
        <v>11000</v>
      </c>
      <c r="F186" s="13">
        <v>44450</v>
      </c>
      <c r="G186">
        <f t="shared" si="19"/>
        <v>9</v>
      </c>
      <c r="H186">
        <f t="shared" si="20"/>
        <v>11</v>
      </c>
      <c r="I186">
        <f t="shared" si="21"/>
        <v>2021</v>
      </c>
    </row>
    <row r="187" spans="3:9">
      <c r="C187">
        <v>183</v>
      </c>
      <c r="D187" t="s">
        <v>5</v>
      </c>
      <c r="E187" s="4">
        <v>21000</v>
      </c>
      <c r="F187" s="13">
        <v>44541</v>
      </c>
      <c r="G187">
        <f t="shared" si="19"/>
        <v>12</v>
      </c>
      <c r="H187">
        <f t="shared" si="20"/>
        <v>11</v>
      </c>
      <c r="I187">
        <f t="shared" si="21"/>
        <v>2021</v>
      </c>
    </row>
    <row r="188" spans="3:9">
      <c r="C188">
        <v>184</v>
      </c>
      <c r="D188" t="s">
        <v>8</v>
      </c>
      <c r="E188" s="4">
        <v>27000</v>
      </c>
      <c r="F188" s="13" t="s">
        <v>124</v>
      </c>
      <c r="G188" t="e">
        <f t="shared" si="19"/>
        <v>#VALUE!</v>
      </c>
      <c r="H188" t="e">
        <f t="shared" si="20"/>
        <v>#VALUE!</v>
      </c>
      <c r="I188" t="e">
        <f t="shared" si="21"/>
        <v>#VALUE!</v>
      </c>
    </row>
    <row r="189" spans="3:9">
      <c r="C189">
        <v>185</v>
      </c>
      <c r="D189" t="s">
        <v>31</v>
      </c>
      <c r="E189" s="4">
        <v>14000</v>
      </c>
      <c r="F189" s="13" t="s">
        <v>125</v>
      </c>
      <c r="G189" t="e">
        <f t="shared" si="19"/>
        <v>#VALUE!</v>
      </c>
      <c r="H189" t="e">
        <f t="shared" si="20"/>
        <v>#VALUE!</v>
      </c>
      <c r="I189" t="e">
        <f t="shared" si="21"/>
        <v>#VALUE!</v>
      </c>
    </row>
    <row r="190" spans="3:9">
      <c r="C190">
        <v>186</v>
      </c>
      <c r="D190" t="s">
        <v>33</v>
      </c>
      <c r="E190" s="4">
        <v>7000</v>
      </c>
      <c r="F190" s="13" t="s">
        <v>125</v>
      </c>
      <c r="G190" t="e">
        <f t="shared" si="19"/>
        <v>#VALUE!</v>
      </c>
      <c r="H190" t="e">
        <f t="shared" si="20"/>
        <v>#VALUE!</v>
      </c>
      <c r="I190" t="e">
        <f t="shared" si="21"/>
        <v>#VALUE!</v>
      </c>
    </row>
    <row r="191" spans="3:9">
      <c r="C191">
        <v>187</v>
      </c>
      <c r="D191" t="s">
        <v>38</v>
      </c>
      <c r="E191" s="4">
        <v>28000</v>
      </c>
      <c r="F191" s="13" t="s">
        <v>126</v>
      </c>
      <c r="G191" t="e">
        <f t="shared" si="19"/>
        <v>#VALUE!</v>
      </c>
      <c r="H191" t="e">
        <f t="shared" si="20"/>
        <v>#VALUE!</v>
      </c>
      <c r="I191" t="e">
        <f t="shared" si="21"/>
        <v>#VALUE!</v>
      </c>
    </row>
    <row r="192" spans="3:9">
      <c r="C192">
        <v>188</v>
      </c>
      <c r="D192" t="s">
        <v>38</v>
      </c>
      <c r="E192" s="4">
        <v>25000</v>
      </c>
      <c r="F192" s="13" t="s">
        <v>127</v>
      </c>
      <c r="G192" t="e">
        <f t="shared" si="19"/>
        <v>#VALUE!</v>
      </c>
      <c r="H192" t="e">
        <f t="shared" si="20"/>
        <v>#VALUE!</v>
      </c>
      <c r="I192" t="e">
        <f t="shared" si="21"/>
        <v>#VALUE!</v>
      </c>
    </row>
    <row r="193" spans="3:9">
      <c r="C193">
        <v>189</v>
      </c>
      <c r="D193" t="s">
        <v>8</v>
      </c>
      <c r="E193" s="4">
        <v>22000</v>
      </c>
      <c r="F193" s="13" t="s">
        <v>127</v>
      </c>
      <c r="G193" t="e">
        <f t="shared" si="19"/>
        <v>#VALUE!</v>
      </c>
      <c r="H193" t="e">
        <f t="shared" si="20"/>
        <v>#VALUE!</v>
      </c>
      <c r="I193" t="e">
        <f t="shared" si="21"/>
        <v>#VALUE!</v>
      </c>
    </row>
    <row r="194" spans="3:9">
      <c r="C194">
        <v>190</v>
      </c>
      <c r="D194" t="s">
        <v>5</v>
      </c>
      <c r="E194" s="4">
        <v>15000</v>
      </c>
      <c r="F194" s="13" t="s">
        <v>128</v>
      </c>
      <c r="G194" t="e">
        <f t="shared" si="19"/>
        <v>#VALUE!</v>
      </c>
      <c r="H194" t="e">
        <f t="shared" si="20"/>
        <v>#VALUE!</v>
      </c>
      <c r="I194" t="e">
        <f t="shared" si="21"/>
        <v>#VALUE!</v>
      </c>
    </row>
    <row r="195" spans="3:9">
      <c r="C195">
        <v>191</v>
      </c>
      <c r="D195" t="s">
        <v>8</v>
      </c>
      <c r="E195" s="4">
        <v>25000</v>
      </c>
      <c r="F195" s="13" t="s">
        <v>129</v>
      </c>
      <c r="G195" t="e">
        <f t="shared" si="19"/>
        <v>#VALUE!</v>
      </c>
      <c r="H195" t="e">
        <f t="shared" si="20"/>
        <v>#VALUE!</v>
      </c>
      <c r="I195" t="e">
        <f t="shared" si="21"/>
        <v>#VALUE!</v>
      </c>
    </row>
    <row r="196" spans="3:9">
      <c r="C196">
        <v>192</v>
      </c>
      <c r="D196" t="s">
        <v>31</v>
      </c>
      <c r="E196" s="4">
        <v>23000</v>
      </c>
      <c r="F196" s="13">
        <v>44239</v>
      </c>
      <c r="G196">
        <f t="shared" si="19"/>
        <v>2</v>
      </c>
      <c r="H196">
        <f t="shared" si="20"/>
        <v>12</v>
      </c>
      <c r="I196">
        <f t="shared" si="21"/>
        <v>2021</v>
      </c>
    </row>
    <row r="197" spans="3:9">
      <c r="C197">
        <v>193</v>
      </c>
      <c r="D197" t="s">
        <v>31</v>
      </c>
      <c r="E197" s="4">
        <v>27000</v>
      </c>
      <c r="F197" s="13">
        <v>44298</v>
      </c>
      <c r="G197">
        <f t="shared" si="19"/>
        <v>4</v>
      </c>
      <c r="H197">
        <f t="shared" si="20"/>
        <v>12</v>
      </c>
      <c r="I197">
        <f t="shared" si="21"/>
        <v>2021</v>
      </c>
    </row>
    <row r="198" spans="3:9">
      <c r="C198">
        <v>194</v>
      </c>
      <c r="D198" t="s">
        <v>5</v>
      </c>
      <c r="E198" s="4">
        <v>26000</v>
      </c>
      <c r="F198" s="13">
        <v>44328</v>
      </c>
      <c r="G198">
        <f t="shared" ref="G198:G204" si="22">MONTH(F198)</f>
        <v>5</v>
      </c>
      <c r="H198">
        <f t="shared" ref="H198:H204" si="23">DAY(F198)</f>
        <v>12</v>
      </c>
      <c r="I198">
        <f t="shared" ref="I198:I205" si="24">YEAR(F198)</f>
        <v>2021</v>
      </c>
    </row>
    <row r="199" spans="3:9">
      <c r="C199">
        <v>195</v>
      </c>
      <c r="D199" t="s">
        <v>36</v>
      </c>
      <c r="E199" s="4">
        <v>17000</v>
      </c>
      <c r="F199" s="13">
        <v>44359</v>
      </c>
      <c r="G199">
        <f t="shared" si="22"/>
        <v>6</v>
      </c>
      <c r="H199">
        <f t="shared" si="23"/>
        <v>12</v>
      </c>
      <c r="I199">
        <f t="shared" si="24"/>
        <v>2021</v>
      </c>
    </row>
    <row r="200" spans="3:9">
      <c r="C200">
        <v>196</v>
      </c>
      <c r="D200" t="s">
        <v>8</v>
      </c>
      <c r="E200" s="4">
        <v>16000</v>
      </c>
      <c r="F200" s="13">
        <v>44542</v>
      </c>
      <c r="G200">
        <f t="shared" si="22"/>
        <v>12</v>
      </c>
      <c r="H200">
        <f t="shared" si="23"/>
        <v>12</v>
      </c>
      <c r="I200">
        <f t="shared" si="24"/>
        <v>2021</v>
      </c>
    </row>
    <row r="201" spans="3:9">
      <c r="C201">
        <v>197</v>
      </c>
      <c r="D201" t="s">
        <v>8</v>
      </c>
      <c r="E201" s="4">
        <v>28000</v>
      </c>
      <c r="F201" s="13">
        <v>44542</v>
      </c>
      <c r="G201">
        <f t="shared" si="22"/>
        <v>12</v>
      </c>
      <c r="H201">
        <f t="shared" si="23"/>
        <v>12</v>
      </c>
      <c r="I201">
        <f t="shared" si="24"/>
        <v>2021</v>
      </c>
    </row>
    <row r="202" spans="3:9">
      <c r="C202">
        <v>198</v>
      </c>
      <c r="D202" t="s">
        <v>8</v>
      </c>
      <c r="E202" s="4">
        <v>14000</v>
      </c>
      <c r="F202" s="13">
        <v>44542</v>
      </c>
      <c r="G202">
        <f t="shared" si="22"/>
        <v>12</v>
      </c>
      <c r="H202">
        <f t="shared" si="23"/>
        <v>12</v>
      </c>
      <c r="I202">
        <f t="shared" si="24"/>
        <v>2021</v>
      </c>
    </row>
    <row r="203" spans="3:9">
      <c r="C203">
        <v>199</v>
      </c>
      <c r="D203" t="s">
        <v>8</v>
      </c>
      <c r="E203" s="4">
        <v>27000</v>
      </c>
      <c r="F203" s="13" t="s">
        <v>130</v>
      </c>
      <c r="G203" t="e">
        <f t="shared" si="22"/>
        <v>#VALUE!</v>
      </c>
      <c r="H203" t="e">
        <f t="shared" si="23"/>
        <v>#VALUE!</v>
      </c>
      <c r="I203" t="e">
        <f t="shared" si="24"/>
        <v>#VALUE!</v>
      </c>
    </row>
    <row r="204" spans="3:9">
      <c r="C204">
        <v>200</v>
      </c>
      <c r="D204" t="s">
        <v>8</v>
      </c>
      <c r="E204" s="4">
        <v>16000</v>
      </c>
      <c r="F204" s="13" t="s">
        <v>131</v>
      </c>
      <c r="G204" t="e">
        <f t="shared" si="22"/>
        <v>#VALUE!</v>
      </c>
      <c r="H204" t="e">
        <f t="shared" si="23"/>
        <v>#VALUE!</v>
      </c>
      <c r="I204" t="e">
        <f t="shared" si="24"/>
        <v>#VALUE!</v>
      </c>
    </row>
  </sheetData>
  <conditionalFormatting sqref="M5:X9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Pricing</vt:lpstr>
      <vt:lpstr>Sales</vt:lpstr>
      <vt:lpstr>Sheet3</vt:lpstr>
      <vt:lpstr>Sheet4</vt:lpstr>
      <vt:lpstr>Sheet5</vt:lpstr>
      <vt:lpstr>Sheet6</vt:lpstr>
      <vt:lpstr>Sheet7</vt:lpstr>
      <vt:lpstr>Sales!Print_Area</vt:lpstr>
      <vt:lpstr>Sales!Print_Titles</vt:lpstr>
      <vt:lpstr>sales</vt:lpstr>
      <vt:lpstr>tax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2021-12-28T10:01:33Z</dcterms:created>
  <dcterms:modified xsi:type="dcterms:W3CDTF">2021-12-29T07:49:34Z</dcterms:modified>
</cp:coreProperties>
</file>