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AQS PROJECTS\"/>
    </mc:Choice>
  </mc:AlternateContent>
  <xr:revisionPtr revIDLastSave="0" documentId="13_ncr:1_{409C94CF-7148-4CB6-BDDD-F36CED487F98}" xr6:coauthVersionLast="47" xr6:coauthVersionMax="47" xr10:uidLastSave="{00000000-0000-0000-0000-000000000000}"/>
  <bookViews>
    <workbookView xWindow="-120" yWindow="-120" windowWidth="20730" windowHeight="11040" tabRatio="889" firstSheet="2" activeTab="7" xr2:uid="{E808E446-C82E-4068-9BED-A10ED7EDF225}"/>
  </bookViews>
  <sheets>
    <sheet name="Group Details" sheetId="12" r:id="rId1"/>
    <sheet name="HDFC Historical Data " sheetId="3" r:id="rId2"/>
    <sheet name="ONGC Historical Data" sheetId="7" r:id="rId3"/>
    <sheet name="SpiceJet Historical Data" sheetId="14" r:id="rId4"/>
    <sheet name="Sharpe Ratio Analysis" sheetId="11" r:id="rId5"/>
    <sheet name="Portfolio Data Inv D" sheetId="8" r:id="rId6"/>
    <sheet name="Portfolio Data Inv E " sheetId="16" r:id="rId7"/>
    <sheet name="Portfolio Data Inv F " sheetId="17" r:id="rId8"/>
  </sheets>
  <definedNames>
    <definedName name="_xlnm._FilterDatabase" localSheetId="2" hidden="1">'ONGC Historical Data'!$A$1:$N$248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6" i="8" l="1"/>
  <c r="E2" i="8"/>
  <c r="E3" i="8"/>
  <c r="D3" i="8"/>
  <c r="D4" i="8"/>
  <c r="D5" i="8"/>
  <c r="D6" i="8"/>
  <c r="E6" i="8" s="1"/>
  <c r="D7" i="8"/>
  <c r="E7" i="8" s="1"/>
  <c r="D8" i="8"/>
  <c r="D9" i="8"/>
  <c r="D10" i="8"/>
  <c r="D11" i="8"/>
  <c r="D12" i="8"/>
  <c r="D13" i="8"/>
  <c r="D14" i="8"/>
  <c r="E14" i="8" s="1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E30" i="8" s="1"/>
  <c r="D31" i="8"/>
  <c r="E31" i="8" s="1"/>
  <c r="D32" i="8"/>
  <c r="D33" i="8"/>
  <c r="D34" i="8"/>
  <c r="D35" i="8"/>
  <c r="D36" i="8"/>
  <c r="D37" i="8"/>
  <c r="D38" i="8"/>
  <c r="E38" i="8" s="1"/>
  <c r="D39" i="8"/>
  <c r="E39" i="8" s="1"/>
  <c r="D40" i="8"/>
  <c r="D41" i="8"/>
  <c r="D42" i="8"/>
  <c r="D43" i="8"/>
  <c r="D44" i="8"/>
  <c r="D45" i="8"/>
  <c r="D46" i="8"/>
  <c r="E46" i="8" s="1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E62" i="8" s="1"/>
  <c r="D63" i="8"/>
  <c r="E63" i="8" s="1"/>
  <c r="D64" i="8"/>
  <c r="D65" i="8"/>
  <c r="D66" i="8"/>
  <c r="D67" i="8"/>
  <c r="D68" i="8"/>
  <c r="D69" i="8"/>
  <c r="D70" i="8"/>
  <c r="E70" i="8" s="1"/>
  <c r="D71" i="8"/>
  <c r="E71" i="8" s="1"/>
  <c r="D72" i="8"/>
  <c r="D73" i="8"/>
  <c r="D74" i="8"/>
  <c r="D75" i="8"/>
  <c r="D76" i="8"/>
  <c r="D77" i="8"/>
  <c r="D78" i="8"/>
  <c r="E78" i="8" s="1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E94" i="8" s="1"/>
  <c r="D95" i="8"/>
  <c r="E95" i="8" s="1"/>
  <c r="D96" i="8"/>
  <c r="D97" i="8"/>
  <c r="D98" i="8"/>
  <c r="D99" i="8"/>
  <c r="D100" i="8"/>
  <c r="D101" i="8"/>
  <c r="D102" i="8"/>
  <c r="E102" i="8" s="1"/>
  <c r="D103" i="8"/>
  <c r="E103" i="8" s="1"/>
  <c r="D104" i="8"/>
  <c r="D105" i="8"/>
  <c r="D106" i="8"/>
  <c r="D107" i="8"/>
  <c r="D108" i="8"/>
  <c r="D109" i="8"/>
  <c r="D110" i="8"/>
  <c r="E110" i="8" s="1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E126" i="8" s="1"/>
  <c r="D127" i="8"/>
  <c r="E127" i="8" s="1"/>
  <c r="D128" i="8"/>
  <c r="D129" i="8"/>
  <c r="D130" i="8"/>
  <c r="D131" i="8"/>
  <c r="D132" i="8"/>
  <c r="D133" i="8"/>
  <c r="D134" i="8"/>
  <c r="E134" i="8" s="1"/>
  <c r="D135" i="8"/>
  <c r="E135" i="8" s="1"/>
  <c r="D136" i="8"/>
  <c r="D137" i="8"/>
  <c r="D138" i="8"/>
  <c r="D139" i="8"/>
  <c r="D140" i="8"/>
  <c r="D141" i="8"/>
  <c r="D142" i="8"/>
  <c r="E142" i="8" s="1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E158" i="8" s="1"/>
  <c r="D159" i="8"/>
  <c r="E159" i="8" s="1"/>
  <c r="D160" i="8"/>
  <c r="D161" i="8"/>
  <c r="D162" i="8"/>
  <c r="D163" i="8"/>
  <c r="D164" i="8"/>
  <c r="D165" i="8"/>
  <c r="D166" i="8"/>
  <c r="E166" i="8" s="1"/>
  <c r="D167" i="8"/>
  <c r="E167" i="8" s="1"/>
  <c r="D168" i="8"/>
  <c r="D169" i="8"/>
  <c r="D170" i="8"/>
  <c r="D171" i="8"/>
  <c r="D172" i="8"/>
  <c r="D173" i="8"/>
  <c r="D174" i="8"/>
  <c r="E174" i="8" s="1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E190" i="8" s="1"/>
  <c r="D191" i="8"/>
  <c r="E191" i="8" s="1"/>
  <c r="D192" i="8"/>
  <c r="D193" i="8"/>
  <c r="D194" i="8"/>
  <c r="D195" i="8"/>
  <c r="D196" i="8"/>
  <c r="D197" i="8"/>
  <c r="D198" i="8"/>
  <c r="E198" i="8" s="1"/>
  <c r="D199" i="8"/>
  <c r="E199" i="8" s="1"/>
  <c r="D200" i="8"/>
  <c r="D201" i="8"/>
  <c r="D202" i="8"/>
  <c r="D203" i="8"/>
  <c r="D204" i="8"/>
  <c r="D205" i="8"/>
  <c r="D206" i="8"/>
  <c r="E206" i="8" s="1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E222" i="8" s="1"/>
  <c r="D223" i="8"/>
  <c r="E223" i="8" s="1"/>
  <c r="D224" i="8"/>
  <c r="D225" i="8"/>
  <c r="D226" i="8"/>
  <c r="D227" i="8"/>
  <c r="D228" i="8"/>
  <c r="D229" i="8"/>
  <c r="D230" i="8"/>
  <c r="E230" i="8" s="1"/>
  <c r="D231" i="8"/>
  <c r="E231" i="8" s="1"/>
  <c r="D232" i="8"/>
  <c r="D233" i="8"/>
  <c r="D234" i="8"/>
  <c r="D235" i="8"/>
  <c r="D236" i="8"/>
  <c r="D237" i="8"/>
  <c r="D238" i="8"/>
  <c r="E238" i="8" s="1"/>
  <c r="D239" i="8"/>
  <c r="D240" i="8"/>
  <c r="D241" i="8"/>
  <c r="D242" i="8"/>
  <c r="D243" i="8"/>
  <c r="D244" i="8"/>
  <c r="D245" i="8"/>
  <c r="D246" i="8"/>
  <c r="D2" i="8"/>
  <c r="C2" i="8"/>
  <c r="C3" i="8"/>
  <c r="C4" i="8"/>
  <c r="C5" i="8"/>
  <c r="C6" i="8"/>
  <c r="C7" i="8"/>
  <c r="C8" i="8"/>
  <c r="C9" i="8"/>
  <c r="E9" i="8" s="1"/>
  <c r="C10" i="8"/>
  <c r="E10" i="8" s="1"/>
  <c r="C11" i="8"/>
  <c r="C12" i="8"/>
  <c r="C13" i="8"/>
  <c r="C14" i="8"/>
  <c r="C15" i="8"/>
  <c r="C16" i="8"/>
  <c r="C17" i="8"/>
  <c r="E17" i="8" s="1"/>
  <c r="C18" i="8"/>
  <c r="E18" i="8" s="1"/>
  <c r="C19" i="8"/>
  <c r="C20" i="8"/>
  <c r="C21" i="8"/>
  <c r="C22" i="8"/>
  <c r="C23" i="8"/>
  <c r="C24" i="8"/>
  <c r="C25" i="8"/>
  <c r="E25" i="8" s="1"/>
  <c r="C26" i="8"/>
  <c r="E26" i="8" s="1"/>
  <c r="C27" i="8"/>
  <c r="C28" i="8"/>
  <c r="C29" i="8"/>
  <c r="C30" i="8"/>
  <c r="C31" i="8"/>
  <c r="C32" i="8"/>
  <c r="C33" i="8"/>
  <c r="E33" i="8" s="1"/>
  <c r="C34" i="8"/>
  <c r="E34" i="8" s="1"/>
  <c r="C35" i="8"/>
  <c r="C36" i="8"/>
  <c r="C37" i="8"/>
  <c r="C38" i="8"/>
  <c r="C39" i="8"/>
  <c r="C40" i="8"/>
  <c r="C41" i="8"/>
  <c r="E41" i="8" s="1"/>
  <c r="C42" i="8"/>
  <c r="E42" i="8" s="1"/>
  <c r="C43" i="8"/>
  <c r="C44" i="8"/>
  <c r="C45" i="8"/>
  <c r="C46" i="8"/>
  <c r="C47" i="8"/>
  <c r="C48" i="8"/>
  <c r="C49" i="8"/>
  <c r="E49" i="8" s="1"/>
  <c r="C50" i="8"/>
  <c r="E50" i="8" s="1"/>
  <c r="C51" i="8"/>
  <c r="C52" i="8"/>
  <c r="C53" i="8"/>
  <c r="C54" i="8"/>
  <c r="C55" i="8"/>
  <c r="C56" i="8"/>
  <c r="C57" i="8"/>
  <c r="E57" i="8" s="1"/>
  <c r="C58" i="8"/>
  <c r="E58" i="8" s="1"/>
  <c r="C59" i="8"/>
  <c r="C60" i="8"/>
  <c r="C61" i="8"/>
  <c r="C62" i="8"/>
  <c r="C63" i="8"/>
  <c r="C64" i="8"/>
  <c r="C65" i="8"/>
  <c r="E65" i="8" s="1"/>
  <c r="C66" i="8"/>
  <c r="E66" i="8" s="1"/>
  <c r="C67" i="8"/>
  <c r="C68" i="8"/>
  <c r="C69" i="8"/>
  <c r="C70" i="8"/>
  <c r="C71" i="8"/>
  <c r="C72" i="8"/>
  <c r="C73" i="8"/>
  <c r="E73" i="8" s="1"/>
  <c r="C74" i="8"/>
  <c r="E74" i="8" s="1"/>
  <c r="C75" i="8"/>
  <c r="C76" i="8"/>
  <c r="C77" i="8"/>
  <c r="C78" i="8"/>
  <c r="C79" i="8"/>
  <c r="C80" i="8"/>
  <c r="C81" i="8"/>
  <c r="E81" i="8" s="1"/>
  <c r="C82" i="8"/>
  <c r="E82" i="8" s="1"/>
  <c r="C83" i="8"/>
  <c r="C84" i="8"/>
  <c r="C85" i="8"/>
  <c r="C86" i="8"/>
  <c r="C87" i="8"/>
  <c r="C88" i="8"/>
  <c r="C89" i="8"/>
  <c r="E89" i="8" s="1"/>
  <c r="C90" i="8"/>
  <c r="E90" i="8" s="1"/>
  <c r="C91" i="8"/>
  <c r="C92" i="8"/>
  <c r="C93" i="8"/>
  <c r="C94" i="8"/>
  <c r="C95" i="8"/>
  <c r="C96" i="8"/>
  <c r="C97" i="8"/>
  <c r="E97" i="8" s="1"/>
  <c r="C98" i="8"/>
  <c r="E98" i="8" s="1"/>
  <c r="C99" i="8"/>
  <c r="C100" i="8"/>
  <c r="C101" i="8"/>
  <c r="C102" i="8"/>
  <c r="C103" i="8"/>
  <c r="C104" i="8"/>
  <c r="C105" i="8"/>
  <c r="E105" i="8" s="1"/>
  <c r="C106" i="8"/>
  <c r="E106" i="8" s="1"/>
  <c r="C107" i="8"/>
  <c r="C108" i="8"/>
  <c r="C109" i="8"/>
  <c r="C110" i="8"/>
  <c r="C111" i="8"/>
  <c r="C112" i="8"/>
  <c r="C113" i="8"/>
  <c r="E113" i="8" s="1"/>
  <c r="C114" i="8"/>
  <c r="E114" i="8" s="1"/>
  <c r="C115" i="8"/>
  <c r="C116" i="8"/>
  <c r="C117" i="8"/>
  <c r="C118" i="8"/>
  <c r="C119" i="8"/>
  <c r="C120" i="8"/>
  <c r="C121" i="8"/>
  <c r="E121" i="8" s="1"/>
  <c r="C122" i="8"/>
  <c r="E122" i="8" s="1"/>
  <c r="C123" i="8"/>
  <c r="C124" i="8"/>
  <c r="C125" i="8"/>
  <c r="C126" i="8"/>
  <c r="C127" i="8"/>
  <c r="C128" i="8"/>
  <c r="C129" i="8"/>
  <c r="E129" i="8" s="1"/>
  <c r="C130" i="8"/>
  <c r="E130" i="8" s="1"/>
  <c r="C131" i="8"/>
  <c r="C132" i="8"/>
  <c r="C133" i="8"/>
  <c r="C134" i="8"/>
  <c r="C135" i="8"/>
  <c r="C136" i="8"/>
  <c r="C137" i="8"/>
  <c r="E137" i="8" s="1"/>
  <c r="C138" i="8"/>
  <c r="E138" i="8" s="1"/>
  <c r="C139" i="8"/>
  <c r="C140" i="8"/>
  <c r="C141" i="8"/>
  <c r="C142" i="8"/>
  <c r="C143" i="8"/>
  <c r="C144" i="8"/>
  <c r="C145" i="8"/>
  <c r="E145" i="8" s="1"/>
  <c r="C146" i="8"/>
  <c r="E146" i="8" s="1"/>
  <c r="C147" i="8"/>
  <c r="C148" i="8"/>
  <c r="C149" i="8"/>
  <c r="C150" i="8"/>
  <c r="C151" i="8"/>
  <c r="C152" i="8"/>
  <c r="C153" i="8"/>
  <c r="E153" i="8" s="1"/>
  <c r="C154" i="8"/>
  <c r="E154" i="8" s="1"/>
  <c r="C155" i="8"/>
  <c r="C156" i="8"/>
  <c r="C157" i="8"/>
  <c r="C158" i="8"/>
  <c r="C159" i="8"/>
  <c r="C160" i="8"/>
  <c r="C161" i="8"/>
  <c r="E161" i="8" s="1"/>
  <c r="C162" i="8"/>
  <c r="E162" i="8" s="1"/>
  <c r="C163" i="8"/>
  <c r="C164" i="8"/>
  <c r="C165" i="8"/>
  <c r="C166" i="8"/>
  <c r="C167" i="8"/>
  <c r="C168" i="8"/>
  <c r="C169" i="8"/>
  <c r="E169" i="8" s="1"/>
  <c r="C170" i="8"/>
  <c r="E170" i="8" s="1"/>
  <c r="C171" i="8"/>
  <c r="C172" i="8"/>
  <c r="C173" i="8"/>
  <c r="C174" i="8"/>
  <c r="C175" i="8"/>
  <c r="C176" i="8"/>
  <c r="C177" i="8"/>
  <c r="E177" i="8" s="1"/>
  <c r="C178" i="8"/>
  <c r="E178" i="8" s="1"/>
  <c r="C179" i="8"/>
  <c r="C180" i="8"/>
  <c r="C181" i="8"/>
  <c r="C182" i="8"/>
  <c r="C183" i="8"/>
  <c r="C184" i="8"/>
  <c r="C185" i="8"/>
  <c r="E185" i="8" s="1"/>
  <c r="C186" i="8"/>
  <c r="E186" i="8" s="1"/>
  <c r="C187" i="8"/>
  <c r="C188" i="8"/>
  <c r="C189" i="8"/>
  <c r="C190" i="8"/>
  <c r="C191" i="8"/>
  <c r="C192" i="8"/>
  <c r="C193" i="8"/>
  <c r="E193" i="8" s="1"/>
  <c r="C194" i="8"/>
  <c r="E194" i="8" s="1"/>
  <c r="C195" i="8"/>
  <c r="C196" i="8"/>
  <c r="C197" i="8"/>
  <c r="C198" i="8"/>
  <c r="C199" i="8"/>
  <c r="C200" i="8"/>
  <c r="C201" i="8"/>
  <c r="E201" i="8" s="1"/>
  <c r="C202" i="8"/>
  <c r="E202" i="8" s="1"/>
  <c r="C203" i="8"/>
  <c r="C204" i="8"/>
  <c r="C205" i="8"/>
  <c r="C206" i="8"/>
  <c r="C207" i="8"/>
  <c r="C208" i="8"/>
  <c r="C209" i="8"/>
  <c r="E209" i="8" s="1"/>
  <c r="C210" i="8"/>
  <c r="E210" i="8" s="1"/>
  <c r="C211" i="8"/>
  <c r="C212" i="8"/>
  <c r="C213" i="8"/>
  <c r="C214" i="8"/>
  <c r="C215" i="8"/>
  <c r="C216" i="8"/>
  <c r="C217" i="8"/>
  <c r="E217" i="8" s="1"/>
  <c r="C218" i="8"/>
  <c r="E218" i="8" s="1"/>
  <c r="C219" i="8"/>
  <c r="C220" i="8"/>
  <c r="C221" i="8"/>
  <c r="C222" i="8"/>
  <c r="C223" i="8"/>
  <c r="C224" i="8"/>
  <c r="C225" i="8"/>
  <c r="E225" i="8" s="1"/>
  <c r="C226" i="8"/>
  <c r="E226" i="8" s="1"/>
  <c r="C227" i="8"/>
  <c r="C228" i="8"/>
  <c r="C229" i="8"/>
  <c r="C230" i="8"/>
  <c r="C231" i="8"/>
  <c r="C232" i="8"/>
  <c r="C233" i="8"/>
  <c r="E233" i="8" s="1"/>
  <c r="C234" i="8"/>
  <c r="E234" i="8" s="1"/>
  <c r="C235" i="8"/>
  <c r="C236" i="8"/>
  <c r="C237" i="8"/>
  <c r="C238" i="8"/>
  <c r="C239" i="8"/>
  <c r="C240" i="8"/>
  <c r="C241" i="8"/>
  <c r="E241" i="8" s="1"/>
  <c r="C242" i="8"/>
  <c r="E242" i="8" s="1"/>
  <c r="C243" i="8"/>
  <c r="C244" i="8"/>
  <c r="C245" i="8"/>
  <c r="C246" i="8"/>
  <c r="H3" i="14"/>
  <c r="H4" i="14"/>
  <c r="H5" i="14"/>
  <c r="H6" i="14"/>
  <c r="H7" i="14"/>
  <c r="H8" i="14"/>
  <c r="H9" i="14"/>
  <c r="K13" i="14" s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" i="14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3" i="7"/>
  <c r="H3" i="3"/>
  <c r="H4" i="3"/>
  <c r="H5" i="3"/>
  <c r="H6" i="3"/>
  <c r="H7" i="3"/>
  <c r="L7" i="3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" i="3"/>
  <c r="I10" i="17"/>
  <c r="I8" i="17"/>
  <c r="I7" i="17"/>
  <c r="I5" i="17"/>
  <c r="D246" i="17"/>
  <c r="C246" i="17"/>
  <c r="E246" i="17" s="1"/>
  <c r="D245" i="17"/>
  <c r="C245" i="17"/>
  <c r="D244" i="17"/>
  <c r="C244" i="17"/>
  <c r="E244" i="17" s="1"/>
  <c r="D243" i="17"/>
  <c r="C243" i="17"/>
  <c r="D242" i="17"/>
  <c r="C242" i="17"/>
  <c r="E242" i="17" s="1"/>
  <c r="D241" i="17"/>
  <c r="E241" i="17" s="1"/>
  <c r="C241" i="17"/>
  <c r="D240" i="17"/>
  <c r="C240" i="17"/>
  <c r="E240" i="17" s="1"/>
  <c r="D239" i="17"/>
  <c r="E239" i="17" s="1"/>
  <c r="C239" i="17"/>
  <c r="D238" i="17"/>
  <c r="C238" i="17"/>
  <c r="E238" i="17" s="1"/>
  <c r="D237" i="17"/>
  <c r="C237" i="17"/>
  <c r="E237" i="17" s="1"/>
  <c r="E236" i="17"/>
  <c r="D236" i="17"/>
  <c r="C236" i="17"/>
  <c r="D235" i="17"/>
  <c r="C235" i="17"/>
  <c r="E235" i="17" s="1"/>
  <c r="D234" i="17"/>
  <c r="C234" i="17"/>
  <c r="D233" i="17"/>
  <c r="C233" i="17"/>
  <c r="D232" i="17"/>
  <c r="C232" i="17"/>
  <c r="D231" i="17"/>
  <c r="C231" i="17"/>
  <c r="E230" i="17"/>
  <c r="D230" i="17"/>
  <c r="C230" i="17"/>
  <c r="D229" i="17"/>
  <c r="C229" i="17"/>
  <c r="D228" i="17"/>
  <c r="C228" i="17"/>
  <c r="E228" i="17" s="1"/>
  <c r="D227" i="17"/>
  <c r="C227" i="17"/>
  <c r="D226" i="17"/>
  <c r="C226" i="17"/>
  <c r="E226" i="17" s="1"/>
  <c r="D225" i="17"/>
  <c r="E225" i="17" s="1"/>
  <c r="C225" i="17"/>
  <c r="D224" i="17"/>
  <c r="C224" i="17"/>
  <c r="E224" i="17" s="1"/>
  <c r="D223" i="17"/>
  <c r="E223" i="17" s="1"/>
  <c r="C223" i="17"/>
  <c r="D222" i="17"/>
  <c r="E222" i="17" s="1"/>
  <c r="C222" i="17"/>
  <c r="D221" i="17"/>
  <c r="C221" i="17"/>
  <c r="E221" i="17" s="1"/>
  <c r="E220" i="17"/>
  <c r="D220" i="17"/>
  <c r="C220" i="17"/>
  <c r="D219" i="17"/>
  <c r="C219" i="17"/>
  <c r="E219" i="17" s="1"/>
  <c r="D218" i="17"/>
  <c r="C218" i="17"/>
  <c r="D217" i="17"/>
  <c r="C217" i="17"/>
  <c r="D216" i="17"/>
  <c r="C216" i="17"/>
  <c r="D215" i="17"/>
  <c r="C215" i="17"/>
  <c r="D214" i="17"/>
  <c r="C214" i="17"/>
  <c r="E214" i="17" s="1"/>
  <c r="D213" i="17"/>
  <c r="C213" i="17"/>
  <c r="D212" i="17"/>
  <c r="C212" i="17"/>
  <c r="E212" i="17" s="1"/>
  <c r="D211" i="17"/>
  <c r="C211" i="17"/>
  <c r="D210" i="17"/>
  <c r="C210" i="17"/>
  <c r="E210" i="17" s="1"/>
  <c r="D209" i="17"/>
  <c r="E209" i="17" s="1"/>
  <c r="C209" i="17"/>
  <c r="D208" i="17"/>
  <c r="C208" i="17"/>
  <c r="E208" i="17" s="1"/>
  <c r="D207" i="17"/>
  <c r="E207" i="17" s="1"/>
  <c r="C207" i="17"/>
  <c r="D206" i="17"/>
  <c r="C206" i="17"/>
  <c r="E206" i="17" s="1"/>
  <c r="D205" i="17"/>
  <c r="C205" i="17"/>
  <c r="E205" i="17" s="1"/>
  <c r="E204" i="17"/>
  <c r="D204" i="17"/>
  <c r="C204" i="17"/>
  <c r="D203" i="17"/>
  <c r="C203" i="17"/>
  <c r="E203" i="17" s="1"/>
  <c r="D202" i="17"/>
  <c r="C202" i="17"/>
  <c r="D201" i="17"/>
  <c r="C201" i="17"/>
  <c r="D200" i="17"/>
  <c r="C200" i="17"/>
  <c r="D199" i="17"/>
  <c r="C199" i="17"/>
  <c r="E198" i="17"/>
  <c r="D198" i="17"/>
  <c r="C198" i="17"/>
  <c r="D197" i="17"/>
  <c r="C197" i="17"/>
  <c r="D196" i="17"/>
  <c r="C196" i="17"/>
  <c r="E196" i="17" s="1"/>
  <c r="D195" i="17"/>
  <c r="C195" i="17"/>
  <c r="D194" i="17"/>
  <c r="C194" i="17"/>
  <c r="E194" i="17" s="1"/>
  <c r="D193" i="17"/>
  <c r="E193" i="17" s="1"/>
  <c r="C193" i="17"/>
  <c r="D192" i="17"/>
  <c r="C192" i="17"/>
  <c r="E192" i="17" s="1"/>
  <c r="D191" i="17"/>
  <c r="E191" i="17" s="1"/>
  <c r="C191" i="17"/>
  <c r="D190" i="17"/>
  <c r="E190" i="17" s="1"/>
  <c r="C190" i="17"/>
  <c r="D189" i="17"/>
  <c r="C189" i="17"/>
  <c r="E189" i="17" s="1"/>
  <c r="E188" i="17"/>
  <c r="D188" i="17"/>
  <c r="C188" i="17"/>
  <c r="D187" i="17"/>
  <c r="C187" i="17"/>
  <c r="E187" i="17" s="1"/>
  <c r="D186" i="17"/>
  <c r="C186" i="17"/>
  <c r="D185" i="17"/>
  <c r="C185" i="17"/>
  <c r="D184" i="17"/>
  <c r="C184" i="17"/>
  <c r="D183" i="17"/>
  <c r="C183" i="17"/>
  <c r="D182" i="17"/>
  <c r="C182" i="17"/>
  <c r="E182" i="17" s="1"/>
  <c r="D181" i="17"/>
  <c r="C181" i="17"/>
  <c r="D180" i="17"/>
  <c r="C180" i="17"/>
  <c r="E180" i="17" s="1"/>
  <c r="D179" i="17"/>
  <c r="C179" i="17"/>
  <c r="D178" i="17"/>
  <c r="C178" i="17"/>
  <c r="E178" i="17" s="1"/>
  <c r="D177" i="17"/>
  <c r="E177" i="17" s="1"/>
  <c r="C177" i="17"/>
  <c r="D176" i="17"/>
  <c r="C176" i="17"/>
  <c r="E176" i="17" s="1"/>
  <c r="D175" i="17"/>
  <c r="E175" i="17" s="1"/>
  <c r="C175" i="17"/>
  <c r="D174" i="17"/>
  <c r="C174" i="17"/>
  <c r="E174" i="17" s="1"/>
  <c r="D173" i="17"/>
  <c r="C173" i="17"/>
  <c r="E173" i="17" s="1"/>
  <c r="E172" i="17"/>
  <c r="D172" i="17"/>
  <c r="C172" i="17"/>
  <c r="D171" i="17"/>
  <c r="C171" i="17"/>
  <c r="E171" i="17" s="1"/>
  <c r="D170" i="17"/>
  <c r="C170" i="17"/>
  <c r="D169" i="17"/>
  <c r="C169" i="17"/>
  <c r="D168" i="17"/>
  <c r="C168" i="17"/>
  <c r="D167" i="17"/>
  <c r="C167" i="17"/>
  <c r="E166" i="17"/>
  <c r="D166" i="17"/>
  <c r="C166" i="17"/>
  <c r="D165" i="17"/>
  <c r="C165" i="17"/>
  <c r="D164" i="17"/>
  <c r="C164" i="17"/>
  <c r="E164" i="17" s="1"/>
  <c r="D163" i="17"/>
  <c r="C163" i="17"/>
  <c r="D162" i="17"/>
  <c r="C162" i="17"/>
  <c r="E162" i="17" s="1"/>
  <c r="D161" i="17"/>
  <c r="E161" i="17" s="1"/>
  <c r="C161" i="17"/>
  <c r="D160" i="17"/>
  <c r="C160" i="17"/>
  <c r="E160" i="17" s="1"/>
  <c r="D159" i="17"/>
  <c r="E159" i="17" s="1"/>
  <c r="C159" i="17"/>
  <c r="D158" i="17"/>
  <c r="E158" i="17" s="1"/>
  <c r="C158" i="17"/>
  <c r="D157" i="17"/>
  <c r="C157" i="17"/>
  <c r="E157" i="17" s="1"/>
  <c r="E156" i="17"/>
  <c r="D156" i="17"/>
  <c r="C156" i="17"/>
  <c r="D155" i="17"/>
  <c r="C155" i="17"/>
  <c r="E155" i="17" s="1"/>
  <c r="D154" i="17"/>
  <c r="C154" i="17"/>
  <c r="D153" i="17"/>
  <c r="C153" i="17"/>
  <c r="D152" i="17"/>
  <c r="C152" i="17"/>
  <c r="D151" i="17"/>
  <c r="C151" i="17"/>
  <c r="D150" i="17"/>
  <c r="C150" i="17"/>
  <c r="E150" i="17" s="1"/>
  <c r="D149" i="17"/>
  <c r="C149" i="17"/>
  <c r="D148" i="17"/>
  <c r="C148" i="17"/>
  <c r="E148" i="17" s="1"/>
  <c r="D147" i="17"/>
  <c r="C147" i="17"/>
  <c r="D146" i="17"/>
  <c r="C146" i="17"/>
  <c r="E146" i="17" s="1"/>
  <c r="D145" i="17"/>
  <c r="E145" i="17" s="1"/>
  <c r="C145" i="17"/>
  <c r="D144" i="17"/>
  <c r="C144" i="17"/>
  <c r="E144" i="17" s="1"/>
  <c r="D143" i="17"/>
  <c r="E143" i="17" s="1"/>
  <c r="C143" i="17"/>
  <c r="D142" i="17"/>
  <c r="C142" i="17"/>
  <c r="E142" i="17" s="1"/>
  <c r="D141" i="17"/>
  <c r="C141" i="17"/>
  <c r="E141" i="17" s="1"/>
  <c r="E140" i="17"/>
  <c r="D140" i="17"/>
  <c r="C140" i="17"/>
  <c r="D139" i="17"/>
  <c r="C139" i="17"/>
  <c r="E139" i="17" s="1"/>
  <c r="D138" i="17"/>
  <c r="C138" i="17"/>
  <c r="D137" i="17"/>
  <c r="C137" i="17"/>
  <c r="D136" i="17"/>
  <c r="C136" i="17"/>
  <c r="D135" i="17"/>
  <c r="C135" i="17"/>
  <c r="E134" i="17"/>
  <c r="D134" i="17"/>
  <c r="C134" i="17"/>
  <c r="D133" i="17"/>
  <c r="C133" i="17"/>
  <c r="D132" i="17"/>
  <c r="C132" i="17"/>
  <c r="E132" i="17" s="1"/>
  <c r="D131" i="17"/>
  <c r="C131" i="17"/>
  <c r="D130" i="17"/>
  <c r="C130" i="17"/>
  <c r="E130" i="17" s="1"/>
  <c r="D129" i="17"/>
  <c r="E129" i="17" s="1"/>
  <c r="C129" i="17"/>
  <c r="D128" i="17"/>
  <c r="C128" i="17"/>
  <c r="E128" i="17" s="1"/>
  <c r="D127" i="17"/>
  <c r="E127" i="17" s="1"/>
  <c r="C127" i="17"/>
  <c r="D126" i="17"/>
  <c r="E126" i="17" s="1"/>
  <c r="C126" i="17"/>
  <c r="D125" i="17"/>
  <c r="C125" i="17"/>
  <c r="E125" i="17" s="1"/>
  <c r="E124" i="17"/>
  <c r="D124" i="17"/>
  <c r="C124" i="17"/>
  <c r="D123" i="17"/>
  <c r="C123" i="17"/>
  <c r="E123" i="17" s="1"/>
  <c r="D122" i="17"/>
  <c r="C122" i="17"/>
  <c r="D121" i="17"/>
  <c r="C121" i="17"/>
  <c r="D120" i="17"/>
  <c r="C120" i="17"/>
  <c r="D119" i="17"/>
  <c r="C119" i="17"/>
  <c r="D118" i="17"/>
  <c r="C118" i="17"/>
  <c r="E118" i="17" s="1"/>
  <c r="D117" i="17"/>
  <c r="C117" i="17"/>
  <c r="D116" i="17"/>
  <c r="C116" i="17"/>
  <c r="E116" i="17" s="1"/>
  <c r="D115" i="17"/>
  <c r="C115" i="17"/>
  <c r="D114" i="17"/>
  <c r="C114" i="17"/>
  <c r="E114" i="17" s="1"/>
  <c r="D113" i="17"/>
  <c r="E113" i="17" s="1"/>
  <c r="C113" i="17"/>
  <c r="D112" i="17"/>
  <c r="C112" i="17"/>
  <c r="E112" i="17" s="1"/>
  <c r="D111" i="17"/>
  <c r="E111" i="17" s="1"/>
  <c r="C111" i="17"/>
  <c r="D110" i="17"/>
  <c r="C110" i="17"/>
  <c r="E110" i="17" s="1"/>
  <c r="D109" i="17"/>
  <c r="C109" i="17"/>
  <c r="E109" i="17" s="1"/>
  <c r="E108" i="17"/>
  <c r="D108" i="17"/>
  <c r="C108" i="17"/>
  <c r="D107" i="17"/>
  <c r="C107" i="17"/>
  <c r="E107" i="17" s="1"/>
  <c r="D106" i="17"/>
  <c r="C106" i="17"/>
  <c r="D105" i="17"/>
  <c r="C105" i="17"/>
  <c r="D104" i="17"/>
  <c r="C104" i="17"/>
  <c r="D103" i="17"/>
  <c r="C103" i="17"/>
  <c r="E102" i="17"/>
  <c r="D102" i="17"/>
  <c r="C102" i="17"/>
  <c r="D101" i="17"/>
  <c r="C101" i="17"/>
  <c r="D100" i="17"/>
  <c r="C100" i="17"/>
  <c r="E100" i="17" s="1"/>
  <c r="D99" i="17"/>
  <c r="C99" i="17"/>
  <c r="D98" i="17"/>
  <c r="C98" i="17"/>
  <c r="E98" i="17" s="1"/>
  <c r="D97" i="17"/>
  <c r="E97" i="17" s="1"/>
  <c r="C97" i="17"/>
  <c r="D96" i="17"/>
  <c r="C96" i="17"/>
  <c r="E96" i="17" s="1"/>
  <c r="D95" i="17"/>
  <c r="E95" i="17" s="1"/>
  <c r="C95" i="17"/>
  <c r="D94" i="17"/>
  <c r="E94" i="17" s="1"/>
  <c r="C94" i="17"/>
  <c r="D93" i="17"/>
  <c r="C93" i="17"/>
  <c r="E93" i="17" s="1"/>
  <c r="E92" i="17"/>
  <c r="D92" i="17"/>
  <c r="C92" i="17"/>
  <c r="D91" i="17"/>
  <c r="C91" i="17"/>
  <c r="E91" i="17" s="1"/>
  <c r="D90" i="17"/>
  <c r="C90" i="17"/>
  <c r="D89" i="17"/>
  <c r="C89" i="17"/>
  <c r="D88" i="17"/>
  <c r="C88" i="17"/>
  <c r="D87" i="17"/>
  <c r="C87" i="17"/>
  <c r="D86" i="17"/>
  <c r="C86" i="17"/>
  <c r="E86" i="17" s="1"/>
  <c r="D85" i="17"/>
  <c r="C85" i="17"/>
  <c r="D84" i="17"/>
  <c r="C84" i="17"/>
  <c r="E84" i="17" s="1"/>
  <c r="D83" i="17"/>
  <c r="C83" i="17"/>
  <c r="D82" i="17"/>
  <c r="C82" i="17"/>
  <c r="E82" i="17" s="1"/>
  <c r="D81" i="17"/>
  <c r="E81" i="17" s="1"/>
  <c r="C81" i="17"/>
  <c r="D80" i="17"/>
  <c r="C80" i="17"/>
  <c r="E80" i="17" s="1"/>
  <c r="D79" i="17"/>
  <c r="E79" i="17" s="1"/>
  <c r="C79" i="17"/>
  <c r="D78" i="17"/>
  <c r="C78" i="17"/>
  <c r="E78" i="17" s="1"/>
  <c r="D77" i="17"/>
  <c r="C77" i="17"/>
  <c r="E77" i="17" s="1"/>
  <c r="E76" i="17"/>
  <c r="D76" i="17"/>
  <c r="C76" i="17"/>
  <c r="D75" i="17"/>
  <c r="C75" i="17"/>
  <c r="E75" i="17" s="1"/>
  <c r="D74" i="17"/>
  <c r="C74" i="17"/>
  <c r="D73" i="17"/>
  <c r="C73" i="17"/>
  <c r="D72" i="17"/>
  <c r="C72" i="17"/>
  <c r="D71" i="17"/>
  <c r="C71" i="17"/>
  <c r="E70" i="17"/>
  <c r="D70" i="17"/>
  <c r="C70" i="17"/>
  <c r="D69" i="17"/>
  <c r="C69" i="17"/>
  <c r="D68" i="17"/>
  <c r="C68" i="17"/>
  <c r="E68" i="17" s="1"/>
  <c r="D67" i="17"/>
  <c r="C67" i="17"/>
  <c r="D66" i="17"/>
  <c r="C66" i="17"/>
  <c r="E66" i="17" s="1"/>
  <c r="D65" i="17"/>
  <c r="E65" i="17" s="1"/>
  <c r="C65" i="17"/>
  <c r="D64" i="17"/>
  <c r="C64" i="17"/>
  <c r="E64" i="17" s="1"/>
  <c r="D63" i="17"/>
  <c r="E63" i="17" s="1"/>
  <c r="C63" i="17"/>
  <c r="D62" i="17"/>
  <c r="E62" i="17" s="1"/>
  <c r="C62" i="17"/>
  <c r="D61" i="17"/>
  <c r="C61" i="17"/>
  <c r="E61" i="17" s="1"/>
  <c r="E60" i="17"/>
  <c r="D60" i="17"/>
  <c r="C60" i="17"/>
  <c r="D59" i="17"/>
  <c r="C59" i="17"/>
  <c r="E59" i="17" s="1"/>
  <c r="D58" i="17"/>
  <c r="C58" i="17"/>
  <c r="D57" i="17"/>
  <c r="C57" i="17"/>
  <c r="D56" i="17"/>
  <c r="C56" i="17"/>
  <c r="D55" i="17"/>
  <c r="C55" i="17"/>
  <c r="D54" i="17"/>
  <c r="C54" i="17"/>
  <c r="E54" i="17" s="1"/>
  <c r="D53" i="17"/>
  <c r="C53" i="17"/>
  <c r="D52" i="17"/>
  <c r="C52" i="17"/>
  <c r="E52" i="17" s="1"/>
  <c r="D51" i="17"/>
  <c r="C51" i="17"/>
  <c r="D50" i="17"/>
  <c r="C50" i="17"/>
  <c r="E50" i="17" s="1"/>
  <c r="D49" i="17"/>
  <c r="E49" i="17" s="1"/>
  <c r="C49" i="17"/>
  <c r="D48" i="17"/>
  <c r="C48" i="17"/>
  <c r="E48" i="17" s="1"/>
  <c r="D47" i="17"/>
  <c r="E47" i="17" s="1"/>
  <c r="C47" i="17"/>
  <c r="D46" i="17"/>
  <c r="C46" i="17"/>
  <c r="E46" i="17" s="1"/>
  <c r="D45" i="17"/>
  <c r="C45" i="17"/>
  <c r="E45" i="17" s="1"/>
  <c r="E44" i="17"/>
  <c r="D44" i="17"/>
  <c r="C44" i="17"/>
  <c r="D43" i="17"/>
  <c r="C43" i="17"/>
  <c r="E43" i="17" s="1"/>
  <c r="D42" i="17"/>
  <c r="C42" i="17"/>
  <c r="D41" i="17"/>
  <c r="C41" i="17"/>
  <c r="D40" i="17"/>
  <c r="C40" i="17"/>
  <c r="D39" i="17"/>
  <c r="C39" i="17"/>
  <c r="E38" i="17"/>
  <c r="D38" i="17"/>
  <c r="C38" i="17"/>
  <c r="D37" i="17"/>
  <c r="C37" i="17"/>
  <c r="D36" i="17"/>
  <c r="C36" i="17"/>
  <c r="E36" i="17" s="1"/>
  <c r="D35" i="17"/>
  <c r="C35" i="17"/>
  <c r="D34" i="17"/>
  <c r="C34" i="17"/>
  <c r="E34" i="17" s="1"/>
  <c r="D33" i="17"/>
  <c r="E33" i="17" s="1"/>
  <c r="C33" i="17"/>
  <c r="D32" i="17"/>
  <c r="C32" i="17"/>
  <c r="E32" i="17" s="1"/>
  <c r="D31" i="17"/>
  <c r="E31" i="17" s="1"/>
  <c r="C31" i="17"/>
  <c r="D30" i="17"/>
  <c r="E30" i="17" s="1"/>
  <c r="C30" i="17"/>
  <c r="D29" i="17"/>
  <c r="C29" i="17"/>
  <c r="E29" i="17" s="1"/>
  <c r="E28" i="17"/>
  <c r="D28" i="17"/>
  <c r="C28" i="17"/>
  <c r="D27" i="17"/>
  <c r="C27" i="17"/>
  <c r="E27" i="17" s="1"/>
  <c r="D26" i="17"/>
  <c r="C26" i="17"/>
  <c r="D25" i="17"/>
  <c r="C25" i="17"/>
  <c r="D24" i="17"/>
  <c r="C24" i="17"/>
  <c r="D23" i="17"/>
  <c r="C23" i="17"/>
  <c r="D22" i="17"/>
  <c r="C22" i="17"/>
  <c r="E22" i="17" s="1"/>
  <c r="D21" i="17"/>
  <c r="C21" i="17"/>
  <c r="D20" i="17"/>
  <c r="C20" i="17"/>
  <c r="E20" i="17" s="1"/>
  <c r="D19" i="17"/>
  <c r="C19" i="17"/>
  <c r="D18" i="17"/>
  <c r="C18" i="17"/>
  <c r="E18" i="17" s="1"/>
  <c r="D17" i="17"/>
  <c r="E17" i="17" s="1"/>
  <c r="C17" i="17"/>
  <c r="D16" i="17"/>
  <c r="C16" i="17"/>
  <c r="E16" i="17" s="1"/>
  <c r="D15" i="17"/>
  <c r="E15" i="17" s="1"/>
  <c r="C15" i="17"/>
  <c r="D14" i="17"/>
  <c r="C14" i="17"/>
  <c r="E14" i="17" s="1"/>
  <c r="D13" i="17"/>
  <c r="C13" i="17"/>
  <c r="E13" i="17" s="1"/>
  <c r="E12" i="17"/>
  <c r="D12" i="17"/>
  <c r="C12" i="17"/>
  <c r="D11" i="17"/>
  <c r="C11" i="17"/>
  <c r="E11" i="17" s="1"/>
  <c r="D10" i="17"/>
  <c r="C10" i="17"/>
  <c r="D9" i="17"/>
  <c r="C9" i="17"/>
  <c r="D8" i="17"/>
  <c r="C8" i="17"/>
  <c r="D7" i="17"/>
  <c r="C7" i="17"/>
  <c r="E6" i="17"/>
  <c r="D6" i="17"/>
  <c r="C6" i="17"/>
  <c r="D5" i="17"/>
  <c r="C5" i="17"/>
  <c r="D4" i="17"/>
  <c r="C4" i="17"/>
  <c r="E4" i="17" s="1"/>
  <c r="D3" i="17"/>
  <c r="C3" i="17"/>
  <c r="D2" i="17"/>
  <c r="E2" i="17" s="1"/>
  <c r="C2" i="17"/>
  <c r="I6" i="16"/>
  <c r="D246" i="16"/>
  <c r="C246" i="16"/>
  <c r="D245" i="16"/>
  <c r="C245" i="16"/>
  <c r="D244" i="16"/>
  <c r="C244" i="16"/>
  <c r="D243" i="16"/>
  <c r="C243" i="16"/>
  <c r="D242" i="16"/>
  <c r="C242" i="16"/>
  <c r="D241" i="16"/>
  <c r="C241" i="16"/>
  <c r="D240" i="16"/>
  <c r="C240" i="16"/>
  <c r="D239" i="16"/>
  <c r="C239" i="16"/>
  <c r="D238" i="16"/>
  <c r="C238" i="16"/>
  <c r="D237" i="16"/>
  <c r="C237" i="16"/>
  <c r="D236" i="16"/>
  <c r="C236" i="16"/>
  <c r="D235" i="16"/>
  <c r="C235" i="16"/>
  <c r="D234" i="16"/>
  <c r="C234" i="16"/>
  <c r="D233" i="16"/>
  <c r="C233" i="16"/>
  <c r="E233" i="16" s="1"/>
  <c r="D232" i="16"/>
  <c r="C232" i="16"/>
  <c r="D231" i="16"/>
  <c r="C231" i="16"/>
  <c r="D230" i="16"/>
  <c r="E230" i="16" s="1"/>
  <c r="C230" i="16"/>
  <c r="D229" i="16"/>
  <c r="C229" i="16"/>
  <c r="D228" i="16"/>
  <c r="C228" i="16"/>
  <c r="D227" i="16"/>
  <c r="C227" i="16"/>
  <c r="D226" i="16"/>
  <c r="C226" i="16"/>
  <c r="D225" i="16"/>
  <c r="C225" i="16"/>
  <c r="E225" i="16" s="1"/>
  <c r="D224" i="16"/>
  <c r="C224" i="16"/>
  <c r="D223" i="16"/>
  <c r="C223" i="16"/>
  <c r="D222" i="16"/>
  <c r="C222" i="16"/>
  <c r="D221" i="16"/>
  <c r="C221" i="16"/>
  <c r="D220" i="16"/>
  <c r="C220" i="16"/>
  <c r="D219" i="16"/>
  <c r="C219" i="16"/>
  <c r="D218" i="16"/>
  <c r="C218" i="16"/>
  <c r="D217" i="16"/>
  <c r="C217" i="16"/>
  <c r="E217" i="16" s="1"/>
  <c r="D216" i="16"/>
  <c r="C216" i="16"/>
  <c r="D215" i="16"/>
  <c r="C215" i="16"/>
  <c r="D214" i="16"/>
  <c r="C214" i="16"/>
  <c r="D213" i="16"/>
  <c r="C213" i="16"/>
  <c r="D212" i="16"/>
  <c r="C212" i="16"/>
  <c r="E212" i="16" s="1"/>
  <c r="D211" i="16"/>
  <c r="C211" i="16"/>
  <c r="D210" i="16"/>
  <c r="C210" i="16"/>
  <c r="E210" i="16" s="1"/>
  <c r="D209" i="16"/>
  <c r="C209" i="16"/>
  <c r="D208" i="16"/>
  <c r="C208" i="16"/>
  <c r="D207" i="16"/>
  <c r="C207" i="16"/>
  <c r="D206" i="16"/>
  <c r="C206" i="16"/>
  <c r="E206" i="16" s="1"/>
  <c r="D205" i="16"/>
  <c r="E205" i="16" s="1"/>
  <c r="C205" i="16"/>
  <c r="D204" i="16"/>
  <c r="C204" i="16"/>
  <c r="D203" i="16"/>
  <c r="C203" i="16"/>
  <c r="D202" i="16"/>
  <c r="C202" i="16"/>
  <c r="D201" i="16"/>
  <c r="C201" i="16"/>
  <c r="D200" i="16"/>
  <c r="C200" i="16"/>
  <c r="D199" i="16"/>
  <c r="C199" i="16"/>
  <c r="D198" i="16"/>
  <c r="C198" i="16"/>
  <c r="E198" i="16" s="1"/>
  <c r="D197" i="16"/>
  <c r="E197" i="16" s="1"/>
  <c r="C197" i="16"/>
  <c r="D196" i="16"/>
  <c r="C196" i="16"/>
  <c r="D195" i="16"/>
  <c r="C195" i="16"/>
  <c r="D194" i="16"/>
  <c r="C194" i="16"/>
  <c r="E194" i="16" s="1"/>
  <c r="D193" i="16"/>
  <c r="C193" i="16"/>
  <c r="D192" i="16"/>
  <c r="C192" i="16"/>
  <c r="D191" i="16"/>
  <c r="E191" i="16" s="1"/>
  <c r="C191" i="16"/>
  <c r="D190" i="16"/>
  <c r="C190" i="16"/>
  <c r="E190" i="16" s="1"/>
  <c r="D189" i="16"/>
  <c r="C189" i="16"/>
  <c r="D188" i="16"/>
  <c r="C188" i="16"/>
  <c r="D187" i="16"/>
  <c r="C187" i="16"/>
  <c r="D186" i="16"/>
  <c r="C186" i="16"/>
  <c r="E186" i="16" s="1"/>
  <c r="D185" i="16"/>
  <c r="C185" i="16"/>
  <c r="D184" i="16"/>
  <c r="C184" i="16"/>
  <c r="D183" i="16"/>
  <c r="C183" i="16"/>
  <c r="D182" i="16"/>
  <c r="C182" i="16"/>
  <c r="E182" i="16" s="1"/>
  <c r="D181" i="16"/>
  <c r="C181" i="16"/>
  <c r="D180" i="16"/>
  <c r="C180" i="16"/>
  <c r="D179" i="16"/>
  <c r="C179" i="16"/>
  <c r="D178" i="16"/>
  <c r="C178" i="16"/>
  <c r="D177" i="16"/>
  <c r="C177" i="16"/>
  <c r="D176" i="16"/>
  <c r="C176" i="16"/>
  <c r="D175" i="16"/>
  <c r="C175" i="16"/>
  <c r="D174" i="16"/>
  <c r="C174" i="16"/>
  <c r="D173" i="16"/>
  <c r="C173" i="16"/>
  <c r="D172" i="16"/>
  <c r="C172" i="16"/>
  <c r="D171" i="16"/>
  <c r="C171" i="16"/>
  <c r="D170" i="16"/>
  <c r="C170" i="16"/>
  <c r="D169" i="16"/>
  <c r="C169" i="16"/>
  <c r="D168" i="16"/>
  <c r="C168" i="16"/>
  <c r="D167" i="16"/>
  <c r="C167" i="16"/>
  <c r="D166" i="16"/>
  <c r="C166" i="16"/>
  <c r="E166" i="16" s="1"/>
  <c r="D165" i="16"/>
  <c r="C165" i="16"/>
  <c r="D164" i="16"/>
  <c r="C164" i="16"/>
  <c r="D163" i="16"/>
  <c r="C163" i="16"/>
  <c r="D162" i="16"/>
  <c r="C162" i="16"/>
  <c r="D161" i="16"/>
  <c r="C161" i="16"/>
  <c r="E161" i="16" s="1"/>
  <c r="D160" i="16"/>
  <c r="C160" i="16"/>
  <c r="D159" i="16"/>
  <c r="E159" i="16" s="1"/>
  <c r="C159" i="16"/>
  <c r="D158" i="16"/>
  <c r="C158" i="16"/>
  <c r="D157" i="16"/>
  <c r="C157" i="16"/>
  <c r="D156" i="16"/>
  <c r="C156" i="16"/>
  <c r="D155" i="16"/>
  <c r="C155" i="16"/>
  <c r="D154" i="16"/>
  <c r="C154" i="16"/>
  <c r="E154" i="16" s="1"/>
  <c r="D153" i="16"/>
  <c r="C153" i="16"/>
  <c r="D152" i="16"/>
  <c r="C152" i="16"/>
  <c r="D151" i="16"/>
  <c r="E151" i="16" s="1"/>
  <c r="C151" i="16"/>
  <c r="D150" i="16"/>
  <c r="C150" i="16"/>
  <c r="E150" i="16" s="1"/>
  <c r="D149" i="16"/>
  <c r="C149" i="16"/>
  <c r="D148" i="16"/>
  <c r="C148" i="16"/>
  <c r="D147" i="16"/>
  <c r="C147" i="16"/>
  <c r="D146" i="16"/>
  <c r="C146" i="16"/>
  <c r="E146" i="16" s="1"/>
  <c r="D145" i="16"/>
  <c r="C145" i="16"/>
  <c r="D144" i="16"/>
  <c r="C144" i="16"/>
  <c r="D143" i="16"/>
  <c r="C143" i="16"/>
  <c r="D142" i="16"/>
  <c r="C142" i="16"/>
  <c r="D141" i="16"/>
  <c r="C141" i="16"/>
  <c r="D140" i="16"/>
  <c r="C140" i="16"/>
  <c r="D139" i="16"/>
  <c r="C139" i="16"/>
  <c r="D138" i="16"/>
  <c r="C138" i="16"/>
  <c r="D137" i="16"/>
  <c r="C137" i="16"/>
  <c r="D136" i="16"/>
  <c r="C136" i="16"/>
  <c r="D135" i="16"/>
  <c r="C135" i="16"/>
  <c r="D134" i="16"/>
  <c r="C134" i="16"/>
  <c r="E134" i="16" s="1"/>
  <c r="D133" i="16"/>
  <c r="C133" i="16"/>
  <c r="D132" i="16"/>
  <c r="C132" i="16"/>
  <c r="D131" i="16"/>
  <c r="C131" i="16"/>
  <c r="D130" i="16"/>
  <c r="C130" i="16"/>
  <c r="D129" i="16"/>
  <c r="C129" i="16"/>
  <c r="E129" i="16" s="1"/>
  <c r="D128" i="16"/>
  <c r="C128" i="16"/>
  <c r="D127" i="16"/>
  <c r="E127" i="16" s="1"/>
  <c r="C127" i="16"/>
  <c r="D126" i="16"/>
  <c r="C126" i="16"/>
  <c r="E126" i="16" s="1"/>
  <c r="D125" i="16"/>
  <c r="C125" i="16"/>
  <c r="E124" i="16"/>
  <c r="D124" i="16"/>
  <c r="C124" i="16"/>
  <c r="D123" i="16"/>
  <c r="C123" i="16"/>
  <c r="D122" i="16"/>
  <c r="C122" i="16"/>
  <c r="D121" i="16"/>
  <c r="C121" i="16"/>
  <c r="D120" i="16"/>
  <c r="C120" i="16"/>
  <c r="D119" i="16"/>
  <c r="C119" i="16"/>
  <c r="D118" i="16"/>
  <c r="C118" i="16"/>
  <c r="D117" i="16"/>
  <c r="C117" i="16"/>
  <c r="D116" i="16"/>
  <c r="C116" i="16"/>
  <c r="D115" i="16"/>
  <c r="C115" i="16"/>
  <c r="E115" i="16" s="1"/>
  <c r="D114" i="16"/>
  <c r="C114" i="16"/>
  <c r="D113" i="16"/>
  <c r="C113" i="16"/>
  <c r="D112" i="16"/>
  <c r="C112" i="16"/>
  <c r="D111" i="16"/>
  <c r="C111" i="16"/>
  <c r="D110" i="16"/>
  <c r="E110" i="16" s="1"/>
  <c r="C110" i="16"/>
  <c r="D109" i="16"/>
  <c r="C109" i="16"/>
  <c r="D108" i="16"/>
  <c r="C108" i="16"/>
  <c r="D107" i="16"/>
  <c r="C107" i="16"/>
  <c r="E107" i="16" s="1"/>
  <c r="D106" i="16"/>
  <c r="C106" i="16"/>
  <c r="D105" i="16"/>
  <c r="C105" i="16"/>
  <c r="D104" i="16"/>
  <c r="C104" i="16"/>
  <c r="D103" i="16"/>
  <c r="C103" i="16"/>
  <c r="D102" i="16"/>
  <c r="C102" i="16"/>
  <c r="D101" i="16"/>
  <c r="C101" i="16"/>
  <c r="D100" i="16"/>
  <c r="C100" i="16"/>
  <c r="D99" i="16"/>
  <c r="C99" i="16"/>
  <c r="D98" i="16"/>
  <c r="C98" i="16"/>
  <c r="D97" i="16"/>
  <c r="C97" i="16"/>
  <c r="D96" i="16"/>
  <c r="C96" i="16"/>
  <c r="D95" i="16"/>
  <c r="C95" i="16"/>
  <c r="D94" i="16"/>
  <c r="C94" i="16"/>
  <c r="D93" i="16"/>
  <c r="C93" i="16"/>
  <c r="D92" i="16"/>
  <c r="C92" i="16"/>
  <c r="D91" i="16"/>
  <c r="C91" i="16"/>
  <c r="D90" i="16"/>
  <c r="C90" i="16"/>
  <c r="D89" i="16"/>
  <c r="C89" i="16"/>
  <c r="D88" i="16"/>
  <c r="C88" i="16"/>
  <c r="D87" i="16"/>
  <c r="C87" i="16"/>
  <c r="D86" i="16"/>
  <c r="C86" i="16"/>
  <c r="E85" i="16"/>
  <c r="D85" i="16"/>
  <c r="C85" i="16"/>
  <c r="D84" i="16"/>
  <c r="C84" i="16"/>
  <c r="D83" i="16"/>
  <c r="C83" i="16"/>
  <c r="E83" i="16" s="1"/>
  <c r="D82" i="16"/>
  <c r="C82" i="16"/>
  <c r="D81" i="16"/>
  <c r="C81" i="16"/>
  <c r="D80" i="16"/>
  <c r="C80" i="16"/>
  <c r="D79" i="16"/>
  <c r="C79" i="16"/>
  <c r="D78" i="16"/>
  <c r="C78" i="16"/>
  <c r="E78" i="16" s="1"/>
  <c r="D77" i="16"/>
  <c r="C77" i="16"/>
  <c r="D76" i="16"/>
  <c r="C76" i="16"/>
  <c r="D75" i="16"/>
  <c r="C75" i="16"/>
  <c r="D74" i="16"/>
  <c r="C74" i="16"/>
  <c r="D73" i="16"/>
  <c r="C73" i="16"/>
  <c r="D72" i="16"/>
  <c r="C72" i="16"/>
  <c r="D71" i="16"/>
  <c r="C71" i="16"/>
  <c r="D70" i="16"/>
  <c r="C70" i="16"/>
  <c r="D69" i="16"/>
  <c r="C69" i="16"/>
  <c r="D68" i="16"/>
  <c r="C68" i="16"/>
  <c r="E68" i="16" s="1"/>
  <c r="D67" i="16"/>
  <c r="C67" i="16"/>
  <c r="D66" i="16"/>
  <c r="C66" i="16"/>
  <c r="D65" i="16"/>
  <c r="C65" i="16"/>
  <c r="D64" i="16"/>
  <c r="C64" i="16"/>
  <c r="E64" i="16" s="1"/>
  <c r="D63" i="16"/>
  <c r="C63" i="16"/>
  <c r="D62" i="16"/>
  <c r="C62" i="16"/>
  <c r="D61" i="16"/>
  <c r="E61" i="16" s="1"/>
  <c r="C61" i="16"/>
  <c r="D60" i="16"/>
  <c r="C60" i="16"/>
  <c r="E60" i="16" s="1"/>
  <c r="D59" i="16"/>
  <c r="C59" i="16"/>
  <c r="D58" i="16"/>
  <c r="C58" i="16"/>
  <c r="D57" i="16"/>
  <c r="C57" i="16"/>
  <c r="D56" i="16"/>
  <c r="C56" i="16"/>
  <c r="E56" i="16" s="1"/>
  <c r="D55" i="16"/>
  <c r="C55" i="16"/>
  <c r="D54" i="16"/>
  <c r="C54" i="16"/>
  <c r="D53" i="16"/>
  <c r="C53" i="16"/>
  <c r="D52" i="16"/>
  <c r="C52" i="16"/>
  <c r="D51" i="16"/>
  <c r="C51" i="16"/>
  <c r="D50" i="16"/>
  <c r="C50" i="16"/>
  <c r="E50" i="16" s="1"/>
  <c r="D49" i="16"/>
  <c r="C49" i="16"/>
  <c r="D48" i="16"/>
  <c r="C48" i="16"/>
  <c r="D47" i="16"/>
  <c r="C47" i="16"/>
  <c r="D46" i="16"/>
  <c r="C46" i="16"/>
  <c r="E46" i="16" s="1"/>
  <c r="D45" i="16"/>
  <c r="C45" i="16"/>
  <c r="D44" i="16"/>
  <c r="C44" i="16"/>
  <c r="D43" i="16"/>
  <c r="C43" i="16"/>
  <c r="D42" i="16"/>
  <c r="C42" i="16"/>
  <c r="E42" i="16" s="1"/>
  <c r="D41" i="16"/>
  <c r="C41" i="16"/>
  <c r="D40" i="16"/>
  <c r="C40" i="16"/>
  <c r="D39" i="16"/>
  <c r="C39" i="16"/>
  <c r="D38" i="16"/>
  <c r="C38" i="16"/>
  <c r="D37" i="16"/>
  <c r="C37" i="16"/>
  <c r="D36" i="16"/>
  <c r="C36" i="16"/>
  <c r="D35" i="16"/>
  <c r="C35" i="16"/>
  <c r="D34" i="16"/>
  <c r="C34" i="16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E20" i="16" s="1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E13" i="16" s="1"/>
  <c r="C13" i="16"/>
  <c r="D12" i="16"/>
  <c r="C12" i="16"/>
  <c r="D11" i="16"/>
  <c r="C11" i="16"/>
  <c r="E11" i="16" s="1"/>
  <c r="D10" i="16"/>
  <c r="C10" i="16"/>
  <c r="D9" i="16"/>
  <c r="C9" i="16"/>
  <c r="D8" i="16"/>
  <c r="C8" i="16"/>
  <c r="D7" i="16"/>
  <c r="C7" i="16"/>
  <c r="D6" i="16"/>
  <c r="C6" i="16"/>
  <c r="D5" i="16"/>
  <c r="C5" i="16"/>
  <c r="D4" i="16"/>
  <c r="C4" i="16"/>
  <c r="D3" i="16"/>
  <c r="C3" i="16"/>
  <c r="D2" i="16"/>
  <c r="C2" i="16"/>
  <c r="H6" i="8"/>
  <c r="E4" i="8"/>
  <c r="E5" i="8"/>
  <c r="E8" i="8"/>
  <c r="E11" i="8"/>
  <c r="E12" i="8"/>
  <c r="E13" i="8"/>
  <c r="E15" i="8"/>
  <c r="E16" i="8"/>
  <c r="E19" i="8"/>
  <c r="E20" i="8"/>
  <c r="E21" i="8"/>
  <c r="E22" i="8"/>
  <c r="E23" i="8"/>
  <c r="E24" i="8"/>
  <c r="E27" i="8"/>
  <c r="E28" i="8"/>
  <c r="E29" i="8"/>
  <c r="E32" i="8"/>
  <c r="E35" i="8"/>
  <c r="E36" i="8"/>
  <c r="E37" i="8"/>
  <c r="E40" i="8"/>
  <c r="E43" i="8"/>
  <c r="E44" i="8"/>
  <c r="E45" i="8"/>
  <c r="E47" i="8"/>
  <c r="E48" i="8"/>
  <c r="E51" i="8"/>
  <c r="E52" i="8"/>
  <c r="E53" i="8"/>
  <c r="E54" i="8"/>
  <c r="E55" i="8"/>
  <c r="E56" i="8"/>
  <c r="E59" i="8"/>
  <c r="E60" i="8"/>
  <c r="E61" i="8"/>
  <c r="E64" i="8"/>
  <c r="E67" i="8"/>
  <c r="E68" i="8"/>
  <c r="E69" i="8"/>
  <c r="E72" i="8"/>
  <c r="E75" i="8"/>
  <c r="E76" i="8"/>
  <c r="E77" i="8"/>
  <c r="E79" i="8"/>
  <c r="E80" i="8"/>
  <c r="E83" i="8"/>
  <c r="E84" i="8"/>
  <c r="E85" i="8"/>
  <c r="E86" i="8"/>
  <c r="E87" i="8"/>
  <c r="E88" i="8"/>
  <c r="E91" i="8"/>
  <c r="E92" i="8"/>
  <c r="E93" i="8"/>
  <c r="E96" i="8"/>
  <c r="E99" i="8"/>
  <c r="E100" i="8"/>
  <c r="E101" i="8"/>
  <c r="E104" i="8"/>
  <c r="E107" i="8"/>
  <c r="E108" i="8"/>
  <c r="E109" i="8"/>
  <c r="E111" i="8"/>
  <c r="E112" i="8"/>
  <c r="E115" i="8"/>
  <c r="E116" i="8"/>
  <c r="E117" i="8"/>
  <c r="E118" i="8"/>
  <c r="E119" i="8"/>
  <c r="E120" i="8"/>
  <c r="E123" i="8"/>
  <c r="E124" i="8"/>
  <c r="E125" i="8"/>
  <c r="E128" i="8"/>
  <c r="E131" i="8"/>
  <c r="E132" i="8"/>
  <c r="E133" i="8"/>
  <c r="E136" i="8"/>
  <c r="E139" i="8"/>
  <c r="E140" i="8"/>
  <c r="E141" i="8"/>
  <c r="E143" i="8"/>
  <c r="E144" i="8"/>
  <c r="E147" i="8"/>
  <c r="E148" i="8"/>
  <c r="E149" i="8"/>
  <c r="E150" i="8"/>
  <c r="E151" i="8"/>
  <c r="E152" i="8"/>
  <c r="E155" i="8"/>
  <c r="E156" i="8"/>
  <c r="E157" i="8"/>
  <c r="E160" i="8"/>
  <c r="E163" i="8"/>
  <c r="E164" i="8"/>
  <c r="E165" i="8"/>
  <c r="E168" i="8"/>
  <c r="E171" i="8"/>
  <c r="E172" i="8"/>
  <c r="E173" i="8"/>
  <c r="E175" i="8"/>
  <c r="E176" i="8"/>
  <c r="E179" i="8"/>
  <c r="E180" i="8"/>
  <c r="E181" i="8"/>
  <c r="E182" i="8"/>
  <c r="E183" i="8"/>
  <c r="E184" i="8"/>
  <c r="E187" i="8"/>
  <c r="E188" i="8"/>
  <c r="E189" i="8"/>
  <c r="E192" i="8"/>
  <c r="E195" i="8"/>
  <c r="E196" i="8"/>
  <c r="E197" i="8"/>
  <c r="E200" i="8"/>
  <c r="E203" i="8"/>
  <c r="E204" i="8"/>
  <c r="E205" i="8"/>
  <c r="E207" i="8"/>
  <c r="E208" i="8"/>
  <c r="E211" i="8"/>
  <c r="E212" i="8"/>
  <c r="E213" i="8"/>
  <c r="E214" i="8"/>
  <c r="E215" i="8"/>
  <c r="E216" i="8"/>
  <c r="E219" i="8"/>
  <c r="E220" i="8"/>
  <c r="E221" i="8"/>
  <c r="E224" i="8"/>
  <c r="E227" i="8"/>
  <c r="E228" i="8"/>
  <c r="E229" i="8"/>
  <c r="E232" i="8"/>
  <c r="E235" i="8"/>
  <c r="E236" i="8"/>
  <c r="E237" i="8"/>
  <c r="E239" i="8"/>
  <c r="E240" i="8"/>
  <c r="E243" i="8"/>
  <c r="E244" i="8"/>
  <c r="E245" i="8"/>
  <c r="I2" i="3"/>
  <c r="L11" i="3"/>
  <c r="L10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L9" i="3"/>
  <c r="L8" i="3"/>
  <c r="L3" i="3"/>
  <c r="L6" i="3"/>
  <c r="G244" i="14"/>
  <c r="G240" i="14"/>
  <c r="G236" i="14"/>
  <c r="G232" i="14"/>
  <c r="G228" i="14"/>
  <c r="G224" i="14"/>
  <c r="G220" i="14"/>
  <c r="G216" i="14"/>
  <c r="G212" i="14"/>
  <c r="G208" i="14"/>
  <c r="G204" i="14"/>
  <c r="G200" i="14"/>
  <c r="G196" i="14"/>
  <c r="G192" i="14"/>
  <c r="G188" i="14"/>
  <c r="G184" i="14"/>
  <c r="G180" i="14"/>
  <c r="G176" i="14"/>
  <c r="G172" i="14"/>
  <c r="G168" i="14"/>
  <c r="G164" i="14"/>
  <c r="G160" i="14"/>
  <c r="G156" i="14"/>
  <c r="G152" i="14"/>
  <c r="G148" i="14"/>
  <c r="G144" i="14"/>
  <c r="G140" i="14"/>
  <c r="G136" i="14"/>
  <c r="G132" i="14"/>
  <c r="G128" i="14"/>
  <c r="G124" i="14"/>
  <c r="G120" i="14"/>
  <c r="G116" i="14"/>
  <c r="G112" i="14"/>
  <c r="G108" i="14"/>
  <c r="G104" i="14"/>
  <c r="G100" i="14"/>
  <c r="G96" i="14"/>
  <c r="G92" i="14"/>
  <c r="G88" i="14"/>
  <c r="G84" i="14"/>
  <c r="G80" i="14"/>
  <c r="G76" i="14"/>
  <c r="G72" i="14"/>
  <c r="G68" i="14"/>
  <c r="G64" i="14"/>
  <c r="G60" i="14"/>
  <c r="G56" i="14"/>
  <c r="G52" i="14"/>
  <c r="G48" i="14"/>
  <c r="G44" i="14"/>
  <c r="G40" i="14"/>
  <c r="G36" i="14"/>
  <c r="G32" i="14"/>
  <c r="G28" i="14"/>
  <c r="G24" i="14"/>
  <c r="G20" i="14"/>
  <c r="G10" i="14"/>
  <c r="K9" i="14"/>
  <c r="K8" i="14"/>
  <c r="K7" i="14"/>
  <c r="K6" i="14"/>
  <c r="K5" i="14"/>
  <c r="G13" i="14" s="1"/>
  <c r="M11" i="7"/>
  <c r="I248" i="7"/>
  <c r="I3" i="7"/>
  <c r="I184" i="7"/>
  <c r="I185" i="7"/>
  <c r="M5" i="7"/>
  <c r="H4" i="8" l="1"/>
  <c r="H3" i="8"/>
  <c r="I7" i="16"/>
  <c r="I9" i="16" s="1"/>
  <c r="B18" i="11"/>
  <c r="K12" i="14"/>
  <c r="B17" i="11" s="1"/>
  <c r="B19" i="11" s="1"/>
  <c r="B6" i="11"/>
  <c r="H8" i="8"/>
  <c r="L5" i="3"/>
  <c r="B5" i="11" s="1"/>
  <c r="E55" i="17"/>
  <c r="E9" i="17"/>
  <c r="E23" i="17"/>
  <c r="E41" i="17"/>
  <c r="E73" i="17"/>
  <c r="E87" i="17"/>
  <c r="E105" i="17"/>
  <c r="E119" i="17"/>
  <c r="E137" i="17"/>
  <c r="E151" i="17"/>
  <c r="E169" i="17"/>
  <c r="E183" i="17"/>
  <c r="E201" i="17"/>
  <c r="E215" i="17"/>
  <c r="E233" i="17"/>
  <c r="E3" i="17"/>
  <c r="E10" i="17"/>
  <c r="E24" i="17"/>
  <c r="E35" i="17"/>
  <c r="E42" i="17"/>
  <c r="E56" i="17"/>
  <c r="E67" i="17"/>
  <c r="E74" i="17"/>
  <c r="E88" i="17"/>
  <c r="E99" i="17"/>
  <c r="E106" i="17"/>
  <c r="E120" i="17"/>
  <c r="E131" i="17"/>
  <c r="E138" i="17"/>
  <c r="E152" i="17"/>
  <c r="E163" i="17"/>
  <c r="E170" i="17"/>
  <c r="E184" i="17"/>
  <c r="E195" i="17"/>
  <c r="E202" i="17"/>
  <c r="E216" i="17"/>
  <c r="E227" i="17"/>
  <c r="E234" i="17"/>
  <c r="E21" i="17"/>
  <c r="E53" i="17"/>
  <c r="E85" i="17"/>
  <c r="E117" i="17"/>
  <c r="E149" i="17"/>
  <c r="E181" i="17"/>
  <c r="E213" i="17"/>
  <c r="E245" i="17"/>
  <c r="E7" i="17"/>
  <c r="I2" i="17" s="1"/>
  <c r="E25" i="17"/>
  <c r="E39" i="17"/>
  <c r="E89" i="17"/>
  <c r="E135" i="17"/>
  <c r="E153" i="17"/>
  <c r="E167" i="17"/>
  <c r="E185" i="17"/>
  <c r="E199" i="17"/>
  <c r="E217" i="17"/>
  <c r="E231" i="17"/>
  <c r="E8" i="17"/>
  <c r="E19" i="17"/>
  <c r="E26" i="17"/>
  <c r="E40" i="17"/>
  <c r="E51" i="17"/>
  <c r="E58" i="17"/>
  <c r="E72" i="17"/>
  <c r="E83" i="17"/>
  <c r="E90" i="17"/>
  <c r="E104" i="17"/>
  <c r="E115" i="17"/>
  <c r="E122" i="17"/>
  <c r="E136" i="17"/>
  <c r="E147" i="17"/>
  <c r="E154" i="17"/>
  <c r="E168" i="17"/>
  <c r="E179" i="17"/>
  <c r="E186" i="17"/>
  <c r="E200" i="17"/>
  <c r="E211" i="17"/>
  <c r="E218" i="17"/>
  <c r="E232" i="17"/>
  <c r="E243" i="17"/>
  <c r="E57" i="17"/>
  <c r="E71" i="17"/>
  <c r="E103" i="17"/>
  <c r="E121" i="17"/>
  <c r="E5" i="17"/>
  <c r="E37" i="17"/>
  <c r="E69" i="17"/>
  <c r="E101" i="17"/>
  <c r="E133" i="17"/>
  <c r="E165" i="17"/>
  <c r="E197" i="17"/>
  <c r="E229" i="17"/>
  <c r="E54" i="16"/>
  <c r="E121" i="16"/>
  <c r="E176" i="16"/>
  <c r="E180" i="16"/>
  <c r="E192" i="16"/>
  <c r="E196" i="16"/>
  <c r="E30" i="16"/>
  <c r="E86" i="16"/>
  <c r="E90" i="16"/>
  <c r="E94" i="16"/>
  <c r="E102" i="16"/>
  <c r="E149" i="16"/>
  <c r="E173" i="16"/>
  <c r="E220" i="16"/>
  <c r="E244" i="16"/>
  <c r="E44" i="16"/>
  <c r="E52" i="16"/>
  <c r="E80" i="16"/>
  <c r="E84" i="16"/>
  <c r="E87" i="16"/>
  <c r="E238" i="16"/>
  <c r="E242" i="16"/>
  <c r="E246" i="16"/>
  <c r="E25" i="16"/>
  <c r="E49" i="16"/>
  <c r="E53" i="16"/>
  <c r="E69" i="16"/>
  <c r="E73" i="16"/>
  <c r="E77" i="16"/>
  <c r="E92" i="16"/>
  <c r="E171" i="16"/>
  <c r="E179" i="16"/>
  <c r="E203" i="16"/>
  <c r="E211" i="16"/>
  <c r="E10" i="16"/>
  <c r="E14" i="16"/>
  <c r="E18" i="16"/>
  <c r="E136" i="16"/>
  <c r="E140" i="16"/>
  <c r="E148" i="16"/>
  <c r="E156" i="16"/>
  <c r="E160" i="16"/>
  <c r="E164" i="16"/>
  <c r="E219" i="16"/>
  <c r="E17" i="16"/>
  <c r="E32" i="16"/>
  <c r="E36" i="16"/>
  <c r="E67" i="16"/>
  <c r="E97" i="16"/>
  <c r="E128" i="16"/>
  <c r="E132" i="16"/>
  <c r="E174" i="16"/>
  <c r="E178" i="16"/>
  <c r="E201" i="16"/>
  <c r="E232" i="16"/>
  <c r="E236" i="16"/>
  <c r="E240" i="16"/>
  <c r="E117" i="16"/>
  <c r="E6" i="16"/>
  <c r="E22" i="16"/>
  <c r="E45" i="16"/>
  <c r="E72" i="16"/>
  <c r="E76" i="16"/>
  <c r="E114" i="16"/>
  <c r="E118" i="16"/>
  <c r="E122" i="16"/>
  <c r="E153" i="16"/>
  <c r="E168" i="16"/>
  <c r="E172" i="16"/>
  <c r="E187" i="16"/>
  <c r="E214" i="16"/>
  <c r="E218" i="16"/>
  <c r="E222" i="16"/>
  <c r="E226" i="16"/>
  <c r="E237" i="16"/>
  <c r="E71" i="16"/>
  <c r="E15" i="16"/>
  <c r="E38" i="16"/>
  <c r="E95" i="16"/>
  <c r="E229" i="16"/>
  <c r="E4" i="16"/>
  <c r="E12" i="16"/>
  <c r="E23" i="16"/>
  <c r="E35" i="16"/>
  <c r="E43" i="16"/>
  <c r="E51" i="16"/>
  <c r="E62" i="16"/>
  <c r="E66" i="16"/>
  <c r="E81" i="16"/>
  <c r="E96" i="16"/>
  <c r="E100" i="16"/>
  <c r="E119" i="16"/>
  <c r="E142" i="16"/>
  <c r="E158" i="16"/>
  <c r="E188" i="16"/>
  <c r="E200" i="16"/>
  <c r="E204" i="16"/>
  <c r="E208" i="16"/>
  <c r="E223" i="16"/>
  <c r="E235" i="16"/>
  <c r="E239" i="16"/>
  <c r="E243" i="16"/>
  <c r="E24" i="16"/>
  <c r="E28" i="16"/>
  <c r="E59" i="16"/>
  <c r="E70" i="16"/>
  <c r="E89" i="16"/>
  <c r="E104" i="16"/>
  <c r="E108" i="16"/>
  <c r="E116" i="16"/>
  <c r="E139" i="16"/>
  <c r="E147" i="16"/>
  <c r="E185" i="16"/>
  <c r="E193" i="16"/>
  <c r="E224" i="16"/>
  <c r="E228" i="16"/>
  <c r="E2" i="16"/>
  <c r="J2" i="16" s="1"/>
  <c r="E48" i="16"/>
  <c r="E65" i="16"/>
  <c r="E82" i="16"/>
  <c r="E177" i="16"/>
  <c r="E184" i="16"/>
  <c r="E195" i="16"/>
  <c r="E202" i="16"/>
  <c r="E209" i="16"/>
  <c r="E216" i="16"/>
  <c r="E227" i="16"/>
  <c r="E234" i="16"/>
  <c r="E241" i="16"/>
  <c r="E79" i="16"/>
  <c r="E93" i="16"/>
  <c r="E125" i="16"/>
  <c r="E157" i="16"/>
  <c r="E199" i="16"/>
  <c r="E231" i="16"/>
  <c r="E7" i="16"/>
  <c r="E143" i="16"/>
  <c r="E189" i="16"/>
  <c r="E39" i="16"/>
  <c r="E111" i="16"/>
  <c r="E221" i="16"/>
  <c r="E8" i="16"/>
  <c r="E19" i="16"/>
  <c r="E26" i="16"/>
  <c r="E29" i="16"/>
  <c r="E33" i="16"/>
  <c r="E40" i="16"/>
  <c r="E57" i="16"/>
  <c r="E63" i="16"/>
  <c r="E74" i="16"/>
  <c r="E91" i="16"/>
  <c r="E98" i="16"/>
  <c r="E101" i="16"/>
  <c r="E105" i="16"/>
  <c r="E112" i="16"/>
  <c r="E123" i="16"/>
  <c r="E130" i="16"/>
  <c r="E133" i="16"/>
  <c r="E137" i="16"/>
  <c r="E144" i="16"/>
  <c r="E155" i="16"/>
  <c r="E162" i="16"/>
  <c r="E165" i="16"/>
  <c r="E169" i="16"/>
  <c r="E175" i="16"/>
  <c r="E207" i="16"/>
  <c r="E31" i="16"/>
  <c r="E55" i="16"/>
  <c r="E103" i="16"/>
  <c r="I5" i="16"/>
  <c r="E135" i="16"/>
  <c r="E167" i="16"/>
  <c r="E181" i="16"/>
  <c r="E213" i="16"/>
  <c r="E245" i="16"/>
  <c r="E3" i="16"/>
  <c r="E21" i="16"/>
  <c r="E9" i="16"/>
  <c r="E16" i="16"/>
  <c r="E27" i="16"/>
  <c r="E34" i="16"/>
  <c r="E37" i="16"/>
  <c r="E41" i="16"/>
  <c r="E47" i="16"/>
  <c r="E58" i="16"/>
  <c r="E75" i="16"/>
  <c r="E88" i="16"/>
  <c r="E99" i="16"/>
  <c r="E106" i="16"/>
  <c r="E109" i="16"/>
  <c r="E113" i="16"/>
  <c r="E120" i="16"/>
  <c r="E131" i="16"/>
  <c r="E138" i="16"/>
  <c r="E141" i="16"/>
  <c r="E145" i="16"/>
  <c r="E152" i="16"/>
  <c r="E163" i="16"/>
  <c r="E170" i="16"/>
  <c r="E183" i="16"/>
  <c r="E215" i="16"/>
  <c r="E5" i="16"/>
  <c r="B7" i="11"/>
  <c r="G5" i="14"/>
  <c r="G17" i="14"/>
  <c r="G8" i="14"/>
  <c r="G11" i="14"/>
  <c r="G14" i="14"/>
  <c r="G21" i="14"/>
  <c r="G25" i="14"/>
  <c r="G29" i="14"/>
  <c r="G33" i="14"/>
  <c r="G37" i="14"/>
  <c r="G41" i="14"/>
  <c r="G45" i="14"/>
  <c r="G49" i="14"/>
  <c r="G53" i="14"/>
  <c r="G57" i="14"/>
  <c r="G61" i="14"/>
  <c r="G65" i="14"/>
  <c r="G69" i="14"/>
  <c r="G73" i="14"/>
  <c r="G77" i="14"/>
  <c r="G81" i="14"/>
  <c r="G85" i="14"/>
  <c r="G89" i="14"/>
  <c r="G93" i="14"/>
  <c r="G97" i="14"/>
  <c r="G101" i="14"/>
  <c r="G105" i="14"/>
  <c r="G109" i="14"/>
  <c r="G113" i="14"/>
  <c r="G117" i="14"/>
  <c r="G121" i="14"/>
  <c r="G125" i="14"/>
  <c r="G129" i="14"/>
  <c r="G133" i="14"/>
  <c r="G137" i="14"/>
  <c r="G141" i="14"/>
  <c r="G145" i="14"/>
  <c r="G149" i="14"/>
  <c r="G153" i="14"/>
  <c r="G157" i="14"/>
  <c r="G161" i="14"/>
  <c r="G165" i="14"/>
  <c r="G169" i="14"/>
  <c r="G173" i="14"/>
  <c r="G177" i="14"/>
  <c r="G181" i="14"/>
  <c r="G185" i="14"/>
  <c r="G189" i="14"/>
  <c r="G193" i="14"/>
  <c r="G197" i="14"/>
  <c r="G201" i="14"/>
  <c r="G205" i="14"/>
  <c r="G209" i="14"/>
  <c r="G213" i="14"/>
  <c r="G217" i="14"/>
  <c r="G221" i="14"/>
  <c r="G225" i="14"/>
  <c r="G229" i="14"/>
  <c r="G233" i="14"/>
  <c r="G237" i="14"/>
  <c r="G241" i="14"/>
  <c r="G245" i="14"/>
  <c r="G2" i="14"/>
  <c r="G6" i="14"/>
  <c r="G12" i="14"/>
  <c r="G15" i="14"/>
  <c r="G18" i="14"/>
  <c r="G22" i="14"/>
  <c r="G26" i="14"/>
  <c r="G30" i="14"/>
  <c r="G34" i="14"/>
  <c r="G38" i="14"/>
  <c r="G42" i="14"/>
  <c r="G46" i="14"/>
  <c r="G50" i="14"/>
  <c r="G54" i="14"/>
  <c r="G58" i="14"/>
  <c r="G62" i="14"/>
  <c r="G66" i="14"/>
  <c r="G70" i="14"/>
  <c r="G74" i="14"/>
  <c r="G78" i="14"/>
  <c r="G82" i="14"/>
  <c r="G86" i="14"/>
  <c r="G90" i="14"/>
  <c r="G94" i="14"/>
  <c r="G98" i="14"/>
  <c r="G102" i="14"/>
  <c r="G106" i="14"/>
  <c r="G110" i="14"/>
  <c r="G114" i="14"/>
  <c r="G118" i="14"/>
  <c r="G122" i="14"/>
  <c r="G126" i="14"/>
  <c r="G130" i="14"/>
  <c r="G134" i="14"/>
  <c r="G138" i="14"/>
  <c r="G142" i="14"/>
  <c r="G146" i="14"/>
  <c r="G150" i="14"/>
  <c r="G154" i="14"/>
  <c r="G158" i="14"/>
  <c r="G162" i="14"/>
  <c r="G166" i="14"/>
  <c r="G170" i="14"/>
  <c r="G174" i="14"/>
  <c r="G178" i="14"/>
  <c r="G182" i="14"/>
  <c r="G186" i="14"/>
  <c r="G190" i="14"/>
  <c r="G194" i="14"/>
  <c r="G198" i="14"/>
  <c r="G202" i="14"/>
  <c r="G206" i="14"/>
  <c r="G210" i="14"/>
  <c r="G214" i="14"/>
  <c r="G218" i="14"/>
  <c r="G222" i="14"/>
  <c r="G226" i="14"/>
  <c r="G230" i="14"/>
  <c r="G234" i="14"/>
  <c r="G238" i="14"/>
  <c r="G242" i="14"/>
  <c r="G246" i="14"/>
  <c r="G3" i="14"/>
  <c r="G9" i="14"/>
  <c r="G16" i="14"/>
  <c r="G19" i="14"/>
  <c r="G23" i="14"/>
  <c r="G27" i="14"/>
  <c r="G31" i="14"/>
  <c r="G35" i="14"/>
  <c r="G39" i="14"/>
  <c r="G43" i="14"/>
  <c r="G47" i="14"/>
  <c r="G51" i="14"/>
  <c r="G55" i="14"/>
  <c r="G59" i="14"/>
  <c r="G63" i="14"/>
  <c r="G67" i="14"/>
  <c r="G71" i="14"/>
  <c r="G75" i="14"/>
  <c r="G79" i="14"/>
  <c r="G83" i="14"/>
  <c r="G87" i="14"/>
  <c r="G91" i="14"/>
  <c r="G95" i="14"/>
  <c r="G99" i="14"/>
  <c r="G103" i="14"/>
  <c r="G107" i="14"/>
  <c r="G111" i="14"/>
  <c r="G115" i="14"/>
  <c r="G119" i="14"/>
  <c r="G123" i="14"/>
  <c r="G127" i="14"/>
  <c r="G131" i="14"/>
  <c r="G135" i="14"/>
  <c r="G139" i="14"/>
  <c r="G143" i="14"/>
  <c r="G147" i="14"/>
  <c r="G151" i="14"/>
  <c r="G155" i="14"/>
  <c r="G159" i="14"/>
  <c r="G163" i="14"/>
  <c r="G167" i="14"/>
  <c r="G171" i="14"/>
  <c r="G175" i="14"/>
  <c r="G179" i="14"/>
  <c r="G183" i="14"/>
  <c r="G187" i="14"/>
  <c r="G191" i="14"/>
  <c r="G195" i="14"/>
  <c r="G199" i="14"/>
  <c r="G203" i="14"/>
  <c r="G207" i="14"/>
  <c r="G211" i="14"/>
  <c r="G215" i="14"/>
  <c r="G219" i="14"/>
  <c r="G223" i="14"/>
  <c r="G227" i="14"/>
  <c r="G231" i="14"/>
  <c r="G235" i="14"/>
  <c r="G239" i="14"/>
  <c r="G243" i="14"/>
  <c r="G247" i="14"/>
  <c r="G4" i="14"/>
  <c r="G7" i="14"/>
  <c r="M6" i="7"/>
  <c r="B11" i="11" s="1"/>
  <c r="I3" i="17" l="1"/>
  <c r="J3" i="16"/>
  <c r="K16" i="14"/>
  <c r="K17" i="14"/>
  <c r="M8" i="7"/>
  <c r="M10" i="7"/>
  <c r="M9" i="7"/>
  <c r="M7" i="7"/>
  <c r="I57" i="7"/>
  <c r="M4" i="7"/>
  <c r="I17" i="7" s="1"/>
  <c r="B12" i="11" l="1"/>
  <c r="B13" i="11" s="1"/>
  <c r="H9" i="8"/>
  <c r="H11" i="8" s="1"/>
  <c r="I129" i="7"/>
  <c r="I177" i="7"/>
  <c r="I169" i="7"/>
  <c r="I225" i="7"/>
  <c r="I161" i="7"/>
  <c r="I97" i="7"/>
  <c r="I33" i="7"/>
  <c r="I65" i="7"/>
  <c r="I241" i="7"/>
  <c r="I49" i="7"/>
  <c r="I41" i="7"/>
  <c r="I217" i="7"/>
  <c r="I153" i="7"/>
  <c r="I89" i="7"/>
  <c r="I25" i="7"/>
  <c r="I105" i="7"/>
  <c r="I209" i="7"/>
  <c r="I145" i="7"/>
  <c r="I81" i="7"/>
  <c r="I193" i="7"/>
  <c r="I113" i="7"/>
  <c r="I233" i="7"/>
  <c r="I10" i="7"/>
  <c r="I201" i="7"/>
  <c r="I137" i="7"/>
  <c r="I73" i="7"/>
  <c r="I9" i="7"/>
  <c r="I121" i="7"/>
  <c r="I240" i="7"/>
  <c r="I232" i="7"/>
  <c r="I224" i="7"/>
  <c r="I216" i="7"/>
  <c r="I208" i="7"/>
  <c r="I200" i="7"/>
  <c r="I192" i="7"/>
  <c r="I176" i="7"/>
  <c r="I168" i="7"/>
  <c r="I160" i="7"/>
  <c r="I152" i="7"/>
  <c r="I144" i="7"/>
  <c r="I136" i="7"/>
  <c r="I128" i="7"/>
  <c r="I120" i="7"/>
  <c r="I112" i="7"/>
  <c r="I104" i="7"/>
  <c r="I96" i="7"/>
  <c r="I88" i="7"/>
  <c r="I80" i="7"/>
  <c r="I72" i="7"/>
  <c r="I64" i="7"/>
  <c r="I56" i="7"/>
  <c r="I48" i="7"/>
  <c r="I40" i="7"/>
  <c r="I32" i="7"/>
  <c r="I24" i="7"/>
  <c r="I16" i="7"/>
  <c r="I8" i="7"/>
  <c r="I247" i="7"/>
  <c r="I239" i="7"/>
  <c r="I231" i="7"/>
  <c r="I223" i="7"/>
  <c r="I215" i="7"/>
  <c r="I207" i="7"/>
  <c r="I199" i="7"/>
  <c r="I191" i="7"/>
  <c r="I183" i="7"/>
  <c r="I175" i="7"/>
  <c r="I167" i="7"/>
  <c r="I159" i="7"/>
  <c r="I151" i="7"/>
  <c r="I143" i="7"/>
  <c r="I135" i="7"/>
  <c r="I127" i="7"/>
  <c r="I119" i="7"/>
  <c r="I111" i="7"/>
  <c r="I103" i="7"/>
  <c r="I95" i="7"/>
  <c r="I87" i="7"/>
  <c r="I79" i="7"/>
  <c r="I71" i="7"/>
  <c r="I63" i="7"/>
  <c r="I55" i="7"/>
  <c r="I47" i="7"/>
  <c r="I39" i="7"/>
  <c r="I31" i="7"/>
  <c r="I23" i="7"/>
  <c r="I15" i="7"/>
  <c r="I7" i="7"/>
  <c r="I246" i="7"/>
  <c r="I238" i="7"/>
  <c r="I230" i="7"/>
  <c r="I222" i="7"/>
  <c r="I214" i="7"/>
  <c r="I206" i="7"/>
  <c r="I198" i="7"/>
  <c r="I190" i="7"/>
  <c r="I182" i="7"/>
  <c r="I174" i="7"/>
  <c r="I166" i="7"/>
  <c r="I158" i="7"/>
  <c r="I150" i="7"/>
  <c r="I142" i="7"/>
  <c r="I134" i="7"/>
  <c r="I126" i="7"/>
  <c r="I118" i="7"/>
  <c r="I110" i="7"/>
  <c r="I102" i="7"/>
  <c r="I94" i="7"/>
  <c r="I86" i="7"/>
  <c r="I78" i="7"/>
  <c r="I70" i="7"/>
  <c r="I62" i="7"/>
  <c r="I54" i="7"/>
  <c r="I46" i="7"/>
  <c r="I38" i="7"/>
  <c r="I30" i="7"/>
  <c r="I22" i="7"/>
  <c r="I14" i="7"/>
  <c r="I6" i="7"/>
  <c r="I245" i="7"/>
  <c r="I237" i="7"/>
  <c r="I229" i="7"/>
  <c r="I221" i="7"/>
  <c r="I213" i="7"/>
  <c r="I205" i="7"/>
  <c r="I197" i="7"/>
  <c r="I189" i="7"/>
  <c r="I181" i="7"/>
  <c r="I173" i="7"/>
  <c r="I165" i="7"/>
  <c r="I157" i="7"/>
  <c r="I149" i="7"/>
  <c r="I141" i="7"/>
  <c r="I133" i="7"/>
  <c r="I125" i="7"/>
  <c r="I117" i="7"/>
  <c r="I109" i="7"/>
  <c r="I101" i="7"/>
  <c r="I93" i="7"/>
  <c r="I85" i="7"/>
  <c r="I77" i="7"/>
  <c r="I69" i="7"/>
  <c r="I61" i="7"/>
  <c r="I53" i="7"/>
  <c r="I45" i="7"/>
  <c r="I37" i="7"/>
  <c r="I29" i="7"/>
  <c r="I21" i="7"/>
  <c r="I13" i="7"/>
  <c r="I5" i="7"/>
  <c r="I244" i="7"/>
  <c r="I236" i="7"/>
  <c r="I228" i="7"/>
  <c r="I220" i="7"/>
  <c r="I212" i="7"/>
  <c r="I204" i="7"/>
  <c r="I196" i="7"/>
  <c r="I188" i="7"/>
  <c r="I180" i="7"/>
  <c r="I172" i="7"/>
  <c r="I164" i="7"/>
  <c r="I156" i="7"/>
  <c r="I148" i="7"/>
  <c r="I140" i="7"/>
  <c r="I132" i="7"/>
  <c r="I124" i="7"/>
  <c r="I116" i="7"/>
  <c r="I108" i="7"/>
  <c r="I100" i="7"/>
  <c r="I92" i="7"/>
  <c r="I84" i="7"/>
  <c r="I76" i="7"/>
  <c r="I68" i="7"/>
  <c r="I60" i="7"/>
  <c r="I52" i="7"/>
  <c r="I44" i="7"/>
  <c r="I36" i="7"/>
  <c r="I28" i="7"/>
  <c r="I20" i="7"/>
  <c r="I12" i="7"/>
  <c r="I4" i="7"/>
  <c r="I243" i="7"/>
  <c r="I235" i="7"/>
  <c r="I227" i="7"/>
  <c r="I219" i="7"/>
  <c r="I211" i="7"/>
  <c r="I203" i="7"/>
  <c r="I195" i="7"/>
  <c r="I187" i="7"/>
  <c r="I179" i="7"/>
  <c r="I171" i="7"/>
  <c r="I163" i="7"/>
  <c r="I155" i="7"/>
  <c r="I139" i="7"/>
  <c r="I131" i="7"/>
  <c r="I123" i="7"/>
  <c r="I115" i="7"/>
  <c r="I107" i="7"/>
  <c r="I99" i="7"/>
  <c r="I91" i="7"/>
  <c r="I83" i="7"/>
  <c r="I75" i="7"/>
  <c r="I67" i="7"/>
  <c r="I59" i="7"/>
  <c r="I51" i="7"/>
  <c r="I43" i="7"/>
  <c r="I35" i="7"/>
  <c r="I27" i="7"/>
  <c r="I19" i="7"/>
  <c r="I11" i="7"/>
  <c r="I147" i="7"/>
  <c r="I242" i="7"/>
  <c r="I234" i="7"/>
  <c r="I226" i="7"/>
  <c r="I218" i="7"/>
  <c r="I210" i="7"/>
  <c r="I202" i="7"/>
  <c r="I194" i="7"/>
  <c r="I186" i="7"/>
  <c r="I178" i="7"/>
  <c r="I170" i="7"/>
  <c r="I162" i="7"/>
  <c r="I154" i="7"/>
  <c r="I146" i="7"/>
  <c r="I138" i="7"/>
  <c r="I130" i="7"/>
  <c r="I122" i="7"/>
  <c r="I114" i="7"/>
  <c r="I106" i="7"/>
  <c r="I98" i="7"/>
  <c r="I90" i="7"/>
  <c r="I82" i="7"/>
  <c r="I74" i="7"/>
  <c r="I66" i="7"/>
  <c r="I58" i="7"/>
  <c r="I50" i="7"/>
  <c r="I42" i="7"/>
  <c r="I34" i="7"/>
  <c r="I26" i="7"/>
  <c r="I18" i="7"/>
  <c r="M12" i="7" l="1"/>
</calcChain>
</file>

<file path=xl/sharedStrings.xml><?xml version="1.0" encoding="utf-8"?>
<sst xmlns="http://schemas.openxmlformats.org/spreadsheetml/2006/main" count="123" uniqueCount="97">
  <si>
    <t>Date</t>
  </si>
  <si>
    <t>Open</t>
  </si>
  <si>
    <t>High</t>
  </si>
  <si>
    <t>Low</t>
  </si>
  <si>
    <t>Close</t>
  </si>
  <si>
    <t>Adj Close</t>
  </si>
  <si>
    <t>HDFC</t>
  </si>
  <si>
    <t>ONGC</t>
  </si>
  <si>
    <t>SPICEJET</t>
  </si>
  <si>
    <t>Risk Free rate</t>
  </si>
  <si>
    <t>For HDFC Limited</t>
  </si>
  <si>
    <t>Expected Return</t>
  </si>
  <si>
    <t>Standard Deviation of Returns</t>
  </si>
  <si>
    <t>Sharpe Ratio</t>
  </si>
  <si>
    <t>For ONGC Limited</t>
  </si>
  <si>
    <t>For SpiceJet Limited</t>
  </si>
  <si>
    <t>FILL YOUR ANSWERS IN THE CELLS HIGHLIGHTED IN YELLOW COLOUR.</t>
  </si>
  <si>
    <t>Institute of Actuarial and Quantitative Studies</t>
  </si>
  <si>
    <t>B.Sc. in Actuarial Science and Quantitative Finance</t>
  </si>
  <si>
    <t>Semester 1</t>
  </si>
  <si>
    <t>Group Members:</t>
  </si>
  <si>
    <t>Name</t>
  </si>
  <si>
    <t>Roll No</t>
  </si>
  <si>
    <t xml:space="preserve">Calculations: Using High </t>
  </si>
  <si>
    <t>Calculation Column</t>
  </si>
  <si>
    <t>a)Expected Share Price:</t>
  </si>
  <si>
    <t>Standardize</t>
  </si>
  <si>
    <t>Return</t>
  </si>
  <si>
    <t>Standard Deviation of Share Price:</t>
  </si>
  <si>
    <t>b) Expected Return:</t>
  </si>
  <si>
    <t>c)Variance on  Share Price:</t>
  </si>
  <si>
    <t>d) Variance on Return:</t>
  </si>
  <si>
    <t>e) Skewness of share price:</t>
  </si>
  <si>
    <t>e)kurtosis of share price:</t>
  </si>
  <si>
    <t>Sr.no</t>
  </si>
  <si>
    <t>s</t>
  </si>
  <si>
    <t>Mean  of share price of standardised data:</t>
  </si>
  <si>
    <t>Variance of share price of standardised data:</t>
  </si>
  <si>
    <t xml:space="preserve">Comment on shape based on Skewness of Share Price:                                                                           It is a positively skewed distribution i.e right skewed distribution </t>
  </si>
  <si>
    <t xml:space="preserve"> Comment on shape based on Kurtosis of Share Price:                                                                                   It is platykurtic or flatter as compared with normal distribution with same mean and standard deviation                                 </t>
  </si>
  <si>
    <t>Standardized Values</t>
  </si>
  <si>
    <t>Rate of Return</t>
  </si>
  <si>
    <t>Share Price Chosen</t>
  </si>
  <si>
    <t xml:space="preserve">Based on Share Price </t>
  </si>
  <si>
    <t>Expected SpiceJet Share Price</t>
  </si>
  <si>
    <t xml:space="preserve">Variance of Share Price </t>
  </si>
  <si>
    <t xml:space="preserve">Standard Deviation of Share Price </t>
  </si>
  <si>
    <t>Skewness</t>
  </si>
  <si>
    <t>Kurtosis</t>
  </si>
  <si>
    <t>Based on Rate of Return</t>
  </si>
  <si>
    <t>Expected Rate of Return</t>
  </si>
  <si>
    <t>Rate Variance</t>
  </si>
  <si>
    <t>Based on Standardized Values</t>
  </si>
  <si>
    <t>Mean</t>
  </si>
  <si>
    <t>Variance</t>
  </si>
  <si>
    <t>Standardise</t>
  </si>
  <si>
    <t>Expected Return=</t>
  </si>
  <si>
    <t>Variance on  Share Price=</t>
  </si>
  <si>
    <t xml:space="preserve"> Variance on Return=</t>
  </si>
  <si>
    <t>Skewness=</t>
  </si>
  <si>
    <t>kurtosis =</t>
  </si>
  <si>
    <t>Mean share price of standardised data=</t>
  </si>
  <si>
    <t>Variance share price of standardised data=</t>
  </si>
  <si>
    <t>Expected Share Price=</t>
  </si>
  <si>
    <t>Comment-</t>
  </si>
  <si>
    <t xml:space="preserve"> Share Value= High</t>
  </si>
  <si>
    <r>
      <t xml:space="preserve">Add your comments here:                                                                                                                                                                                                      All the three stocks, HDFC Limited, ONGC Limited and SpiceJet are giving a </t>
    </r>
    <r>
      <rPr>
        <b/>
        <u/>
        <sz val="11"/>
        <color theme="1"/>
        <rFont val="Calibri"/>
        <family val="2"/>
        <scheme val="minor"/>
      </rPr>
      <t>negative</t>
    </r>
    <r>
      <rPr>
        <b/>
        <sz val="11"/>
        <color theme="1"/>
        <rFont val="Calibri"/>
        <family val="2"/>
        <scheme val="minor"/>
      </rPr>
      <t xml:space="preserve"> sharpie ratio. Sharpie ratio 1 and above is considered good while </t>
    </r>
    <r>
      <rPr>
        <b/>
        <u/>
        <sz val="11"/>
        <color theme="1"/>
        <rFont val="Calibri"/>
        <family val="2"/>
        <scheme val="minor"/>
      </rPr>
      <t>negative sharpie ratio is bad for investment</t>
    </r>
    <r>
      <rPr>
        <b/>
        <sz val="11"/>
        <color theme="1"/>
        <rFont val="Calibri"/>
        <family val="2"/>
        <scheme val="minor"/>
      </rPr>
      <t xml:space="preserve">.                                                                                                                 Negative Sharpie Ratio suggests that </t>
    </r>
    <r>
      <rPr>
        <b/>
        <u/>
        <sz val="11"/>
        <color theme="1"/>
        <rFont val="Calibri"/>
        <family val="2"/>
        <scheme val="minor"/>
      </rPr>
      <t xml:space="preserve">risk free return is higher than the expected return </t>
    </r>
    <r>
      <rPr>
        <b/>
        <sz val="11"/>
        <color theme="1"/>
        <rFont val="Calibri"/>
        <family val="2"/>
        <scheme val="minor"/>
      </rPr>
      <t>of HDFC Limited, ONGC Limited and SpiceJet Limited.                                                                                                                                                                                                                            On the Comparing the three stocks, ONGC Sharpe Ratio(-2.120186521) is higher  than the other two stocks while SpicJet has negative return therefore more negative Sharpe Raio(-77.06641626).</t>
    </r>
  </si>
  <si>
    <t>expected rate of return</t>
  </si>
  <si>
    <t>Return HDFC</t>
  </si>
  <si>
    <t>Return on ONGC</t>
  </si>
  <si>
    <t xml:space="preserve">Return </t>
  </si>
  <si>
    <t>Variance on Return</t>
  </si>
  <si>
    <t>Covariance on Return</t>
  </si>
  <si>
    <t>Correlation</t>
  </si>
  <si>
    <t>Covariance on Return:</t>
  </si>
  <si>
    <t>Variance on ONGC</t>
  </si>
  <si>
    <t>Variance on HDFC:</t>
  </si>
  <si>
    <t>Variance on ONGC:</t>
  </si>
  <si>
    <t>Maitreyi Pawar</t>
  </si>
  <si>
    <t>Davneeka Ranawat</t>
  </si>
  <si>
    <t>Ibhaan Swamy</t>
  </si>
  <si>
    <t>varience rate of return</t>
  </si>
  <si>
    <t>Variance on SpiceJet</t>
  </si>
  <si>
    <t xml:space="preserve">expected rate of rate </t>
  </si>
  <si>
    <t>varience of the return</t>
  </si>
  <si>
    <t xml:space="preserve"> Return on ONGC</t>
  </si>
  <si>
    <t>Return on Spice Jet</t>
  </si>
  <si>
    <t>return</t>
  </si>
  <si>
    <t>Return on HDFC</t>
  </si>
  <si>
    <t>Return on SpiceJet</t>
  </si>
  <si>
    <t>Covariance</t>
  </si>
  <si>
    <t>Covariance on Share Price</t>
  </si>
  <si>
    <t>Variation on HDFC</t>
  </si>
  <si>
    <t>Variation on SpiceJet</t>
  </si>
  <si>
    <t>Division - B</t>
  </si>
  <si>
    <t>The Data is positively skewed and there is not very peaked.</t>
  </si>
  <si>
    <r>
      <rPr>
        <b/>
        <sz val="11"/>
        <rFont val="Arial"/>
        <family val="2"/>
      </rPr>
      <t>Comment</t>
    </r>
    <r>
      <rPr>
        <sz val="11"/>
        <rFont val="Arial"/>
      </rPr>
      <t>: It is positively skewed and the curve is flatter(platykurtic)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</si>
</sst>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000"/>
    <numFmt numFmtId="165" formatCode="0.00000000"/>
    <numFmt numFmtId="166" formatCode="0.000000000"/>
    <numFmt numFmtId="167" formatCode="0.000000"/>
    <numFmt numFmtId="168" formatCode="0.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</font>
    <font>
      <b/>
      <sz val="11"/>
      <name val="Arial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2FD5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9" fontId="0" fillId="2" borderId="0" xfId="0" applyNumberFormat="1" applyFill="1"/>
    <xf numFmtId="0" fontId="1" fillId="3" borderId="0" xfId="0" applyFont="1" applyFill="1"/>
    <xf numFmtId="0" fontId="1" fillId="4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4" fillId="0" borderId="0" xfId="0" applyFont="1" applyFill="1" applyAlignment="1"/>
    <xf numFmtId="0" fontId="3" fillId="0" borderId="0" xfId="0" applyFont="1"/>
    <xf numFmtId="0" fontId="3" fillId="0" borderId="1" xfId="0" applyFont="1" applyBorder="1"/>
    <xf numFmtId="0" fontId="6" fillId="5" borderId="1" xfId="0" applyFont="1" applyFill="1" applyBorder="1"/>
    <xf numFmtId="1" fontId="0" fillId="0" borderId="0" xfId="0" applyNumberFormat="1"/>
    <xf numFmtId="0" fontId="0" fillId="9" borderId="2" xfId="0" applyFill="1" applyBorder="1"/>
    <xf numFmtId="0" fontId="0" fillId="0" borderId="0" xfId="0" applyAlignment="1">
      <alignment wrapText="1"/>
    </xf>
    <xf numFmtId="0" fontId="0" fillId="9" borderId="1" xfId="0" applyFill="1" applyBorder="1"/>
    <xf numFmtId="0" fontId="0" fillId="9" borderId="2" xfId="0" applyFill="1" applyBorder="1" applyAlignment="1"/>
    <xf numFmtId="0" fontId="0" fillId="9" borderId="1" xfId="0" applyFill="1" applyBorder="1" applyAlignment="1"/>
    <xf numFmtId="0" fontId="0" fillId="11" borderId="1" xfId="0" applyFill="1" applyBorder="1" applyAlignment="1"/>
    <xf numFmtId="0" fontId="0" fillId="0" borderId="0" xfId="0" applyFill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7" fillId="10" borderId="4" xfId="0" applyFont="1" applyFill="1" applyBorder="1" applyAlignment="1"/>
    <xf numFmtId="0" fontId="0" fillId="0" borderId="4" xfId="0" applyFill="1" applyBorder="1" applyAlignment="1"/>
    <xf numFmtId="0" fontId="0" fillId="0" borderId="0" xfId="0" applyFill="1" applyBorder="1" applyAlignment="1">
      <alignment wrapText="1"/>
    </xf>
    <xf numFmtId="0" fontId="0" fillId="0" borderId="5" xfId="0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vertical="center" wrapText="1"/>
    </xf>
    <xf numFmtId="0" fontId="0" fillId="0" borderId="6" xfId="0" applyBorder="1"/>
    <xf numFmtId="0" fontId="0" fillId="0" borderId="8" xfId="0" applyFill="1" applyBorder="1" applyAlignment="1">
      <alignment vertical="center" wrapText="1"/>
    </xf>
    <xf numFmtId="0" fontId="0" fillId="13" borderId="0" xfId="0" applyFill="1"/>
    <xf numFmtId="10" fontId="0" fillId="0" borderId="0" xfId="0" applyNumberFormat="1"/>
    <xf numFmtId="2" fontId="0" fillId="0" borderId="0" xfId="0" applyNumberFormat="1"/>
    <xf numFmtId="2" fontId="1" fillId="0" borderId="0" xfId="0" applyNumberFormat="1" applyFont="1" applyFill="1"/>
    <xf numFmtId="10" fontId="0" fillId="0" borderId="0" xfId="1" applyNumberFormat="1" applyFont="1" applyAlignment="1">
      <alignment horizontal="center" wrapText="1"/>
    </xf>
    <xf numFmtId="0" fontId="10" fillId="14" borderId="0" xfId="2" applyFont="1" applyFill="1"/>
    <xf numFmtId="0" fontId="9" fillId="0" borderId="0" xfId="2"/>
    <xf numFmtId="14" fontId="9" fillId="0" borderId="0" xfId="2" applyNumberFormat="1"/>
    <xf numFmtId="1" fontId="9" fillId="0" borderId="0" xfId="2" applyNumberFormat="1"/>
    <xf numFmtId="10" fontId="9" fillId="0" borderId="0" xfId="2" applyNumberFormat="1"/>
    <xf numFmtId="0" fontId="1" fillId="0" borderId="0" xfId="0" applyFont="1" applyFill="1" applyAlignment="1">
      <alignment wrapText="1"/>
    </xf>
    <xf numFmtId="0" fontId="1" fillId="15" borderId="0" xfId="0" applyFont="1" applyFill="1"/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Fill="1" applyBorder="1" applyAlignment="1"/>
    <xf numFmtId="0" fontId="0" fillId="0" borderId="0" xfId="0" applyFill="1" applyBorder="1"/>
    <xf numFmtId="164" fontId="0" fillId="5" borderId="0" xfId="0" applyNumberFormat="1" applyFill="1"/>
    <xf numFmtId="0" fontId="1" fillId="10" borderId="0" xfId="0" applyFont="1" applyFill="1" applyBorder="1" applyAlignment="1"/>
    <xf numFmtId="0" fontId="1" fillId="10" borderId="11" xfId="0" applyFont="1" applyFill="1" applyBorder="1" applyAlignment="1"/>
    <xf numFmtId="0" fontId="1" fillId="10" borderId="15" xfId="0" applyFont="1" applyFill="1" applyBorder="1" applyAlignment="1"/>
    <xf numFmtId="0" fontId="1" fillId="0" borderId="10" xfId="0" applyFont="1" applyFill="1" applyBorder="1"/>
    <xf numFmtId="0" fontId="0" fillId="9" borderId="9" xfId="0" applyFill="1" applyBorder="1"/>
    <xf numFmtId="0" fontId="0" fillId="0" borderId="16" xfId="0" applyBorder="1"/>
    <xf numFmtId="0" fontId="0" fillId="0" borderId="17" xfId="0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/>
    <xf numFmtId="165" fontId="9" fillId="0" borderId="0" xfId="2" applyNumberFormat="1"/>
    <xf numFmtId="166" fontId="9" fillId="0" borderId="0" xfId="2" applyNumberFormat="1"/>
    <xf numFmtId="0" fontId="9" fillId="0" borderId="20" xfId="2" applyBorder="1"/>
    <xf numFmtId="0" fontId="9" fillId="0" borderId="22" xfId="2" applyBorder="1"/>
    <xf numFmtId="0" fontId="9" fillId="0" borderId="6" xfId="2" applyBorder="1"/>
    <xf numFmtId="0" fontId="9" fillId="0" borderId="7" xfId="2" applyBorder="1"/>
    <xf numFmtId="0" fontId="9" fillId="0" borderId="21" xfId="2" applyBorder="1"/>
    <xf numFmtId="0" fontId="9" fillId="0" borderId="5" xfId="2" applyBorder="1"/>
    <xf numFmtId="0" fontId="9" fillId="0" borderId="8" xfId="2" applyBorder="1"/>
    <xf numFmtId="168" fontId="9" fillId="0" borderId="21" xfId="2" applyNumberFormat="1" applyBorder="1"/>
    <xf numFmtId="168" fontId="9" fillId="0" borderId="8" xfId="2" applyNumberFormat="1" applyBorder="1"/>
    <xf numFmtId="167" fontId="9" fillId="0" borderId="0" xfId="2" applyNumberFormat="1"/>
    <xf numFmtId="165" fontId="9" fillId="0" borderId="21" xfId="2" applyNumberFormat="1" applyBorder="1"/>
    <xf numFmtId="165" fontId="9" fillId="0" borderId="8" xfId="2" applyNumberFormat="1" applyBorder="1"/>
    <xf numFmtId="0" fontId="9" fillId="0" borderId="5" xfId="2" applyBorder="1" applyAlignment="1"/>
    <xf numFmtId="165" fontId="9" fillId="0" borderId="5" xfId="2" applyNumberFormat="1" applyBorder="1"/>
    <xf numFmtId="0" fontId="2" fillId="2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0" fillId="12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13" fillId="17" borderId="0" xfId="2" applyFont="1" applyFill="1" applyAlignment="1">
      <alignment horizontal="center"/>
    </xf>
    <xf numFmtId="0" fontId="9" fillId="17" borderId="0" xfId="2" applyFill="1" applyAlignment="1">
      <alignment horizontal="center"/>
    </xf>
    <xf numFmtId="0" fontId="1" fillId="16" borderId="0" xfId="0" applyFont="1" applyFill="1" applyAlignment="1">
      <alignment horizontal="left" vertical="top" wrapText="1"/>
    </xf>
    <xf numFmtId="0" fontId="9" fillId="0" borderId="0" xfId="2" applyAlignment="1">
      <alignment horizontal="center"/>
    </xf>
    <xf numFmtId="0" fontId="9" fillId="0" borderId="0" xfId="2"/>
    <xf numFmtId="0" fontId="9" fillId="0" borderId="20" xfId="2" applyBorder="1" applyAlignment="1">
      <alignment horizontal="center"/>
    </xf>
    <xf numFmtId="0" fontId="9" fillId="0" borderId="22" xfId="2" applyBorder="1" applyAlignment="1">
      <alignment horizontal="center"/>
    </xf>
    <xf numFmtId="0" fontId="9" fillId="0" borderId="3" xfId="2" applyBorder="1" applyAlignment="1">
      <alignment horizontal="center"/>
    </xf>
    <xf numFmtId="0" fontId="9" fillId="0" borderId="0" xfId="2" applyBorder="1" applyAlignment="1">
      <alignment horizontal="center"/>
    </xf>
    <xf numFmtId="0" fontId="9" fillId="0" borderId="6" xfId="2" applyBorder="1" applyAlignment="1">
      <alignment horizontal="center"/>
    </xf>
    <xf numFmtId="0" fontId="9" fillId="0" borderId="7" xfId="2" applyBorder="1" applyAlignment="1">
      <alignment horizontal="center"/>
    </xf>
    <xf numFmtId="0" fontId="9" fillId="0" borderId="5" xfId="2" applyBorder="1" applyAlignment="1">
      <alignment horizontal="center"/>
    </xf>
  </cellXfs>
  <cellStyles count="3">
    <cellStyle name="Normal" xfId="0" builtinId="0"/>
    <cellStyle name="Normal 2" xfId="2" xr:uid="{E5454A68-C84D-46A5-8DAC-4B9D4A1CFB43}"/>
    <cellStyle name="Percent" xfId="1" builtinId="5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1641-7652-4E56-91B3-55BE1088C0B4}">
  <dimension ref="F3:Q12"/>
  <sheetViews>
    <sheetView workbookViewId="0">
      <selection activeCell="K12" sqref="K12"/>
    </sheetView>
  </sheetViews>
  <sheetFormatPr defaultRowHeight="15" x14ac:dyDescent="0.25"/>
  <cols>
    <col min="10" max="10" width="9.42578125" bestFit="1" customWidth="1"/>
  </cols>
  <sheetData>
    <row r="3" spans="6:17" ht="31.5" x14ac:dyDescent="0.5">
      <c r="G3" s="80" t="s">
        <v>17</v>
      </c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6:17" ht="31.5" x14ac:dyDescent="0.5">
      <c r="G4" s="80" t="s">
        <v>18</v>
      </c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6:17" ht="31.5" x14ac:dyDescent="0.5">
      <c r="G5" s="80" t="s">
        <v>19</v>
      </c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6:17" ht="31.5" x14ac:dyDescent="0.5">
      <c r="G6" s="81" t="s">
        <v>94</v>
      </c>
      <c r="H6" s="81"/>
      <c r="I6" s="81"/>
      <c r="J6" s="81"/>
      <c r="K6" s="81"/>
      <c r="L6" s="81"/>
      <c r="M6" s="81"/>
      <c r="N6" s="81"/>
      <c r="O6" s="81"/>
      <c r="P6" s="81"/>
      <c r="Q6" s="81"/>
    </row>
    <row r="8" spans="6:17" ht="26.25" x14ac:dyDescent="0.4">
      <c r="G8" s="84" t="s">
        <v>20</v>
      </c>
      <c r="H8" s="84"/>
      <c r="I8" s="84"/>
      <c r="J8" s="84"/>
      <c r="K8" s="11"/>
    </row>
    <row r="9" spans="6:17" ht="21" x14ac:dyDescent="0.35">
      <c r="F9" s="12"/>
      <c r="G9" s="83" t="s">
        <v>21</v>
      </c>
      <c r="H9" s="83"/>
      <c r="I9" s="83"/>
      <c r="J9" s="14" t="s">
        <v>22</v>
      </c>
    </row>
    <row r="10" spans="6:17" ht="21" x14ac:dyDescent="0.35">
      <c r="F10" s="12">
        <v>1</v>
      </c>
      <c r="G10" s="82" t="s">
        <v>78</v>
      </c>
      <c r="H10" s="82"/>
      <c r="I10" s="82"/>
      <c r="J10" s="13">
        <v>54</v>
      </c>
    </row>
    <row r="11" spans="6:17" ht="21" x14ac:dyDescent="0.35">
      <c r="F11" s="12">
        <v>2</v>
      </c>
      <c r="G11" s="82" t="s">
        <v>79</v>
      </c>
      <c r="H11" s="82"/>
      <c r="I11" s="82"/>
      <c r="J11" s="13">
        <v>59</v>
      </c>
    </row>
    <row r="12" spans="6:17" ht="21" x14ac:dyDescent="0.35">
      <c r="F12" s="12">
        <v>3</v>
      </c>
      <c r="G12" s="82" t="s">
        <v>80</v>
      </c>
      <c r="H12" s="82"/>
      <c r="I12" s="82"/>
      <c r="J12" s="13">
        <v>75</v>
      </c>
    </row>
  </sheetData>
  <mergeCells count="9">
    <mergeCell ref="G4:Q4"/>
    <mergeCell ref="G3:Q3"/>
    <mergeCell ref="G5:Q5"/>
    <mergeCell ref="G6:Q6"/>
    <mergeCell ref="G12:I12"/>
    <mergeCell ref="G9:I9"/>
    <mergeCell ref="G8:J8"/>
    <mergeCell ref="G10:I10"/>
    <mergeCell ref="G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09F-D6B9-4F9F-970E-D6EDBA81176F}">
  <dimension ref="A1:S247"/>
  <sheetViews>
    <sheetView topLeftCell="F8" workbookViewId="0">
      <selection activeCell="K21" sqref="K21"/>
    </sheetView>
  </sheetViews>
  <sheetFormatPr defaultRowHeight="15" x14ac:dyDescent="0.25"/>
  <cols>
    <col min="1" max="1" width="10.42578125" bestFit="1" customWidth="1"/>
    <col min="2" max="6" width="11.85546875" bestFit="1" customWidth="1"/>
    <col min="7" max="7" width="11.85546875" customWidth="1"/>
    <col min="8" max="10" width="11.5703125" customWidth="1"/>
    <col min="11" max="11" width="17.140625" customWidth="1"/>
    <col min="12" max="12" width="13.7109375" customWidth="1"/>
    <col min="13" max="13" width="12.7109375" style="45" customWidth="1"/>
    <col min="15" max="15" width="11.5703125" style="37" customWidth="1"/>
    <col min="17" max="17" width="23.7109375" customWidth="1"/>
    <col min="19" max="19" width="12.7109375" bestFit="1" customWidth="1"/>
    <col min="20" max="20" width="12" bestFit="1" customWidth="1"/>
  </cols>
  <sheetData>
    <row r="1" spans="1:19" ht="26.2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23"/>
      <c r="H1" s="46" t="s">
        <v>27</v>
      </c>
      <c r="I1" s="46" t="s">
        <v>55</v>
      </c>
      <c r="J1" s="2"/>
      <c r="K1" s="23" t="s">
        <v>65</v>
      </c>
      <c r="L1" s="23"/>
      <c r="N1" s="45"/>
      <c r="O1" s="38"/>
    </row>
    <row r="2" spans="1:19" x14ac:dyDescent="0.25">
      <c r="A2" s="1">
        <v>44179</v>
      </c>
      <c r="B2" s="15">
        <v>1383</v>
      </c>
      <c r="C2">
        <v>1388</v>
      </c>
      <c r="D2">
        <v>1368</v>
      </c>
      <c r="E2">
        <v>1372.150024</v>
      </c>
      <c r="F2">
        <v>1366.236938</v>
      </c>
      <c r="H2">
        <f>LN(C3/C2)</f>
        <v>4.9946751257513187E-3</v>
      </c>
      <c r="I2" s="35">
        <f>STANDARDIZE(C2,$L$3,SQRT($L$6))</f>
        <v>-1.8924229251171913</v>
      </c>
      <c r="N2" s="36"/>
      <c r="P2" s="85"/>
      <c r="Q2" s="85"/>
      <c r="R2" s="85"/>
      <c r="S2" s="85"/>
    </row>
    <row r="3" spans="1:19" ht="33" customHeight="1" x14ac:dyDescent="0.25">
      <c r="A3" s="1">
        <v>44180</v>
      </c>
      <c r="B3">
        <v>1380.8000489999999</v>
      </c>
      <c r="C3">
        <v>1394.9499510000001</v>
      </c>
      <c r="D3">
        <v>1366</v>
      </c>
      <c r="E3">
        <v>1391.3000489999999</v>
      </c>
      <c r="F3">
        <v>1385.304443</v>
      </c>
      <c r="H3">
        <f t="shared" ref="H3:H66" si="0">LN(C4/C3)</f>
        <v>1.5542304861102118E-2</v>
      </c>
      <c r="I3" s="35">
        <f t="shared" ref="I3:I66" si="1">STANDARDIZE(C3,$L$3,SQRT($L$6))</f>
        <v>-1.7961236710334929</v>
      </c>
      <c r="K3" s="29" t="s">
        <v>63</v>
      </c>
      <c r="L3" s="50">
        <f>AVERAGE(C2:C247)</f>
        <v>1524.5768273699191</v>
      </c>
      <c r="M3" s="47"/>
      <c r="N3" s="36"/>
      <c r="P3" s="39"/>
      <c r="Q3" s="39"/>
      <c r="R3" s="39"/>
    </row>
    <row r="4" spans="1:19" x14ac:dyDescent="0.25">
      <c r="A4" s="1">
        <v>44181</v>
      </c>
      <c r="B4">
        <v>1404</v>
      </c>
      <c r="C4">
        <v>1416.8000489999999</v>
      </c>
      <c r="D4">
        <v>1394.5</v>
      </c>
      <c r="E4">
        <v>1410.6999510000001</v>
      </c>
      <c r="F4">
        <v>1404.6207280000001</v>
      </c>
      <c r="H4">
        <f t="shared" si="0"/>
        <v>1.9708479492929174E-2</v>
      </c>
      <c r="I4" s="35">
        <f t="shared" si="1"/>
        <v>-1.493366408564206</v>
      </c>
      <c r="J4" s="48"/>
      <c r="K4" s="49"/>
      <c r="L4" s="49"/>
      <c r="M4" s="47"/>
      <c r="N4" s="36"/>
      <c r="Q4" s="36"/>
    </row>
    <row r="5" spans="1:19" x14ac:dyDescent="0.25">
      <c r="A5" s="1">
        <v>44182</v>
      </c>
      <c r="B5">
        <v>1418.599976</v>
      </c>
      <c r="C5">
        <v>1445</v>
      </c>
      <c r="D5">
        <v>1404.5</v>
      </c>
      <c r="E5">
        <v>1441.8000489999999</v>
      </c>
      <c r="F5">
        <v>1435.5867920000001</v>
      </c>
      <c r="H5">
        <f t="shared" si="0"/>
        <v>-3.6745970490919501E-3</v>
      </c>
      <c r="I5" s="35">
        <f t="shared" si="1"/>
        <v>-1.1026249131929684</v>
      </c>
      <c r="K5" s="49" t="s">
        <v>56</v>
      </c>
      <c r="L5" s="49">
        <f>AVERAGE(H2:H247)</f>
        <v>3.9222787208047065E-4</v>
      </c>
      <c r="M5" s="47"/>
      <c r="N5" s="36"/>
      <c r="Q5" s="36"/>
      <c r="S5" s="36"/>
    </row>
    <row r="6" spans="1:19" ht="30" x14ac:dyDescent="0.25">
      <c r="A6" s="1">
        <v>44183</v>
      </c>
      <c r="B6">
        <v>1435</v>
      </c>
      <c r="C6">
        <v>1439.6999510000001</v>
      </c>
      <c r="D6">
        <v>1406.3000489999999</v>
      </c>
      <c r="E6">
        <v>1411.349976</v>
      </c>
      <c r="F6">
        <v>1405.2679439999999</v>
      </c>
      <c r="H6">
        <f t="shared" si="0"/>
        <v>-1.1070271008219229E-2</v>
      </c>
      <c r="I6" s="35">
        <f t="shared" si="1"/>
        <v>-1.176062951145616</v>
      </c>
      <c r="J6" s="48"/>
      <c r="K6" s="29" t="s">
        <v>57</v>
      </c>
      <c r="L6" s="50">
        <f>_xlfn.VAR.S(C2:C247)</f>
        <v>5208.5596110395818</v>
      </c>
      <c r="M6" s="47"/>
      <c r="N6" s="36"/>
      <c r="Q6" s="36"/>
    </row>
    <row r="7" spans="1:19" ht="30" x14ac:dyDescent="0.25">
      <c r="A7" s="1">
        <v>44186</v>
      </c>
      <c r="B7">
        <v>1417.5</v>
      </c>
      <c r="C7">
        <v>1423.849976</v>
      </c>
      <c r="D7">
        <v>1366.6999510000001</v>
      </c>
      <c r="E7">
        <v>1372.650024</v>
      </c>
      <c r="F7">
        <v>1366.734741</v>
      </c>
      <c r="H7">
        <f t="shared" si="0"/>
        <v>-2.7808693243051592E-2</v>
      </c>
      <c r="I7" s="35">
        <f t="shared" si="1"/>
        <v>-1.3956818764798038</v>
      </c>
      <c r="K7" s="29" t="s">
        <v>58</v>
      </c>
      <c r="L7" s="49">
        <f>_xlfn.VAR.S(H2:H247)</f>
        <v>1.9575710489253928E-4</v>
      </c>
      <c r="M7" s="47"/>
      <c r="N7" s="36"/>
      <c r="Q7" s="36"/>
    </row>
    <row r="8" spans="1:19" x14ac:dyDescent="0.25">
      <c r="A8" s="1">
        <v>44187</v>
      </c>
      <c r="B8">
        <v>1384.8000489999999</v>
      </c>
      <c r="C8">
        <v>1384.8000489999999</v>
      </c>
      <c r="D8">
        <v>1345</v>
      </c>
      <c r="E8">
        <v>1373.099976</v>
      </c>
      <c r="F8">
        <v>1367.1827390000001</v>
      </c>
      <c r="H8">
        <f t="shared" si="0"/>
        <v>-2.7841276232195367E-3</v>
      </c>
      <c r="I8" s="35">
        <f t="shared" si="1"/>
        <v>-1.9367617836795592</v>
      </c>
      <c r="J8" s="48"/>
      <c r="K8" s="29" t="s">
        <v>59</v>
      </c>
      <c r="L8" s="49">
        <f>SKEW(C2:C247)</f>
        <v>0.24418098318562978</v>
      </c>
      <c r="M8" s="47"/>
      <c r="N8" s="36"/>
      <c r="Q8" s="36"/>
    </row>
    <row r="9" spans="1:19" x14ac:dyDescent="0.25">
      <c r="A9" s="1">
        <v>44188</v>
      </c>
      <c r="B9">
        <v>1367.5</v>
      </c>
      <c r="C9">
        <v>1380.9499510000001</v>
      </c>
      <c r="D9">
        <v>1361.0500489999999</v>
      </c>
      <c r="E9">
        <v>1375.650024</v>
      </c>
      <c r="F9">
        <v>1369.721802</v>
      </c>
      <c r="H9">
        <f t="shared" si="0"/>
        <v>1.6553672962806017E-2</v>
      </c>
      <c r="I9" s="35">
        <f t="shared" si="1"/>
        <v>-1.9901091476464599</v>
      </c>
      <c r="K9" s="50" t="s">
        <v>60</v>
      </c>
      <c r="L9" s="50">
        <f>KURT(C2:C247)</f>
        <v>-0.41223018780608411</v>
      </c>
      <c r="M9" s="47"/>
      <c r="N9" s="36"/>
      <c r="Q9" s="36"/>
    </row>
    <row r="10" spans="1:19" ht="48" customHeight="1" x14ac:dyDescent="0.25">
      <c r="A10" s="1">
        <v>44189</v>
      </c>
      <c r="B10">
        <v>1389.400024</v>
      </c>
      <c r="C10">
        <v>1404</v>
      </c>
      <c r="D10">
        <v>1377</v>
      </c>
      <c r="E10">
        <v>1397.099976</v>
      </c>
      <c r="F10">
        <v>1391.079346</v>
      </c>
      <c r="H10">
        <f t="shared" si="0"/>
        <v>1.2035543511344312E-2</v>
      </c>
      <c r="I10" s="35">
        <f t="shared" si="1"/>
        <v>-1.6707252375595147</v>
      </c>
      <c r="J10" s="48"/>
      <c r="K10" s="29" t="s">
        <v>61</v>
      </c>
      <c r="L10" s="50">
        <f>AVERAGE(I2:I247)</f>
        <v>-5.4325333752720183E-15</v>
      </c>
      <c r="M10" s="47"/>
      <c r="N10" s="36"/>
      <c r="Q10" s="36"/>
    </row>
    <row r="11" spans="1:19" ht="59.25" customHeight="1" x14ac:dyDescent="0.25">
      <c r="A11" s="1">
        <v>44193</v>
      </c>
      <c r="B11">
        <v>1405</v>
      </c>
      <c r="C11">
        <v>1421</v>
      </c>
      <c r="D11">
        <v>1404</v>
      </c>
      <c r="E11">
        <v>1412.849976</v>
      </c>
      <c r="F11">
        <v>1406.761475</v>
      </c>
      <c r="H11">
        <f t="shared" si="0"/>
        <v>9.6297688913712324E-3</v>
      </c>
      <c r="I11" s="35">
        <f t="shared" si="1"/>
        <v>-1.4351714445294832</v>
      </c>
      <c r="K11" s="29" t="s">
        <v>62</v>
      </c>
      <c r="L11" s="50">
        <f>_xlfn.VAR.S(I2:I247)</f>
        <v>1.0000000000000002</v>
      </c>
      <c r="M11" s="47"/>
      <c r="N11" s="36"/>
      <c r="Q11" s="36"/>
    </row>
    <row r="12" spans="1:19" x14ac:dyDescent="0.25">
      <c r="A12" s="1">
        <v>44194</v>
      </c>
      <c r="B12">
        <v>1421.0500489999999</v>
      </c>
      <c r="C12">
        <v>1434.75</v>
      </c>
      <c r="D12">
        <v>1420</v>
      </c>
      <c r="E12">
        <v>1427.1999510000001</v>
      </c>
      <c r="F12">
        <v>1421.049683</v>
      </c>
      <c r="H12">
        <f t="shared" si="0"/>
        <v>3.5830653935769586E-3</v>
      </c>
      <c r="I12" s="35">
        <f t="shared" si="1"/>
        <v>-1.244649994284605</v>
      </c>
      <c r="K12" s="48"/>
      <c r="L12" s="48"/>
      <c r="N12" s="36"/>
      <c r="Q12" s="36"/>
    </row>
    <row r="13" spans="1:19" x14ac:dyDescent="0.25">
      <c r="A13" s="1">
        <v>44195</v>
      </c>
      <c r="B13">
        <v>1439.900024</v>
      </c>
      <c r="C13">
        <v>1439.900024</v>
      </c>
      <c r="D13">
        <v>1413</v>
      </c>
      <c r="E13">
        <v>1432.5</v>
      </c>
      <c r="F13">
        <v>1426.326904</v>
      </c>
      <c r="H13">
        <f t="shared" si="0"/>
        <v>2.8433570707227006E-3</v>
      </c>
      <c r="I13" s="35">
        <f t="shared" si="1"/>
        <v>-1.173290718555446</v>
      </c>
      <c r="K13" s="50" t="s">
        <v>64</v>
      </c>
      <c r="L13" s="86" t="s">
        <v>95</v>
      </c>
      <c r="M13" s="86"/>
      <c r="N13" s="86"/>
      <c r="O13" s="86"/>
      <c r="P13" s="86"/>
      <c r="Q13" s="36"/>
    </row>
    <row r="14" spans="1:19" x14ac:dyDescent="0.25">
      <c r="A14" s="1">
        <v>44196</v>
      </c>
      <c r="B14">
        <v>1435</v>
      </c>
      <c r="C14">
        <v>1444</v>
      </c>
      <c r="D14">
        <v>1425.0500489999999</v>
      </c>
      <c r="E14">
        <v>1436.3000489999999</v>
      </c>
      <c r="F14">
        <v>1430.1104740000001</v>
      </c>
      <c r="H14">
        <f t="shared" si="0"/>
        <v>-6.9276067890071597E-4</v>
      </c>
      <c r="I14" s="35">
        <f t="shared" si="1"/>
        <v>-1.1164810186653231</v>
      </c>
      <c r="N14" s="36"/>
      <c r="Q14" s="36"/>
    </row>
    <row r="15" spans="1:19" x14ac:dyDescent="0.25">
      <c r="A15" s="1">
        <v>44197</v>
      </c>
      <c r="B15">
        <v>1440</v>
      </c>
      <c r="C15">
        <v>1443</v>
      </c>
      <c r="D15">
        <v>1420.599976</v>
      </c>
      <c r="E15">
        <v>1425.0500489999999</v>
      </c>
      <c r="F15">
        <v>1418.909058</v>
      </c>
      <c r="H15">
        <f t="shared" si="0"/>
        <v>-3.4710204928788554E-3</v>
      </c>
      <c r="I15" s="35">
        <f t="shared" si="1"/>
        <v>-1.1303371241376778</v>
      </c>
      <c r="N15" s="36"/>
      <c r="Q15" s="36"/>
    </row>
    <row r="16" spans="1:19" x14ac:dyDescent="0.25">
      <c r="A16" s="1">
        <v>44200</v>
      </c>
      <c r="B16">
        <v>1438</v>
      </c>
      <c r="C16">
        <v>1438</v>
      </c>
      <c r="D16">
        <v>1399</v>
      </c>
      <c r="E16">
        <v>1416</v>
      </c>
      <c r="F16">
        <v>1409.8979489999999</v>
      </c>
      <c r="H16">
        <f t="shared" si="0"/>
        <v>-5.0544769917803952E-3</v>
      </c>
      <c r="I16" s="35">
        <f t="shared" si="1"/>
        <v>-1.1996176514994519</v>
      </c>
      <c r="N16" s="36"/>
      <c r="Q16" s="36"/>
    </row>
    <row r="17" spans="1:17" x14ac:dyDescent="0.25">
      <c r="A17" s="1">
        <v>44201</v>
      </c>
      <c r="B17">
        <v>1419.1999510000001</v>
      </c>
      <c r="C17">
        <v>1430.75</v>
      </c>
      <c r="D17">
        <v>1409</v>
      </c>
      <c r="E17">
        <v>1426.6999510000001</v>
      </c>
      <c r="F17">
        <v>1420.5517580000001</v>
      </c>
      <c r="H17">
        <f t="shared" si="0"/>
        <v>6.4443312808346543E-3</v>
      </c>
      <c r="I17" s="35">
        <f t="shared" si="1"/>
        <v>-1.3000744161740241</v>
      </c>
      <c r="N17" s="36"/>
      <c r="Q17" s="36"/>
    </row>
    <row r="18" spans="1:17" x14ac:dyDescent="0.25">
      <c r="A18" s="1">
        <v>44202</v>
      </c>
      <c r="B18">
        <v>1435</v>
      </c>
      <c r="C18">
        <v>1440</v>
      </c>
      <c r="D18">
        <v>1413.099976</v>
      </c>
      <c r="E18">
        <v>1420.5500489999999</v>
      </c>
      <c r="F18">
        <v>1414.428345</v>
      </c>
      <c r="H18">
        <f t="shared" si="0"/>
        <v>-5.1521551424528944E-3</v>
      </c>
      <c r="I18" s="35">
        <f t="shared" si="1"/>
        <v>-1.1719054405547422</v>
      </c>
      <c r="N18" s="36"/>
      <c r="Q18" s="36"/>
    </row>
    <row r="19" spans="1:17" x14ac:dyDescent="0.25">
      <c r="A19" s="1">
        <v>44203</v>
      </c>
      <c r="B19">
        <v>1432.5</v>
      </c>
      <c r="C19">
        <v>1432.599976</v>
      </c>
      <c r="D19">
        <v>1412.5500489999999</v>
      </c>
      <c r="E19">
        <v>1416.25</v>
      </c>
      <c r="F19">
        <v>1410.146851</v>
      </c>
      <c r="H19">
        <f t="shared" si="0"/>
        <v>6.5400804173008633E-3</v>
      </c>
      <c r="I19" s="35">
        <f t="shared" si="1"/>
        <v>-1.2744409535966994</v>
      </c>
      <c r="N19" s="36"/>
      <c r="Q19" s="36"/>
    </row>
    <row r="20" spans="1:17" x14ac:dyDescent="0.25">
      <c r="A20" s="1">
        <v>44204</v>
      </c>
      <c r="B20">
        <v>1432</v>
      </c>
      <c r="C20">
        <v>1442</v>
      </c>
      <c r="D20">
        <v>1423.099976</v>
      </c>
      <c r="E20">
        <v>1431.650024</v>
      </c>
      <c r="F20">
        <v>1425.480591</v>
      </c>
      <c r="H20">
        <f t="shared" si="0"/>
        <v>1.5755958274200687E-2</v>
      </c>
      <c r="I20" s="35">
        <f t="shared" si="1"/>
        <v>-1.1441932296100328</v>
      </c>
      <c r="N20" s="36"/>
      <c r="Q20" s="36"/>
    </row>
    <row r="21" spans="1:17" x14ac:dyDescent="0.25">
      <c r="A21" s="1">
        <v>44207</v>
      </c>
      <c r="B21">
        <v>1450</v>
      </c>
      <c r="C21">
        <v>1464.900024</v>
      </c>
      <c r="D21">
        <v>1436.3000489999999</v>
      </c>
      <c r="E21">
        <v>1451.4499510000001</v>
      </c>
      <c r="F21">
        <v>1445.1951899999999</v>
      </c>
      <c r="H21">
        <f t="shared" si="0"/>
        <v>1.5444273107354243E-2</v>
      </c>
      <c r="I21" s="35">
        <f t="shared" si="1"/>
        <v>-0.82688808174657624</v>
      </c>
      <c r="N21" s="36"/>
      <c r="Q21" s="36"/>
    </row>
    <row r="22" spans="1:17" x14ac:dyDescent="0.25">
      <c r="A22" s="1">
        <v>44208</v>
      </c>
      <c r="B22">
        <v>1452.4499510000001</v>
      </c>
      <c r="C22">
        <v>1487.6999510000001</v>
      </c>
      <c r="D22">
        <v>1449.099976</v>
      </c>
      <c r="E22">
        <v>1481</v>
      </c>
      <c r="F22">
        <v>1474.617798</v>
      </c>
      <c r="H22">
        <f t="shared" si="0"/>
        <v>6.1650487278758371E-3</v>
      </c>
      <c r="I22" s="35">
        <f t="shared" si="1"/>
        <v>-0.51096988847258629</v>
      </c>
      <c r="N22" s="36"/>
      <c r="Q22" s="36"/>
    </row>
    <row r="23" spans="1:17" x14ac:dyDescent="0.25">
      <c r="A23" s="1">
        <v>44209</v>
      </c>
      <c r="B23">
        <v>1492.900024</v>
      </c>
      <c r="C23">
        <v>1496.900024</v>
      </c>
      <c r="D23">
        <v>1462.099976</v>
      </c>
      <c r="E23">
        <v>1470.650024</v>
      </c>
      <c r="F23">
        <v>1464.3125</v>
      </c>
      <c r="H23">
        <f t="shared" si="0"/>
        <v>-5.9633825612879898E-3</v>
      </c>
      <c r="I23" s="35">
        <f t="shared" si="1"/>
        <v>-0.38349270663122309</v>
      </c>
      <c r="N23" s="36"/>
      <c r="Q23" s="36"/>
    </row>
    <row r="24" spans="1:17" x14ac:dyDescent="0.25">
      <c r="A24" s="1">
        <v>44210</v>
      </c>
      <c r="B24">
        <v>1471.150024</v>
      </c>
      <c r="C24">
        <v>1488</v>
      </c>
      <c r="D24">
        <v>1456</v>
      </c>
      <c r="E24">
        <v>1468.75</v>
      </c>
      <c r="F24">
        <v>1462.420654</v>
      </c>
      <c r="H24">
        <f t="shared" si="0"/>
        <v>-1.1048699807302262E-2</v>
      </c>
      <c r="I24" s="35">
        <f t="shared" si="1"/>
        <v>-0.50681237788171241</v>
      </c>
      <c r="N24" s="36"/>
      <c r="Q24" s="36"/>
    </row>
    <row r="25" spans="1:17" x14ac:dyDescent="0.25">
      <c r="A25" s="1">
        <v>44211</v>
      </c>
      <c r="B25">
        <v>1469.099976</v>
      </c>
      <c r="C25">
        <v>1471.650024</v>
      </c>
      <c r="D25">
        <v>1445</v>
      </c>
      <c r="E25">
        <v>1466.650024</v>
      </c>
      <c r="F25">
        <v>1460.329712</v>
      </c>
      <c r="H25">
        <f t="shared" si="0"/>
        <v>2.0979052817989011E-2</v>
      </c>
      <c r="I25" s="35">
        <f t="shared" si="1"/>
        <v>-0.7333593698081815</v>
      </c>
      <c r="N25" s="36"/>
      <c r="Q25" s="36"/>
    </row>
    <row r="26" spans="1:17" x14ac:dyDescent="0.25">
      <c r="A26" s="1">
        <v>44214</v>
      </c>
      <c r="B26">
        <v>1469.900024</v>
      </c>
      <c r="C26">
        <v>1502.849976</v>
      </c>
      <c r="D26">
        <v>1467</v>
      </c>
      <c r="E26">
        <v>1483.099976</v>
      </c>
      <c r="F26">
        <v>1476.70874</v>
      </c>
      <c r="H26">
        <f t="shared" si="0"/>
        <v>5.8384959349904609E-3</v>
      </c>
      <c r="I26" s="35">
        <f t="shared" si="1"/>
        <v>-0.30104954416377561</v>
      </c>
      <c r="N26" s="36"/>
      <c r="Q26" s="36"/>
    </row>
    <row r="27" spans="1:17" x14ac:dyDescent="0.25">
      <c r="A27" s="1">
        <v>44215</v>
      </c>
      <c r="B27">
        <v>1491.8000489999999</v>
      </c>
      <c r="C27">
        <v>1511.650024</v>
      </c>
      <c r="D27">
        <v>1467</v>
      </c>
      <c r="E27">
        <v>1503.849976</v>
      </c>
      <c r="F27">
        <v>1497.369385</v>
      </c>
      <c r="H27">
        <f t="shared" si="0"/>
        <v>-7.0702327052524112E-3</v>
      </c>
      <c r="I27" s="35">
        <f t="shared" si="1"/>
        <v>-0.17911515091398994</v>
      </c>
      <c r="N27" s="36"/>
      <c r="Q27" s="36"/>
    </row>
    <row r="28" spans="1:17" x14ac:dyDescent="0.25">
      <c r="A28" s="1">
        <v>44216</v>
      </c>
      <c r="B28">
        <v>1501</v>
      </c>
      <c r="C28">
        <v>1501</v>
      </c>
      <c r="D28">
        <v>1486</v>
      </c>
      <c r="E28">
        <v>1492</v>
      </c>
      <c r="F28">
        <v>1485.5704350000001</v>
      </c>
      <c r="H28">
        <f t="shared" si="0"/>
        <v>-4.4402390232293129E-3</v>
      </c>
      <c r="I28" s="35">
        <f t="shared" si="1"/>
        <v>-0.32668300674110018</v>
      </c>
      <c r="N28" s="36"/>
      <c r="Q28" s="36"/>
    </row>
    <row r="29" spans="1:17" x14ac:dyDescent="0.25">
      <c r="A29" s="1">
        <v>44217</v>
      </c>
      <c r="B29">
        <v>1492</v>
      </c>
      <c r="C29">
        <v>1494.349976</v>
      </c>
      <c r="D29">
        <v>1468.150024</v>
      </c>
      <c r="E29">
        <v>1474.8000489999999</v>
      </c>
      <c r="F29">
        <v>1468.4445800000001</v>
      </c>
      <c r="H29">
        <f t="shared" si="0"/>
        <v>-1.7858489297157543E-2</v>
      </c>
      <c r="I29" s="35">
        <f t="shared" si="1"/>
        <v>-0.41882644067879132</v>
      </c>
      <c r="N29" s="36"/>
      <c r="Q29" s="36"/>
    </row>
    <row r="30" spans="1:17" x14ac:dyDescent="0.25">
      <c r="A30" s="1">
        <v>44218</v>
      </c>
      <c r="B30">
        <v>1467.900024</v>
      </c>
      <c r="C30">
        <v>1467.900024</v>
      </c>
      <c r="D30">
        <v>1440.150024</v>
      </c>
      <c r="E30">
        <v>1443.5500489999999</v>
      </c>
      <c r="F30">
        <v>1437.3292240000001</v>
      </c>
      <c r="H30">
        <f t="shared" si="0"/>
        <v>8.8847109547238162E-3</v>
      </c>
      <c r="I30" s="35">
        <f t="shared" si="1"/>
        <v>-0.78531976532951198</v>
      </c>
      <c r="N30" s="36"/>
      <c r="Q30" s="36"/>
    </row>
    <row r="31" spans="1:17" x14ac:dyDescent="0.25">
      <c r="A31" s="1">
        <v>44221</v>
      </c>
      <c r="B31">
        <v>1465.099976</v>
      </c>
      <c r="C31">
        <v>1481</v>
      </c>
      <c r="D31">
        <v>1455.150024</v>
      </c>
      <c r="E31">
        <v>1462.849976</v>
      </c>
      <c r="F31">
        <v>1456.5460210000001</v>
      </c>
      <c r="H31">
        <f t="shared" si="0"/>
        <v>-6.1634357638023496E-3</v>
      </c>
      <c r="I31" s="35">
        <f t="shared" si="1"/>
        <v>-0.60380511618819599</v>
      </c>
      <c r="N31" s="36"/>
      <c r="Q31" s="36"/>
    </row>
    <row r="32" spans="1:17" x14ac:dyDescent="0.25">
      <c r="A32" s="1">
        <v>44223</v>
      </c>
      <c r="B32">
        <v>1468</v>
      </c>
      <c r="C32">
        <v>1471.900024</v>
      </c>
      <c r="D32">
        <v>1406.150024</v>
      </c>
      <c r="E32">
        <v>1409.599976</v>
      </c>
      <c r="F32">
        <v>1403.525513</v>
      </c>
      <c r="H32">
        <f t="shared" si="0"/>
        <v>-4.915368736029492E-2</v>
      </c>
      <c r="I32" s="35">
        <f t="shared" si="1"/>
        <v>-0.72989534344009277</v>
      </c>
      <c r="N32" s="36"/>
      <c r="Q32" s="36"/>
    </row>
    <row r="33" spans="1:17" x14ac:dyDescent="0.25">
      <c r="A33" s="1">
        <v>44224</v>
      </c>
      <c r="B33">
        <v>1389.900024</v>
      </c>
      <c r="C33">
        <v>1401.3000489999999</v>
      </c>
      <c r="D33">
        <v>1342</v>
      </c>
      <c r="E33">
        <v>1371.4499510000001</v>
      </c>
      <c r="F33">
        <v>1365.5399170000001</v>
      </c>
      <c r="H33">
        <f t="shared" si="0"/>
        <v>5.3023742102844221E-3</v>
      </c>
      <c r="I33" s="35">
        <f t="shared" si="1"/>
        <v>-1.7081360433857051</v>
      </c>
      <c r="N33" s="36"/>
      <c r="Q33" s="36"/>
    </row>
    <row r="34" spans="1:17" x14ac:dyDescent="0.25">
      <c r="A34" s="1">
        <v>44225</v>
      </c>
      <c r="B34">
        <v>1391.349976</v>
      </c>
      <c r="C34">
        <v>1408.75</v>
      </c>
      <c r="D34">
        <v>1364.5</v>
      </c>
      <c r="E34">
        <v>1390.5</v>
      </c>
      <c r="F34">
        <v>1384.5078129999999</v>
      </c>
      <c r="H34">
        <f t="shared" si="0"/>
        <v>5.1027065517894481E-2</v>
      </c>
      <c r="I34" s="35">
        <f t="shared" si="1"/>
        <v>-1.6049087365658294</v>
      </c>
      <c r="N34" s="36"/>
      <c r="Q34" s="36"/>
    </row>
    <row r="35" spans="1:17" x14ac:dyDescent="0.25">
      <c r="A35" s="1">
        <v>44228</v>
      </c>
      <c r="B35">
        <v>1410.25</v>
      </c>
      <c r="C35">
        <v>1482.5</v>
      </c>
      <c r="D35">
        <v>1401</v>
      </c>
      <c r="E35">
        <v>1476.75</v>
      </c>
      <c r="F35">
        <v>1470.3861079999999</v>
      </c>
      <c r="H35">
        <f t="shared" si="0"/>
        <v>6.2745177126165882E-2</v>
      </c>
      <c r="I35" s="35">
        <f t="shared" si="1"/>
        <v>-0.5830209579796638</v>
      </c>
      <c r="N35" s="36"/>
      <c r="Q35" s="36"/>
    </row>
    <row r="36" spans="1:17" x14ac:dyDescent="0.25">
      <c r="A36" s="1">
        <v>44229</v>
      </c>
      <c r="B36">
        <v>1501</v>
      </c>
      <c r="C36">
        <v>1578.5</v>
      </c>
      <c r="D36">
        <v>1497.400024</v>
      </c>
      <c r="E36">
        <v>1560.5500489999999</v>
      </c>
      <c r="F36">
        <v>1553.825073</v>
      </c>
      <c r="H36">
        <f t="shared" si="0"/>
        <v>2.0251579920702264E-3</v>
      </c>
      <c r="I36" s="35">
        <f t="shared" si="1"/>
        <v>0.74716516736639582</v>
      </c>
      <c r="N36" s="36"/>
      <c r="Q36" s="36"/>
    </row>
    <row r="37" spans="1:17" x14ac:dyDescent="0.25">
      <c r="A37" s="1">
        <v>44230</v>
      </c>
      <c r="B37">
        <v>1579</v>
      </c>
      <c r="C37">
        <v>1581.6999510000001</v>
      </c>
      <c r="D37">
        <v>1542</v>
      </c>
      <c r="E37">
        <v>1574.8000489999999</v>
      </c>
      <c r="F37">
        <v>1568.013672</v>
      </c>
      <c r="H37">
        <f t="shared" si="0"/>
        <v>3.975175816964327E-3</v>
      </c>
      <c r="I37" s="35">
        <f t="shared" si="1"/>
        <v>0.79150402592876379</v>
      </c>
      <c r="N37" s="36"/>
      <c r="Q37" s="36"/>
    </row>
    <row r="38" spans="1:17" x14ac:dyDescent="0.25">
      <c r="A38" s="1">
        <v>44231</v>
      </c>
      <c r="B38">
        <v>1566</v>
      </c>
      <c r="C38">
        <v>1588</v>
      </c>
      <c r="D38">
        <v>1543.4499510000001</v>
      </c>
      <c r="E38">
        <v>1579.099976</v>
      </c>
      <c r="F38">
        <v>1572.295044</v>
      </c>
      <c r="H38">
        <f t="shared" si="0"/>
        <v>1.8869955618538565E-2</v>
      </c>
      <c r="I38" s="35">
        <f t="shared" si="1"/>
        <v>0.87879816935376631</v>
      </c>
      <c r="N38" s="36"/>
      <c r="Q38" s="36"/>
    </row>
    <row r="39" spans="1:17" x14ac:dyDescent="0.25">
      <c r="A39" s="1">
        <v>44232</v>
      </c>
      <c r="B39">
        <v>1548</v>
      </c>
      <c r="C39">
        <v>1618.25</v>
      </c>
      <c r="D39">
        <v>1548</v>
      </c>
      <c r="E39">
        <v>1597.599976</v>
      </c>
      <c r="F39">
        <v>1590.715332</v>
      </c>
      <c r="H39">
        <f t="shared" si="0"/>
        <v>8.2464690231534247E-3</v>
      </c>
      <c r="I39" s="35">
        <f t="shared" si="1"/>
        <v>1.2979453598924986</v>
      </c>
      <c r="N39" s="36"/>
      <c r="Q39" s="36"/>
    </row>
    <row r="40" spans="1:17" x14ac:dyDescent="0.25">
      <c r="A40" s="1">
        <v>44235</v>
      </c>
      <c r="B40">
        <v>1620</v>
      </c>
      <c r="C40">
        <v>1631.650024</v>
      </c>
      <c r="D40">
        <v>1595.6999510000001</v>
      </c>
      <c r="E40">
        <v>1605.25</v>
      </c>
      <c r="F40">
        <v>1598.3323969999999</v>
      </c>
      <c r="H40">
        <f t="shared" si="0"/>
        <v>-2.2395198862873284E-3</v>
      </c>
      <c r="I40" s="35">
        <f t="shared" si="1"/>
        <v>1.4836175057685845</v>
      </c>
      <c r="N40" s="36"/>
      <c r="Q40" s="36"/>
    </row>
    <row r="41" spans="1:17" x14ac:dyDescent="0.25">
      <c r="A41" s="1">
        <v>44236</v>
      </c>
      <c r="B41">
        <v>1610</v>
      </c>
      <c r="C41">
        <v>1628</v>
      </c>
      <c r="D41">
        <v>1586.6999510000001</v>
      </c>
      <c r="E41">
        <v>1611.849976</v>
      </c>
      <c r="F41">
        <v>1604.9039310000001</v>
      </c>
      <c r="H41">
        <f t="shared" si="0"/>
        <v>-8.1102093383015397E-3</v>
      </c>
      <c r="I41" s="35">
        <f t="shared" si="1"/>
        <v>1.4330423882479579</v>
      </c>
      <c r="N41" s="36"/>
      <c r="Q41" s="36"/>
    </row>
    <row r="42" spans="1:17" x14ac:dyDescent="0.25">
      <c r="A42" s="1">
        <v>44237</v>
      </c>
      <c r="B42">
        <v>1608.349976</v>
      </c>
      <c r="C42">
        <v>1614.849976</v>
      </c>
      <c r="D42">
        <v>1567</v>
      </c>
      <c r="E42">
        <v>1581.75</v>
      </c>
      <c r="F42">
        <v>1574.933716</v>
      </c>
      <c r="H42">
        <f t="shared" si="0"/>
        <v>-1.0614344509075706E-2</v>
      </c>
      <c r="I42" s="35">
        <f t="shared" si="1"/>
        <v>1.2508342687399607</v>
      </c>
      <c r="N42" s="36"/>
      <c r="Q42" s="36"/>
    </row>
    <row r="43" spans="1:17" x14ac:dyDescent="0.25">
      <c r="A43" s="1">
        <v>44238</v>
      </c>
      <c r="B43">
        <v>1582</v>
      </c>
      <c r="C43">
        <v>1597.8000489999999</v>
      </c>
      <c r="D43">
        <v>1564.1999510000001</v>
      </c>
      <c r="E43">
        <v>1572.349976</v>
      </c>
      <c r="F43">
        <v>1565.5742190000001</v>
      </c>
      <c r="H43">
        <f t="shared" si="0"/>
        <v>-3.3226052687899432E-3</v>
      </c>
      <c r="I43" s="35">
        <f t="shared" si="1"/>
        <v>1.0145886819320107</v>
      </c>
      <c r="N43" s="36"/>
      <c r="Q43" s="36"/>
    </row>
    <row r="44" spans="1:17" x14ac:dyDescent="0.25">
      <c r="A44" s="1">
        <v>44239</v>
      </c>
      <c r="B44">
        <v>1573.900024</v>
      </c>
      <c r="C44">
        <v>1592.5</v>
      </c>
      <c r="D44">
        <v>1573</v>
      </c>
      <c r="E44">
        <v>1581.9499510000001</v>
      </c>
      <c r="F44">
        <v>1575.1328129999999</v>
      </c>
      <c r="H44">
        <f t="shared" si="0"/>
        <v>2.0202707317519469E-2</v>
      </c>
      <c r="I44" s="35">
        <f t="shared" si="1"/>
        <v>0.94115064397936288</v>
      </c>
      <c r="N44" s="36"/>
      <c r="Q44" s="36"/>
    </row>
    <row r="45" spans="1:17" x14ac:dyDescent="0.25">
      <c r="A45" s="1">
        <v>44242</v>
      </c>
      <c r="B45">
        <v>1600.099976</v>
      </c>
      <c r="C45">
        <v>1625</v>
      </c>
      <c r="D45">
        <v>1596.6999510000001</v>
      </c>
      <c r="E45">
        <v>1616.599976</v>
      </c>
      <c r="F45">
        <v>1609.633423</v>
      </c>
      <c r="H45">
        <f t="shared" si="0"/>
        <v>9.7979963262530296E-3</v>
      </c>
      <c r="I45" s="35">
        <f t="shared" si="1"/>
        <v>1.3914740718308936</v>
      </c>
      <c r="N45" s="36"/>
      <c r="Q45" s="36"/>
    </row>
    <row r="46" spans="1:17" x14ac:dyDescent="0.25">
      <c r="A46" s="1">
        <v>44243</v>
      </c>
      <c r="B46">
        <v>1621.1999510000001</v>
      </c>
      <c r="C46">
        <v>1641</v>
      </c>
      <c r="D46">
        <v>1608.4499510000001</v>
      </c>
      <c r="E46">
        <v>1626.650024</v>
      </c>
      <c r="F46">
        <v>1619.640259</v>
      </c>
      <c r="H46">
        <f t="shared" si="0"/>
        <v>-1.1769138366291267E-2</v>
      </c>
      <c r="I46" s="35">
        <f t="shared" si="1"/>
        <v>1.6131717593885702</v>
      </c>
      <c r="N46" s="36"/>
      <c r="Q46" s="36"/>
    </row>
    <row r="47" spans="1:17" x14ac:dyDescent="0.25">
      <c r="A47" s="1">
        <v>44244</v>
      </c>
      <c r="B47">
        <v>1620</v>
      </c>
      <c r="C47">
        <v>1621.8000489999999</v>
      </c>
      <c r="D47">
        <v>1583</v>
      </c>
      <c r="E47">
        <v>1586.5</v>
      </c>
      <c r="F47">
        <v>1579.6632079999999</v>
      </c>
      <c r="H47">
        <f t="shared" si="0"/>
        <v>-9.8212224635893901E-3</v>
      </c>
      <c r="I47" s="35">
        <f t="shared" si="1"/>
        <v>1.3471352132685255</v>
      </c>
      <c r="N47" s="36"/>
      <c r="Q47" s="36"/>
    </row>
    <row r="48" spans="1:17" x14ac:dyDescent="0.25">
      <c r="A48" s="1">
        <v>44245</v>
      </c>
      <c r="B48">
        <v>1605.9499510000001</v>
      </c>
      <c r="C48">
        <v>1605.9499510000001</v>
      </c>
      <c r="D48">
        <v>1548</v>
      </c>
      <c r="E48">
        <v>1554.3000489999999</v>
      </c>
      <c r="F48">
        <v>1547.6020510000001</v>
      </c>
      <c r="H48">
        <f t="shared" si="0"/>
        <v>-2.6340971418617083E-2</v>
      </c>
      <c r="I48" s="35">
        <f t="shared" si="1"/>
        <v>1.1275145836333673</v>
      </c>
      <c r="N48" s="36"/>
      <c r="Q48" s="36"/>
    </row>
    <row r="49" spans="1:17" x14ac:dyDescent="0.25">
      <c r="A49" s="1">
        <v>44246</v>
      </c>
      <c r="B49">
        <v>1545</v>
      </c>
      <c r="C49">
        <v>1564.1999510000001</v>
      </c>
      <c r="D49">
        <v>1533</v>
      </c>
      <c r="E49">
        <v>1539.099976</v>
      </c>
      <c r="F49">
        <v>1532.4674070000001</v>
      </c>
      <c r="H49">
        <f t="shared" si="0"/>
        <v>6.1821509647070278E-3</v>
      </c>
      <c r="I49" s="35">
        <f t="shared" si="1"/>
        <v>0.549022180162555</v>
      </c>
      <c r="N49" s="36"/>
      <c r="Q49" s="36"/>
    </row>
    <row r="50" spans="1:17" x14ac:dyDescent="0.25">
      <c r="A50" s="1">
        <v>44249</v>
      </c>
      <c r="B50">
        <v>1545.0500489999999</v>
      </c>
      <c r="C50">
        <v>1573.900024</v>
      </c>
      <c r="D50">
        <v>1539.4499510000001</v>
      </c>
      <c r="E50">
        <v>1548</v>
      </c>
      <c r="F50">
        <v>1541.3291019999999</v>
      </c>
      <c r="H50">
        <f t="shared" si="0"/>
        <v>-1.034628793037534E-2</v>
      </c>
      <c r="I50" s="35">
        <f t="shared" si="1"/>
        <v>0.68342741474009561</v>
      </c>
      <c r="N50" s="36"/>
      <c r="Q50" s="36"/>
    </row>
    <row r="51" spans="1:17" x14ac:dyDescent="0.25">
      <c r="A51" s="1">
        <v>44250</v>
      </c>
      <c r="B51">
        <v>1553.75</v>
      </c>
      <c r="C51">
        <v>1557.6999510000001</v>
      </c>
      <c r="D51">
        <v>1522.650024</v>
      </c>
      <c r="E51">
        <v>1529.150024</v>
      </c>
      <c r="F51">
        <v>1522.5604249999999</v>
      </c>
      <c r="H51">
        <f t="shared" si="0"/>
        <v>3.5474217179490848E-2</v>
      </c>
      <c r="I51" s="35">
        <f t="shared" si="1"/>
        <v>0.45895749459224888</v>
      </c>
      <c r="N51" s="36"/>
      <c r="Q51" s="36"/>
    </row>
    <row r="52" spans="1:17" x14ac:dyDescent="0.25">
      <c r="A52" s="1">
        <v>44251</v>
      </c>
      <c r="B52">
        <v>1526.5</v>
      </c>
      <c r="C52">
        <v>1613.9499510000001</v>
      </c>
      <c r="D52">
        <v>1516.25</v>
      </c>
      <c r="E52">
        <v>1606.4499510000001</v>
      </c>
      <c r="F52">
        <v>1599.5272219999999</v>
      </c>
      <c r="H52">
        <f t="shared" si="0"/>
        <v>1.3722478168694E-2</v>
      </c>
      <c r="I52" s="35">
        <f t="shared" si="1"/>
        <v>1.2383634274122057</v>
      </c>
      <c r="N52" s="36"/>
      <c r="Q52" s="36"/>
    </row>
    <row r="53" spans="1:17" x14ac:dyDescent="0.25">
      <c r="A53" s="1">
        <v>44252</v>
      </c>
      <c r="B53">
        <v>1609.75</v>
      </c>
      <c r="C53">
        <v>1636.25</v>
      </c>
      <c r="D53">
        <v>1602</v>
      </c>
      <c r="E53">
        <v>1606.400024</v>
      </c>
      <c r="F53">
        <v>1599.4774170000001</v>
      </c>
      <c r="H53">
        <f t="shared" si="0"/>
        <v>-2.9365070224999033E-2</v>
      </c>
      <c r="I53" s="35">
        <f t="shared" si="1"/>
        <v>1.5473552583948849</v>
      </c>
      <c r="N53" s="36"/>
      <c r="Q53" s="36"/>
    </row>
    <row r="54" spans="1:17" x14ac:dyDescent="0.25">
      <c r="A54" s="1">
        <v>44253</v>
      </c>
      <c r="B54">
        <v>1587.0500489999999</v>
      </c>
      <c r="C54">
        <v>1588.900024</v>
      </c>
      <c r="D54">
        <v>1521</v>
      </c>
      <c r="E54">
        <v>1534.400024</v>
      </c>
      <c r="F54">
        <v>1527.78772</v>
      </c>
      <c r="H54">
        <f t="shared" si="0"/>
        <v>-1.034343126804734E-2</v>
      </c>
      <c r="I54" s="35">
        <f t="shared" si="1"/>
        <v>0.89126899682541738</v>
      </c>
      <c r="N54" s="36"/>
      <c r="Q54" s="36"/>
    </row>
    <row r="55" spans="1:17" x14ac:dyDescent="0.25">
      <c r="A55" s="1">
        <v>44256</v>
      </c>
      <c r="B55">
        <v>1564</v>
      </c>
      <c r="C55">
        <v>1572.5500489999999</v>
      </c>
      <c r="D55">
        <v>1540.6999510000001</v>
      </c>
      <c r="E55">
        <v>1558.900024</v>
      </c>
      <c r="F55">
        <v>1552.182129</v>
      </c>
      <c r="H55">
        <f t="shared" si="0"/>
        <v>9.4619150357834834E-3</v>
      </c>
      <c r="I55" s="35">
        <f t="shared" si="1"/>
        <v>0.66472201875505221</v>
      </c>
      <c r="N55" s="36"/>
      <c r="Q55" s="36"/>
    </row>
    <row r="56" spans="1:17" x14ac:dyDescent="0.25">
      <c r="A56" s="1">
        <v>44257</v>
      </c>
      <c r="B56">
        <v>1575.6999510000001</v>
      </c>
      <c r="C56">
        <v>1587.5</v>
      </c>
      <c r="D56">
        <v>1551</v>
      </c>
      <c r="E56">
        <v>1568.1999510000001</v>
      </c>
      <c r="F56">
        <v>1561.4420170000001</v>
      </c>
      <c r="H56">
        <f t="shared" si="0"/>
        <v>5.340047242907371E-3</v>
      </c>
      <c r="I56" s="35">
        <f t="shared" si="1"/>
        <v>0.87187011661758895</v>
      </c>
      <c r="N56" s="36"/>
      <c r="Q56" s="36"/>
    </row>
    <row r="57" spans="1:17" x14ac:dyDescent="0.25">
      <c r="A57" s="1">
        <v>44258</v>
      </c>
      <c r="B57">
        <v>1584</v>
      </c>
      <c r="C57">
        <v>1596</v>
      </c>
      <c r="D57">
        <v>1565</v>
      </c>
      <c r="E57">
        <v>1586.849976</v>
      </c>
      <c r="F57">
        <v>1580.0117190000001</v>
      </c>
      <c r="H57">
        <f t="shared" si="0"/>
        <v>-1.5788139754132902E-2</v>
      </c>
      <c r="I57" s="35">
        <f t="shared" si="1"/>
        <v>0.98964701313260461</v>
      </c>
      <c r="N57" s="36"/>
      <c r="Q57" s="36"/>
    </row>
    <row r="58" spans="1:17" x14ac:dyDescent="0.25">
      <c r="A58" s="1">
        <v>44259</v>
      </c>
      <c r="B58">
        <v>1548.5500489999999</v>
      </c>
      <c r="C58">
        <v>1571</v>
      </c>
      <c r="D58">
        <v>1539.099976</v>
      </c>
      <c r="E58">
        <v>1552.0500489999999</v>
      </c>
      <c r="F58">
        <v>1545.3616939999999</v>
      </c>
      <c r="H58">
        <f t="shared" si="0"/>
        <v>-1.6300190325318095E-2</v>
      </c>
      <c r="I58" s="35">
        <f t="shared" si="1"/>
        <v>0.64324437632373499</v>
      </c>
      <c r="N58" s="36"/>
      <c r="Q58" s="36"/>
    </row>
    <row r="59" spans="1:17" x14ac:dyDescent="0.25">
      <c r="A59" s="1">
        <v>44260</v>
      </c>
      <c r="B59">
        <v>1531</v>
      </c>
      <c r="C59">
        <v>1545.599976</v>
      </c>
      <c r="D59">
        <v>1521.099976</v>
      </c>
      <c r="E59">
        <v>1530</v>
      </c>
      <c r="F59">
        <v>1523.4067379999999</v>
      </c>
      <c r="H59">
        <f t="shared" si="0"/>
        <v>6.0633766830314618E-3</v>
      </c>
      <c r="I59" s="35">
        <f t="shared" si="1"/>
        <v>0.2912989647793916</v>
      </c>
      <c r="N59" s="36"/>
      <c r="Q59" s="36"/>
    </row>
    <row r="60" spans="1:17" x14ac:dyDescent="0.25">
      <c r="A60" s="1">
        <v>44263</v>
      </c>
      <c r="B60">
        <v>1542</v>
      </c>
      <c r="C60">
        <v>1555</v>
      </c>
      <c r="D60">
        <v>1512.5</v>
      </c>
      <c r="E60">
        <v>1519.5</v>
      </c>
      <c r="F60">
        <v>1512.951904</v>
      </c>
      <c r="H60">
        <f t="shared" si="0"/>
        <v>6.8574314082362163E-3</v>
      </c>
      <c r="I60" s="35">
        <f t="shared" si="1"/>
        <v>0.42154668876605833</v>
      </c>
      <c r="N60" s="36"/>
      <c r="Q60" s="36"/>
    </row>
    <row r="61" spans="1:17" x14ac:dyDescent="0.25">
      <c r="A61" s="1">
        <v>44264</v>
      </c>
      <c r="B61">
        <v>1545</v>
      </c>
      <c r="C61">
        <v>1565.6999510000001</v>
      </c>
      <c r="D61">
        <v>1538.25</v>
      </c>
      <c r="E61">
        <v>1562.5</v>
      </c>
      <c r="F61">
        <v>1555.7666019999999</v>
      </c>
      <c r="H61">
        <f t="shared" si="0"/>
        <v>5.9222952381626079E-3</v>
      </c>
      <c r="I61" s="35">
        <f t="shared" si="1"/>
        <v>0.56980633837108718</v>
      </c>
      <c r="N61" s="36"/>
      <c r="Q61" s="36"/>
    </row>
    <row r="62" spans="1:17" x14ac:dyDescent="0.25">
      <c r="A62" s="1">
        <v>44265</v>
      </c>
      <c r="B62">
        <v>1572</v>
      </c>
      <c r="C62">
        <v>1575</v>
      </c>
      <c r="D62">
        <v>1552.150024</v>
      </c>
      <c r="E62">
        <v>1555.75</v>
      </c>
      <c r="F62">
        <v>1549.0457759999999</v>
      </c>
      <c r="H62">
        <f t="shared" si="0"/>
        <v>1.5748356968139112E-2</v>
      </c>
      <c r="I62" s="35">
        <f t="shared" si="1"/>
        <v>0.69866879821315409</v>
      </c>
      <c r="N62" s="36"/>
      <c r="Q62" s="36"/>
    </row>
    <row r="63" spans="1:17" x14ac:dyDescent="0.25">
      <c r="A63" s="1">
        <v>44267</v>
      </c>
      <c r="B63">
        <v>1600</v>
      </c>
      <c r="C63">
        <v>1600</v>
      </c>
      <c r="D63">
        <v>1535.0500489999999</v>
      </c>
      <c r="E63">
        <v>1551.9499510000001</v>
      </c>
      <c r="F63">
        <v>1545.2620850000001</v>
      </c>
      <c r="H63">
        <f t="shared" si="0"/>
        <v>-3.278147402450883E-2</v>
      </c>
      <c r="I63" s="35">
        <f t="shared" si="1"/>
        <v>1.0450714350220238</v>
      </c>
      <c r="N63" s="36"/>
      <c r="Q63" s="36"/>
    </row>
    <row r="64" spans="1:17" x14ac:dyDescent="0.25">
      <c r="A64" s="1">
        <v>44270</v>
      </c>
      <c r="B64">
        <v>1548.400024</v>
      </c>
      <c r="C64">
        <v>1548.400024</v>
      </c>
      <c r="D64">
        <v>1515.3000489999999</v>
      </c>
      <c r="E64">
        <v>1528.650024</v>
      </c>
      <c r="F64">
        <v>1522.0625</v>
      </c>
      <c r="H64">
        <f t="shared" si="0"/>
        <v>-5.180016682241266E-3</v>
      </c>
      <c r="I64" s="35">
        <f t="shared" si="1"/>
        <v>0.33009672519504851</v>
      </c>
      <c r="N64" s="36"/>
      <c r="Q64" s="36"/>
    </row>
    <row r="65" spans="1:17" x14ac:dyDescent="0.25">
      <c r="A65" s="1">
        <v>44271</v>
      </c>
      <c r="B65">
        <v>1530.900024</v>
      </c>
      <c r="C65">
        <v>1540.400024</v>
      </c>
      <c r="D65">
        <v>1510</v>
      </c>
      <c r="E65">
        <v>1512.150024</v>
      </c>
      <c r="F65">
        <v>1505.6336670000001</v>
      </c>
      <c r="H65">
        <f t="shared" si="0"/>
        <v>-9.0928368224320994E-4</v>
      </c>
      <c r="I65" s="35">
        <f t="shared" si="1"/>
        <v>0.21924788141621021</v>
      </c>
      <c r="N65" s="36"/>
      <c r="Q65" s="36"/>
    </row>
    <row r="66" spans="1:17" x14ac:dyDescent="0.25">
      <c r="A66" s="1">
        <v>44272</v>
      </c>
      <c r="B66">
        <v>1524.25</v>
      </c>
      <c r="C66">
        <v>1539</v>
      </c>
      <c r="D66">
        <v>1490.1999510000001</v>
      </c>
      <c r="E66">
        <v>1495.349976</v>
      </c>
      <c r="F66">
        <v>1488.9060059999999</v>
      </c>
      <c r="H66">
        <f t="shared" si="0"/>
        <v>-1.1074712252254823E-2</v>
      </c>
      <c r="I66" s="35">
        <f t="shared" si="1"/>
        <v>0.19984900120838173</v>
      </c>
      <c r="N66" s="36"/>
      <c r="Q66" s="36"/>
    </row>
    <row r="67" spans="1:17" x14ac:dyDescent="0.25">
      <c r="A67" s="1">
        <v>44273</v>
      </c>
      <c r="B67">
        <v>1511.75</v>
      </c>
      <c r="C67">
        <v>1522.0500489999999</v>
      </c>
      <c r="D67">
        <v>1481.150024</v>
      </c>
      <c r="E67">
        <v>1491</v>
      </c>
      <c r="F67">
        <v>1484.574707</v>
      </c>
      <c r="H67">
        <f t="shared" ref="H67:H130" si="2">LN(C68/C67)</f>
        <v>-7.1541378238883513E-3</v>
      </c>
      <c r="I67" s="35">
        <f t="shared" ref="I67:I130" si="3">STANDARDIZE(C67,$L$3,SQRT($L$6))</f>
        <v>-3.501130759886454E-2</v>
      </c>
      <c r="N67" s="36"/>
      <c r="Q67" s="36"/>
    </row>
    <row r="68" spans="1:17" x14ac:dyDescent="0.25">
      <c r="A68" s="1">
        <v>44274</v>
      </c>
      <c r="B68">
        <v>1485</v>
      </c>
      <c r="C68">
        <v>1511.1999510000001</v>
      </c>
      <c r="D68">
        <v>1474.0500489999999</v>
      </c>
      <c r="E68">
        <v>1497.5</v>
      </c>
      <c r="F68">
        <v>1491.0467530000001</v>
      </c>
      <c r="H68">
        <f t="shared" si="2"/>
        <v>-1.0844673752681968E-2</v>
      </c>
      <c r="I68" s="35">
        <f t="shared" si="3"/>
        <v>-0.18535140987224874</v>
      </c>
      <c r="N68" s="36"/>
      <c r="Q68" s="36"/>
    </row>
    <row r="69" spans="1:17" x14ac:dyDescent="0.25">
      <c r="A69" s="1">
        <v>44277</v>
      </c>
      <c r="B69">
        <v>1494.900024</v>
      </c>
      <c r="C69">
        <v>1494.900024</v>
      </c>
      <c r="D69">
        <v>1460.400024</v>
      </c>
      <c r="E69">
        <v>1469.150024</v>
      </c>
      <c r="F69">
        <v>1462.81897</v>
      </c>
      <c r="H69">
        <f t="shared" si="2"/>
        <v>8.3601180401542009E-3</v>
      </c>
      <c r="I69" s="35">
        <f t="shared" si="3"/>
        <v>-0.41120491757593264</v>
      </c>
      <c r="N69" s="36"/>
      <c r="Q69" s="36"/>
    </row>
    <row r="70" spans="1:17" x14ac:dyDescent="0.25">
      <c r="A70" s="1">
        <v>44278</v>
      </c>
      <c r="B70">
        <v>1470</v>
      </c>
      <c r="C70">
        <v>1507.4499510000001</v>
      </c>
      <c r="D70">
        <v>1469.099976</v>
      </c>
      <c r="E70">
        <v>1500.150024</v>
      </c>
      <c r="F70">
        <v>1493.685303</v>
      </c>
      <c r="H70">
        <f t="shared" si="2"/>
        <v>-6.6359206955256896E-4</v>
      </c>
      <c r="I70" s="35">
        <f t="shared" si="3"/>
        <v>-0.23731180539357918</v>
      </c>
      <c r="N70" s="36"/>
      <c r="Q70" s="36"/>
    </row>
    <row r="71" spans="1:17" x14ac:dyDescent="0.25">
      <c r="A71" s="1">
        <v>44279</v>
      </c>
      <c r="B71">
        <v>1490.900024</v>
      </c>
      <c r="C71">
        <v>1506.4499510000001</v>
      </c>
      <c r="D71">
        <v>1471</v>
      </c>
      <c r="E71">
        <v>1478.8000489999999</v>
      </c>
      <c r="F71">
        <v>1472.4273679999999</v>
      </c>
      <c r="H71">
        <f t="shared" si="2"/>
        <v>-7.2617920714429319E-3</v>
      </c>
      <c r="I71" s="35">
        <f t="shared" si="3"/>
        <v>-0.25116791086593399</v>
      </c>
      <c r="N71" s="36"/>
      <c r="Q71" s="36"/>
    </row>
    <row r="72" spans="1:17" x14ac:dyDescent="0.25">
      <c r="A72" s="1">
        <v>44280</v>
      </c>
      <c r="B72">
        <v>1490.1999510000001</v>
      </c>
      <c r="C72">
        <v>1495.5500489999999</v>
      </c>
      <c r="D72">
        <v>1450.25</v>
      </c>
      <c r="E72">
        <v>1463.349976</v>
      </c>
      <c r="F72">
        <v>1457.043823</v>
      </c>
      <c r="H72">
        <f t="shared" si="2"/>
        <v>2.3041541933849136E-3</v>
      </c>
      <c r="I72" s="35">
        <f t="shared" si="3"/>
        <v>-0.40219810261626643</v>
      </c>
      <c r="N72" s="36"/>
      <c r="Q72" s="36"/>
    </row>
    <row r="73" spans="1:17" x14ac:dyDescent="0.25">
      <c r="A73" s="1">
        <v>44281</v>
      </c>
      <c r="B73">
        <v>1494</v>
      </c>
      <c r="C73">
        <v>1499</v>
      </c>
      <c r="D73">
        <v>1474</v>
      </c>
      <c r="E73">
        <v>1491.3000489999999</v>
      </c>
      <c r="F73">
        <v>1484.8735349999999</v>
      </c>
      <c r="H73">
        <f t="shared" si="2"/>
        <v>4.1520914354965861E-2</v>
      </c>
      <c r="I73" s="35">
        <f t="shared" si="3"/>
        <v>-0.35439521768580978</v>
      </c>
      <c r="N73" s="36"/>
      <c r="Q73" s="36"/>
    </row>
    <row r="74" spans="1:17" x14ac:dyDescent="0.25">
      <c r="A74" s="1">
        <v>44285</v>
      </c>
      <c r="B74">
        <v>1506.650024</v>
      </c>
      <c r="C74">
        <v>1562.5500489999999</v>
      </c>
      <c r="D74">
        <v>1501.5500489999999</v>
      </c>
      <c r="E74">
        <v>1553.6999510000001</v>
      </c>
      <c r="F74">
        <v>1547.0045170000001</v>
      </c>
      <c r="H74">
        <f t="shared" si="2"/>
        <v>-9.3553583078910801E-3</v>
      </c>
      <c r="I74" s="35">
        <f t="shared" si="3"/>
        <v>0.52616096403150436</v>
      </c>
      <c r="N74" s="36"/>
      <c r="Q74" s="36"/>
    </row>
    <row r="75" spans="1:17" x14ac:dyDescent="0.25">
      <c r="A75" s="1">
        <v>44286</v>
      </c>
      <c r="B75">
        <v>1548</v>
      </c>
      <c r="C75">
        <v>1548</v>
      </c>
      <c r="D75">
        <v>1488</v>
      </c>
      <c r="E75">
        <v>1493.650024</v>
      </c>
      <c r="F75">
        <v>1487.213379</v>
      </c>
      <c r="H75">
        <f t="shared" si="2"/>
        <v>-3.1898731074308288E-2</v>
      </c>
      <c r="I75" s="35">
        <f t="shared" si="3"/>
        <v>0.32455395045957486</v>
      </c>
      <c r="N75" s="36"/>
      <c r="Q75" s="36"/>
    </row>
    <row r="76" spans="1:17" x14ac:dyDescent="0.25">
      <c r="A76" s="1">
        <v>44287</v>
      </c>
      <c r="B76">
        <v>1499.400024</v>
      </c>
      <c r="C76">
        <v>1499.400024</v>
      </c>
      <c r="D76">
        <v>1465</v>
      </c>
      <c r="E76">
        <v>1486.75</v>
      </c>
      <c r="F76">
        <v>1480.343018</v>
      </c>
      <c r="H76">
        <f t="shared" si="2"/>
        <v>-9.6502718385641749E-3</v>
      </c>
      <c r="I76" s="35">
        <f t="shared" si="3"/>
        <v>-0.34885244295033613</v>
      </c>
      <c r="N76" s="36"/>
      <c r="Q76" s="36"/>
    </row>
    <row r="77" spans="1:17" x14ac:dyDescent="0.25">
      <c r="A77" s="1">
        <v>44291</v>
      </c>
      <c r="B77">
        <v>1480</v>
      </c>
      <c r="C77">
        <v>1485</v>
      </c>
      <c r="D77">
        <v>1431</v>
      </c>
      <c r="E77">
        <v>1449.599976</v>
      </c>
      <c r="F77">
        <v>1443.353149</v>
      </c>
      <c r="H77">
        <f t="shared" si="2"/>
        <v>-1.5164896878988879E-2</v>
      </c>
      <c r="I77" s="35">
        <f t="shared" si="3"/>
        <v>-0.54838069429877678</v>
      </c>
      <c r="N77" s="36"/>
      <c r="Q77" s="36"/>
    </row>
    <row r="78" spans="1:17" x14ac:dyDescent="0.25">
      <c r="A78" s="1">
        <v>44292</v>
      </c>
      <c r="B78">
        <v>1460</v>
      </c>
      <c r="C78">
        <v>1462.650024</v>
      </c>
      <c r="D78">
        <v>1432.650024</v>
      </c>
      <c r="E78">
        <v>1440.25</v>
      </c>
      <c r="F78">
        <v>1434.043457</v>
      </c>
      <c r="H78">
        <f t="shared" si="2"/>
        <v>-4.076305540583771E-3</v>
      </c>
      <c r="I78" s="35">
        <f t="shared" si="3"/>
        <v>-0.85806431905937453</v>
      </c>
      <c r="N78" s="36"/>
      <c r="Q78" s="36"/>
    </row>
    <row r="79" spans="1:17" x14ac:dyDescent="0.25">
      <c r="A79" s="1">
        <v>44293</v>
      </c>
      <c r="B79">
        <v>1439.3000489999999</v>
      </c>
      <c r="C79">
        <v>1456.6999510000001</v>
      </c>
      <c r="D79">
        <v>1421.5500489999999</v>
      </c>
      <c r="E79">
        <v>1447.1999510000001</v>
      </c>
      <c r="F79">
        <v>1440.963501</v>
      </c>
      <c r="H79">
        <f t="shared" si="2"/>
        <v>2.8791307494701623E-3</v>
      </c>
      <c r="I79" s="35">
        <f t="shared" si="3"/>
        <v>-0.94050915811558466</v>
      </c>
      <c r="N79" s="36"/>
      <c r="Q79" s="36"/>
    </row>
    <row r="80" spans="1:17" x14ac:dyDescent="0.25">
      <c r="A80" s="1">
        <v>44294</v>
      </c>
      <c r="B80">
        <v>1453</v>
      </c>
      <c r="C80">
        <v>1460.900024</v>
      </c>
      <c r="D80">
        <v>1430.5</v>
      </c>
      <c r="E80">
        <v>1432.8000489999999</v>
      </c>
      <c r="F80">
        <v>1426.6256100000001</v>
      </c>
      <c r="H80">
        <f t="shared" si="2"/>
        <v>-1.9422094621424382E-2</v>
      </c>
      <c r="I80" s="35">
        <f t="shared" si="3"/>
        <v>-0.88231250363599545</v>
      </c>
      <c r="N80" s="36"/>
      <c r="Q80" s="36"/>
    </row>
    <row r="81" spans="1:17" x14ac:dyDescent="0.25">
      <c r="A81" s="1">
        <v>44295</v>
      </c>
      <c r="B81">
        <v>1426</v>
      </c>
      <c r="C81">
        <v>1432.8000489999999</v>
      </c>
      <c r="D81">
        <v>1415.099976</v>
      </c>
      <c r="E81">
        <v>1421.75</v>
      </c>
      <c r="F81">
        <v>1415.623169</v>
      </c>
      <c r="H81">
        <f t="shared" si="2"/>
        <v>-2.3872910279791843E-2</v>
      </c>
      <c r="I81" s="35">
        <f t="shared" si="3"/>
        <v>-1.2716687210065294</v>
      </c>
      <c r="N81" s="36"/>
      <c r="Q81" s="36"/>
    </row>
    <row r="82" spans="1:17" x14ac:dyDescent="0.25">
      <c r="A82" s="1">
        <v>44298</v>
      </c>
      <c r="B82">
        <v>1393</v>
      </c>
      <c r="C82">
        <v>1399</v>
      </c>
      <c r="D82">
        <v>1353</v>
      </c>
      <c r="E82">
        <v>1367.0500489999999</v>
      </c>
      <c r="F82">
        <v>1361.158936</v>
      </c>
      <c r="H82">
        <f t="shared" si="2"/>
        <v>5.3110685573598809E-3</v>
      </c>
      <c r="I82" s="35">
        <f t="shared" si="3"/>
        <v>-1.7400057649212886</v>
      </c>
      <c r="N82" s="36"/>
      <c r="Q82" s="36"/>
    </row>
    <row r="83" spans="1:17" x14ac:dyDescent="0.25">
      <c r="A83" s="1">
        <v>44299</v>
      </c>
      <c r="B83">
        <v>1368</v>
      </c>
      <c r="C83">
        <v>1406.4499510000001</v>
      </c>
      <c r="D83">
        <v>1361</v>
      </c>
      <c r="E83">
        <v>1400.349976</v>
      </c>
      <c r="F83">
        <v>1394.3154300000001</v>
      </c>
      <c r="H83">
        <f t="shared" si="2"/>
        <v>2.1280018687894513E-2</v>
      </c>
      <c r="I83" s="35">
        <f t="shared" si="3"/>
        <v>-1.6367784581014129</v>
      </c>
      <c r="N83" s="36"/>
      <c r="Q83" s="36"/>
    </row>
    <row r="84" spans="1:17" x14ac:dyDescent="0.25">
      <c r="A84" s="1">
        <v>44301</v>
      </c>
      <c r="B84">
        <v>1405</v>
      </c>
      <c r="C84">
        <v>1436.6999510000001</v>
      </c>
      <c r="D84">
        <v>1391</v>
      </c>
      <c r="E84">
        <v>1430.099976</v>
      </c>
      <c r="F84">
        <v>1423.937134</v>
      </c>
      <c r="H84">
        <f t="shared" si="2"/>
        <v>5.7605386357969844E-3</v>
      </c>
      <c r="I84" s="35">
        <f t="shared" si="3"/>
        <v>-1.2176312675626804</v>
      </c>
      <c r="N84" s="36"/>
      <c r="Q84" s="36"/>
    </row>
    <row r="85" spans="1:17" x14ac:dyDescent="0.25">
      <c r="A85" s="1">
        <v>44302</v>
      </c>
      <c r="B85">
        <v>1434.9499510000001</v>
      </c>
      <c r="C85">
        <v>1445</v>
      </c>
      <c r="D85">
        <v>1423.5</v>
      </c>
      <c r="E85">
        <v>1428.650024</v>
      </c>
      <c r="F85">
        <v>1422.493408</v>
      </c>
      <c r="H85">
        <f t="shared" si="2"/>
        <v>-1.9073515985971904E-2</v>
      </c>
      <c r="I85" s="35">
        <f t="shared" si="3"/>
        <v>-1.1026249131929684</v>
      </c>
      <c r="N85" s="36"/>
      <c r="Q85" s="36"/>
    </row>
    <row r="86" spans="1:17" x14ac:dyDescent="0.25">
      <c r="A86" s="1">
        <v>44305</v>
      </c>
      <c r="B86">
        <v>1390</v>
      </c>
      <c r="C86">
        <v>1417.6999510000001</v>
      </c>
      <c r="D86">
        <v>1372.3000489999999</v>
      </c>
      <c r="E86">
        <v>1412.400024</v>
      </c>
      <c r="F86">
        <v>1406.3134769999999</v>
      </c>
      <c r="H86">
        <f t="shared" si="2"/>
        <v>6.1179988139447722E-3</v>
      </c>
      <c r="I86" s="35">
        <f t="shared" si="3"/>
        <v>-1.4808972715374213</v>
      </c>
      <c r="N86" s="36"/>
      <c r="Q86" s="36"/>
    </row>
    <row r="87" spans="1:17" x14ac:dyDescent="0.25">
      <c r="A87" s="1">
        <v>44306</v>
      </c>
      <c r="B87">
        <v>1425</v>
      </c>
      <c r="C87">
        <v>1426.400024</v>
      </c>
      <c r="D87">
        <v>1383.9499510000001</v>
      </c>
      <c r="E87">
        <v>1391.400024</v>
      </c>
      <c r="F87">
        <v>1385.4039310000001</v>
      </c>
      <c r="H87">
        <f t="shared" si="2"/>
        <v>2.804044528151248E-4</v>
      </c>
      <c r="I87" s="35">
        <f t="shared" si="3"/>
        <v>-1.3603481424322357</v>
      </c>
      <c r="N87" s="36"/>
      <c r="Q87" s="36"/>
    </row>
    <row r="88" spans="1:17" x14ac:dyDescent="0.25">
      <c r="A88" s="1">
        <v>44308</v>
      </c>
      <c r="B88">
        <v>1380</v>
      </c>
      <c r="C88">
        <v>1426.8000489999999</v>
      </c>
      <c r="D88">
        <v>1371.0500489999999</v>
      </c>
      <c r="E88">
        <v>1422.5</v>
      </c>
      <c r="F88">
        <v>1416.369995</v>
      </c>
      <c r="H88">
        <f t="shared" si="2"/>
        <v>5.4518391356112427E-3</v>
      </c>
      <c r="I88" s="35">
        <f t="shared" si="3"/>
        <v>-1.3548053538406581</v>
      </c>
      <c r="N88" s="36"/>
      <c r="Q88" s="36"/>
    </row>
    <row r="89" spans="1:17" x14ac:dyDescent="0.25">
      <c r="A89" s="1">
        <v>44309</v>
      </c>
      <c r="B89">
        <v>1409</v>
      </c>
      <c r="C89">
        <v>1434.599976</v>
      </c>
      <c r="D89">
        <v>1400.1999510000001</v>
      </c>
      <c r="E89">
        <v>1414.150024</v>
      </c>
      <c r="F89">
        <v>1408.055908</v>
      </c>
      <c r="H89">
        <f t="shared" si="2"/>
        <v>-3.9111490330645668E-3</v>
      </c>
      <c r="I89" s="35">
        <f t="shared" si="3"/>
        <v>-1.24672874265199</v>
      </c>
      <c r="N89" s="36"/>
      <c r="Q89" s="36"/>
    </row>
    <row r="90" spans="1:17" x14ac:dyDescent="0.25">
      <c r="A90" s="1">
        <v>44312</v>
      </c>
      <c r="B90">
        <v>1413</v>
      </c>
      <c r="C90">
        <v>1429</v>
      </c>
      <c r="D90">
        <v>1402.75</v>
      </c>
      <c r="E90">
        <v>1404.8000489999999</v>
      </c>
      <c r="F90">
        <v>1398.746216</v>
      </c>
      <c r="H90">
        <f t="shared" si="2"/>
        <v>9.0561399150270484E-3</v>
      </c>
      <c r="I90" s="35">
        <f t="shared" si="3"/>
        <v>-1.324322600750645</v>
      </c>
      <c r="N90" s="36"/>
      <c r="Q90" s="36"/>
    </row>
    <row r="91" spans="1:17" x14ac:dyDescent="0.25">
      <c r="A91" s="1">
        <v>44313</v>
      </c>
      <c r="B91">
        <v>1407.25</v>
      </c>
      <c r="C91">
        <v>1442</v>
      </c>
      <c r="D91">
        <v>1404.8000489999999</v>
      </c>
      <c r="E91">
        <v>1438.6999510000001</v>
      </c>
      <c r="F91">
        <v>1432.5001219999999</v>
      </c>
      <c r="H91">
        <f t="shared" si="2"/>
        <v>2.5335144865905403E-2</v>
      </c>
      <c r="I91" s="35">
        <f t="shared" si="3"/>
        <v>-1.1441932296100328</v>
      </c>
      <c r="N91" s="36"/>
      <c r="Q91" s="36"/>
    </row>
    <row r="92" spans="1:17" x14ac:dyDescent="0.25">
      <c r="A92" s="1">
        <v>44314</v>
      </c>
      <c r="B92">
        <v>1436.25</v>
      </c>
      <c r="C92">
        <v>1479</v>
      </c>
      <c r="D92">
        <v>1431</v>
      </c>
      <c r="E92">
        <v>1476.8000489999999</v>
      </c>
      <c r="F92">
        <v>1470.4360349999999</v>
      </c>
      <c r="H92">
        <f t="shared" si="2"/>
        <v>1.6529317912371732E-2</v>
      </c>
      <c r="I92" s="35">
        <f t="shared" si="3"/>
        <v>-0.63151732713290554</v>
      </c>
      <c r="N92" s="36"/>
      <c r="Q92" s="36"/>
    </row>
    <row r="93" spans="1:17" x14ac:dyDescent="0.25">
      <c r="A93" s="1">
        <v>44315</v>
      </c>
      <c r="B93">
        <v>1486.1999510000001</v>
      </c>
      <c r="C93">
        <v>1503.650024</v>
      </c>
      <c r="D93">
        <v>1461</v>
      </c>
      <c r="E93">
        <v>1472.5</v>
      </c>
      <c r="F93">
        <v>1466.154419</v>
      </c>
      <c r="H93">
        <f t="shared" si="2"/>
        <v>-3.3714649867863287E-2</v>
      </c>
      <c r="I93" s="35">
        <f t="shared" si="3"/>
        <v>-0.28996399469282824</v>
      </c>
      <c r="N93" s="36"/>
      <c r="Q93" s="36"/>
    </row>
    <row r="94" spans="1:17" x14ac:dyDescent="0.25">
      <c r="A94" s="1">
        <v>44316</v>
      </c>
      <c r="B94">
        <v>1445</v>
      </c>
      <c r="C94">
        <v>1453.8000489999999</v>
      </c>
      <c r="D94">
        <v>1407.5</v>
      </c>
      <c r="E94">
        <v>1412.3000489999999</v>
      </c>
      <c r="F94">
        <v>1406.2139890000001</v>
      </c>
      <c r="H94">
        <f t="shared" si="2"/>
        <v>-2.2186829474155442E-2</v>
      </c>
      <c r="I94" s="35">
        <f t="shared" si="3"/>
        <v>-0.98069050608707886</v>
      </c>
      <c r="N94" s="36"/>
      <c r="Q94" s="36"/>
    </row>
    <row r="95" spans="1:17" x14ac:dyDescent="0.25">
      <c r="A95" s="1">
        <v>44319</v>
      </c>
      <c r="B95">
        <v>1393</v>
      </c>
      <c r="C95">
        <v>1421.900024</v>
      </c>
      <c r="D95">
        <v>1377.3000489999999</v>
      </c>
      <c r="E95">
        <v>1414.4499510000001</v>
      </c>
      <c r="F95">
        <v>1408.3546140000001</v>
      </c>
      <c r="H95">
        <f t="shared" si="2"/>
        <v>7.7329680869967507E-4</v>
      </c>
      <c r="I95" s="35">
        <f t="shared" si="3"/>
        <v>-1.4227006170578322</v>
      </c>
      <c r="N95" s="36"/>
      <c r="Q95" s="36"/>
    </row>
    <row r="96" spans="1:17" x14ac:dyDescent="0.25">
      <c r="A96" s="1">
        <v>44320</v>
      </c>
      <c r="B96">
        <v>1409.9499510000001</v>
      </c>
      <c r="C96">
        <v>1423</v>
      </c>
      <c r="D96">
        <v>1383.3000489999999</v>
      </c>
      <c r="E96">
        <v>1388.349976</v>
      </c>
      <c r="F96">
        <v>1382.3670649999999</v>
      </c>
      <c r="H96">
        <f t="shared" si="2"/>
        <v>-9.461359934044216E-3</v>
      </c>
      <c r="I96" s="35">
        <f t="shared" si="3"/>
        <v>-1.4074592335847738</v>
      </c>
      <c r="N96" s="36"/>
      <c r="Q96" s="36"/>
    </row>
    <row r="97" spans="1:17" x14ac:dyDescent="0.25">
      <c r="A97" s="1">
        <v>44321</v>
      </c>
      <c r="B97">
        <v>1401</v>
      </c>
      <c r="C97">
        <v>1409.599976</v>
      </c>
      <c r="D97">
        <v>1381.6999510000001</v>
      </c>
      <c r="E97">
        <v>1402.599976</v>
      </c>
      <c r="F97">
        <v>1396.555664</v>
      </c>
      <c r="H97">
        <f t="shared" si="2"/>
        <v>8.5099493815492754E-4</v>
      </c>
      <c r="I97" s="35">
        <f t="shared" si="3"/>
        <v>-1.5931313794608595</v>
      </c>
      <c r="N97" s="36"/>
      <c r="Q97" s="36"/>
    </row>
    <row r="98" spans="1:17" x14ac:dyDescent="0.25">
      <c r="A98" s="1">
        <v>44322</v>
      </c>
      <c r="B98">
        <v>1407.599976</v>
      </c>
      <c r="C98">
        <v>1410.8000489999999</v>
      </c>
      <c r="D98">
        <v>1395</v>
      </c>
      <c r="E98">
        <v>1400.900024</v>
      </c>
      <c r="F98">
        <v>1394.8630370000001</v>
      </c>
      <c r="H98">
        <f t="shared" si="2"/>
        <v>9.9797368867290456E-3</v>
      </c>
      <c r="I98" s="35">
        <f t="shared" si="3"/>
        <v>-1.5765030413983347</v>
      </c>
      <c r="N98" s="36"/>
      <c r="Q98" s="36"/>
    </row>
    <row r="99" spans="1:17" x14ac:dyDescent="0.25">
      <c r="A99" s="1">
        <v>44323</v>
      </c>
      <c r="B99">
        <v>1412.9499510000001</v>
      </c>
      <c r="C99">
        <v>1424.9499510000001</v>
      </c>
      <c r="D99">
        <v>1410.25</v>
      </c>
      <c r="E99">
        <v>1414.75</v>
      </c>
      <c r="F99">
        <v>1408.6533199999999</v>
      </c>
      <c r="H99">
        <f t="shared" si="2"/>
        <v>3.5377532732607155E-3</v>
      </c>
      <c r="I99" s="35">
        <f t="shared" si="3"/>
        <v>-1.3804405068628491</v>
      </c>
      <c r="N99" s="36"/>
      <c r="Q99" s="36"/>
    </row>
    <row r="100" spans="1:17" x14ac:dyDescent="0.25">
      <c r="A100" s="1">
        <v>44326</v>
      </c>
      <c r="B100">
        <v>1427</v>
      </c>
      <c r="C100">
        <v>1430</v>
      </c>
      <c r="D100">
        <v>1412.8000489999999</v>
      </c>
      <c r="E100">
        <v>1419.849976</v>
      </c>
      <c r="F100">
        <v>1413.731323</v>
      </c>
      <c r="H100">
        <f t="shared" si="2"/>
        <v>-4.0642261112092621E-3</v>
      </c>
      <c r="I100" s="35">
        <f t="shared" si="3"/>
        <v>-1.3104664952782901</v>
      </c>
      <c r="N100" s="36"/>
      <c r="Q100" s="36"/>
    </row>
    <row r="101" spans="1:17" x14ac:dyDescent="0.25">
      <c r="A101" s="1">
        <v>44327</v>
      </c>
      <c r="B101">
        <v>1396</v>
      </c>
      <c r="C101">
        <v>1424.1999510000001</v>
      </c>
      <c r="D101">
        <v>1395.0500489999999</v>
      </c>
      <c r="E101">
        <v>1403.5500489999999</v>
      </c>
      <c r="F101">
        <v>1397.5017089999999</v>
      </c>
      <c r="H101">
        <f t="shared" si="2"/>
        <v>-1.1013931869627815E-2</v>
      </c>
      <c r="I101" s="35">
        <f t="shared" si="3"/>
        <v>-1.3908325859671153</v>
      </c>
      <c r="N101" s="36"/>
      <c r="Q101" s="36"/>
    </row>
    <row r="102" spans="1:17" x14ac:dyDescent="0.25">
      <c r="A102" s="1">
        <v>44328</v>
      </c>
      <c r="B102">
        <v>1399.75</v>
      </c>
      <c r="C102">
        <v>1408.599976</v>
      </c>
      <c r="D102">
        <v>1388.849976</v>
      </c>
      <c r="E102">
        <v>1399.5</v>
      </c>
      <c r="F102">
        <v>1393.469116</v>
      </c>
      <c r="H102">
        <f t="shared" si="2"/>
        <v>-6.9100556343940044E-3</v>
      </c>
      <c r="I102" s="35">
        <f t="shared" si="3"/>
        <v>-1.6069874849332144</v>
      </c>
      <c r="N102" s="36"/>
      <c r="Q102" s="36"/>
    </row>
    <row r="103" spans="1:17" x14ac:dyDescent="0.25">
      <c r="A103" s="1">
        <v>44330</v>
      </c>
      <c r="B103">
        <v>1394.349976</v>
      </c>
      <c r="C103">
        <v>1398.900024</v>
      </c>
      <c r="D103">
        <v>1382.349976</v>
      </c>
      <c r="E103">
        <v>1386.849976</v>
      </c>
      <c r="F103">
        <v>1380.8735349999999</v>
      </c>
      <c r="H103">
        <f t="shared" si="2"/>
        <v>3.076079379422202E-2</v>
      </c>
      <c r="I103" s="35">
        <f t="shared" si="3"/>
        <v>-1.7413910429219923</v>
      </c>
      <c r="N103" s="36"/>
      <c r="Q103" s="36"/>
    </row>
    <row r="104" spans="1:17" x14ac:dyDescent="0.25">
      <c r="A104" s="1">
        <v>44333</v>
      </c>
      <c r="B104">
        <v>1395.150024</v>
      </c>
      <c r="C104">
        <v>1442.599976</v>
      </c>
      <c r="D104">
        <v>1381.3000489999999</v>
      </c>
      <c r="E104">
        <v>1440.25</v>
      </c>
      <c r="F104">
        <v>1434.043457</v>
      </c>
      <c r="H104">
        <f t="shared" si="2"/>
        <v>2.7451447285892296E-2</v>
      </c>
      <c r="I104" s="35">
        <f t="shared" si="3"/>
        <v>-1.1358798988731516</v>
      </c>
      <c r="N104" s="36"/>
      <c r="Q104" s="36"/>
    </row>
    <row r="105" spans="1:17" x14ac:dyDescent="0.25">
      <c r="A105" s="1">
        <v>44334</v>
      </c>
      <c r="B105">
        <v>1458.9499510000001</v>
      </c>
      <c r="C105">
        <v>1482.75</v>
      </c>
      <c r="D105">
        <v>1455</v>
      </c>
      <c r="E105">
        <v>1476.6999510000001</v>
      </c>
      <c r="F105">
        <v>1470.3363039999999</v>
      </c>
      <c r="H105">
        <f t="shared" si="2"/>
        <v>-2.6337292585025779E-3</v>
      </c>
      <c r="I105" s="35">
        <f t="shared" si="3"/>
        <v>-0.57955693161157507</v>
      </c>
      <c r="N105" s="36"/>
      <c r="Q105" s="36"/>
    </row>
    <row r="106" spans="1:17" x14ac:dyDescent="0.25">
      <c r="A106" s="1">
        <v>44335</v>
      </c>
      <c r="B106">
        <v>1470.1999510000001</v>
      </c>
      <c r="C106">
        <v>1478.849976</v>
      </c>
      <c r="D106">
        <v>1452.5500489999999</v>
      </c>
      <c r="E106">
        <v>1458.1999510000001</v>
      </c>
      <c r="F106">
        <v>1451.9160159999999</v>
      </c>
      <c r="H106">
        <f t="shared" si="2"/>
        <v>-8.795337792153567E-3</v>
      </c>
      <c r="I106" s="35">
        <f t="shared" si="3"/>
        <v>-0.63359607550029051</v>
      </c>
      <c r="N106" s="36"/>
      <c r="Q106" s="36"/>
    </row>
    <row r="107" spans="1:17" x14ac:dyDescent="0.25">
      <c r="A107" s="1">
        <v>44336</v>
      </c>
      <c r="B107">
        <v>1458.349976</v>
      </c>
      <c r="C107">
        <v>1465.900024</v>
      </c>
      <c r="D107">
        <v>1428.5</v>
      </c>
      <c r="E107">
        <v>1432.8000489999999</v>
      </c>
      <c r="F107">
        <v>1426.6256100000001</v>
      </c>
      <c r="H107">
        <f t="shared" si="2"/>
        <v>2.4261584523114069E-2</v>
      </c>
      <c r="I107" s="35">
        <f t="shared" si="3"/>
        <v>-0.81303197627422152</v>
      </c>
      <c r="N107" s="36"/>
      <c r="Q107" s="36"/>
    </row>
    <row r="108" spans="1:17" x14ac:dyDescent="0.25">
      <c r="A108" s="1">
        <v>44337</v>
      </c>
      <c r="B108">
        <v>1443</v>
      </c>
      <c r="C108">
        <v>1501.900024</v>
      </c>
      <c r="D108">
        <v>1443</v>
      </c>
      <c r="E108">
        <v>1497.3000489999999</v>
      </c>
      <c r="F108">
        <v>1490.8476559999999</v>
      </c>
      <c r="H108">
        <f t="shared" si="2"/>
        <v>1.2275322238372665E-2</v>
      </c>
      <c r="I108" s="35">
        <f t="shared" si="3"/>
        <v>-0.31421217926944911</v>
      </c>
      <c r="N108" s="36"/>
      <c r="Q108" s="36"/>
    </row>
    <row r="109" spans="1:17" x14ac:dyDescent="0.25">
      <c r="A109" s="1">
        <v>44340</v>
      </c>
      <c r="B109">
        <v>1503.25</v>
      </c>
      <c r="C109">
        <v>1520.4499510000001</v>
      </c>
      <c r="D109">
        <v>1498.5</v>
      </c>
      <c r="E109">
        <v>1509.9499510000001</v>
      </c>
      <c r="F109">
        <v>1503.4429929999999</v>
      </c>
      <c r="H109">
        <f t="shared" si="2"/>
        <v>-4.4162955623645818E-3</v>
      </c>
      <c r="I109" s="35">
        <f t="shared" si="3"/>
        <v>-5.718243425296695E-2</v>
      </c>
      <c r="N109" s="36"/>
      <c r="Q109" s="36"/>
    </row>
    <row r="110" spans="1:17" x14ac:dyDescent="0.25">
      <c r="A110" s="1">
        <v>44341</v>
      </c>
      <c r="B110">
        <v>1510.5</v>
      </c>
      <c r="C110">
        <v>1513.75</v>
      </c>
      <c r="D110">
        <v>1470.5</v>
      </c>
      <c r="E110">
        <v>1478.9499510000001</v>
      </c>
      <c r="F110">
        <v>1472.5766599999999</v>
      </c>
      <c r="H110">
        <f t="shared" si="2"/>
        <v>-1.7829348407146901E-2</v>
      </c>
      <c r="I110" s="35">
        <f t="shared" si="3"/>
        <v>-0.15001766196857666</v>
      </c>
      <c r="N110" s="36"/>
      <c r="Q110" s="36"/>
    </row>
    <row r="111" spans="1:17" x14ac:dyDescent="0.25">
      <c r="A111" s="1">
        <v>44342</v>
      </c>
      <c r="B111">
        <v>1480</v>
      </c>
      <c r="C111">
        <v>1487</v>
      </c>
      <c r="D111">
        <v>1470</v>
      </c>
      <c r="E111">
        <v>1477.0500489999999</v>
      </c>
      <c r="F111">
        <v>1470.684937</v>
      </c>
      <c r="H111">
        <f t="shared" si="2"/>
        <v>1.3440862238539562E-3</v>
      </c>
      <c r="I111" s="35">
        <f t="shared" si="3"/>
        <v>-0.52066848335406724</v>
      </c>
      <c r="N111" s="36"/>
      <c r="Q111" s="36"/>
    </row>
    <row r="112" spans="1:17" x14ac:dyDescent="0.25">
      <c r="A112" s="1">
        <v>44343</v>
      </c>
      <c r="B112">
        <v>1473.099976</v>
      </c>
      <c r="C112">
        <v>1489</v>
      </c>
      <c r="D112">
        <v>1462.4499510000001</v>
      </c>
      <c r="E112">
        <v>1482.650024</v>
      </c>
      <c r="F112">
        <v>1476.2607419999999</v>
      </c>
      <c r="H112">
        <f t="shared" si="2"/>
        <v>1.5989681104346905E-2</v>
      </c>
      <c r="I112" s="35">
        <f t="shared" si="3"/>
        <v>-0.49295627240935763</v>
      </c>
      <c r="N112" s="36"/>
      <c r="Q112" s="36"/>
    </row>
    <row r="113" spans="1:17" x14ac:dyDescent="0.25">
      <c r="A113" s="1">
        <v>44344</v>
      </c>
      <c r="B113">
        <v>1490.900024</v>
      </c>
      <c r="C113">
        <v>1513</v>
      </c>
      <c r="D113">
        <v>1478.75</v>
      </c>
      <c r="E113">
        <v>1503.4499510000001</v>
      </c>
      <c r="F113">
        <v>1496.9710689999999</v>
      </c>
      <c r="H113">
        <f t="shared" si="2"/>
        <v>4.2868985684918091E-3</v>
      </c>
      <c r="I113" s="35">
        <f t="shared" si="3"/>
        <v>-0.16040974107284275</v>
      </c>
      <c r="N113" s="36"/>
      <c r="Q113" s="36"/>
    </row>
    <row r="114" spans="1:17" x14ac:dyDescent="0.25">
      <c r="A114" s="1">
        <v>44347</v>
      </c>
      <c r="B114">
        <v>1500</v>
      </c>
      <c r="C114">
        <v>1519.5</v>
      </c>
      <c r="D114">
        <v>1487.5</v>
      </c>
      <c r="E114">
        <v>1515.849976</v>
      </c>
      <c r="F114">
        <v>1509.3176269999999</v>
      </c>
      <c r="H114">
        <f t="shared" si="2"/>
        <v>4.9236928617847411E-3</v>
      </c>
      <c r="I114" s="35">
        <f t="shared" si="3"/>
        <v>-7.0345055502536627E-2</v>
      </c>
      <c r="N114" s="36"/>
      <c r="Q114" s="36"/>
    </row>
    <row r="115" spans="1:17" x14ac:dyDescent="0.25">
      <c r="A115" s="1">
        <v>44348</v>
      </c>
      <c r="B115">
        <v>1520.3000489999999</v>
      </c>
      <c r="C115">
        <v>1527</v>
      </c>
      <c r="D115">
        <v>1507.25</v>
      </c>
      <c r="E115">
        <v>1511.6999510000001</v>
      </c>
      <c r="F115">
        <v>1505.185547</v>
      </c>
      <c r="H115">
        <f t="shared" si="2"/>
        <v>-1.1062966295341406E-2</v>
      </c>
      <c r="I115" s="35">
        <f t="shared" si="3"/>
        <v>3.3575735540124281E-2</v>
      </c>
      <c r="N115" s="36"/>
      <c r="Q115" s="36"/>
    </row>
    <row r="116" spans="1:17" x14ac:dyDescent="0.25">
      <c r="A116" s="1">
        <v>44349</v>
      </c>
      <c r="B116">
        <v>1510</v>
      </c>
      <c r="C116">
        <v>1510.1999510000001</v>
      </c>
      <c r="D116">
        <v>1493</v>
      </c>
      <c r="E116">
        <v>1504</v>
      </c>
      <c r="F116">
        <v>1497.518677</v>
      </c>
      <c r="H116">
        <f t="shared" si="2"/>
        <v>9.7195305632719175E-3</v>
      </c>
      <c r="I116" s="35">
        <f t="shared" si="3"/>
        <v>-0.19920751534460354</v>
      </c>
      <c r="N116" s="36"/>
      <c r="Q116" s="36"/>
    </row>
    <row r="117" spans="1:17" x14ac:dyDescent="0.25">
      <c r="A117" s="1">
        <v>44350</v>
      </c>
      <c r="B117">
        <v>1508</v>
      </c>
      <c r="C117">
        <v>1524.9499510000001</v>
      </c>
      <c r="D117">
        <v>1487.75</v>
      </c>
      <c r="E117">
        <v>1520.5500489999999</v>
      </c>
      <c r="F117">
        <v>1513.997437</v>
      </c>
      <c r="H117">
        <f t="shared" si="2"/>
        <v>-2.8236996928942344E-3</v>
      </c>
      <c r="I117" s="35">
        <f t="shared" si="3"/>
        <v>5.1700403726295929E-3</v>
      </c>
      <c r="N117" s="36"/>
      <c r="Q117" s="36"/>
    </row>
    <row r="118" spans="1:17" x14ac:dyDescent="0.25">
      <c r="A118" s="1">
        <v>44351</v>
      </c>
      <c r="B118">
        <v>1516</v>
      </c>
      <c r="C118">
        <v>1520.650024</v>
      </c>
      <c r="D118">
        <v>1499.1999510000001</v>
      </c>
      <c r="E118">
        <v>1500.9499510000001</v>
      </c>
      <c r="F118">
        <v>1494.481812</v>
      </c>
      <c r="H118">
        <f t="shared" si="2"/>
        <v>-4.382735796274578E-3</v>
      </c>
      <c r="I118" s="35">
        <f t="shared" si="3"/>
        <v>-5.4410201662796864E-2</v>
      </c>
      <c r="N118" s="36"/>
      <c r="Q118" s="36"/>
    </row>
    <row r="119" spans="1:17" x14ac:dyDescent="0.25">
      <c r="A119" s="1">
        <v>44354</v>
      </c>
      <c r="B119">
        <v>1510</v>
      </c>
      <c r="C119">
        <v>1514</v>
      </c>
      <c r="D119">
        <v>1496</v>
      </c>
      <c r="E119">
        <v>1499.849976</v>
      </c>
      <c r="F119">
        <v>1493.3865969999999</v>
      </c>
      <c r="H119">
        <f t="shared" si="2"/>
        <v>-8.4237229407553606E-3</v>
      </c>
      <c r="I119" s="35">
        <f t="shared" si="3"/>
        <v>-0.14655363560048795</v>
      </c>
      <c r="N119" s="36"/>
      <c r="Q119" s="36"/>
    </row>
    <row r="120" spans="1:17" x14ac:dyDescent="0.25">
      <c r="A120" s="1">
        <v>44355</v>
      </c>
      <c r="B120">
        <v>1496.5500489999999</v>
      </c>
      <c r="C120">
        <v>1501.3000489999999</v>
      </c>
      <c r="D120">
        <v>1481.5</v>
      </c>
      <c r="E120">
        <v>1483.0500489999999</v>
      </c>
      <c r="F120">
        <v>1476.659058</v>
      </c>
      <c r="H120">
        <f t="shared" si="2"/>
        <v>4.6612126744136561E-4</v>
      </c>
      <c r="I120" s="35">
        <f t="shared" si="3"/>
        <v>-0.32252549615022641</v>
      </c>
      <c r="N120" s="36"/>
      <c r="Q120" s="36"/>
    </row>
    <row r="121" spans="1:17" x14ac:dyDescent="0.25">
      <c r="A121" s="1">
        <v>44356</v>
      </c>
      <c r="B121">
        <v>1483.900024</v>
      </c>
      <c r="C121">
        <v>1502</v>
      </c>
      <c r="D121">
        <v>1472.0500489999999</v>
      </c>
      <c r="E121">
        <v>1480.3000489999999</v>
      </c>
      <c r="F121">
        <v>1473.9208980000001</v>
      </c>
      <c r="H121">
        <f t="shared" si="2"/>
        <v>-8.6927996400711135E-3</v>
      </c>
      <c r="I121" s="35">
        <f t="shared" si="3"/>
        <v>-0.31282690126874541</v>
      </c>
      <c r="N121" s="36"/>
      <c r="Q121" s="36"/>
    </row>
    <row r="122" spans="1:17" x14ac:dyDescent="0.25">
      <c r="A122" s="1">
        <v>44357</v>
      </c>
      <c r="B122">
        <v>1482.099976</v>
      </c>
      <c r="C122">
        <v>1489</v>
      </c>
      <c r="D122">
        <v>1473.650024</v>
      </c>
      <c r="E122">
        <v>1481.0500489999999</v>
      </c>
      <c r="F122">
        <v>1474.667725</v>
      </c>
      <c r="H122">
        <f t="shared" si="2"/>
        <v>5.0577380855894253E-3</v>
      </c>
      <c r="I122" s="35">
        <f t="shared" si="3"/>
        <v>-0.49295627240935763</v>
      </c>
      <c r="N122" s="36"/>
      <c r="Q122" s="36"/>
    </row>
    <row r="123" spans="1:17" x14ac:dyDescent="0.25">
      <c r="A123" s="1">
        <v>44358</v>
      </c>
      <c r="B123">
        <v>1491</v>
      </c>
      <c r="C123">
        <v>1496.5500489999999</v>
      </c>
      <c r="D123">
        <v>1481.0500489999999</v>
      </c>
      <c r="E123">
        <v>1486.349976</v>
      </c>
      <c r="F123">
        <v>1479.9448239999999</v>
      </c>
      <c r="H123">
        <f t="shared" si="2"/>
        <v>-7.0745454918939646E-3</v>
      </c>
      <c r="I123" s="35">
        <f t="shared" si="3"/>
        <v>-0.38834199714391165</v>
      </c>
      <c r="N123" s="36"/>
      <c r="Q123" s="36"/>
    </row>
    <row r="124" spans="1:17" x14ac:dyDescent="0.25">
      <c r="A124" s="1">
        <v>44361</v>
      </c>
      <c r="B124">
        <v>1478.25</v>
      </c>
      <c r="C124">
        <v>1486</v>
      </c>
      <c r="D124">
        <v>1462.5500489999999</v>
      </c>
      <c r="E124">
        <v>1479.4499510000001</v>
      </c>
      <c r="F124">
        <v>1473.0744629999999</v>
      </c>
      <c r="H124">
        <f t="shared" si="2"/>
        <v>6.7069332567180799E-3</v>
      </c>
      <c r="I124" s="35">
        <f t="shared" si="3"/>
        <v>-0.53452458882642206</v>
      </c>
      <c r="N124" s="36"/>
      <c r="Q124" s="36"/>
    </row>
    <row r="125" spans="1:17" x14ac:dyDescent="0.25">
      <c r="A125" s="1">
        <v>44362</v>
      </c>
      <c r="B125">
        <v>1486</v>
      </c>
      <c r="C125">
        <v>1496</v>
      </c>
      <c r="D125">
        <v>1474.8000489999999</v>
      </c>
      <c r="E125">
        <v>1490.25</v>
      </c>
      <c r="F125">
        <v>1483.8280030000001</v>
      </c>
      <c r="H125">
        <f t="shared" si="2"/>
        <v>-1.3377928416599422E-3</v>
      </c>
      <c r="I125" s="35">
        <f t="shared" si="3"/>
        <v>-0.39596353410287416</v>
      </c>
      <c r="N125" s="36"/>
      <c r="Q125" s="36"/>
    </row>
    <row r="126" spans="1:17" x14ac:dyDescent="0.25">
      <c r="A126" s="1">
        <v>44363</v>
      </c>
      <c r="B126">
        <v>1488</v>
      </c>
      <c r="C126">
        <v>1494</v>
      </c>
      <c r="D126">
        <v>1478.099976</v>
      </c>
      <c r="E126">
        <v>1484.599976</v>
      </c>
      <c r="F126">
        <v>1478.2022710000001</v>
      </c>
      <c r="H126">
        <f t="shared" si="2"/>
        <v>-1.0259950400166098E-2</v>
      </c>
      <c r="I126" s="35">
        <f t="shared" si="3"/>
        <v>-0.42367574504758371</v>
      </c>
      <c r="N126" s="36"/>
      <c r="Q126" s="36"/>
    </row>
    <row r="127" spans="1:17" x14ac:dyDescent="0.25">
      <c r="A127" s="1">
        <v>44364</v>
      </c>
      <c r="B127">
        <v>1466</v>
      </c>
      <c r="C127">
        <v>1478.75</v>
      </c>
      <c r="D127">
        <v>1460</v>
      </c>
      <c r="E127">
        <v>1466.099976</v>
      </c>
      <c r="F127">
        <v>1459.781982</v>
      </c>
      <c r="H127">
        <f t="shared" si="2"/>
        <v>7.5789836469082987E-3</v>
      </c>
      <c r="I127" s="35">
        <f t="shared" si="3"/>
        <v>-0.63498135350099427</v>
      </c>
      <c r="N127" s="36"/>
      <c r="Q127" s="36"/>
    </row>
    <row r="128" spans="1:17" x14ac:dyDescent="0.25">
      <c r="A128" s="1">
        <v>44365</v>
      </c>
      <c r="B128">
        <v>1469.5</v>
      </c>
      <c r="C128">
        <v>1490</v>
      </c>
      <c r="D128">
        <v>1455</v>
      </c>
      <c r="E128">
        <v>1479.8000489999999</v>
      </c>
      <c r="F128">
        <v>1473.423096</v>
      </c>
      <c r="H128">
        <f t="shared" si="2"/>
        <v>1.2073574277834127E-3</v>
      </c>
      <c r="I128" s="35">
        <f t="shared" si="3"/>
        <v>-0.47910016693700286</v>
      </c>
      <c r="N128" s="36"/>
      <c r="Q128" s="36"/>
    </row>
    <row r="129" spans="1:17" x14ac:dyDescent="0.25">
      <c r="A129" s="1">
        <v>44368</v>
      </c>
      <c r="B129">
        <v>1461.349976</v>
      </c>
      <c r="C129">
        <v>1491.8000489999999</v>
      </c>
      <c r="D129">
        <v>1459</v>
      </c>
      <c r="E129">
        <v>1488.6999510000001</v>
      </c>
      <c r="F129">
        <v>1482.284668</v>
      </c>
      <c r="H129">
        <f t="shared" si="2"/>
        <v>1.0800792200612967E-2</v>
      </c>
      <c r="I129" s="35">
        <f t="shared" si="3"/>
        <v>-0.4541584981375969</v>
      </c>
      <c r="N129" s="36"/>
      <c r="Q129" s="36"/>
    </row>
    <row r="130" spans="1:17" x14ac:dyDescent="0.25">
      <c r="A130" s="1">
        <v>44369</v>
      </c>
      <c r="B130">
        <v>1497</v>
      </c>
      <c r="C130">
        <v>1508</v>
      </c>
      <c r="D130">
        <v>1480</v>
      </c>
      <c r="E130">
        <v>1483.8000489999999</v>
      </c>
      <c r="F130">
        <v>1477.405884</v>
      </c>
      <c r="H130">
        <f t="shared" si="2"/>
        <v>-6.7868720379870764E-3</v>
      </c>
      <c r="I130" s="35">
        <f t="shared" si="3"/>
        <v>-0.22969026843461668</v>
      </c>
      <c r="N130" s="36"/>
      <c r="Q130" s="36"/>
    </row>
    <row r="131" spans="1:17" x14ac:dyDescent="0.25">
      <c r="A131" s="1">
        <v>44370</v>
      </c>
      <c r="B131">
        <v>1490</v>
      </c>
      <c r="C131">
        <v>1497.8000489999999</v>
      </c>
      <c r="D131">
        <v>1478.599976</v>
      </c>
      <c r="E131">
        <v>1485.5</v>
      </c>
      <c r="F131">
        <v>1479.0985109999999</v>
      </c>
      <c r="H131">
        <f t="shared" ref="H131:H194" si="4">LN(C132/C131)</f>
        <v>1.0394383000548795E-2</v>
      </c>
      <c r="I131" s="35">
        <f t="shared" ref="I131:I194" si="5">STANDARDIZE(C131,$L$3,SQRT($L$6))</f>
        <v>-0.37102186530346815</v>
      </c>
      <c r="N131" s="36"/>
      <c r="Q131" s="36"/>
    </row>
    <row r="132" spans="1:17" x14ac:dyDescent="0.25">
      <c r="A132" s="1">
        <v>44371</v>
      </c>
      <c r="B132">
        <v>1490</v>
      </c>
      <c r="C132">
        <v>1513.4499510000001</v>
      </c>
      <c r="D132">
        <v>1488</v>
      </c>
      <c r="E132">
        <v>1506.25</v>
      </c>
      <c r="F132">
        <v>1499.759033</v>
      </c>
      <c r="H132">
        <f t="shared" si="4"/>
        <v>5.6334788911680577E-3</v>
      </c>
      <c r="I132" s="35">
        <f t="shared" si="5"/>
        <v>-0.15417517255945046</v>
      </c>
      <c r="N132" s="36"/>
      <c r="Q132" s="36"/>
    </row>
    <row r="133" spans="1:17" x14ac:dyDescent="0.25">
      <c r="A133" s="1">
        <v>44372</v>
      </c>
      <c r="B133">
        <v>1511.099976</v>
      </c>
      <c r="C133">
        <v>1522</v>
      </c>
      <c r="D133">
        <v>1507</v>
      </c>
      <c r="E133">
        <v>1515.099976</v>
      </c>
      <c r="F133">
        <v>1508.570923</v>
      </c>
      <c r="H133">
        <f t="shared" si="4"/>
        <v>6.5681447353075359E-4</v>
      </c>
      <c r="I133" s="35">
        <f t="shared" si="5"/>
        <v>-3.5704791821649658E-2</v>
      </c>
      <c r="N133" s="36"/>
      <c r="Q133" s="36"/>
    </row>
    <row r="134" spans="1:17" x14ac:dyDescent="0.25">
      <c r="A134" s="1">
        <v>44375</v>
      </c>
      <c r="B134">
        <v>1520</v>
      </c>
      <c r="C134">
        <v>1523</v>
      </c>
      <c r="D134">
        <v>1505</v>
      </c>
      <c r="E134">
        <v>1508.349976</v>
      </c>
      <c r="F134">
        <v>1501.849976</v>
      </c>
      <c r="H134">
        <f t="shared" si="4"/>
        <v>-9.7652196156754068E-3</v>
      </c>
      <c r="I134" s="35">
        <f t="shared" si="5"/>
        <v>-2.1848686349294866E-2</v>
      </c>
      <c r="N134" s="36"/>
      <c r="Q134" s="36"/>
    </row>
    <row r="135" spans="1:17" x14ac:dyDescent="0.25">
      <c r="A135" s="1">
        <v>44376</v>
      </c>
      <c r="B135">
        <v>1507</v>
      </c>
      <c r="C135">
        <v>1508.1999510000001</v>
      </c>
      <c r="D135">
        <v>1492.150024</v>
      </c>
      <c r="E135">
        <v>1502.0500489999999</v>
      </c>
      <c r="F135">
        <v>1502.0500489999999</v>
      </c>
      <c r="H135">
        <f t="shared" si="4"/>
        <v>5.3032548836265793E-4</v>
      </c>
      <c r="I135" s="35">
        <f t="shared" si="5"/>
        <v>-0.22691972628931312</v>
      </c>
      <c r="N135" s="36"/>
      <c r="Q135" s="36"/>
    </row>
    <row r="136" spans="1:17" x14ac:dyDescent="0.25">
      <c r="A136" s="1">
        <v>44377</v>
      </c>
      <c r="B136">
        <v>1498</v>
      </c>
      <c r="C136">
        <v>1509</v>
      </c>
      <c r="D136">
        <v>1494.099976</v>
      </c>
      <c r="E136">
        <v>1497.900024</v>
      </c>
      <c r="F136">
        <v>1497.900024</v>
      </c>
      <c r="H136">
        <f t="shared" si="4"/>
        <v>-4.6496264437687921E-3</v>
      </c>
      <c r="I136" s="35">
        <f t="shared" si="5"/>
        <v>-0.21583416296226191</v>
      </c>
      <c r="N136" s="36"/>
      <c r="Q136" s="36"/>
    </row>
    <row r="137" spans="1:17" x14ac:dyDescent="0.25">
      <c r="A137" s="1">
        <v>44378</v>
      </c>
      <c r="B137">
        <v>1502</v>
      </c>
      <c r="C137">
        <v>1502</v>
      </c>
      <c r="D137">
        <v>1483</v>
      </c>
      <c r="E137">
        <v>1486.75</v>
      </c>
      <c r="F137">
        <v>1486.75</v>
      </c>
      <c r="H137">
        <f t="shared" si="4"/>
        <v>-8.5249158152832655E-3</v>
      </c>
      <c r="I137" s="35">
        <f t="shared" si="5"/>
        <v>-0.31282690126874541</v>
      </c>
      <c r="N137" s="36"/>
      <c r="Q137" s="36"/>
    </row>
    <row r="138" spans="1:17" x14ac:dyDescent="0.25">
      <c r="A138" s="1">
        <v>44379</v>
      </c>
      <c r="B138">
        <v>1485</v>
      </c>
      <c r="C138">
        <v>1489.25</v>
      </c>
      <c r="D138">
        <v>1477</v>
      </c>
      <c r="E138">
        <v>1480.400024</v>
      </c>
      <c r="F138">
        <v>1480.400024</v>
      </c>
      <c r="H138">
        <f t="shared" si="4"/>
        <v>1.0187979561302995E-2</v>
      </c>
      <c r="I138" s="35">
        <f t="shared" si="5"/>
        <v>-0.48949224604126895</v>
      </c>
      <c r="N138" s="36"/>
      <c r="Q138" s="36"/>
    </row>
    <row r="139" spans="1:17" x14ac:dyDescent="0.25">
      <c r="A139" s="1">
        <v>44382</v>
      </c>
      <c r="B139">
        <v>1489.9499510000001</v>
      </c>
      <c r="C139">
        <v>1504.5</v>
      </c>
      <c r="D139">
        <v>1484.5500489999999</v>
      </c>
      <c r="E139">
        <v>1495.4499510000001</v>
      </c>
      <c r="F139">
        <v>1495.4499510000001</v>
      </c>
      <c r="H139">
        <f t="shared" si="4"/>
        <v>2.3321799337574826E-2</v>
      </c>
      <c r="I139" s="35">
        <f t="shared" si="5"/>
        <v>-0.27818663758785844</v>
      </c>
      <c r="N139" s="36"/>
      <c r="Q139" s="36"/>
    </row>
    <row r="140" spans="1:17" x14ac:dyDescent="0.25">
      <c r="A140" s="1">
        <v>44383</v>
      </c>
      <c r="B140">
        <v>1497</v>
      </c>
      <c r="C140">
        <v>1540</v>
      </c>
      <c r="D140">
        <v>1496</v>
      </c>
      <c r="E140">
        <v>1534.6999510000001</v>
      </c>
      <c r="F140">
        <v>1534.6999510000001</v>
      </c>
      <c r="H140">
        <f t="shared" si="4"/>
        <v>3.4679899548561359E-3</v>
      </c>
      <c r="I140" s="35">
        <f t="shared" si="5"/>
        <v>0.21370510668073653</v>
      </c>
      <c r="N140" s="36"/>
      <c r="Q140" s="36"/>
    </row>
    <row r="141" spans="1:17" x14ac:dyDescent="0.25">
      <c r="A141" s="1">
        <v>44384</v>
      </c>
      <c r="B141">
        <v>1534</v>
      </c>
      <c r="C141">
        <v>1545.349976</v>
      </c>
      <c r="D141">
        <v>1527.6999510000001</v>
      </c>
      <c r="E141">
        <v>1539.5</v>
      </c>
      <c r="F141">
        <v>1539.5</v>
      </c>
      <c r="H141">
        <f t="shared" si="4"/>
        <v>-4.9626447066580034E-3</v>
      </c>
      <c r="I141" s="35">
        <f t="shared" si="5"/>
        <v>0.28783493841130287</v>
      </c>
      <c r="N141" s="36"/>
      <c r="Q141" s="36"/>
    </row>
    <row r="142" spans="1:17" x14ac:dyDescent="0.25">
      <c r="A142" s="1">
        <v>44385</v>
      </c>
      <c r="B142">
        <v>1525</v>
      </c>
      <c r="C142">
        <v>1537.6999510000001</v>
      </c>
      <c r="D142">
        <v>1513.4499510000001</v>
      </c>
      <c r="E142">
        <v>1520.4499510000001</v>
      </c>
      <c r="F142">
        <v>1520.4499510000001</v>
      </c>
      <c r="H142">
        <f t="shared" si="4"/>
        <v>-1.4212474453556199E-2</v>
      </c>
      <c r="I142" s="35">
        <f t="shared" si="5"/>
        <v>0.18183538514515313</v>
      </c>
      <c r="N142" s="36"/>
      <c r="Q142" s="36"/>
    </row>
    <row r="143" spans="1:17" x14ac:dyDescent="0.25">
      <c r="A143" s="1">
        <v>44386</v>
      </c>
      <c r="B143">
        <v>1512.5500489999999</v>
      </c>
      <c r="C143">
        <v>1516</v>
      </c>
      <c r="D143">
        <v>1497.5</v>
      </c>
      <c r="E143">
        <v>1502</v>
      </c>
      <c r="F143">
        <v>1502</v>
      </c>
      <c r="H143">
        <f t="shared" si="4"/>
        <v>-9.2777338782368771E-3</v>
      </c>
      <c r="I143" s="35">
        <f t="shared" si="5"/>
        <v>-0.11884142465577838</v>
      </c>
      <c r="N143" s="36"/>
      <c r="Q143" s="36"/>
    </row>
    <row r="144" spans="1:17" x14ac:dyDescent="0.25">
      <c r="A144" s="1">
        <v>44389</v>
      </c>
      <c r="B144">
        <v>1502</v>
      </c>
      <c r="C144">
        <v>1502</v>
      </c>
      <c r="D144">
        <v>1484</v>
      </c>
      <c r="E144">
        <v>1487</v>
      </c>
      <c r="F144">
        <v>1487</v>
      </c>
      <c r="H144">
        <f t="shared" si="4"/>
        <v>2.7259589585257966E-3</v>
      </c>
      <c r="I144" s="35">
        <f t="shared" si="5"/>
        <v>-0.31282690126874541</v>
      </c>
      <c r="N144" s="36"/>
      <c r="Q144" s="36"/>
    </row>
    <row r="145" spans="1:17" x14ac:dyDescent="0.25">
      <c r="A145" s="1">
        <v>44390</v>
      </c>
      <c r="B145">
        <v>1496.099976</v>
      </c>
      <c r="C145">
        <v>1506.099976</v>
      </c>
      <c r="D145">
        <v>1484.099976</v>
      </c>
      <c r="E145">
        <v>1501.849976</v>
      </c>
      <c r="F145">
        <v>1501.849976</v>
      </c>
      <c r="H145">
        <f t="shared" si="4"/>
        <v>8.296139584890327E-4</v>
      </c>
      <c r="I145" s="35">
        <f t="shared" si="5"/>
        <v>-0.25601720137862255</v>
      </c>
      <c r="N145" s="36"/>
      <c r="Q145" s="36"/>
    </row>
    <row r="146" spans="1:17" x14ac:dyDescent="0.25">
      <c r="A146" s="1">
        <v>44391</v>
      </c>
      <c r="B146">
        <v>1497.5</v>
      </c>
      <c r="C146">
        <v>1507.349976</v>
      </c>
      <c r="D146">
        <v>1491.099976</v>
      </c>
      <c r="E146">
        <v>1499.150024</v>
      </c>
      <c r="F146">
        <v>1499.150024</v>
      </c>
      <c r="H146">
        <f t="shared" si="4"/>
        <v>1.2788166862149257E-2</v>
      </c>
      <c r="I146" s="35">
        <f t="shared" si="5"/>
        <v>-0.23869706953817907</v>
      </c>
      <c r="N146" s="36"/>
      <c r="Q146" s="36"/>
    </row>
    <row r="147" spans="1:17" x14ac:dyDescent="0.25">
      <c r="A147" s="1">
        <v>44392</v>
      </c>
      <c r="B147">
        <v>1505</v>
      </c>
      <c r="C147">
        <v>1526.75</v>
      </c>
      <c r="D147">
        <v>1499.650024</v>
      </c>
      <c r="E147">
        <v>1520.6999510000001</v>
      </c>
      <c r="F147">
        <v>1520.6999510000001</v>
      </c>
      <c r="H147">
        <f t="shared" si="4"/>
        <v>2.0937299834896781E-3</v>
      </c>
      <c r="I147" s="35">
        <f t="shared" si="5"/>
        <v>3.0111709172035588E-2</v>
      </c>
      <c r="N147" s="36"/>
      <c r="Q147" s="36"/>
    </row>
    <row r="148" spans="1:17" x14ac:dyDescent="0.25">
      <c r="A148" s="1">
        <v>44393</v>
      </c>
      <c r="B148">
        <v>1527.9499510000001</v>
      </c>
      <c r="C148">
        <v>1529.9499510000001</v>
      </c>
      <c r="D148">
        <v>1518.8000489999999</v>
      </c>
      <c r="E148">
        <v>1522.349976</v>
      </c>
      <c r="F148">
        <v>1522.349976</v>
      </c>
      <c r="H148">
        <f t="shared" si="4"/>
        <v>-2.7231029347877311E-2</v>
      </c>
      <c r="I148" s="35">
        <f t="shared" si="5"/>
        <v>7.4450567734403533E-2</v>
      </c>
      <c r="N148" s="36"/>
      <c r="Q148" s="36"/>
    </row>
    <row r="149" spans="1:17" x14ac:dyDescent="0.25">
      <c r="A149" s="1">
        <v>44396</v>
      </c>
      <c r="B149">
        <v>1487</v>
      </c>
      <c r="C149">
        <v>1488.849976</v>
      </c>
      <c r="D149">
        <v>1466</v>
      </c>
      <c r="E149">
        <v>1471</v>
      </c>
      <c r="F149">
        <v>1471</v>
      </c>
      <c r="H149">
        <f t="shared" si="4"/>
        <v>-2.3685614645391935E-2</v>
      </c>
      <c r="I149" s="35">
        <f t="shared" si="5"/>
        <v>-0.49503502077674261</v>
      </c>
      <c r="N149" s="36"/>
      <c r="Q149" s="36"/>
    </row>
    <row r="150" spans="1:17" x14ac:dyDescent="0.25">
      <c r="A150" s="1">
        <v>44397</v>
      </c>
      <c r="B150">
        <v>1442</v>
      </c>
      <c r="C150">
        <v>1454</v>
      </c>
      <c r="D150">
        <v>1436.150024</v>
      </c>
      <c r="E150">
        <v>1443.150024</v>
      </c>
      <c r="F150">
        <v>1443.150024</v>
      </c>
      <c r="H150">
        <f t="shared" si="4"/>
        <v>9.9230925452100192E-3</v>
      </c>
      <c r="I150" s="35">
        <f t="shared" si="5"/>
        <v>-0.97791996394177527</v>
      </c>
      <c r="N150" s="36"/>
      <c r="Q150" s="36"/>
    </row>
    <row r="151" spans="1:17" x14ac:dyDescent="0.25">
      <c r="A151" s="1">
        <v>44399</v>
      </c>
      <c r="B151">
        <v>1456.099976</v>
      </c>
      <c r="C151">
        <v>1468.5</v>
      </c>
      <c r="D151">
        <v>1445</v>
      </c>
      <c r="E151">
        <v>1448.6999510000001</v>
      </c>
      <c r="F151">
        <v>1448.6999510000001</v>
      </c>
      <c r="H151">
        <f t="shared" si="4"/>
        <v>-7.5531719401572012E-3</v>
      </c>
      <c r="I151" s="35">
        <f t="shared" si="5"/>
        <v>-0.77700643459263086</v>
      </c>
      <c r="N151" s="36"/>
      <c r="Q151" s="36"/>
    </row>
    <row r="152" spans="1:17" x14ac:dyDescent="0.25">
      <c r="A152" s="1">
        <v>44400</v>
      </c>
      <c r="B152">
        <v>1451.5</v>
      </c>
      <c r="C152">
        <v>1457.4499510000001</v>
      </c>
      <c r="D152">
        <v>1435.3000489999999</v>
      </c>
      <c r="E152">
        <v>1442.75</v>
      </c>
      <c r="F152">
        <v>1442.75</v>
      </c>
      <c r="H152">
        <f t="shared" si="4"/>
        <v>-9.2712592457459882E-3</v>
      </c>
      <c r="I152" s="35">
        <f t="shared" si="5"/>
        <v>-0.93011707901131857</v>
      </c>
      <c r="N152" s="36"/>
      <c r="Q152" s="36"/>
    </row>
    <row r="153" spans="1:17" x14ac:dyDescent="0.25">
      <c r="A153" s="1">
        <v>44403</v>
      </c>
      <c r="B153">
        <v>1430</v>
      </c>
      <c r="C153">
        <v>1444</v>
      </c>
      <c r="D153">
        <v>1428.099976</v>
      </c>
      <c r="E153">
        <v>1434.5500489999999</v>
      </c>
      <c r="F153">
        <v>1434.5500489999999</v>
      </c>
      <c r="H153">
        <f t="shared" si="4"/>
        <v>4.0775646192421789E-3</v>
      </c>
      <c r="I153" s="35">
        <f t="shared" si="5"/>
        <v>-1.1164810186653231</v>
      </c>
      <c r="N153" s="36"/>
      <c r="Q153" s="36"/>
    </row>
    <row r="154" spans="1:17" x14ac:dyDescent="0.25">
      <c r="A154" s="1">
        <v>44404</v>
      </c>
      <c r="B154">
        <v>1436.099976</v>
      </c>
      <c r="C154">
        <v>1449.900024</v>
      </c>
      <c r="D154">
        <v>1436.099976</v>
      </c>
      <c r="E154">
        <v>1439.75</v>
      </c>
      <c r="F154">
        <v>1439.75</v>
      </c>
      <c r="H154">
        <f t="shared" si="4"/>
        <v>-7.7547110875519501E-3</v>
      </c>
      <c r="I154" s="35">
        <f t="shared" si="5"/>
        <v>-1.0347296638318981</v>
      </c>
      <c r="N154" s="36"/>
      <c r="Q154" s="36"/>
    </row>
    <row r="155" spans="1:17" x14ac:dyDescent="0.25">
      <c r="A155" s="1">
        <v>44405</v>
      </c>
      <c r="B155">
        <v>1435.0500489999999</v>
      </c>
      <c r="C155">
        <v>1438.6999510000001</v>
      </c>
      <c r="D155">
        <v>1404</v>
      </c>
      <c r="E155">
        <v>1417.3000489999999</v>
      </c>
      <c r="F155">
        <v>1417.3000489999999</v>
      </c>
      <c r="H155">
        <f t="shared" si="4"/>
        <v>-6.1004496436979352E-3</v>
      </c>
      <c r="I155" s="35">
        <f t="shared" si="5"/>
        <v>-1.1899190566179709</v>
      </c>
      <c r="N155" s="36"/>
      <c r="Q155" s="36"/>
    </row>
    <row r="156" spans="1:17" x14ac:dyDescent="0.25">
      <c r="A156" s="1">
        <v>44406</v>
      </c>
      <c r="B156">
        <v>1428.25</v>
      </c>
      <c r="C156">
        <v>1429.9499510000001</v>
      </c>
      <c r="D156">
        <v>1413.3000489999999</v>
      </c>
      <c r="E156">
        <v>1418.25</v>
      </c>
      <c r="F156">
        <v>1418.25</v>
      </c>
      <c r="H156">
        <f t="shared" si="4"/>
        <v>1.2580279332026969E-3</v>
      </c>
      <c r="I156" s="35">
        <f t="shared" si="5"/>
        <v>-1.3111599795010753</v>
      </c>
      <c r="N156" s="36"/>
      <c r="Q156" s="36"/>
    </row>
    <row r="157" spans="1:17" x14ac:dyDescent="0.25">
      <c r="A157" s="1">
        <v>44407</v>
      </c>
      <c r="B157">
        <v>1419</v>
      </c>
      <c r="C157">
        <v>1431.75</v>
      </c>
      <c r="D157">
        <v>1407.9499510000001</v>
      </c>
      <c r="E157">
        <v>1426.4499510000001</v>
      </c>
      <c r="F157">
        <v>1426.4499510000001</v>
      </c>
      <c r="H157">
        <f t="shared" si="4"/>
        <v>2.2673769197548441E-3</v>
      </c>
      <c r="I157" s="35">
        <f t="shared" si="5"/>
        <v>-1.2862183107016694</v>
      </c>
      <c r="N157" s="36"/>
      <c r="Q157" s="36"/>
    </row>
    <row r="158" spans="1:17" x14ac:dyDescent="0.25">
      <c r="A158" s="1">
        <v>44410</v>
      </c>
      <c r="B158">
        <v>1435</v>
      </c>
      <c r="C158">
        <v>1435</v>
      </c>
      <c r="D158">
        <v>1416.25</v>
      </c>
      <c r="E158">
        <v>1422.650024</v>
      </c>
      <c r="F158">
        <v>1422.650024</v>
      </c>
      <c r="H158">
        <f t="shared" si="4"/>
        <v>3.4088341883273536E-3</v>
      </c>
      <c r="I158" s="35">
        <f t="shared" si="5"/>
        <v>-1.2411859679165163</v>
      </c>
      <c r="N158" s="36"/>
      <c r="Q158" s="36"/>
    </row>
    <row r="159" spans="1:17" x14ac:dyDescent="0.25">
      <c r="A159" s="1">
        <v>44411</v>
      </c>
      <c r="B159">
        <v>1410</v>
      </c>
      <c r="C159">
        <v>1439.900024</v>
      </c>
      <c r="D159">
        <v>1410</v>
      </c>
      <c r="E159">
        <v>1434.6999510000001</v>
      </c>
      <c r="F159">
        <v>1434.6999510000001</v>
      </c>
      <c r="H159">
        <f t="shared" si="4"/>
        <v>2.3745265873282111E-2</v>
      </c>
      <c r="I159" s="35">
        <f t="shared" si="5"/>
        <v>-1.173290718555446</v>
      </c>
      <c r="N159" s="36"/>
      <c r="Q159" s="36"/>
    </row>
    <row r="160" spans="1:17" x14ac:dyDescent="0.25">
      <c r="A160" s="1">
        <v>44412</v>
      </c>
      <c r="B160">
        <v>1441</v>
      </c>
      <c r="C160">
        <v>1474.5</v>
      </c>
      <c r="D160">
        <v>1440</v>
      </c>
      <c r="E160">
        <v>1465.3000489999999</v>
      </c>
      <c r="F160">
        <v>1465.3000489999999</v>
      </c>
      <c r="H160">
        <f t="shared" si="4"/>
        <v>2.1835180834953061E-2</v>
      </c>
      <c r="I160" s="35">
        <f t="shared" si="5"/>
        <v>-0.6938698017585021</v>
      </c>
      <c r="N160" s="36"/>
      <c r="Q160" s="36"/>
    </row>
    <row r="161" spans="1:17" x14ac:dyDescent="0.25">
      <c r="A161" s="1">
        <v>44413</v>
      </c>
      <c r="B161">
        <v>1467.099976</v>
      </c>
      <c r="C161">
        <v>1507.0500489999999</v>
      </c>
      <c r="D161">
        <v>1457.400024</v>
      </c>
      <c r="E161">
        <v>1484.849976</v>
      </c>
      <c r="F161">
        <v>1484.849976</v>
      </c>
      <c r="H161">
        <f t="shared" si="4"/>
        <v>-4.6890219999825011E-3</v>
      </c>
      <c r="I161" s="35">
        <f t="shared" si="5"/>
        <v>-0.24285288968418636</v>
      </c>
      <c r="N161" s="36"/>
      <c r="Q161" s="36"/>
    </row>
    <row r="162" spans="1:17" x14ac:dyDescent="0.25">
      <c r="A162" s="1">
        <v>44414</v>
      </c>
      <c r="B162">
        <v>1483.5500489999999</v>
      </c>
      <c r="C162">
        <v>1500</v>
      </c>
      <c r="D162">
        <v>1474</v>
      </c>
      <c r="E162">
        <v>1492.650024</v>
      </c>
      <c r="F162">
        <v>1492.650024</v>
      </c>
      <c r="H162">
        <f t="shared" si="4"/>
        <v>4.8880181507934611E-3</v>
      </c>
      <c r="I162" s="35">
        <f t="shared" si="5"/>
        <v>-0.34053911221345501</v>
      </c>
      <c r="N162" s="36"/>
      <c r="Q162" s="36"/>
    </row>
    <row r="163" spans="1:17" x14ac:dyDescent="0.25">
      <c r="A163" s="1">
        <v>44417</v>
      </c>
      <c r="B163">
        <v>1492</v>
      </c>
      <c r="C163">
        <v>1507.349976</v>
      </c>
      <c r="D163">
        <v>1476</v>
      </c>
      <c r="E163">
        <v>1503.900024</v>
      </c>
      <c r="F163">
        <v>1503.900024</v>
      </c>
      <c r="H163">
        <f t="shared" si="4"/>
        <v>8.1927213877368097E-3</v>
      </c>
      <c r="I163" s="35">
        <f t="shared" si="5"/>
        <v>-0.23869706953817907</v>
      </c>
      <c r="N163" s="36"/>
      <c r="Q163" s="36"/>
    </row>
    <row r="164" spans="1:17" x14ac:dyDescent="0.25">
      <c r="A164" s="1">
        <v>44418</v>
      </c>
      <c r="B164">
        <v>1489</v>
      </c>
      <c r="C164">
        <v>1519.75</v>
      </c>
      <c r="D164">
        <v>1489</v>
      </c>
      <c r="E164">
        <v>1507.650024</v>
      </c>
      <c r="F164">
        <v>1507.650024</v>
      </c>
      <c r="H164">
        <f t="shared" si="4"/>
        <v>-5.9239388759907646E-4</v>
      </c>
      <c r="I164" s="35">
        <f t="shared" si="5"/>
        <v>-6.6881029134447934E-2</v>
      </c>
      <c r="N164" s="36"/>
      <c r="Q164" s="36"/>
    </row>
    <row r="165" spans="1:17" x14ac:dyDescent="0.25">
      <c r="A165" s="1">
        <v>44419</v>
      </c>
      <c r="B165">
        <v>1514.900024</v>
      </c>
      <c r="C165">
        <v>1518.849976</v>
      </c>
      <c r="D165">
        <v>1491.0500489999999</v>
      </c>
      <c r="E165">
        <v>1494.9499510000001</v>
      </c>
      <c r="F165">
        <v>1494.9499510000001</v>
      </c>
      <c r="H165">
        <f t="shared" si="4"/>
        <v>-7.4344872675945828E-3</v>
      </c>
      <c r="I165" s="35">
        <f t="shared" si="5"/>
        <v>-7.9351856606098989E-2</v>
      </c>
      <c r="N165" s="36"/>
      <c r="Q165" s="36"/>
    </row>
    <row r="166" spans="1:17" x14ac:dyDescent="0.25">
      <c r="A166" s="1">
        <v>44420</v>
      </c>
      <c r="B166">
        <v>1497</v>
      </c>
      <c r="C166">
        <v>1507.599976</v>
      </c>
      <c r="D166">
        <v>1489.3000489999999</v>
      </c>
      <c r="E166">
        <v>1501.400024</v>
      </c>
      <c r="F166">
        <v>1501.400024</v>
      </c>
      <c r="H166">
        <f t="shared" si="4"/>
        <v>1.5402150184045643E-2</v>
      </c>
      <c r="I166" s="35">
        <f t="shared" si="5"/>
        <v>-0.23523304317009036</v>
      </c>
      <c r="N166" s="36"/>
      <c r="Q166" s="36"/>
    </row>
    <row r="167" spans="1:17" x14ac:dyDescent="0.25">
      <c r="A167" s="1">
        <v>44421</v>
      </c>
      <c r="B167">
        <v>1501.1999510000001</v>
      </c>
      <c r="C167">
        <v>1531</v>
      </c>
      <c r="D167">
        <v>1501</v>
      </c>
      <c r="E167">
        <v>1526.1999510000001</v>
      </c>
      <c r="F167">
        <v>1526.1999510000001</v>
      </c>
      <c r="H167">
        <f t="shared" si="4"/>
        <v>2.6092643636138452E-3</v>
      </c>
      <c r="I167" s="35">
        <f t="shared" si="5"/>
        <v>8.9000157429543439E-2</v>
      </c>
      <c r="N167" s="36"/>
      <c r="Q167" s="36"/>
    </row>
    <row r="168" spans="1:17" x14ac:dyDescent="0.25">
      <c r="A168" s="1">
        <v>44424</v>
      </c>
      <c r="B168">
        <v>1526.150024</v>
      </c>
      <c r="C168">
        <v>1535</v>
      </c>
      <c r="D168">
        <v>1521.4499510000001</v>
      </c>
      <c r="E168">
        <v>1530.599976</v>
      </c>
      <c r="F168">
        <v>1530.599976</v>
      </c>
      <c r="H168">
        <f t="shared" si="4"/>
        <v>-7.1919237747059932E-3</v>
      </c>
      <c r="I168" s="35">
        <f t="shared" si="5"/>
        <v>0.14442457931896258</v>
      </c>
      <c r="N168" s="36"/>
      <c r="Q168" s="36"/>
    </row>
    <row r="169" spans="1:17" x14ac:dyDescent="0.25">
      <c r="A169" s="1">
        <v>44425</v>
      </c>
      <c r="B169">
        <v>1517.1999510000001</v>
      </c>
      <c r="C169">
        <v>1524</v>
      </c>
      <c r="D169">
        <v>1505.3000489999999</v>
      </c>
      <c r="E169">
        <v>1514.650024</v>
      </c>
      <c r="F169">
        <v>1514.650024</v>
      </c>
      <c r="H169">
        <f t="shared" si="4"/>
        <v>2.6770968563968784E-2</v>
      </c>
      <c r="I169" s="35">
        <f t="shared" si="5"/>
        <v>-7.9925808769400787E-3</v>
      </c>
      <c r="N169" s="36"/>
      <c r="Q169" s="36"/>
    </row>
    <row r="170" spans="1:17" x14ac:dyDescent="0.25">
      <c r="A170" s="1">
        <v>44426</v>
      </c>
      <c r="B170">
        <v>1556.6999510000001</v>
      </c>
      <c r="C170">
        <v>1565.349976</v>
      </c>
      <c r="D170">
        <v>1508.349976</v>
      </c>
      <c r="E170">
        <v>1513</v>
      </c>
      <c r="F170">
        <v>1513</v>
      </c>
      <c r="H170">
        <f t="shared" si="4"/>
        <v>-2.9530646333791981E-2</v>
      </c>
      <c r="I170" s="35">
        <f t="shared" si="5"/>
        <v>0.56495704785839862</v>
      </c>
      <c r="N170" s="36"/>
      <c r="Q170" s="36"/>
    </row>
    <row r="171" spans="1:17" x14ac:dyDescent="0.25">
      <c r="A171" s="1">
        <v>44428</v>
      </c>
      <c r="B171">
        <v>1486.0500489999999</v>
      </c>
      <c r="C171">
        <v>1519.8000489999999</v>
      </c>
      <c r="D171">
        <v>1486.0500489999999</v>
      </c>
      <c r="E171">
        <v>1514.75</v>
      </c>
      <c r="F171">
        <v>1514.75</v>
      </c>
      <c r="H171">
        <f t="shared" si="4"/>
        <v>8.7456786204722064E-3</v>
      </c>
      <c r="I171" s="35">
        <f t="shared" si="5"/>
        <v>-6.6187544911662816E-2</v>
      </c>
      <c r="N171" s="36"/>
      <c r="Q171" s="36"/>
    </row>
    <row r="172" spans="1:17" x14ac:dyDescent="0.25">
      <c r="A172" s="1">
        <v>44431</v>
      </c>
      <c r="B172">
        <v>1529.849976</v>
      </c>
      <c r="C172">
        <v>1533.150024</v>
      </c>
      <c r="D172">
        <v>1508.650024</v>
      </c>
      <c r="E172">
        <v>1524.599976</v>
      </c>
      <c r="F172">
        <v>1524.599976</v>
      </c>
      <c r="H172">
        <f t="shared" si="4"/>
        <v>2.024182601169628E-2</v>
      </c>
      <c r="I172" s="35">
        <f t="shared" si="5"/>
        <v>0.11879111674163799</v>
      </c>
      <c r="N172" s="36"/>
      <c r="Q172" s="36"/>
    </row>
    <row r="173" spans="1:17" x14ac:dyDescent="0.25">
      <c r="A173" s="1">
        <v>44432</v>
      </c>
      <c r="B173">
        <v>1530</v>
      </c>
      <c r="C173">
        <v>1564.5</v>
      </c>
      <c r="D173">
        <v>1527.4499510000001</v>
      </c>
      <c r="E173">
        <v>1558.849976</v>
      </c>
      <c r="F173">
        <v>1558.849976</v>
      </c>
      <c r="H173">
        <f t="shared" si="4"/>
        <v>1.9176748552152072E-4</v>
      </c>
      <c r="I173" s="35">
        <f t="shared" si="5"/>
        <v>0.55317969075342888</v>
      </c>
      <c r="N173" s="36"/>
      <c r="Q173" s="36"/>
    </row>
    <row r="174" spans="1:17" x14ac:dyDescent="0.25">
      <c r="A174" s="1">
        <v>44433</v>
      </c>
      <c r="B174">
        <v>1552.099976</v>
      </c>
      <c r="C174">
        <v>1564.8000489999999</v>
      </c>
      <c r="D174">
        <v>1548</v>
      </c>
      <c r="E174">
        <v>1557.400024</v>
      </c>
      <c r="F174">
        <v>1557.400024</v>
      </c>
      <c r="H174">
        <f t="shared" si="4"/>
        <v>3.9543076611628543E-3</v>
      </c>
      <c r="I174" s="35">
        <f t="shared" si="5"/>
        <v>0.55733720134430265</v>
      </c>
      <c r="N174" s="36"/>
      <c r="Q174" s="36"/>
    </row>
    <row r="175" spans="1:17" x14ac:dyDescent="0.25">
      <c r="A175" s="1">
        <v>44434</v>
      </c>
      <c r="B175">
        <v>1550</v>
      </c>
      <c r="C175">
        <v>1571</v>
      </c>
      <c r="D175">
        <v>1543.4499510000001</v>
      </c>
      <c r="E175">
        <v>1554.8000489999999</v>
      </c>
      <c r="F175">
        <v>1554.8000489999999</v>
      </c>
      <c r="H175">
        <f t="shared" si="4"/>
        <v>-7.8922818909153303E-3</v>
      </c>
      <c r="I175" s="35">
        <f t="shared" si="5"/>
        <v>0.64324437632373499</v>
      </c>
      <c r="N175" s="36"/>
      <c r="Q175" s="36"/>
    </row>
    <row r="176" spans="1:17" x14ac:dyDescent="0.25">
      <c r="A176" s="1">
        <v>44435</v>
      </c>
      <c r="B176">
        <v>1552</v>
      </c>
      <c r="C176">
        <v>1558.650024</v>
      </c>
      <c r="D176">
        <v>1545.25</v>
      </c>
      <c r="E176">
        <v>1548.4499510000001</v>
      </c>
      <c r="F176">
        <v>1548.4499510000001</v>
      </c>
      <c r="H176">
        <f t="shared" si="4"/>
        <v>7.2555419776478428E-3</v>
      </c>
      <c r="I176" s="35">
        <f t="shared" si="5"/>
        <v>0.4721218062866851</v>
      </c>
      <c r="N176" s="36"/>
      <c r="Q176" s="36"/>
    </row>
    <row r="177" spans="1:17" x14ac:dyDescent="0.25">
      <c r="A177" s="1">
        <v>44438</v>
      </c>
      <c r="B177">
        <v>1555.599976</v>
      </c>
      <c r="C177">
        <v>1570</v>
      </c>
      <c r="D177">
        <v>1551.599976</v>
      </c>
      <c r="E177">
        <v>1568.25</v>
      </c>
      <c r="F177">
        <v>1568.25</v>
      </c>
      <c r="H177">
        <f t="shared" si="4"/>
        <v>8.4672211208764378E-3</v>
      </c>
      <c r="I177" s="35">
        <f t="shared" si="5"/>
        <v>0.62938827085138016</v>
      </c>
      <c r="N177" s="36"/>
      <c r="Q177" s="36"/>
    </row>
    <row r="178" spans="1:17" x14ac:dyDescent="0.25">
      <c r="A178" s="1">
        <v>44439</v>
      </c>
      <c r="B178">
        <v>1563.5</v>
      </c>
      <c r="C178">
        <v>1583.349976</v>
      </c>
      <c r="D178">
        <v>1562.1999510000001</v>
      </c>
      <c r="E178">
        <v>1581.400024</v>
      </c>
      <c r="F178">
        <v>1581.400024</v>
      </c>
      <c r="H178">
        <f t="shared" si="4"/>
        <v>9.2100068629899241E-3</v>
      </c>
      <c r="I178" s="35">
        <f t="shared" si="5"/>
        <v>0.81436694636078488</v>
      </c>
      <c r="N178" s="36"/>
      <c r="Q178" s="36"/>
    </row>
    <row r="179" spans="1:17" x14ac:dyDescent="0.25">
      <c r="A179" s="1">
        <v>44440</v>
      </c>
      <c r="B179">
        <v>1575</v>
      </c>
      <c r="C179">
        <v>1598</v>
      </c>
      <c r="D179">
        <v>1574.5</v>
      </c>
      <c r="E179">
        <v>1579.099976</v>
      </c>
      <c r="F179">
        <v>1579.099976</v>
      </c>
      <c r="H179">
        <f t="shared" si="4"/>
        <v>-3.7617599218916845E-3</v>
      </c>
      <c r="I179" s="35">
        <f t="shared" si="5"/>
        <v>1.0173592240773142</v>
      </c>
      <c r="N179" s="36"/>
      <c r="Q179" s="36"/>
    </row>
    <row r="180" spans="1:17" x14ac:dyDescent="0.25">
      <c r="A180" s="1">
        <v>44441</v>
      </c>
      <c r="B180">
        <v>1574.099976</v>
      </c>
      <c r="C180">
        <v>1592</v>
      </c>
      <c r="D180">
        <v>1571.25</v>
      </c>
      <c r="E180">
        <v>1589</v>
      </c>
      <c r="F180">
        <v>1589</v>
      </c>
      <c r="H180">
        <f t="shared" si="4"/>
        <v>3.761759921891586E-3</v>
      </c>
      <c r="I180" s="35">
        <f t="shared" si="5"/>
        <v>0.93422259124318552</v>
      </c>
      <c r="N180" s="36"/>
      <c r="Q180" s="36"/>
    </row>
    <row r="181" spans="1:17" x14ac:dyDescent="0.25">
      <c r="A181" s="1">
        <v>44442</v>
      </c>
      <c r="B181">
        <v>1586.099976</v>
      </c>
      <c r="C181">
        <v>1598</v>
      </c>
      <c r="D181">
        <v>1568.3000489999999</v>
      </c>
      <c r="E181">
        <v>1576.0500489999999</v>
      </c>
      <c r="F181">
        <v>1576.0500489999999</v>
      </c>
      <c r="H181">
        <f t="shared" si="4"/>
        <v>-1.0726946164316501E-2</v>
      </c>
      <c r="I181" s="35">
        <f t="shared" si="5"/>
        <v>1.0173592240773142</v>
      </c>
      <c r="N181" s="36"/>
      <c r="Q181" s="36"/>
    </row>
    <row r="182" spans="1:17" x14ac:dyDescent="0.25">
      <c r="A182" s="1">
        <v>44445</v>
      </c>
      <c r="B182">
        <v>1579.9499510000001</v>
      </c>
      <c r="C182">
        <v>1580.9499510000001</v>
      </c>
      <c r="D182">
        <v>1561.9499510000001</v>
      </c>
      <c r="E182">
        <v>1565.6999510000001</v>
      </c>
      <c r="F182">
        <v>1565.6999510000001</v>
      </c>
      <c r="H182">
        <f t="shared" si="4"/>
        <v>6.6396816569576952E-4</v>
      </c>
      <c r="I182" s="35">
        <f t="shared" si="5"/>
        <v>0.78111194682449769</v>
      </c>
      <c r="N182" s="36"/>
      <c r="Q182" s="36"/>
    </row>
    <row r="183" spans="1:17" x14ac:dyDescent="0.25">
      <c r="A183" s="1">
        <v>44446</v>
      </c>
      <c r="B183">
        <v>1562.5</v>
      </c>
      <c r="C183">
        <v>1582</v>
      </c>
      <c r="D183">
        <v>1555.1999510000001</v>
      </c>
      <c r="E183">
        <v>1569.25</v>
      </c>
      <c r="F183">
        <v>1569.25</v>
      </c>
      <c r="H183">
        <f t="shared" si="4"/>
        <v>-9.4861667192677442E-4</v>
      </c>
      <c r="I183" s="35">
        <f t="shared" si="5"/>
        <v>0.79566153651963767</v>
      </c>
      <c r="N183" s="36"/>
      <c r="Q183" s="36"/>
    </row>
    <row r="184" spans="1:17" x14ac:dyDescent="0.25">
      <c r="A184" s="1">
        <v>44447</v>
      </c>
      <c r="B184">
        <v>1571.9499510000001</v>
      </c>
      <c r="C184">
        <v>1580.5</v>
      </c>
      <c r="D184">
        <v>1565.599976</v>
      </c>
      <c r="E184">
        <v>1576.400024</v>
      </c>
      <c r="F184">
        <v>1576.400024</v>
      </c>
      <c r="H184">
        <f t="shared" si="4"/>
        <v>-6.6459852525032411E-4</v>
      </c>
      <c r="I184" s="35">
        <f t="shared" si="5"/>
        <v>0.77487737831110548</v>
      </c>
      <c r="N184" s="36"/>
      <c r="Q184" s="36"/>
    </row>
    <row r="185" spans="1:17" x14ac:dyDescent="0.25">
      <c r="A185" s="1">
        <v>44448</v>
      </c>
      <c r="B185">
        <v>1574</v>
      </c>
      <c r="C185">
        <v>1579.4499510000001</v>
      </c>
      <c r="D185">
        <v>1561</v>
      </c>
      <c r="E185">
        <v>1568.599976</v>
      </c>
      <c r="F185">
        <v>1568.599976</v>
      </c>
      <c r="H185">
        <f t="shared" si="4"/>
        <v>2.8766392439491225E-3</v>
      </c>
      <c r="I185" s="35">
        <f t="shared" si="5"/>
        <v>0.76032778861596551</v>
      </c>
      <c r="N185" s="36"/>
      <c r="Q185" s="36"/>
    </row>
    <row r="186" spans="1:17" x14ac:dyDescent="0.25">
      <c r="A186" s="1">
        <v>44452</v>
      </c>
      <c r="B186">
        <v>1562</v>
      </c>
      <c r="C186">
        <v>1584</v>
      </c>
      <c r="D186">
        <v>1553.650024</v>
      </c>
      <c r="E186">
        <v>1555.5500489999999</v>
      </c>
      <c r="F186">
        <v>1555.5500489999999</v>
      </c>
      <c r="H186">
        <f t="shared" si="4"/>
        <v>-1.2387009265434354E-2</v>
      </c>
      <c r="I186" s="35">
        <f t="shared" si="5"/>
        <v>0.82337374746434722</v>
      </c>
      <c r="N186" s="36"/>
      <c r="Q186" s="36"/>
    </row>
    <row r="187" spans="1:17" x14ac:dyDescent="0.25">
      <c r="A187" s="1">
        <v>44453</v>
      </c>
      <c r="B187">
        <v>1560</v>
      </c>
      <c r="C187">
        <v>1564.5</v>
      </c>
      <c r="D187">
        <v>1546.599976</v>
      </c>
      <c r="E187">
        <v>1548.5500489999999</v>
      </c>
      <c r="F187">
        <v>1548.5500489999999</v>
      </c>
      <c r="H187">
        <f t="shared" si="4"/>
        <v>-6.219332615561869E-3</v>
      </c>
      <c r="I187" s="35">
        <f t="shared" si="5"/>
        <v>0.55317969075342888</v>
      </c>
      <c r="N187" s="36"/>
      <c r="Q187" s="36"/>
    </row>
    <row r="188" spans="1:17" x14ac:dyDescent="0.25">
      <c r="A188" s="1">
        <v>44454</v>
      </c>
      <c r="B188">
        <v>1535</v>
      </c>
      <c r="C188">
        <v>1554.8000489999999</v>
      </c>
      <c r="D188">
        <v>1535</v>
      </c>
      <c r="E188">
        <v>1546.8000489999999</v>
      </c>
      <c r="F188">
        <v>1546.8000489999999</v>
      </c>
      <c r="H188">
        <f t="shared" si="4"/>
        <v>6.0915193982638248E-3</v>
      </c>
      <c r="I188" s="35">
        <f t="shared" si="5"/>
        <v>0.41877614662075474</v>
      </c>
      <c r="N188" s="36"/>
      <c r="Q188" s="36"/>
    </row>
    <row r="189" spans="1:17" x14ac:dyDescent="0.25">
      <c r="A189" s="1">
        <v>44455</v>
      </c>
      <c r="B189">
        <v>1537.75</v>
      </c>
      <c r="C189">
        <v>1564.3000489999999</v>
      </c>
      <c r="D189">
        <v>1536.3000489999999</v>
      </c>
      <c r="E189">
        <v>1559.9499510000001</v>
      </c>
      <c r="F189">
        <v>1559.9499510000001</v>
      </c>
      <c r="H189">
        <f t="shared" si="4"/>
        <v>1.5666416645077015E-2</v>
      </c>
      <c r="I189" s="35">
        <f t="shared" si="5"/>
        <v>0.55040914860812529</v>
      </c>
      <c r="N189" s="36"/>
      <c r="Q189" s="36"/>
    </row>
    <row r="190" spans="1:17" x14ac:dyDescent="0.25">
      <c r="A190" s="1">
        <v>44456</v>
      </c>
      <c r="B190">
        <v>1569</v>
      </c>
      <c r="C190">
        <v>1589</v>
      </c>
      <c r="D190">
        <v>1559.1999510000001</v>
      </c>
      <c r="E190">
        <v>1582.150024</v>
      </c>
      <c r="F190">
        <v>1582.150024</v>
      </c>
      <c r="H190">
        <f t="shared" si="4"/>
        <v>-4.6047005465993922E-3</v>
      </c>
      <c r="I190" s="35">
        <f t="shared" si="5"/>
        <v>0.89265427482612114</v>
      </c>
      <c r="N190" s="36"/>
      <c r="Q190" s="36"/>
    </row>
    <row r="191" spans="1:17" x14ac:dyDescent="0.25">
      <c r="A191" s="1">
        <v>44459</v>
      </c>
      <c r="B191">
        <v>1564</v>
      </c>
      <c r="C191">
        <v>1581.6999510000001</v>
      </c>
      <c r="D191">
        <v>1558</v>
      </c>
      <c r="E191">
        <v>1559.849976</v>
      </c>
      <c r="F191">
        <v>1559.849976</v>
      </c>
      <c r="H191">
        <f t="shared" si="4"/>
        <v>-8.2847948619630806E-3</v>
      </c>
      <c r="I191" s="35">
        <f t="shared" si="5"/>
        <v>0.79150402592876379</v>
      </c>
      <c r="N191" s="36"/>
      <c r="Q191" s="36"/>
    </row>
    <row r="192" spans="1:17" x14ac:dyDescent="0.25">
      <c r="A192" s="1">
        <v>44460</v>
      </c>
      <c r="B192">
        <v>1562</v>
      </c>
      <c r="C192">
        <v>1568.650024</v>
      </c>
      <c r="D192">
        <v>1528.9499510000001</v>
      </c>
      <c r="E192">
        <v>1551.9499510000001</v>
      </c>
      <c r="F192">
        <v>1551.9499510000001</v>
      </c>
      <c r="H192">
        <f t="shared" si="4"/>
        <v>-1.1863676221260493E-2</v>
      </c>
      <c r="I192" s="35">
        <f t="shared" si="5"/>
        <v>0.61068286101023295</v>
      </c>
      <c r="N192" s="36"/>
      <c r="Q192" s="36"/>
    </row>
    <row r="193" spans="1:17" x14ac:dyDescent="0.25">
      <c r="A193" s="1">
        <v>44461</v>
      </c>
      <c r="B193">
        <v>1549</v>
      </c>
      <c r="C193">
        <v>1550.150024</v>
      </c>
      <c r="D193">
        <v>1530</v>
      </c>
      <c r="E193">
        <v>1533.6999510000001</v>
      </c>
      <c r="F193">
        <v>1533.6999510000001</v>
      </c>
      <c r="H193">
        <f t="shared" si="4"/>
        <v>1.3996978082258757E-2</v>
      </c>
      <c r="I193" s="35">
        <f t="shared" si="5"/>
        <v>0.35434490977166938</v>
      </c>
      <c r="N193" s="36"/>
      <c r="Q193" s="36"/>
    </row>
    <row r="194" spans="1:17" x14ac:dyDescent="0.25">
      <c r="A194" s="1">
        <v>44462</v>
      </c>
      <c r="B194">
        <v>1542</v>
      </c>
      <c r="C194">
        <v>1572</v>
      </c>
      <c r="D194">
        <v>1542</v>
      </c>
      <c r="E194">
        <v>1570</v>
      </c>
      <c r="F194">
        <v>1570</v>
      </c>
      <c r="H194">
        <f t="shared" si="4"/>
        <v>2.2611351265367056E-2</v>
      </c>
      <c r="I194" s="35">
        <f t="shared" si="5"/>
        <v>0.65710048179608971</v>
      </c>
      <c r="N194" s="36"/>
      <c r="Q194" s="36"/>
    </row>
    <row r="195" spans="1:17" x14ac:dyDescent="0.25">
      <c r="A195" s="1">
        <v>44463</v>
      </c>
      <c r="B195">
        <v>1579</v>
      </c>
      <c r="C195">
        <v>1607.9499510000001</v>
      </c>
      <c r="D195">
        <v>1575</v>
      </c>
      <c r="E195">
        <v>1601.5500489999999</v>
      </c>
      <c r="F195">
        <v>1601.5500489999999</v>
      </c>
      <c r="H195">
        <f t="shared" ref="H195:H246" si="6">LN(C196/C195)</f>
        <v>1.6988522723919791E-2</v>
      </c>
      <c r="I195" s="35">
        <f t="shared" ref="I195:I247" si="7">STANDARDIZE(C195,$L$3,SQRT($L$6))</f>
        <v>1.155226794578077</v>
      </c>
      <c r="N195" s="36"/>
      <c r="Q195" s="36"/>
    </row>
    <row r="196" spans="1:17" x14ac:dyDescent="0.25">
      <c r="A196" s="1">
        <v>44466</v>
      </c>
      <c r="B196">
        <v>1615.6999510000001</v>
      </c>
      <c r="C196">
        <v>1635.5</v>
      </c>
      <c r="D196">
        <v>1608</v>
      </c>
      <c r="E196">
        <v>1625.099976</v>
      </c>
      <c r="F196">
        <v>1625.099976</v>
      </c>
      <c r="H196">
        <f t="shared" si="6"/>
        <v>-2.1423114543862739E-3</v>
      </c>
      <c r="I196" s="35">
        <f t="shared" si="7"/>
        <v>1.5369631792906189</v>
      </c>
      <c r="N196" s="36"/>
      <c r="Q196" s="36"/>
    </row>
    <row r="197" spans="1:17" x14ac:dyDescent="0.25">
      <c r="A197" s="1">
        <v>44467</v>
      </c>
      <c r="B197">
        <v>1632</v>
      </c>
      <c r="C197">
        <v>1632</v>
      </c>
      <c r="D197">
        <v>1582</v>
      </c>
      <c r="E197">
        <v>1615.0500489999999</v>
      </c>
      <c r="F197">
        <v>1615.0500489999999</v>
      </c>
      <c r="H197">
        <f t="shared" si="6"/>
        <v>-1.5686126722719455E-2</v>
      </c>
      <c r="I197" s="35">
        <f t="shared" si="7"/>
        <v>1.488466810137377</v>
      </c>
      <c r="N197" s="36"/>
      <c r="Q197" s="36"/>
    </row>
    <row r="198" spans="1:17" x14ac:dyDescent="0.25">
      <c r="A198" s="1">
        <v>44468</v>
      </c>
      <c r="B198">
        <v>1597</v>
      </c>
      <c r="C198">
        <v>1606.599976</v>
      </c>
      <c r="D198">
        <v>1585.150024</v>
      </c>
      <c r="E198">
        <v>1593.849976</v>
      </c>
      <c r="F198">
        <v>1593.849976</v>
      </c>
      <c r="H198">
        <f t="shared" si="6"/>
        <v>-1.5562022704328373E-4</v>
      </c>
      <c r="I198" s="35">
        <f t="shared" si="7"/>
        <v>1.1365213985930336</v>
      </c>
      <c r="N198" s="36"/>
      <c r="Q198" s="36"/>
    </row>
    <row r="199" spans="1:17" x14ac:dyDescent="0.25">
      <c r="A199" s="1">
        <v>44469</v>
      </c>
      <c r="B199">
        <v>1586</v>
      </c>
      <c r="C199">
        <v>1606.349976</v>
      </c>
      <c r="D199">
        <v>1583.099976</v>
      </c>
      <c r="E199">
        <v>1594.9499510000001</v>
      </c>
      <c r="F199">
        <v>1594.9499510000001</v>
      </c>
      <c r="H199">
        <f t="shared" si="6"/>
        <v>-1.0859622037573527E-2</v>
      </c>
      <c r="I199" s="35">
        <f t="shared" si="7"/>
        <v>1.1330573722249448</v>
      </c>
      <c r="N199" s="36"/>
      <c r="Q199" s="36"/>
    </row>
    <row r="200" spans="1:17" x14ac:dyDescent="0.25">
      <c r="A200" s="1">
        <v>44470</v>
      </c>
      <c r="B200">
        <v>1583</v>
      </c>
      <c r="C200">
        <v>1589</v>
      </c>
      <c r="D200">
        <v>1565.25</v>
      </c>
      <c r="E200">
        <v>1582.6999510000001</v>
      </c>
      <c r="F200">
        <v>1582.6999510000001</v>
      </c>
      <c r="H200">
        <f t="shared" si="6"/>
        <v>7.7421209468699851E-3</v>
      </c>
      <c r="I200" s="35">
        <f t="shared" si="7"/>
        <v>0.89265427482612114</v>
      </c>
      <c r="N200" s="36"/>
      <c r="Q200" s="36"/>
    </row>
    <row r="201" spans="1:17" x14ac:dyDescent="0.25">
      <c r="A201" s="1">
        <v>44473</v>
      </c>
      <c r="B201">
        <v>1589</v>
      </c>
      <c r="C201">
        <v>1601.349976</v>
      </c>
      <c r="D201">
        <v>1583.599976</v>
      </c>
      <c r="E201">
        <v>1585.75</v>
      </c>
      <c r="F201">
        <v>1585.75</v>
      </c>
      <c r="H201">
        <f t="shared" si="6"/>
        <v>-2.407101231896149E-3</v>
      </c>
      <c r="I201" s="35">
        <f t="shared" si="7"/>
        <v>1.063776844863171</v>
      </c>
      <c r="N201" s="36"/>
      <c r="Q201" s="36"/>
    </row>
    <row r="202" spans="1:17" x14ac:dyDescent="0.25">
      <c r="A202" s="1">
        <v>44474</v>
      </c>
      <c r="B202">
        <v>1592</v>
      </c>
      <c r="C202">
        <v>1597.5</v>
      </c>
      <c r="D202">
        <v>1576.25</v>
      </c>
      <c r="E202">
        <v>1595.4499510000001</v>
      </c>
      <c r="F202">
        <v>1595.4499510000001</v>
      </c>
      <c r="H202">
        <f t="shared" si="6"/>
        <v>1.8205707742268106E-2</v>
      </c>
      <c r="I202" s="35">
        <f t="shared" si="7"/>
        <v>1.0104311713411369</v>
      </c>
      <c r="N202" s="36"/>
      <c r="Q202" s="36"/>
    </row>
    <row r="203" spans="1:17" x14ac:dyDescent="0.25">
      <c r="A203" s="1">
        <v>44475</v>
      </c>
      <c r="B203">
        <v>1596</v>
      </c>
      <c r="C203">
        <v>1626.849976</v>
      </c>
      <c r="D203">
        <v>1587</v>
      </c>
      <c r="E203">
        <v>1614.900024</v>
      </c>
      <c r="F203">
        <v>1614.900024</v>
      </c>
      <c r="H203">
        <f t="shared" si="6"/>
        <v>5.2233029966658852E-4</v>
      </c>
      <c r="I203" s="35">
        <f t="shared" si="7"/>
        <v>1.417107534408218</v>
      </c>
      <c r="N203" s="36"/>
      <c r="Q203" s="36"/>
    </row>
    <row r="204" spans="1:17" x14ac:dyDescent="0.25">
      <c r="A204" s="1">
        <v>44476</v>
      </c>
      <c r="B204">
        <v>1626.599976</v>
      </c>
      <c r="C204">
        <v>1627.6999510000001</v>
      </c>
      <c r="D204">
        <v>1607</v>
      </c>
      <c r="E204">
        <v>1610.5</v>
      </c>
      <c r="F204">
        <v>1610.5</v>
      </c>
      <c r="H204">
        <f t="shared" si="6"/>
        <v>-3.5079896182663673E-3</v>
      </c>
      <c r="I204" s="35">
        <f t="shared" si="7"/>
        <v>1.4288848776570842</v>
      </c>
      <c r="N204" s="36"/>
      <c r="Q204" s="36"/>
    </row>
    <row r="205" spans="1:17" x14ac:dyDescent="0.25">
      <c r="A205" s="1">
        <v>44477</v>
      </c>
      <c r="B205">
        <v>1612</v>
      </c>
      <c r="C205">
        <v>1622</v>
      </c>
      <c r="D205">
        <v>1600.150024</v>
      </c>
      <c r="E205">
        <v>1602.650024</v>
      </c>
      <c r="F205">
        <v>1602.650024</v>
      </c>
      <c r="H205">
        <f t="shared" si="6"/>
        <v>1.4080428524114086E-2</v>
      </c>
      <c r="I205" s="35">
        <f t="shared" si="7"/>
        <v>1.3499057554138292</v>
      </c>
      <c r="N205" s="36"/>
      <c r="Q205" s="36"/>
    </row>
    <row r="206" spans="1:17" x14ac:dyDescent="0.25">
      <c r="A206" s="1">
        <v>44480</v>
      </c>
      <c r="B206">
        <v>1599.900024</v>
      </c>
      <c r="C206">
        <v>1645</v>
      </c>
      <c r="D206">
        <v>1599</v>
      </c>
      <c r="E206">
        <v>1633.8000489999999</v>
      </c>
      <c r="F206">
        <v>1633.8000489999999</v>
      </c>
      <c r="H206">
        <f t="shared" si="6"/>
        <v>-2.0994369267109615E-3</v>
      </c>
      <c r="I206" s="35">
        <f t="shared" si="7"/>
        <v>1.6685961812779893</v>
      </c>
      <c r="N206" s="36"/>
      <c r="Q206" s="36"/>
    </row>
    <row r="207" spans="1:17" x14ac:dyDescent="0.25">
      <c r="A207" s="1">
        <v>44481</v>
      </c>
      <c r="B207">
        <v>1625</v>
      </c>
      <c r="C207">
        <v>1641.5500489999999</v>
      </c>
      <c r="D207">
        <v>1625</v>
      </c>
      <c r="E207">
        <v>1629.599976</v>
      </c>
      <c r="F207">
        <v>1629.599976</v>
      </c>
      <c r="H207">
        <f t="shared" si="6"/>
        <v>3.9214841966557267E-3</v>
      </c>
      <c r="I207" s="35">
        <f t="shared" si="7"/>
        <v>1.6207932963475327</v>
      </c>
      <c r="N207" s="36"/>
      <c r="Q207" s="36"/>
    </row>
    <row r="208" spans="1:17" x14ac:dyDescent="0.25">
      <c r="A208" s="1">
        <v>44482</v>
      </c>
      <c r="B208">
        <v>1637</v>
      </c>
      <c r="C208">
        <v>1648</v>
      </c>
      <c r="D208">
        <v>1630</v>
      </c>
      <c r="E208">
        <v>1639.400024</v>
      </c>
      <c r="F208">
        <v>1639.400024</v>
      </c>
      <c r="H208">
        <f t="shared" si="6"/>
        <v>2.5166097447702082E-2</v>
      </c>
      <c r="I208" s="35">
        <f t="shared" si="7"/>
        <v>1.7101644976950536</v>
      </c>
      <c r="N208" s="36"/>
      <c r="Q208" s="36"/>
    </row>
    <row r="209" spans="1:17" x14ac:dyDescent="0.25">
      <c r="A209" s="1">
        <v>44483</v>
      </c>
      <c r="B209">
        <v>1638</v>
      </c>
      <c r="C209">
        <v>1690</v>
      </c>
      <c r="D209">
        <v>1638</v>
      </c>
      <c r="E209">
        <v>1687.400024</v>
      </c>
      <c r="F209">
        <v>1687.400024</v>
      </c>
      <c r="H209">
        <f t="shared" si="6"/>
        <v>2.0498521548340969E-2</v>
      </c>
      <c r="I209" s="35">
        <f t="shared" si="7"/>
        <v>2.2921209275339547</v>
      </c>
      <c r="N209" s="36"/>
      <c r="Q209" s="36"/>
    </row>
    <row r="210" spans="1:17" x14ac:dyDescent="0.25">
      <c r="A210" s="1">
        <v>44487</v>
      </c>
      <c r="B210">
        <v>1705</v>
      </c>
      <c r="C210">
        <v>1725</v>
      </c>
      <c r="D210">
        <v>1667.0500489999999</v>
      </c>
      <c r="E210">
        <v>1670.3000489999999</v>
      </c>
      <c r="F210">
        <v>1670.3000489999999</v>
      </c>
      <c r="H210">
        <f t="shared" si="6"/>
        <v>-1.9049896165006616E-2</v>
      </c>
      <c r="I210" s="35">
        <f t="shared" si="7"/>
        <v>2.7770846190663723</v>
      </c>
      <c r="N210" s="36"/>
      <c r="Q210" s="36"/>
    </row>
    <row r="211" spans="1:17" x14ac:dyDescent="0.25">
      <c r="A211" s="1">
        <v>44488</v>
      </c>
      <c r="B211">
        <v>1675.4499510000001</v>
      </c>
      <c r="C211">
        <v>1692.4499510000001</v>
      </c>
      <c r="D211">
        <v>1671</v>
      </c>
      <c r="E211">
        <v>1688.6999510000001</v>
      </c>
      <c r="F211">
        <v>1688.6999510000001</v>
      </c>
      <c r="H211">
        <f t="shared" si="6"/>
        <v>3.715532164899915E-3</v>
      </c>
      <c r="I211" s="35">
        <f t="shared" si="7"/>
        <v>2.3260677069920566</v>
      </c>
      <c r="N211" s="36"/>
      <c r="Q211" s="36"/>
    </row>
    <row r="212" spans="1:17" x14ac:dyDescent="0.25">
      <c r="A212" s="1">
        <v>44489</v>
      </c>
      <c r="B212">
        <v>1689.099976</v>
      </c>
      <c r="C212">
        <v>1698.75</v>
      </c>
      <c r="D212">
        <v>1664.4499510000001</v>
      </c>
      <c r="E212">
        <v>1673.849976</v>
      </c>
      <c r="F212">
        <v>1673.849976</v>
      </c>
      <c r="H212">
        <f t="shared" si="6"/>
        <v>-9.9388810232062027E-3</v>
      </c>
      <c r="I212" s="35">
        <f t="shared" si="7"/>
        <v>2.4133618504170591</v>
      </c>
      <c r="N212" s="36"/>
      <c r="Q212" s="36"/>
    </row>
    <row r="213" spans="1:17" x14ac:dyDescent="0.25">
      <c r="A213" s="1">
        <v>44490</v>
      </c>
      <c r="B213">
        <v>1671.8000489999999</v>
      </c>
      <c r="C213">
        <v>1681.9499510000001</v>
      </c>
      <c r="D213">
        <v>1660.849976</v>
      </c>
      <c r="E213">
        <v>1676.3000489999999</v>
      </c>
      <c r="F213">
        <v>1676.3000489999999</v>
      </c>
      <c r="H213">
        <f t="shared" si="6"/>
        <v>1.5369289906367795E-2</v>
      </c>
      <c r="I213" s="35">
        <f t="shared" si="7"/>
        <v>2.1805785995323315</v>
      </c>
      <c r="N213" s="36"/>
      <c r="Q213" s="36"/>
    </row>
    <row r="214" spans="1:17" x14ac:dyDescent="0.25">
      <c r="A214" s="1">
        <v>44491</v>
      </c>
      <c r="B214">
        <v>1680.099976</v>
      </c>
      <c r="C214">
        <v>1708</v>
      </c>
      <c r="D214">
        <v>1670.75</v>
      </c>
      <c r="E214">
        <v>1680.75</v>
      </c>
      <c r="F214">
        <v>1680.75</v>
      </c>
      <c r="H214">
        <f t="shared" si="6"/>
        <v>-1.0594566431396028E-2</v>
      </c>
      <c r="I214" s="35">
        <f t="shared" si="7"/>
        <v>2.541530826036341</v>
      </c>
      <c r="N214" s="36"/>
      <c r="Q214" s="36"/>
    </row>
    <row r="215" spans="1:17" x14ac:dyDescent="0.25">
      <c r="A215" s="1">
        <v>44494</v>
      </c>
      <c r="B215">
        <v>1690</v>
      </c>
      <c r="C215">
        <v>1690</v>
      </c>
      <c r="D215">
        <v>1613.8000489999999</v>
      </c>
      <c r="E215">
        <v>1657</v>
      </c>
      <c r="F215">
        <v>1657</v>
      </c>
      <c r="H215">
        <f t="shared" si="6"/>
        <v>-9.6021809555016779E-3</v>
      </c>
      <c r="I215" s="35">
        <f t="shared" si="7"/>
        <v>2.2921209275339547</v>
      </c>
      <c r="N215" s="36"/>
      <c r="Q215" s="36"/>
    </row>
    <row r="216" spans="1:17" x14ac:dyDescent="0.25">
      <c r="A216" s="1">
        <v>44495</v>
      </c>
      <c r="B216">
        <v>1650</v>
      </c>
      <c r="C216">
        <v>1673.849976</v>
      </c>
      <c r="D216">
        <v>1646.349976</v>
      </c>
      <c r="E216">
        <v>1652.75</v>
      </c>
      <c r="F216">
        <v>1652.75</v>
      </c>
      <c r="H216">
        <f t="shared" si="6"/>
        <v>-5.2711655393903158E-3</v>
      </c>
      <c r="I216" s="35">
        <f t="shared" si="7"/>
        <v>2.0683444916088933</v>
      </c>
      <c r="N216" s="36"/>
      <c r="Q216" s="36"/>
    </row>
    <row r="217" spans="1:17" x14ac:dyDescent="0.25">
      <c r="A217" s="1">
        <v>44496</v>
      </c>
      <c r="B217">
        <v>1652.75</v>
      </c>
      <c r="C217">
        <v>1665.0500489999999</v>
      </c>
      <c r="D217">
        <v>1637.3000489999999</v>
      </c>
      <c r="E217">
        <v>1642.8000489999999</v>
      </c>
      <c r="F217">
        <v>1642.8000489999999</v>
      </c>
      <c r="H217">
        <f t="shared" si="6"/>
        <v>-9.079894527600876E-3</v>
      </c>
      <c r="I217" s="35">
        <f t="shared" si="7"/>
        <v>1.9464117749478702</v>
      </c>
      <c r="N217" s="36"/>
      <c r="Q217" s="36"/>
    </row>
    <row r="218" spans="1:17" x14ac:dyDescent="0.25">
      <c r="A218" s="1">
        <v>44497</v>
      </c>
      <c r="B218">
        <v>1650</v>
      </c>
      <c r="C218">
        <v>1650</v>
      </c>
      <c r="D218">
        <v>1587.150024</v>
      </c>
      <c r="E218">
        <v>1593.599976</v>
      </c>
      <c r="F218">
        <v>1593.599976</v>
      </c>
      <c r="H218">
        <f t="shared" si="6"/>
        <v>-2.9522439266321726E-2</v>
      </c>
      <c r="I218" s="35">
        <f t="shared" si="7"/>
        <v>1.7378767086397633</v>
      </c>
      <c r="N218" s="36"/>
      <c r="Q218" s="36"/>
    </row>
    <row r="219" spans="1:17" x14ac:dyDescent="0.25">
      <c r="A219" s="1">
        <v>44498</v>
      </c>
      <c r="B219">
        <v>1590</v>
      </c>
      <c r="C219">
        <v>1602</v>
      </c>
      <c r="D219">
        <v>1560</v>
      </c>
      <c r="E219">
        <v>1582.849976</v>
      </c>
      <c r="F219">
        <v>1582.849976</v>
      </c>
      <c r="H219">
        <f t="shared" si="6"/>
        <v>5.6022555486697516E-3</v>
      </c>
      <c r="I219" s="35">
        <f t="shared" si="7"/>
        <v>1.0727836459667335</v>
      </c>
      <c r="N219" s="36"/>
      <c r="Q219" s="36"/>
    </row>
    <row r="220" spans="1:17" x14ac:dyDescent="0.25">
      <c r="A220" s="1">
        <v>44501</v>
      </c>
      <c r="B220">
        <v>1585</v>
      </c>
      <c r="C220">
        <v>1611</v>
      </c>
      <c r="D220">
        <v>1583.5500489999999</v>
      </c>
      <c r="E220">
        <v>1605.3000489999999</v>
      </c>
      <c r="F220">
        <v>1605.3000489999999</v>
      </c>
      <c r="H220">
        <f t="shared" si="6"/>
        <v>6.8048514983837897E-3</v>
      </c>
      <c r="I220" s="35">
        <f t="shared" si="7"/>
        <v>1.1974885952179264</v>
      </c>
      <c r="N220" s="36"/>
      <c r="Q220" s="36"/>
    </row>
    <row r="221" spans="1:17" x14ac:dyDescent="0.25">
      <c r="A221" s="1">
        <v>44502</v>
      </c>
      <c r="B221">
        <v>1606</v>
      </c>
      <c r="C221">
        <v>1622</v>
      </c>
      <c r="D221">
        <v>1600.0500489999999</v>
      </c>
      <c r="E221">
        <v>1606.75</v>
      </c>
      <c r="F221">
        <v>1606.75</v>
      </c>
      <c r="H221">
        <f t="shared" si="6"/>
        <v>-7.4878755193513872E-3</v>
      </c>
      <c r="I221" s="35">
        <f t="shared" si="7"/>
        <v>1.3499057554138292</v>
      </c>
      <c r="N221" s="36"/>
      <c r="Q221" s="36"/>
    </row>
    <row r="222" spans="1:17" x14ac:dyDescent="0.25">
      <c r="A222" s="1">
        <v>44503</v>
      </c>
      <c r="B222">
        <v>1605.099976</v>
      </c>
      <c r="C222">
        <v>1609.900024</v>
      </c>
      <c r="D222">
        <v>1575.5500489999999</v>
      </c>
      <c r="E222">
        <v>1581.4499510000001</v>
      </c>
      <c r="F222">
        <v>1581.4499510000001</v>
      </c>
      <c r="H222">
        <f t="shared" si="6"/>
        <v>-7.5131195899519384E-3</v>
      </c>
      <c r="I222" s="35">
        <f t="shared" si="7"/>
        <v>1.1822472117448679</v>
      </c>
      <c r="N222" s="36"/>
      <c r="Q222" s="36"/>
    </row>
    <row r="223" spans="1:17" x14ac:dyDescent="0.25">
      <c r="A223" s="1">
        <v>44504</v>
      </c>
      <c r="B223">
        <v>1595</v>
      </c>
      <c r="C223">
        <v>1597.849976</v>
      </c>
      <c r="D223">
        <v>1590.099976</v>
      </c>
      <c r="E223">
        <v>1593.9499510000001</v>
      </c>
      <c r="F223">
        <v>1593.9499510000001</v>
      </c>
      <c r="H223">
        <f t="shared" si="6"/>
        <v>4.2778321039562131E-3</v>
      </c>
      <c r="I223" s="35">
        <f t="shared" si="7"/>
        <v>1.0152804757099292</v>
      </c>
      <c r="N223" s="36"/>
      <c r="Q223" s="36"/>
    </row>
    <row r="224" spans="1:17" x14ac:dyDescent="0.25">
      <c r="A224" s="1">
        <v>44508</v>
      </c>
      <c r="B224">
        <v>1592.099976</v>
      </c>
      <c r="C224">
        <v>1604.6999510000001</v>
      </c>
      <c r="D224">
        <v>1570.4499510000001</v>
      </c>
      <c r="E224">
        <v>1600.25</v>
      </c>
      <c r="F224">
        <v>1600.25</v>
      </c>
      <c r="H224">
        <f t="shared" si="6"/>
        <v>-6.3138866524126702E-3</v>
      </c>
      <c r="I224" s="35">
        <f t="shared" si="7"/>
        <v>1.1101944517929239</v>
      </c>
      <c r="N224" s="36"/>
      <c r="Q224" s="36"/>
    </row>
    <row r="225" spans="1:17" x14ac:dyDescent="0.25">
      <c r="A225" s="1">
        <v>44509</v>
      </c>
      <c r="B225">
        <v>1594.599976</v>
      </c>
      <c r="C225">
        <v>1594.599976</v>
      </c>
      <c r="D225">
        <v>1569.0500489999999</v>
      </c>
      <c r="E225">
        <v>1572.25</v>
      </c>
      <c r="F225">
        <v>1572.25</v>
      </c>
      <c r="H225">
        <f t="shared" si="6"/>
        <v>-1.6184432284565928E-2</v>
      </c>
      <c r="I225" s="35">
        <f t="shared" si="7"/>
        <v>0.97024813292477619</v>
      </c>
      <c r="N225" s="36"/>
      <c r="Q225" s="36"/>
    </row>
    <row r="226" spans="1:17" x14ac:dyDescent="0.25">
      <c r="A226" s="1">
        <v>44510</v>
      </c>
      <c r="B226">
        <v>1568</v>
      </c>
      <c r="C226">
        <v>1569</v>
      </c>
      <c r="D226">
        <v>1550</v>
      </c>
      <c r="E226">
        <v>1555.25</v>
      </c>
      <c r="F226">
        <v>1555.25</v>
      </c>
      <c r="H226">
        <f t="shared" si="6"/>
        <v>-9.0272234341859364E-3</v>
      </c>
      <c r="I226" s="35">
        <f t="shared" si="7"/>
        <v>0.61553216537902533</v>
      </c>
      <c r="N226" s="36"/>
      <c r="Q226" s="36"/>
    </row>
    <row r="227" spans="1:17" x14ac:dyDescent="0.25">
      <c r="A227" s="1">
        <v>44511</v>
      </c>
      <c r="B227">
        <v>1550.0500489999999</v>
      </c>
      <c r="C227">
        <v>1554.900024</v>
      </c>
      <c r="D227">
        <v>1535.599976</v>
      </c>
      <c r="E227">
        <v>1548.3000489999999</v>
      </c>
      <c r="F227">
        <v>1548.3000489999999</v>
      </c>
      <c r="H227">
        <f t="shared" si="6"/>
        <v>2.6654425149586344E-3</v>
      </c>
      <c r="I227" s="35">
        <f t="shared" si="7"/>
        <v>0.42016141076535463</v>
      </c>
      <c r="N227" s="36"/>
      <c r="Q227" s="36"/>
    </row>
    <row r="228" spans="1:17" x14ac:dyDescent="0.25">
      <c r="A228" s="1">
        <v>44512</v>
      </c>
      <c r="B228">
        <v>1550</v>
      </c>
      <c r="C228">
        <v>1559.0500489999999</v>
      </c>
      <c r="D228">
        <v>1545.0500489999999</v>
      </c>
      <c r="E228">
        <v>1553</v>
      </c>
      <c r="F228">
        <v>1553</v>
      </c>
      <c r="H228">
        <f t="shared" si="6"/>
        <v>8.176561506622472E-3</v>
      </c>
      <c r="I228" s="35">
        <f t="shared" si="7"/>
        <v>0.47766459487826263</v>
      </c>
      <c r="N228" s="36"/>
      <c r="Q228" s="36"/>
    </row>
    <row r="229" spans="1:17" x14ac:dyDescent="0.25">
      <c r="A229" s="1">
        <v>44515</v>
      </c>
      <c r="B229">
        <v>1562.099976</v>
      </c>
      <c r="C229">
        <v>1571.849976</v>
      </c>
      <c r="D229">
        <v>1554.400024</v>
      </c>
      <c r="E229">
        <v>1557.25</v>
      </c>
      <c r="F229">
        <v>1557.25</v>
      </c>
      <c r="H229">
        <f t="shared" si="6"/>
        <v>-9.363949050862682E-3</v>
      </c>
      <c r="I229" s="35">
        <f t="shared" si="7"/>
        <v>0.65502173342870473</v>
      </c>
      <c r="N229" s="36"/>
      <c r="Q229" s="36"/>
    </row>
    <row r="230" spans="1:17" x14ac:dyDescent="0.25">
      <c r="A230" s="1">
        <v>44516</v>
      </c>
      <c r="B230">
        <v>1555</v>
      </c>
      <c r="C230">
        <v>1557.1999510000001</v>
      </c>
      <c r="D230">
        <v>1541.599976</v>
      </c>
      <c r="E230">
        <v>1548</v>
      </c>
      <c r="F230">
        <v>1548</v>
      </c>
      <c r="H230">
        <f t="shared" si="6"/>
        <v>-8.5128536848435559E-3</v>
      </c>
      <c r="I230" s="35">
        <f t="shared" si="7"/>
        <v>0.45202944185607152</v>
      </c>
      <c r="N230" s="36"/>
      <c r="Q230" s="36"/>
    </row>
    <row r="231" spans="1:17" x14ac:dyDescent="0.25">
      <c r="A231" s="1">
        <v>44517</v>
      </c>
      <c r="B231">
        <v>1536.900024</v>
      </c>
      <c r="C231">
        <v>1544</v>
      </c>
      <c r="D231">
        <v>1528.5</v>
      </c>
      <c r="E231">
        <v>1530.8000489999999</v>
      </c>
      <c r="F231">
        <v>1530.8000489999999</v>
      </c>
      <c r="H231">
        <f t="shared" si="6"/>
        <v>-3.2388664250749259E-4</v>
      </c>
      <c r="I231" s="35">
        <f t="shared" si="7"/>
        <v>0.26912952857015565</v>
      </c>
      <c r="N231" s="36"/>
      <c r="Q231" s="36"/>
    </row>
    <row r="232" spans="1:17" x14ac:dyDescent="0.25">
      <c r="A232" s="1">
        <v>44518</v>
      </c>
      <c r="B232">
        <v>1526.0500489999999</v>
      </c>
      <c r="C232">
        <v>1543.5</v>
      </c>
      <c r="D232">
        <v>1525.25</v>
      </c>
      <c r="E232">
        <v>1539.400024</v>
      </c>
      <c r="F232">
        <v>1539.400024</v>
      </c>
      <c r="H232">
        <f t="shared" si="6"/>
        <v>5.9427544869783307E-3</v>
      </c>
      <c r="I232" s="35">
        <f t="shared" si="7"/>
        <v>0.26220147583397829</v>
      </c>
      <c r="N232" s="36"/>
      <c r="Q232" s="36"/>
    </row>
    <row r="233" spans="1:17" x14ac:dyDescent="0.25">
      <c r="A233" s="1">
        <v>44522</v>
      </c>
      <c r="B233">
        <v>1546</v>
      </c>
      <c r="C233">
        <v>1552.6999510000001</v>
      </c>
      <c r="D233">
        <v>1499.0500489999999</v>
      </c>
      <c r="E233">
        <v>1515.349976</v>
      </c>
      <c r="F233">
        <v>1515.349976</v>
      </c>
      <c r="H233">
        <f t="shared" si="6"/>
        <v>-1.6166495249672747E-2</v>
      </c>
      <c r="I233" s="35">
        <f t="shared" si="7"/>
        <v>0.38967696723047496</v>
      </c>
      <c r="N233" s="36"/>
      <c r="Q233" s="36"/>
    </row>
    <row r="234" spans="1:17" x14ac:dyDescent="0.25">
      <c r="A234" s="1">
        <v>44523</v>
      </c>
      <c r="B234">
        <v>1502</v>
      </c>
      <c r="C234">
        <v>1527.8000489999999</v>
      </c>
      <c r="D234">
        <v>1496.349976</v>
      </c>
      <c r="E234">
        <v>1515.5500489999999</v>
      </c>
      <c r="F234">
        <v>1515.5500489999999</v>
      </c>
      <c r="H234">
        <f t="shared" si="6"/>
        <v>5.5806335327996757E-3</v>
      </c>
      <c r="I234" s="35">
        <f t="shared" si="7"/>
        <v>4.4661298867175493E-2</v>
      </c>
      <c r="N234" s="36"/>
      <c r="Q234" s="36"/>
    </row>
    <row r="235" spans="1:17" x14ac:dyDescent="0.25">
      <c r="A235" s="1">
        <v>44524</v>
      </c>
      <c r="B235">
        <v>1524</v>
      </c>
      <c r="C235">
        <v>1536.349976</v>
      </c>
      <c r="D235">
        <v>1514.0500489999999</v>
      </c>
      <c r="E235">
        <v>1518.0500489999999</v>
      </c>
      <c r="F235">
        <v>1518.0500489999999</v>
      </c>
      <c r="H235">
        <f t="shared" si="6"/>
        <v>-1.9871503127596698E-3</v>
      </c>
      <c r="I235" s="35">
        <f t="shared" si="7"/>
        <v>0.16312998916010979</v>
      </c>
      <c r="N235" s="36"/>
      <c r="Q235" s="36"/>
    </row>
    <row r="236" spans="1:17" x14ac:dyDescent="0.25">
      <c r="A236" s="1">
        <v>44525</v>
      </c>
      <c r="B236">
        <v>1514.8000489999999</v>
      </c>
      <c r="C236">
        <v>1533.3000489999999</v>
      </c>
      <c r="D236">
        <v>1507</v>
      </c>
      <c r="E236">
        <v>1525.9499510000001</v>
      </c>
      <c r="F236">
        <v>1525.9499510000001</v>
      </c>
      <c r="H236">
        <f t="shared" si="6"/>
        <v>-1.7500511113721647E-2</v>
      </c>
      <c r="I236" s="35">
        <f t="shared" si="7"/>
        <v>0.12086987896512683</v>
      </c>
      <c r="N236" s="36"/>
      <c r="Q236" s="36"/>
    </row>
    <row r="237" spans="1:17" x14ac:dyDescent="0.25">
      <c r="A237" s="1">
        <v>44526</v>
      </c>
      <c r="B237">
        <v>1500</v>
      </c>
      <c r="C237">
        <v>1506.6999510000001</v>
      </c>
      <c r="D237">
        <v>1485</v>
      </c>
      <c r="E237">
        <v>1489.900024</v>
      </c>
      <c r="F237">
        <v>1489.900024</v>
      </c>
      <c r="H237">
        <f t="shared" si="6"/>
        <v>6.3036677183464377E-4</v>
      </c>
      <c r="I237" s="35">
        <f t="shared" si="7"/>
        <v>-0.24770388449784528</v>
      </c>
      <c r="N237" s="36"/>
      <c r="Q237" s="36"/>
    </row>
    <row r="238" spans="1:17" x14ac:dyDescent="0.25">
      <c r="A238" s="1">
        <v>44529</v>
      </c>
      <c r="B238">
        <v>1494.8000489999999</v>
      </c>
      <c r="C238">
        <v>1507.650024</v>
      </c>
      <c r="D238">
        <v>1462</v>
      </c>
      <c r="E238">
        <v>1501.25</v>
      </c>
      <c r="F238">
        <v>1501.25</v>
      </c>
      <c r="H238">
        <f t="shared" si="6"/>
        <v>1.4061763871389894E-2</v>
      </c>
      <c r="I238" s="35">
        <f t="shared" si="7"/>
        <v>-0.23453957280340912</v>
      </c>
      <c r="N238" s="36"/>
      <c r="Q238" s="36"/>
    </row>
    <row r="239" spans="1:17" x14ac:dyDescent="0.25">
      <c r="A239" s="1">
        <v>44530</v>
      </c>
      <c r="B239">
        <v>1495</v>
      </c>
      <c r="C239">
        <v>1529</v>
      </c>
      <c r="D239">
        <v>1486.5500489999999</v>
      </c>
      <c r="E239">
        <v>1493.5500489999999</v>
      </c>
      <c r="F239">
        <v>1493.5500489999999</v>
      </c>
      <c r="H239">
        <f t="shared" si="6"/>
        <v>-1.4459796838778337E-2</v>
      </c>
      <c r="I239" s="35">
        <f t="shared" si="7"/>
        <v>6.1287946484833863E-2</v>
      </c>
      <c r="N239" s="36"/>
      <c r="Q239" s="36"/>
    </row>
    <row r="240" spans="1:17" x14ac:dyDescent="0.25">
      <c r="A240" s="1">
        <v>44531</v>
      </c>
      <c r="B240">
        <v>1495</v>
      </c>
      <c r="C240">
        <v>1507.0500489999999</v>
      </c>
      <c r="D240">
        <v>1489.099976</v>
      </c>
      <c r="E240">
        <v>1504.650024</v>
      </c>
      <c r="F240">
        <v>1504.650024</v>
      </c>
      <c r="H240">
        <f t="shared" si="6"/>
        <v>1.4329015887060852E-2</v>
      </c>
      <c r="I240" s="35">
        <f t="shared" si="7"/>
        <v>-0.24285288968418636</v>
      </c>
      <c r="N240" s="36"/>
      <c r="Q240" s="36"/>
    </row>
    <row r="241" spans="1:17" x14ac:dyDescent="0.25">
      <c r="A241" s="1">
        <v>44532</v>
      </c>
      <c r="B241">
        <v>1504.5</v>
      </c>
      <c r="C241">
        <v>1528.8000489999999</v>
      </c>
      <c r="D241">
        <v>1500</v>
      </c>
      <c r="E241">
        <v>1525.75</v>
      </c>
      <c r="F241">
        <v>1525.75</v>
      </c>
      <c r="H241">
        <f t="shared" si="6"/>
        <v>4.6659042150281041E-3</v>
      </c>
      <c r="I241" s="35">
        <f t="shared" si="7"/>
        <v>5.8517404339530281E-2</v>
      </c>
      <c r="N241" s="36"/>
      <c r="Q241" s="36"/>
    </row>
    <row r="242" spans="1:17" x14ac:dyDescent="0.25">
      <c r="A242" s="1">
        <v>44533</v>
      </c>
      <c r="B242">
        <v>1525.8000489999999</v>
      </c>
      <c r="C242">
        <v>1535.9499510000001</v>
      </c>
      <c r="D242">
        <v>1507.0500489999999</v>
      </c>
      <c r="E242">
        <v>1513.5500489999999</v>
      </c>
      <c r="F242">
        <v>1513.5500489999999</v>
      </c>
      <c r="H242">
        <f t="shared" si="6"/>
        <v>-1.1228468572413856E-2</v>
      </c>
      <c r="I242" s="35">
        <f t="shared" si="7"/>
        <v>0.15758720056853226</v>
      </c>
      <c r="N242" s="36"/>
      <c r="Q242" s="36"/>
    </row>
    <row r="243" spans="1:17" x14ac:dyDescent="0.25">
      <c r="A243" s="1">
        <v>44536</v>
      </c>
      <c r="B243">
        <v>1513</v>
      </c>
      <c r="C243">
        <v>1518.8000489999999</v>
      </c>
      <c r="D243">
        <v>1497.349976</v>
      </c>
      <c r="E243">
        <v>1503.8000489999999</v>
      </c>
      <c r="F243">
        <v>1503.8000489999999</v>
      </c>
      <c r="H243">
        <f t="shared" si="6"/>
        <v>8.6534896805774801E-3</v>
      </c>
      <c r="I243" s="35">
        <f t="shared" si="7"/>
        <v>-8.0043650384017603E-2</v>
      </c>
      <c r="N243" s="36"/>
      <c r="Q243" s="36"/>
    </row>
    <row r="244" spans="1:17" x14ac:dyDescent="0.25">
      <c r="A244" s="1">
        <v>44537</v>
      </c>
      <c r="B244">
        <v>1513.9499510000001</v>
      </c>
      <c r="C244">
        <v>1532</v>
      </c>
      <c r="D244">
        <v>1509.900024</v>
      </c>
      <c r="E244">
        <v>1525.6999510000001</v>
      </c>
      <c r="F244">
        <v>1525.6999510000001</v>
      </c>
      <c r="H244">
        <f t="shared" si="6"/>
        <v>1.4933659646934508E-2</v>
      </c>
      <c r="I244" s="35">
        <f t="shared" si="7"/>
        <v>0.10285626290189823</v>
      </c>
      <c r="N244" s="36"/>
      <c r="Q244" s="36"/>
    </row>
    <row r="245" spans="1:17" x14ac:dyDescent="0.25">
      <c r="A245" s="1">
        <v>44538</v>
      </c>
      <c r="B245">
        <v>1536</v>
      </c>
      <c r="C245">
        <v>1555.0500489999999</v>
      </c>
      <c r="D245">
        <v>1534</v>
      </c>
      <c r="E245">
        <v>1553.8000489999999</v>
      </c>
      <c r="F245">
        <v>1553.8000489999999</v>
      </c>
      <c r="H245">
        <f t="shared" si="6"/>
        <v>-2.2516150911097048E-4</v>
      </c>
      <c r="I245" s="35">
        <f t="shared" si="7"/>
        <v>0.42224017298884348</v>
      </c>
      <c r="N245" s="36"/>
      <c r="Q245" s="36"/>
    </row>
    <row r="246" spans="1:17" x14ac:dyDescent="0.25">
      <c r="A246" s="1">
        <v>44539</v>
      </c>
      <c r="B246">
        <v>1545.1999510000001</v>
      </c>
      <c r="C246">
        <v>1554.6999510000001</v>
      </c>
      <c r="D246">
        <v>1522</v>
      </c>
      <c r="E246">
        <v>1526.849976</v>
      </c>
      <c r="F246">
        <v>1526.849976</v>
      </c>
      <c r="H246">
        <f t="shared" si="6"/>
        <v>-1.7322878711894325E-2</v>
      </c>
      <c r="I246" s="35">
        <f t="shared" si="7"/>
        <v>0.41738917817518456</v>
      </c>
      <c r="N246" s="36"/>
      <c r="Q246" s="36"/>
    </row>
    <row r="247" spans="1:17" x14ac:dyDescent="0.25">
      <c r="A247" s="1">
        <v>44540</v>
      </c>
      <c r="B247">
        <v>1524.900024</v>
      </c>
      <c r="C247">
        <v>1528</v>
      </c>
      <c r="D247">
        <v>1508.4499510000001</v>
      </c>
      <c r="E247">
        <v>1522.5500489999999</v>
      </c>
      <c r="F247">
        <v>1522.5500489999999</v>
      </c>
      <c r="I247" s="35">
        <f t="shared" si="7"/>
        <v>4.7431841012479076E-2</v>
      </c>
      <c r="Q247" s="36"/>
    </row>
  </sheetData>
  <mergeCells count="2">
    <mergeCell ref="P2:S2"/>
    <mergeCell ref="L13:P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3A3A-53AA-4793-A02D-D6DBCFB38B6F}">
  <dimension ref="A1:M248"/>
  <sheetViews>
    <sheetView topLeftCell="B1" workbookViewId="0">
      <selection activeCell="O1" sqref="O1"/>
    </sheetView>
  </sheetViews>
  <sheetFormatPr defaultRowHeight="15" x14ac:dyDescent="0.25"/>
  <cols>
    <col min="1" max="1" width="10.42578125" bestFit="1" customWidth="1"/>
    <col min="2" max="6" width="10.85546875" bestFit="1" customWidth="1"/>
    <col min="7" max="7" width="9.85546875" bestFit="1" customWidth="1"/>
    <col min="8" max="8" width="14.5703125" customWidth="1"/>
    <col min="9" max="10" width="14" customWidth="1"/>
    <col min="11" max="11" width="6.85546875" customWidth="1"/>
    <col min="12" max="12" width="41.42578125" customWidth="1"/>
    <col min="13" max="13" width="12.85546875" customWidth="1"/>
  </cols>
  <sheetData>
    <row r="1" spans="1:13" ht="15.75" thickBot="1" x14ac:dyDescent="0.3">
      <c r="I1" s="87" t="s">
        <v>23</v>
      </c>
      <c r="J1" s="88"/>
      <c r="K1" s="89"/>
    </row>
    <row r="2" spans="1:13" ht="15.75" thickBot="1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2"/>
      <c r="H2" s="55"/>
      <c r="I2" s="54" t="s">
        <v>26</v>
      </c>
      <c r="J2" s="53" t="s">
        <v>27</v>
      </c>
      <c r="K2" s="52"/>
      <c r="L2" s="17"/>
    </row>
    <row r="3" spans="1:13" ht="15.75" thickBot="1" x14ac:dyDescent="0.3">
      <c r="A3" s="1">
        <v>44179</v>
      </c>
      <c r="B3" s="15">
        <v>98.25</v>
      </c>
      <c r="C3">
        <v>102.550003</v>
      </c>
      <c r="D3">
        <v>97.449996999999996</v>
      </c>
      <c r="E3">
        <v>101.5</v>
      </c>
      <c r="F3">
        <v>94.746841000000003</v>
      </c>
      <c r="I3">
        <f>STANDARDIZE(C3,M4,M5)</f>
        <v>-0.96443408093193839</v>
      </c>
      <c r="J3">
        <f>LN(C4/C3)</f>
        <v>-4.8771519394884104E-4</v>
      </c>
      <c r="K3" s="58" t="s">
        <v>34</v>
      </c>
      <c r="L3" s="59" t="s">
        <v>24</v>
      </c>
      <c r="M3" s="60"/>
    </row>
    <row r="4" spans="1:13" x14ac:dyDescent="0.25">
      <c r="A4" s="1">
        <v>44180</v>
      </c>
      <c r="B4">
        <v>102.5</v>
      </c>
      <c r="C4">
        <v>102.5</v>
      </c>
      <c r="D4">
        <v>99.199996999999996</v>
      </c>
      <c r="E4">
        <v>100.449997</v>
      </c>
      <c r="F4">
        <v>93.766707999999994</v>
      </c>
      <c r="I4">
        <f t="shared" ref="I4:I67" si="0">STANDARDIZE(C4,$M$4,$M$5)</f>
        <v>-0.9669260991348263</v>
      </c>
      <c r="J4">
        <f t="shared" ref="J4:J67" si="1">LN(C5/C4)</f>
        <v>1.0674511941900264E-2</v>
      </c>
      <c r="K4" s="25">
        <v>1</v>
      </c>
      <c r="L4" s="56" t="s">
        <v>25</v>
      </c>
      <c r="M4" s="57">
        <f>AVERAGE(C3:C248)</f>
        <v>121.90162623170733</v>
      </c>
    </row>
    <row r="5" spans="1:13" x14ac:dyDescent="0.25">
      <c r="A5" s="1">
        <v>44181</v>
      </c>
      <c r="B5">
        <v>101.900002</v>
      </c>
      <c r="C5">
        <v>103.599998</v>
      </c>
      <c r="D5">
        <v>100.650002</v>
      </c>
      <c r="E5">
        <v>102.900002</v>
      </c>
      <c r="F5">
        <v>96.053696000000002</v>
      </c>
      <c r="I5">
        <f t="shared" si="0"/>
        <v>-0.91210508761271569</v>
      </c>
      <c r="J5">
        <f t="shared" si="1"/>
        <v>1.9121041812403854E-2</v>
      </c>
      <c r="K5" s="25">
        <v>2</v>
      </c>
      <c r="L5" s="21" t="s">
        <v>28</v>
      </c>
      <c r="M5" s="27">
        <f>_xlfn.STDEV.S(C3:C248)</f>
        <v>20.06526274248597</v>
      </c>
    </row>
    <row r="6" spans="1:13" x14ac:dyDescent="0.25">
      <c r="A6" s="1">
        <v>44182</v>
      </c>
      <c r="B6">
        <v>105.099998</v>
      </c>
      <c r="C6">
        <v>105.599998</v>
      </c>
      <c r="D6">
        <v>100.699997</v>
      </c>
      <c r="E6">
        <v>101.5</v>
      </c>
      <c r="F6">
        <v>94.746841000000003</v>
      </c>
      <c r="I6">
        <f t="shared" si="0"/>
        <v>-0.81243033998206438</v>
      </c>
      <c r="J6">
        <f t="shared" si="1"/>
        <v>-3.1748650049673408E-2</v>
      </c>
      <c r="K6" s="25">
        <v>3</v>
      </c>
      <c r="L6" s="19" t="s">
        <v>29</v>
      </c>
      <c r="M6" s="28">
        <f>AVERAGE(J3:J248)</f>
        <v>1.4973949387416497E-3</v>
      </c>
    </row>
    <row r="7" spans="1:13" x14ac:dyDescent="0.25">
      <c r="A7" s="1">
        <v>44183</v>
      </c>
      <c r="B7">
        <v>101.5</v>
      </c>
      <c r="C7">
        <v>102.300003</v>
      </c>
      <c r="D7">
        <v>98.150002000000001</v>
      </c>
      <c r="E7">
        <v>99</v>
      </c>
      <c r="F7">
        <v>92.413177000000005</v>
      </c>
      <c r="I7">
        <f t="shared" si="0"/>
        <v>-0.97689342438576976</v>
      </c>
      <c r="J7">
        <f t="shared" si="1"/>
        <v>-3.3295060552861987E-2</v>
      </c>
      <c r="K7" s="25">
        <v>4</v>
      </c>
      <c r="L7" s="16" t="s">
        <v>30</v>
      </c>
      <c r="M7" s="26">
        <f>_xlfn.VAR.S(C3:C248)</f>
        <v>402.61476892499559</v>
      </c>
    </row>
    <row r="8" spans="1:13" x14ac:dyDescent="0.25">
      <c r="A8" s="1">
        <v>44186</v>
      </c>
      <c r="B8">
        <v>98.900002000000001</v>
      </c>
      <c r="C8">
        <v>98.949996999999996</v>
      </c>
      <c r="D8">
        <v>88.949996999999996</v>
      </c>
      <c r="E8">
        <v>89.849997999999999</v>
      </c>
      <c r="F8">
        <v>83.871964000000006</v>
      </c>
      <c r="I8">
        <f t="shared" si="0"/>
        <v>-1.143848925691354</v>
      </c>
      <c r="J8">
        <f t="shared" si="1"/>
        <v>-6.9570467718717069E-2</v>
      </c>
      <c r="K8" s="25">
        <v>5</v>
      </c>
      <c r="L8" s="19" t="s">
        <v>31</v>
      </c>
      <c r="M8" s="28">
        <f>VAR(J3:J248)</f>
        <v>5.2560524080579886E-4</v>
      </c>
    </row>
    <row r="9" spans="1:13" x14ac:dyDescent="0.25">
      <c r="A9" s="1">
        <v>44187</v>
      </c>
      <c r="B9">
        <v>89.050003000000004</v>
      </c>
      <c r="C9">
        <v>92.300003000000004</v>
      </c>
      <c r="D9">
        <v>86.599997999999999</v>
      </c>
      <c r="E9">
        <v>90.550003000000004</v>
      </c>
      <c r="F9">
        <v>84.525390999999999</v>
      </c>
      <c r="G9" t="s">
        <v>35</v>
      </c>
      <c r="I9">
        <f t="shared" si="0"/>
        <v>-1.4752671625390266</v>
      </c>
      <c r="J9">
        <f t="shared" si="1"/>
        <v>-1.089335355188469E-2</v>
      </c>
      <c r="K9" s="25">
        <v>6</v>
      </c>
      <c r="L9" s="20" t="s">
        <v>32</v>
      </c>
      <c r="M9" s="28">
        <f>SKEW(C3:C248)</f>
        <v>0.78607364396505275</v>
      </c>
    </row>
    <row r="10" spans="1:13" x14ac:dyDescent="0.25">
      <c r="A10" s="1">
        <v>44188</v>
      </c>
      <c r="B10">
        <v>90.5</v>
      </c>
      <c r="C10">
        <v>91.300003000000004</v>
      </c>
      <c r="D10">
        <v>88.300003000000004</v>
      </c>
      <c r="E10">
        <v>90.800003000000004</v>
      </c>
      <c r="F10">
        <v>84.758758999999998</v>
      </c>
      <c r="I10">
        <f t="shared" si="0"/>
        <v>-1.5251045363543521</v>
      </c>
      <c r="J10">
        <f t="shared" si="1"/>
        <v>4.4975427027054739E-2</v>
      </c>
      <c r="K10" s="25">
        <v>7</v>
      </c>
      <c r="L10" s="16" t="s">
        <v>33</v>
      </c>
      <c r="M10" s="26">
        <f>KURT(C3:C248)</f>
        <v>-0.30000753709117811</v>
      </c>
    </row>
    <row r="11" spans="1:13" x14ac:dyDescent="0.25">
      <c r="A11" s="1">
        <v>44189</v>
      </c>
      <c r="B11">
        <v>92.5</v>
      </c>
      <c r="C11">
        <v>95.5</v>
      </c>
      <c r="D11">
        <v>92.150002000000001</v>
      </c>
      <c r="E11">
        <v>93.150002000000001</v>
      </c>
      <c r="F11">
        <v>86.952408000000005</v>
      </c>
      <c r="I11">
        <f t="shared" si="0"/>
        <v>-1.3157877158421061</v>
      </c>
      <c r="J11">
        <f t="shared" si="1"/>
        <v>-3.6716327250832584E-3</v>
      </c>
      <c r="K11" s="25">
        <v>8</v>
      </c>
      <c r="L11" s="18" t="s">
        <v>36</v>
      </c>
      <c r="M11" s="26">
        <f>AVERAGE(I3:I1248)</f>
        <v>-6.7245215719165983E-16</v>
      </c>
    </row>
    <row r="12" spans="1:13" ht="15" customHeight="1" x14ac:dyDescent="0.25">
      <c r="A12" s="1">
        <v>44193</v>
      </c>
      <c r="B12">
        <v>94</v>
      </c>
      <c r="C12">
        <v>95.150002000000001</v>
      </c>
      <c r="D12">
        <v>93.300003000000004</v>
      </c>
      <c r="E12">
        <v>93.800003000000004</v>
      </c>
      <c r="F12">
        <v>87.559157999999996</v>
      </c>
      <c r="I12">
        <f t="shared" si="0"/>
        <v>-1.3332306970027223</v>
      </c>
      <c r="J12">
        <f t="shared" si="1"/>
        <v>-5.2687159757889204E-3</v>
      </c>
      <c r="K12" s="25">
        <v>9</v>
      </c>
      <c r="L12" s="18" t="s">
        <v>37</v>
      </c>
      <c r="M12" s="26">
        <f>_xlfn.VAR.S(I3:I248)</f>
        <v>0.99999999999999145</v>
      </c>
    </row>
    <row r="13" spans="1:13" x14ac:dyDescent="0.25">
      <c r="A13" s="1">
        <v>44194</v>
      </c>
      <c r="B13">
        <v>94.199996999999996</v>
      </c>
      <c r="C13">
        <v>94.650002000000001</v>
      </c>
      <c r="D13">
        <v>92</v>
      </c>
      <c r="E13">
        <v>93.150002000000001</v>
      </c>
      <c r="F13">
        <v>86.952408000000005</v>
      </c>
      <c r="I13">
        <f t="shared" si="0"/>
        <v>-1.3581493839103851</v>
      </c>
      <c r="J13">
        <f t="shared" si="1"/>
        <v>-1.5860642861152954E-3</v>
      </c>
      <c r="K13" s="25"/>
      <c r="L13" s="29"/>
      <c r="M13" s="30"/>
    </row>
    <row r="14" spans="1:13" x14ac:dyDescent="0.25">
      <c r="A14" s="1">
        <v>44195</v>
      </c>
      <c r="B14">
        <v>93.5</v>
      </c>
      <c r="C14">
        <v>94.5</v>
      </c>
      <c r="D14">
        <v>92.75</v>
      </c>
      <c r="E14">
        <v>93.25</v>
      </c>
      <c r="F14">
        <v>87.045745999999994</v>
      </c>
      <c r="I14">
        <f t="shared" si="0"/>
        <v>-1.3656250896574316</v>
      </c>
      <c r="J14">
        <f t="shared" si="1"/>
        <v>1.1049867583758753E-2</v>
      </c>
      <c r="K14" s="25"/>
      <c r="L14" s="90" t="s">
        <v>38</v>
      </c>
      <c r="M14" s="30"/>
    </row>
    <row r="15" spans="1:13" x14ac:dyDescent="0.25">
      <c r="A15" s="1">
        <v>44196</v>
      </c>
      <c r="B15">
        <v>93.300003000000004</v>
      </c>
      <c r="C15">
        <v>95.550003000000004</v>
      </c>
      <c r="D15">
        <v>92.550003000000004</v>
      </c>
      <c r="E15">
        <v>93.050003000000004</v>
      </c>
      <c r="F15">
        <v>86.859054999999998</v>
      </c>
      <c r="I15">
        <f t="shared" si="0"/>
        <v>-1.3132956976392181</v>
      </c>
      <c r="J15">
        <f t="shared" si="1"/>
        <v>-1.1579139898775291E-2</v>
      </c>
      <c r="K15" s="25"/>
      <c r="L15" s="90"/>
      <c r="M15" s="30"/>
    </row>
    <row r="16" spans="1:13" x14ac:dyDescent="0.25">
      <c r="A16" s="1">
        <v>44197</v>
      </c>
      <c r="B16">
        <v>93.75</v>
      </c>
      <c r="C16">
        <v>94.449996999999996</v>
      </c>
      <c r="D16">
        <v>93</v>
      </c>
      <c r="E16">
        <v>93.199996999999996</v>
      </c>
      <c r="F16">
        <v>86.999069000000006</v>
      </c>
      <c r="I16">
        <f t="shared" si="0"/>
        <v>-1.3681171078603196</v>
      </c>
      <c r="J16">
        <f t="shared" si="1"/>
        <v>2.9728457839755203E-2</v>
      </c>
      <c r="K16" s="25"/>
      <c r="L16" s="90"/>
      <c r="M16" s="31"/>
    </row>
    <row r="17" spans="1:13" ht="15" customHeight="1" x14ac:dyDescent="0.25">
      <c r="A17" s="1">
        <v>44200</v>
      </c>
      <c r="B17">
        <v>94.050003000000004</v>
      </c>
      <c r="C17">
        <v>97.300003000000004</v>
      </c>
      <c r="D17">
        <v>93.699996999999996</v>
      </c>
      <c r="E17">
        <v>96.949996999999996</v>
      </c>
      <c r="F17">
        <v>90.499572999999998</v>
      </c>
      <c r="I17">
        <f t="shared" si="0"/>
        <v>-1.2260802934623982</v>
      </c>
      <c r="J17">
        <f t="shared" si="1"/>
        <v>-8.2560116794956288E-3</v>
      </c>
      <c r="K17" s="25"/>
      <c r="L17" s="90"/>
      <c r="M17" s="31"/>
    </row>
    <row r="18" spans="1:13" x14ac:dyDescent="0.25">
      <c r="A18" s="1">
        <v>44201</v>
      </c>
      <c r="B18">
        <v>96.5</v>
      </c>
      <c r="C18">
        <v>96.5</v>
      </c>
      <c r="D18">
        <v>94.349997999999999</v>
      </c>
      <c r="E18">
        <v>94.949996999999996</v>
      </c>
      <c r="F18">
        <v>88.632637000000003</v>
      </c>
      <c r="I18">
        <f t="shared" si="0"/>
        <v>-1.2659503420267804</v>
      </c>
      <c r="J18">
        <f t="shared" si="1"/>
        <v>2.8602592917666678E-2</v>
      </c>
      <c r="K18" s="25"/>
      <c r="L18" s="29"/>
      <c r="M18" s="31"/>
    </row>
    <row r="19" spans="1:13" x14ac:dyDescent="0.25">
      <c r="A19" s="1">
        <v>44202</v>
      </c>
      <c r="B19">
        <v>98.900002000000001</v>
      </c>
      <c r="C19">
        <v>99.300003000000004</v>
      </c>
      <c r="D19">
        <v>96.25</v>
      </c>
      <c r="E19">
        <v>96.949996999999996</v>
      </c>
      <c r="F19">
        <v>90.499572999999998</v>
      </c>
      <c r="I19">
        <f t="shared" si="0"/>
        <v>-1.1264055458317468</v>
      </c>
      <c r="J19">
        <f t="shared" si="1"/>
        <v>-2.5207978303139096E-3</v>
      </c>
      <c r="K19" s="25"/>
      <c r="L19" s="91" t="s">
        <v>39</v>
      </c>
      <c r="M19" s="31"/>
    </row>
    <row r="20" spans="1:13" x14ac:dyDescent="0.25">
      <c r="A20" s="1">
        <v>44203</v>
      </c>
      <c r="B20">
        <v>98</v>
      </c>
      <c r="C20">
        <v>99.050003000000004</v>
      </c>
      <c r="D20">
        <v>97.099997999999999</v>
      </c>
      <c r="E20">
        <v>97.900002000000001</v>
      </c>
      <c r="F20">
        <v>91.386368000000004</v>
      </c>
      <c r="I20">
        <f t="shared" si="0"/>
        <v>-1.1388648892855782</v>
      </c>
      <c r="J20">
        <f t="shared" si="1"/>
        <v>2.2461637437349205E-2</v>
      </c>
      <c r="K20" s="25"/>
      <c r="L20" s="91"/>
      <c r="M20" s="30"/>
    </row>
    <row r="21" spans="1:13" x14ac:dyDescent="0.25">
      <c r="A21" s="1">
        <v>44204</v>
      </c>
      <c r="B21">
        <v>98.949996999999996</v>
      </c>
      <c r="C21">
        <v>101.300003</v>
      </c>
      <c r="D21">
        <v>98.550003000000004</v>
      </c>
      <c r="E21">
        <v>100.650002</v>
      </c>
      <c r="F21">
        <v>93.953400000000002</v>
      </c>
      <c r="I21">
        <f t="shared" si="0"/>
        <v>-1.0267307982010954</v>
      </c>
      <c r="J21">
        <f t="shared" si="1"/>
        <v>1.567122140670741E-2</v>
      </c>
      <c r="K21" s="25"/>
      <c r="L21" s="91"/>
      <c r="M21" s="30"/>
    </row>
    <row r="22" spans="1:13" x14ac:dyDescent="0.25">
      <c r="A22" s="1">
        <v>44207</v>
      </c>
      <c r="B22">
        <v>101.5</v>
      </c>
      <c r="C22">
        <v>102.900002</v>
      </c>
      <c r="D22">
        <v>98.050003000000004</v>
      </c>
      <c r="E22">
        <v>102.550003</v>
      </c>
      <c r="F22">
        <v>95.726990000000001</v>
      </c>
      <c r="I22">
        <f t="shared" si="0"/>
        <v>-0.94699104993394834</v>
      </c>
      <c r="J22">
        <f t="shared" si="1"/>
        <v>1.5429409128515889E-2</v>
      </c>
      <c r="K22" s="25"/>
      <c r="L22" s="91"/>
      <c r="M22" s="32"/>
    </row>
    <row r="23" spans="1:13" x14ac:dyDescent="0.25">
      <c r="A23" s="1">
        <v>44208</v>
      </c>
      <c r="B23">
        <v>102</v>
      </c>
      <c r="C23">
        <v>104.5</v>
      </c>
      <c r="D23">
        <v>100.75</v>
      </c>
      <c r="E23">
        <v>103.449997</v>
      </c>
      <c r="F23">
        <v>96.567108000000005</v>
      </c>
      <c r="I23">
        <f t="shared" si="0"/>
        <v>-0.86725135150417498</v>
      </c>
      <c r="J23">
        <f t="shared" si="1"/>
        <v>3.2017819394904307E-2</v>
      </c>
      <c r="K23" s="25"/>
      <c r="L23" s="91"/>
      <c r="M23" s="32"/>
    </row>
    <row r="24" spans="1:13" ht="15.75" thickBot="1" x14ac:dyDescent="0.3">
      <c r="A24" s="1">
        <v>44209</v>
      </c>
      <c r="B24">
        <v>104.949997</v>
      </c>
      <c r="C24">
        <v>107.900002</v>
      </c>
      <c r="D24">
        <v>104.099998</v>
      </c>
      <c r="E24">
        <v>105.25</v>
      </c>
      <c r="F24">
        <v>98.247344999999996</v>
      </c>
      <c r="I24">
        <f t="shared" si="0"/>
        <v>-0.69780418085731999</v>
      </c>
      <c r="J24">
        <f t="shared" si="1"/>
        <v>-4.1792956312137744E-3</v>
      </c>
      <c r="K24" s="33"/>
      <c r="L24" s="92"/>
      <c r="M24" s="34"/>
    </row>
    <row r="25" spans="1:13" x14ac:dyDescent="0.25">
      <c r="A25" s="1">
        <v>44210</v>
      </c>
      <c r="B25">
        <v>107</v>
      </c>
      <c r="C25">
        <v>107.449997</v>
      </c>
      <c r="D25">
        <v>104.199997</v>
      </c>
      <c r="E25">
        <v>105.050003</v>
      </c>
      <c r="F25">
        <v>98.060654</v>
      </c>
      <c r="I25">
        <f t="shared" si="0"/>
        <v>-0.72023124826108587</v>
      </c>
      <c r="J25">
        <f t="shared" si="1"/>
        <v>-1.2643568398760355E-2</v>
      </c>
      <c r="L25" s="22"/>
      <c r="M25" s="22"/>
    </row>
    <row r="26" spans="1:13" x14ac:dyDescent="0.25">
      <c r="A26" s="1">
        <v>44211</v>
      </c>
      <c r="B26">
        <v>105.25</v>
      </c>
      <c r="C26">
        <v>106.099998</v>
      </c>
      <c r="D26">
        <v>100.650002</v>
      </c>
      <c r="E26">
        <v>101.400002</v>
      </c>
      <c r="F26">
        <v>94.653503000000001</v>
      </c>
      <c r="I26">
        <f t="shared" si="0"/>
        <v>-0.78751165307440152</v>
      </c>
      <c r="J26">
        <f t="shared" si="1"/>
        <v>-4.0880903733701915E-2</v>
      </c>
      <c r="L26" s="22"/>
      <c r="M26" s="22"/>
    </row>
    <row r="27" spans="1:13" x14ac:dyDescent="0.25">
      <c r="A27" s="1">
        <v>44214</v>
      </c>
      <c r="B27">
        <v>101.400002</v>
      </c>
      <c r="C27">
        <v>101.849998</v>
      </c>
      <c r="D27">
        <v>96.050003000000004</v>
      </c>
      <c r="E27">
        <v>96.650002000000001</v>
      </c>
      <c r="F27">
        <v>90.219536000000005</v>
      </c>
      <c r="I27">
        <f t="shared" si="0"/>
        <v>-0.99932049178953564</v>
      </c>
      <c r="J27">
        <f t="shared" si="1"/>
        <v>-2.8381272901504054E-2</v>
      </c>
      <c r="L27" s="22"/>
      <c r="M27" s="22"/>
    </row>
    <row r="28" spans="1:13" x14ac:dyDescent="0.25">
      <c r="A28" s="1">
        <v>44215</v>
      </c>
      <c r="B28">
        <v>97.75</v>
      </c>
      <c r="C28">
        <v>99</v>
      </c>
      <c r="D28">
        <v>97.5</v>
      </c>
      <c r="E28">
        <v>98.099997999999999</v>
      </c>
      <c r="F28">
        <v>91.573059000000001</v>
      </c>
      <c r="I28">
        <f t="shared" si="0"/>
        <v>-1.1413569074884662</v>
      </c>
      <c r="J28">
        <f t="shared" si="1"/>
        <v>8.0483632429482078E-3</v>
      </c>
      <c r="L28" s="22"/>
    </row>
    <row r="29" spans="1:13" x14ac:dyDescent="0.25">
      <c r="A29" s="1">
        <v>44216</v>
      </c>
      <c r="B29">
        <v>99</v>
      </c>
      <c r="C29">
        <v>99.800003000000004</v>
      </c>
      <c r="D29">
        <v>97.849997999999999</v>
      </c>
      <c r="E29">
        <v>98.849997999999999</v>
      </c>
      <c r="F29">
        <v>92.273155000000003</v>
      </c>
      <c r="I29">
        <f t="shared" si="0"/>
        <v>-1.101486858924084</v>
      </c>
      <c r="J29">
        <f t="shared" si="1"/>
        <v>3.999945333106064E-3</v>
      </c>
      <c r="L29" s="22"/>
    </row>
    <row r="30" spans="1:13" x14ac:dyDescent="0.25">
      <c r="A30" s="1">
        <v>44217</v>
      </c>
      <c r="B30">
        <v>99.050003000000004</v>
      </c>
      <c r="C30">
        <v>100.199997</v>
      </c>
      <c r="D30">
        <v>93.900002000000001</v>
      </c>
      <c r="E30">
        <v>94.699996999999996</v>
      </c>
      <c r="F30">
        <v>88.399269000000004</v>
      </c>
      <c r="I30">
        <f t="shared" si="0"/>
        <v>-1.0815522084221969</v>
      </c>
      <c r="J30">
        <f t="shared" si="1"/>
        <v>-4.8565639968956173E-2</v>
      </c>
    </row>
    <row r="31" spans="1:13" x14ac:dyDescent="0.25">
      <c r="A31" s="1">
        <v>44218</v>
      </c>
      <c r="B31">
        <v>94.599997999999999</v>
      </c>
      <c r="C31">
        <v>95.449996999999996</v>
      </c>
      <c r="D31">
        <v>92.5</v>
      </c>
      <c r="E31">
        <v>92.75</v>
      </c>
      <c r="F31">
        <v>86.579009999999997</v>
      </c>
      <c r="I31">
        <f t="shared" si="0"/>
        <v>-1.3182797340449939</v>
      </c>
      <c r="J31">
        <f t="shared" si="1"/>
        <v>-1.7970853891167798E-2</v>
      </c>
    </row>
    <row r="32" spans="1:13" x14ac:dyDescent="0.25">
      <c r="A32" s="1">
        <v>44221</v>
      </c>
      <c r="B32">
        <v>93.050003000000004</v>
      </c>
      <c r="C32">
        <v>93.75</v>
      </c>
      <c r="D32">
        <v>90</v>
      </c>
      <c r="E32">
        <v>91.349997999999999</v>
      </c>
      <c r="F32">
        <v>85.272163000000006</v>
      </c>
      <c r="I32">
        <f t="shared" si="0"/>
        <v>-1.4030031200189259</v>
      </c>
      <c r="J32">
        <f t="shared" si="1"/>
        <v>-2.1564177915840525E-2</v>
      </c>
    </row>
    <row r="33" spans="1:10" x14ac:dyDescent="0.25">
      <c r="A33" s="1">
        <v>44223</v>
      </c>
      <c r="B33">
        <v>91.400002000000001</v>
      </c>
      <c r="C33">
        <v>91.75</v>
      </c>
      <c r="D33">
        <v>88.900002000000001</v>
      </c>
      <c r="E33">
        <v>89.699996999999996</v>
      </c>
      <c r="F33">
        <v>83.731933999999995</v>
      </c>
      <c r="I33">
        <f t="shared" si="0"/>
        <v>-1.5026778676495771</v>
      </c>
      <c r="J33">
        <f t="shared" si="1"/>
        <v>-3.821986592737448E-3</v>
      </c>
    </row>
    <row r="34" spans="1:10" x14ac:dyDescent="0.25">
      <c r="A34" s="1">
        <v>44224</v>
      </c>
      <c r="B34">
        <v>89</v>
      </c>
      <c r="C34">
        <v>91.400002000000001</v>
      </c>
      <c r="D34">
        <v>88.800003000000004</v>
      </c>
      <c r="E34">
        <v>90.650002000000001</v>
      </c>
      <c r="F34">
        <v>84.618735999999998</v>
      </c>
      <c r="I34">
        <f t="shared" si="0"/>
        <v>-1.5201208488101936</v>
      </c>
      <c r="J34">
        <f t="shared" si="1"/>
        <v>1.6816181550093325E-2</v>
      </c>
    </row>
    <row r="35" spans="1:10" x14ac:dyDescent="0.25">
      <c r="A35" s="1">
        <v>44225</v>
      </c>
      <c r="B35">
        <v>90.75</v>
      </c>
      <c r="C35">
        <v>92.949996999999996</v>
      </c>
      <c r="D35">
        <v>87.75</v>
      </c>
      <c r="E35">
        <v>88.300003000000004</v>
      </c>
      <c r="F35">
        <v>82.425087000000005</v>
      </c>
      <c r="I35">
        <f t="shared" si="0"/>
        <v>-1.4428731685833081</v>
      </c>
      <c r="J35">
        <f t="shared" si="1"/>
        <v>-1.9006817706487315E-2</v>
      </c>
    </row>
    <row r="36" spans="1:10" x14ac:dyDescent="0.25">
      <c r="A36" s="1">
        <v>44228</v>
      </c>
      <c r="B36">
        <v>89</v>
      </c>
      <c r="C36">
        <v>91.199996999999996</v>
      </c>
      <c r="D36">
        <v>88.449996999999996</v>
      </c>
      <c r="E36">
        <v>90.849997999999999</v>
      </c>
      <c r="F36">
        <v>84.805428000000006</v>
      </c>
      <c r="I36">
        <f t="shared" si="0"/>
        <v>-1.5300885727601279</v>
      </c>
      <c r="J36">
        <f t="shared" si="1"/>
        <v>2.9707829742046929E-2</v>
      </c>
    </row>
    <row r="37" spans="1:10" x14ac:dyDescent="0.25">
      <c r="A37" s="1">
        <v>44229</v>
      </c>
      <c r="B37">
        <v>92.5</v>
      </c>
      <c r="C37">
        <v>93.949996999999996</v>
      </c>
      <c r="D37">
        <v>91.199996999999996</v>
      </c>
      <c r="E37">
        <v>92.849997999999999</v>
      </c>
      <c r="F37">
        <v>86.672363000000004</v>
      </c>
      <c r="I37">
        <f t="shared" si="0"/>
        <v>-1.3930357947679823</v>
      </c>
      <c r="J37">
        <f t="shared" si="1"/>
        <v>1.4267148212099198E-2</v>
      </c>
    </row>
    <row r="38" spans="1:10" x14ac:dyDescent="0.25">
      <c r="A38" s="1">
        <v>44230</v>
      </c>
      <c r="B38">
        <v>94.599997999999999</v>
      </c>
      <c r="C38">
        <v>95.300003000000004</v>
      </c>
      <c r="D38">
        <v>93</v>
      </c>
      <c r="E38">
        <v>93.349997999999999</v>
      </c>
      <c r="F38">
        <v>87.139090999999993</v>
      </c>
      <c r="I38">
        <f t="shared" si="0"/>
        <v>-1.3257550410930494</v>
      </c>
      <c r="J38">
        <f t="shared" si="1"/>
        <v>3.4041399184919663E-2</v>
      </c>
    </row>
    <row r="39" spans="1:10" x14ac:dyDescent="0.25">
      <c r="A39" s="1">
        <v>44231</v>
      </c>
      <c r="B39">
        <v>94.25</v>
      </c>
      <c r="C39">
        <v>98.599997999999999</v>
      </c>
      <c r="D39">
        <v>94</v>
      </c>
      <c r="E39">
        <v>97.650002000000001</v>
      </c>
      <c r="F39">
        <v>91.153000000000006</v>
      </c>
      <c r="I39">
        <f t="shared" si="0"/>
        <v>-1.161291956689344</v>
      </c>
      <c r="J39">
        <f t="shared" si="1"/>
        <v>1.3598789606787124E-2</v>
      </c>
    </row>
    <row r="40" spans="1:10" x14ac:dyDescent="0.25">
      <c r="A40" s="1">
        <v>44232</v>
      </c>
      <c r="B40">
        <v>98.949996999999996</v>
      </c>
      <c r="C40">
        <v>99.949996999999996</v>
      </c>
      <c r="D40">
        <v>96.800003000000004</v>
      </c>
      <c r="E40">
        <v>97.650002000000001</v>
      </c>
      <c r="F40">
        <v>91.153000000000006</v>
      </c>
      <c r="I40">
        <f t="shared" si="0"/>
        <v>-1.0940115518760283</v>
      </c>
      <c r="J40">
        <f t="shared" si="1"/>
        <v>8.468354467771496E-3</v>
      </c>
    </row>
    <row r="41" spans="1:10" x14ac:dyDescent="0.25">
      <c r="A41" s="1">
        <v>44235</v>
      </c>
      <c r="B41">
        <v>99.5</v>
      </c>
      <c r="C41">
        <v>100.800003</v>
      </c>
      <c r="D41">
        <v>99.099997999999999</v>
      </c>
      <c r="E41">
        <v>99.650002000000001</v>
      </c>
      <c r="F41">
        <v>93.019936000000001</v>
      </c>
      <c r="I41">
        <f t="shared" si="0"/>
        <v>-1.0516494851087583</v>
      </c>
      <c r="J41">
        <f t="shared" si="1"/>
        <v>2.4982881376887089E-2</v>
      </c>
    </row>
    <row r="42" spans="1:10" x14ac:dyDescent="0.25">
      <c r="A42" s="1">
        <v>44236</v>
      </c>
      <c r="B42">
        <v>99.800003000000004</v>
      </c>
      <c r="C42">
        <v>103.349998</v>
      </c>
      <c r="D42">
        <v>99.800003000000004</v>
      </c>
      <c r="E42">
        <v>101</v>
      </c>
      <c r="F42">
        <v>94.280113</v>
      </c>
      <c r="I42">
        <f t="shared" si="0"/>
        <v>-0.92456443106654718</v>
      </c>
      <c r="J42">
        <f t="shared" si="1"/>
        <v>-8.2584681975967755E-3</v>
      </c>
    </row>
    <row r="43" spans="1:10" x14ac:dyDescent="0.25">
      <c r="A43" s="1">
        <v>44237</v>
      </c>
      <c r="B43">
        <v>102</v>
      </c>
      <c r="C43">
        <v>102.5</v>
      </c>
      <c r="D43">
        <v>98.599997999999999</v>
      </c>
      <c r="E43">
        <v>100</v>
      </c>
      <c r="F43">
        <v>93.346642000000003</v>
      </c>
      <c r="I43">
        <f t="shared" si="0"/>
        <v>-0.9669260991348263</v>
      </c>
      <c r="J43">
        <f t="shared" si="1"/>
        <v>-2.1198743266360044E-2</v>
      </c>
    </row>
    <row r="44" spans="1:10" x14ac:dyDescent="0.25">
      <c r="A44" s="1">
        <v>44238</v>
      </c>
      <c r="B44">
        <v>100</v>
      </c>
      <c r="C44">
        <v>100.349998</v>
      </c>
      <c r="D44">
        <v>98.900002000000001</v>
      </c>
      <c r="E44">
        <v>99.449996999999996</v>
      </c>
      <c r="F44">
        <v>92.833236999999997</v>
      </c>
      <c r="I44">
        <f t="shared" si="0"/>
        <v>-1.0740765525125242</v>
      </c>
      <c r="J44">
        <f t="shared" si="1"/>
        <v>-9.5119215288503242E-3</v>
      </c>
    </row>
    <row r="45" spans="1:10" x14ac:dyDescent="0.25">
      <c r="A45" s="1">
        <v>44239</v>
      </c>
      <c r="B45">
        <v>98.900002000000001</v>
      </c>
      <c r="C45">
        <v>99.400002000000001</v>
      </c>
      <c r="D45">
        <v>96.550003000000004</v>
      </c>
      <c r="E45">
        <v>97</v>
      </c>
      <c r="F45">
        <v>90.546249000000003</v>
      </c>
      <c r="I45">
        <f t="shared" si="0"/>
        <v>-1.1214218582875881</v>
      </c>
      <c r="J45">
        <f t="shared" si="1"/>
        <v>-1.510214215952716E-3</v>
      </c>
    </row>
    <row r="46" spans="1:10" x14ac:dyDescent="0.25">
      <c r="A46" s="1">
        <v>44242</v>
      </c>
      <c r="B46">
        <v>97</v>
      </c>
      <c r="C46">
        <v>99.25</v>
      </c>
      <c r="D46">
        <v>95.599997999999999</v>
      </c>
      <c r="E46">
        <v>98.449996999999996</v>
      </c>
      <c r="F46">
        <v>91.899772999999996</v>
      </c>
      <c r="I46">
        <f t="shared" si="0"/>
        <v>-1.1288975640346348</v>
      </c>
      <c r="J46">
        <f t="shared" si="1"/>
        <v>5.4888818705760095E-2</v>
      </c>
    </row>
    <row r="47" spans="1:10" x14ac:dyDescent="0.25">
      <c r="A47" s="1">
        <v>44243</v>
      </c>
      <c r="B47">
        <v>99.25</v>
      </c>
      <c r="C47">
        <v>104.849998</v>
      </c>
      <c r="D47">
        <v>99.25</v>
      </c>
      <c r="E47">
        <v>103.75</v>
      </c>
      <c r="F47">
        <v>96.847144999999998</v>
      </c>
      <c r="I47">
        <f t="shared" si="0"/>
        <v>-0.84980837034355861</v>
      </c>
      <c r="J47">
        <f t="shared" si="1"/>
        <v>-1.2959125567636093E-2</v>
      </c>
    </row>
    <row r="48" spans="1:10" x14ac:dyDescent="0.25">
      <c r="A48" s="1">
        <v>44244</v>
      </c>
      <c r="B48">
        <v>102</v>
      </c>
      <c r="C48">
        <v>103.5</v>
      </c>
      <c r="D48">
        <v>100.800003</v>
      </c>
      <c r="E48">
        <v>102.25</v>
      </c>
      <c r="F48">
        <v>97.084518000000003</v>
      </c>
      <c r="I48">
        <f t="shared" si="0"/>
        <v>-0.91708872531950059</v>
      </c>
      <c r="J48">
        <f t="shared" si="1"/>
        <v>0.10969891725642453</v>
      </c>
    </row>
    <row r="49" spans="1:10" x14ac:dyDescent="0.25">
      <c r="A49" s="1">
        <v>44245</v>
      </c>
      <c r="B49">
        <v>103.699997</v>
      </c>
      <c r="C49">
        <v>115.5</v>
      </c>
      <c r="D49">
        <v>103.349998</v>
      </c>
      <c r="E49">
        <v>110.699997</v>
      </c>
      <c r="F49">
        <v>105.10762800000001</v>
      </c>
      <c r="I49">
        <f t="shared" si="0"/>
        <v>-0.31904023953559257</v>
      </c>
      <c r="J49">
        <f t="shared" si="1"/>
        <v>-2.8987563611220641E-2</v>
      </c>
    </row>
    <row r="50" spans="1:10" x14ac:dyDescent="0.25">
      <c r="A50" s="1">
        <v>44246</v>
      </c>
      <c r="B50">
        <v>110.699997</v>
      </c>
      <c r="C50">
        <v>112.199997</v>
      </c>
      <c r="D50">
        <v>103.849998</v>
      </c>
      <c r="E50">
        <v>105.099998</v>
      </c>
      <c r="F50">
        <v>99.790535000000006</v>
      </c>
      <c r="I50">
        <f t="shared" si="0"/>
        <v>-0.48350372263828895</v>
      </c>
      <c r="J50">
        <f t="shared" si="1"/>
        <v>-3.3072042389293489E-2</v>
      </c>
    </row>
    <row r="51" spans="1:10" x14ac:dyDescent="0.25">
      <c r="A51" s="1">
        <v>44249</v>
      </c>
      <c r="B51">
        <v>105.900002</v>
      </c>
      <c r="C51">
        <v>108.550003</v>
      </c>
      <c r="D51">
        <v>105.300003</v>
      </c>
      <c r="E51">
        <v>106.300003</v>
      </c>
      <c r="F51">
        <v>100.92991600000001</v>
      </c>
      <c r="I51">
        <f t="shared" si="0"/>
        <v>-0.66540983803998432</v>
      </c>
      <c r="J51">
        <f t="shared" si="1"/>
        <v>5.249017246688082E-2</v>
      </c>
    </row>
    <row r="52" spans="1:10" x14ac:dyDescent="0.25">
      <c r="A52" s="1">
        <v>44250</v>
      </c>
      <c r="B52">
        <v>109.75</v>
      </c>
      <c r="C52">
        <v>114.400002</v>
      </c>
      <c r="D52">
        <v>109.449997</v>
      </c>
      <c r="E52">
        <v>112.199997</v>
      </c>
      <c r="F52">
        <v>106.531853</v>
      </c>
      <c r="I52">
        <f t="shared" si="0"/>
        <v>-0.37386125105770318</v>
      </c>
      <c r="J52">
        <f t="shared" si="1"/>
        <v>8.2698708530126678E-3</v>
      </c>
    </row>
    <row r="53" spans="1:10" x14ac:dyDescent="0.25">
      <c r="A53" s="1">
        <v>44251</v>
      </c>
      <c r="B53">
        <v>114</v>
      </c>
      <c r="C53">
        <v>115.349998</v>
      </c>
      <c r="D53">
        <v>111</v>
      </c>
      <c r="E53">
        <v>113.599998</v>
      </c>
      <c r="F53">
        <v>107.86113</v>
      </c>
      <c r="I53">
        <f t="shared" si="0"/>
        <v>-0.32651594528263911</v>
      </c>
      <c r="J53">
        <f t="shared" si="1"/>
        <v>4.3678785649482008E-2</v>
      </c>
    </row>
    <row r="54" spans="1:10" x14ac:dyDescent="0.25">
      <c r="A54" s="1">
        <v>44252</v>
      </c>
      <c r="B54">
        <v>116</v>
      </c>
      <c r="C54">
        <v>120.5</v>
      </c>
      <c r="D54">
        <v>115.349998</v>
      </c>
      <c r="E54">
        <v>119.050003</v>
      </c>
      <c r="F54">
        <v>113.03581200000001</v>
      </c>
      <c r="I54">
        <f t="shared" si="0"/>
        <v>-6.9853370458964253E-2</v>
      </c>
      <c r="J54">
        <f t="shared" si="1"/>
        <v>-1.7581013588912574E-2</v>
      </c>
    </row>
    <row r="55" spans="1:10" x14ac:dyDescent="0.25">
      <c r="A55" s="1">
        <v>44253</v>
      </c>
      <c r="B55">
        <v>115.5</v>
      </c>
      <c r="C55">
        <v>118.400002</v>
      </c>
      <c r="D55">
        <v>110.050003</v>
      </c>
      <c r="E55">
        <v>111</v>
      </c>
      <c r="F55">
        <v>105.392487</v>
      </c>
      <c r="I55">
        <f t="shared" si="0"/>
        <v>-0.17451175579640049</v>
      </c>
      <c r="J55">
        <f t="shared" si="1"/>
        <v>-6.3546071688507103E-3</v>
      </c>
    </row>
    <row r="56" spans="1:10" x14ac:dyDescent="0.25">
      <c r="A56" s="1">
        <v>44256</v>
      </c>
      <c r="B56">
        <v>114.300003</v>
      </c>
      <c r="C56">
        <v>117.650002</v>
      </c>
      <c r="D56">
        <v>113.5</v>
      </c>
      <c r="E56">
        <v>117.050003</v>
      </c>
      <c r="F56">
        <v>111.136848</v>
      </c>
      <c r="I56">
        <f t="shared" si="0"/>
        <v>-0.21188978615789475</v>
      </c>
      <c r="J56">
        <f t="shared" si="1"/>
        <v>-8.5361165602010382E-3</v>
      </c>
    </row>
    <row r="57" spans="1:10" x14ac:dyDescent="0.25">
      <c r="A57" s="1">
        <v>44257</v>
      </c>
      <c r="B57">
        <v>115.900002</v>
      </c>
      <c r="C57">
        <v>116.650002</v>
      </c>
      <c r="D57">
        <v>112.75</v>
      </c>
      <c r="E57">
        <v>113.5</v>
      </c>
      <c r="F57">
        <v>107.76618999999999</v>
      </c>
      <c r="I57">
        <f t="shared" si="0"/>
        <v>-0.26172715997322044</v>
      </c>
      <c r="J57">
        <f t="shared" si="1"/>
        <v>-7.3134245671149511E-3</v>
      </c>
    </row>
    <row r="58" spans="1:10" x14ac:dyDescent="0.25">
      <c r="A58" s="1">
        <v>44258</v>
      </c>
      <c r="B58">
        <v>114.050003</v>
      </c>
      <c r="C58">
        <v>115.800003</v>
      </c>
      <c r="D58">
        <v>113.199997</v>
      </c>
      <c r="E58">
        <v>114</v>
      </c>
      <c r="F58">
        <v>108.24092899999999</v>
      </c>
      <c r="I58">
        <f t="shared" si="0"/>
        <v>-0.30408887787887329</v>
      </c>
      <c r="J58">
        <f t="shared" si="1"/>
        <v>1.0309343752125852E-2</v>
      </c>
    </row>
    <row r="59" spans="1:10" x14ac:dyDescent="0.25">
      <c r="A59" s="1">
        <v>44259</v>
      </c>
      <c r="B59">
        <v>113.949997</v>
      </c>
      <c r="C59">
        <v>117</v>
      </c>
      <c r="D59">
        <v>112.300003</v>
      </c>
      <c r="E59">
        <v>112.699997</v>
      </c>
      <c r="F59">
        <v>107.006592</v>
      </c>
      <c r="I59">
        <f t="shared" si="0"/>
        <v>-0.24428417881260409</v>
      </c>
      <c r="J59">
        <f t="shared" si="1"/>
        <v>1.0627092574286193E-2</v>
      </c>
    </row>
    <row r="60" spans="1:10" x14ac:dyDescent="0.25">
      <c r="A60" s="1">
        <v>44260</v>
      </c>
      <c r="B60">
        <v>116.25</v>
      </c>
      <c r="C60">
        <v>118.25</v>
      </c>
      <c r="D60">
        <v>113.5</v>
      </c>
      <c r="E60">
        <v>114.949997</v>
      </c>
      <c r="F60">
        <v>109.142929</v>
      </c>
      <c r="I60">
        <f t="shared" si="0"/>
        <v>-0.181987461543447</v>
      </c>
      <c r="J60">
        <f t="shared" si="1"/>
        <v>3.4084746170091482E-2</v>
      </c>
    </row>
    <row r="61" spans="1:10" x14ac:dyDescent="0.25">
      <c r="A61" s="1">
        <v>44263</v>
      </c>
      <c r="B61">
        <v>118.949997</v>
      </c>
      <c r="C61">
        <v>122.349998</v>
      </c>
      <c r="D61">
        <v>117.199997</v>
      </c>
      <c r="E61">
        <v>118.25</v>
      </c>
      <c r="F61">
        <v>112.276222</v>
      </c>
      <c r="H61" s="24"/>
      <c r="I61">
        <f t="shared" si="0"/>
        <v>2.2345671424640567E-2</v>
      </c>
      <c r="J61">
        <f t="shared" si="1"/>
        <v>-2.3151054543697341E-2</v>
      </c>
    </row>
    <row r="62" spans="1:10" x14ac:dyDescent="0.25">
      <c r="A62" s="1">
        <v>44264</v>
      </c>
      <c r="B62">
        <v>119.400002</v>
      </c>
      <c r="C62">
        <v>119.550003</v>
      </c>
      <c r="D62">
        <v>114.199997</v>
      </c>
      <c r="E62">
        <v>116.75</v>
      </c>
      <c r="F62">
        <v>110.851997</v>
      </c>
      <c r="H62" s="24"/>
      <c r="I62">
        <f t="shared" si="0"/>
        <v>-0.11719872607140201</v>
      </c>
      <c r="J62">
        <f t="shared" si="1"/>
        <v>-2.1560784200680229E-2</v>
      </c>
    </row>
    <row r="63" spans="1:10" x14ac:dyDescent="0.25">
      <c r="A63" s="1">
        <v>44265</v>
      </c>
      <c r="B63">
        <v>116.900002</v>
      </c>
      <c r="C63">
        <v>117</v>
      </c>
      <c r="D63">
        <v>113.599998</v>
      </c>
      <c r="E63">
        <v>114.400002</v>
      </c>
      <c r="F63">
        <v>108.62072000000001</v>
      </c>
      <c r="I63">
        <f t="shared" si="0"/>
        <v>-0.24428417881260409</v>
      </c>
      <c r="J63">
        <f t="shared" si="1"/>
        <v>3.4129896320149221E-3</v>
      </c>
    </row>
    <row r="64" spans="1:10" x14ac:dyDescent="0.25">
      <c r="A64" s="1">
        <v>44267</v>
      </c>
      <c r="B64">
        <v>116.75</v>
      </c>
      <c r="C64">
        <v>117.400002</v>
      </c>
      <c r="D64">
        <v>114</v>
      </c>
      <c r="E64">
        <v>115.050003</v>
      </c>
      <c r="F64">
        <v>109.23788500000001</v>
      </c>
      <c r="I64">
        <f t="shared" si="0"/>
        <v>-0.22434912961172618</v>
      </c>
      <c r="J64">
        <f t="shared" si="1"/>
        <v>-4.695880560864835E-3</v>
      </c>
    </row>
    <row r="65" spans="1:10" x14ac:dyDescent="0.25">
      <c r="A65" s="1">
        <v>44270</v>
      </c>
      <c r="B65">
        <v>116</v>
      </c>
      <c r="C65">
        <v>116.849998</v>
      </c>
      <c r="D65">
        <v>112.800003</v>
      </c>
      <c r="E65">
        <v>114.349998</v>
      </c>
      <c r="F65">
        <v>108.57324199999999</v>
      </c>
      <c r="I65">
        <f t="shared" si="0"/>
        <v>-0.25175988455965059</v>
      </c>
      <c r="J65">
        <f t="shared" si="1"/>
        <v>-4.7179585489308734E-3</v>
      </c>
    </row>
    <row r="66" spans="1:10" x14ac:dyDescent="0.25">
      <c r="A66" s="1">
        <v>44271</v>
      </c>
      <c r="B66">
        <v>113.800003</v>
      </c>
      <c r="C66">
        <v>116.300003</v>
      </c>
      <c r="D66">
        <v>113.449997</v>
      </c>
      <c r="E66">
        <v>115.099998</v>
      </c>
      <c r="F66">
        <v>109.285355</v>
      </c>
      <c r="I66">
        <f t="shared" si="0"/>
        <v>-0.27917019097121043</v>
      </c>
      <c r="J66">
        <f t="shared" si="1"/>
        <v>-1.2546173598886493E-2</v>
      </c>
    </row>
    <row r="67" spans="1:10" x14ac:dyDescent="0.25">
      <c r="A67" s="1">
        <v>44272</v>
      </c>
      <c r="B67">
        <v>114.800003</v>
      </c>
      <c r="C67">
        <v>114.849998</v>
      </c>
      <c r="D67">
        <v>108.75</v>
      </c>
      <c r="E67">
        <v>109.349998</v>
      </c>
      <c r="F67">
        <v>103.825836</v>
      </c>
      <c r="I67">
        <f t="shared" si="0"/>
        <v>-0.35143463219030197</v>
      </c>
      <c r="J67">
        <f t="shared" si="1"/>
        <v>-2.3343945370461177E-2</v>
      </c>
    </row>
    <row r="68" spans="1:10" x14ac:dyDescent="0.25">
      <c r="A68" s="1">
        <v>44273</v>
      </c>
      <c r="B68">
        <v>110</v>
      </c>
      <c r="C68">
        <v>112.199997</v>
      </c>
      <c r="D68">
        <v>107.5</v>
      </c>
      <c r="E68">
        <v>110.199997</v>
      </c>
      <c r="F68">
        <v>104.63288900000001</v>
      </c>
      <c r="I68">
        <f t="shared" ref="I68:I131" si="2">STANDARDIZE(C68,$M$4,$M$5)</f>
        <v>-0.48350372263828895</v>
      </c>
      <c r="J68">
        <f t="shared" ref="J68:J131" si="3">LN(C69/C68)</f>
        <v>9.3147980125157463E-3</v>
      </c>
    </row>
    <row r="69" spans="1:10" x14ac:dyDescent="0.25">
      <c r="A69" s="1">
        <v>44274</v>
      </c>
      <c r="B69">
        <v>106.25</v>
      </c>
      <c r="C69">
        <v>113.25</v>
      </c>
      <c r="D69">
        <v>104.449997</v>
      </c>
      <c r="E69">
        <v>110.5</v>
      </c>
      <c r="F69">
        <v>104.91773999999999</v>
      </c>
      <c r="I69">
        <f t="shared" si="2"/>
        <v>-0.43117433062007537</v>
      </c>
      <c r="J69">
        <f t="shared" si="3"/>
        <v>-1.7817843316793786E-2</v>
      </c>
    </row>
    <row r="70" spans="1:10" x14ac:dyDescent="0.25">
      <c r="A70" s="1">
        <v>44277</v>
      </c>
      <c r="B70">
        <v>110.5</v>
      </c>
      <c r="C70">
        <v>111.25</v>
      </c>
      <c r="D70">
        <v>108.550003</v>
      </c>
      <c r="E70">
        <v>109.599998</v>
      </c>
      <c r="F70">
        <v>104.06321</v>
      </c>
      <c r="I70">
        <f t="shared" si="2"/>
        <v>-0.53084907825072669</v>
      </c>
      <c r="J70">
        <f t="shared" si="3"/>
        <v>-8.575967588343749E-3</v>
      </c>
    </row>
    <row r="71" spans="1:10" x14ac:dyDescent="0.25">
      <c r="A71" s="1">
        <v>44278</v>
      </c>
      <c r="B71">
        <v>109.599998</v>
      </c>
      <c r="C71">
        <v>110.300003</v>
      </c>
      <c r="D71">
        <v>106.599998</v>
      </c>
      <c r="E71">
        <v>107.150002</v>
      </c>
      <c r="F71">
        <v>101.736977</v>
      </c>
      <c r="I71">
        <f t="shared" si="2"/>
        <v>-0.57819443386316449</v>
      </c>
      <c r="J71">
        <f t="shared" si="3"/>
        <v>-3.9764859345938708E-2</v>
      </c>
    </row>
    <row r="72" spans="1:10" x14ac:dyDescent="0.25">
      <c r="A72" s="1">
        <v>44279</v>
      </c>
      <c r="B72">
        <v>105</v>
      </c>
      <c r="C72">
        <v>106</v>
      </c>
      <c r="D72">
        <v>102.849998</v>
      </c>
      <c r="E72">
        <v>104.800003</v>
      </c>
      <c r="F72">
        <v>99.505691999999996</v>
      </c>
      <c r="I72">
        <f t="shared" si="2"/>
        <v>-0.79249529078118641</v>
      </c>
      <c r="J72">
        <f t="shared" si="3"/>
        <v>1.5910462195122155E-2</v>
      </c>
    </row>
    <row r="73" spans="1:10" x14ac:dyDescent="0.25">
      <c r="A73" s="1">
        <v>44280</v>
      </c>
      <c r="B73">
        <v>106</v>
      </c>
      <c r="C73">
        <v>107.699997</v>
      </c>
      <c r="D73">
        <v>101.300003</v>
      </c>
      <c r="E73">
        <v>102</v>
      </c>
      <c r="F73">
        <v>96.847144999999998</v>
      </c>
      <c r="I73">
        <f t="shared" si="2"/>
        <v>-0.70777190480725449</v>
      </c>
      <c r="J73">
        <f t="shared" si="3"/>
        <v>-3.4958657165816635E-2</v>
      </c>
    </row>
    <row r="74" spans="1:10" x14ac:dyDescent="0.25">
      <c r="A74" s="1">
        <v>44281</v>
      </c>
      <c r="B74">
        <v>103</v>
      </c>
      <c r="C74">
        <v>104</v>
      </c>
      <c r="D74">
        <v>100.25</v>
      </c>
      <c r="E74">
        <v>102.400002</v>
      </c>
      <c r="F74">
        <v>97.226935999999995</v>
      </c>
      <c r="I74">
        <f t="shared" si="2"/>
        <v>-0.89217003841183773</v>
      </c>
      <c r="J74">
        <f t="shared" si="3"/>
        <v>2.1874414428542339E-2</v>
      </c>
    </row>
    <row r="75" spans="1:10" x14ac:dyDescent="0.25">
      <c r="A75" s="1">
        <v>44285</v>
      </c>
      <c r="B75">
        <v>104.050003</v>
      </c>
      <c r="C75">
        <v>106.300003</v>
      </c>
      <c r="D75">
        <v>102.599998</v>
      </c>
      <c r="E75">
        <v>103.5</v>
      </c>
      <c r="F75">
        <v>98.271370000000005</v>
      </c>
      <c r="I75">
        <f t="shared" si="2"/>
        <v>-0.77754392912446713</v>
      </c>
      <c r="J75">
        <f t="shared" si="3"/>
        <v>-1.9953213041435908E-2</v>
      </c>
    </row>
    <row r="76" spans="1:10" x14ac:dyDescent="0.25">
      <c r="A76" s="1">
        <v>44286</v>
      </c>
      <c r="B76">
        <v>102.800003</v>
      </c>
      <c r="C76">
        <v>104.199997</v>
      </c>
      <c r="D76">
        <v>101.900002</v>
      </c>
      <c r="E76">
        <v>102.150002</v>
      </c>
      <c r="F76">
        <v>96.989563000000004</v>
      </c>
      <c r="I76">
        <f t="shared" si="2"/>
        <v>-0.88220271316089427</v>
      </c>
      <c r="J76">
        <f t="shared" si="3"/>
        <v>1.0026372034011667E-2</v>
      </c>
    </row>
    <row r="77" spans="1:10" x14ac:dyDescent="0.25">
      <c r="A77" s="1">
        <v>44287</v>
      </c>
      <c r="B77">
        <v>103</v>
      </c>
      <c r="C77">
        <v>105.25</v>
      </c>
      <c r="D77">
        <v>101.150002</v>
      </c>
      <c r="E77">
        <v>104.349998</v>
      </c>
      <c r="F77">
        <v>99.078429999999997</v>
      </c>
      <c r="I77">
        <f t="shared" si="2"/>
        <v>-0.82987332114268075</v>
      </c>
      <c r="J77">
        <f t="shared" si="3"/>
        <v>-7.1514011576251282E-3</v>
      </c>
    </row>
    <row r="78" spans="1:10" x14ac:dyDescent="0.25">
      <c r="A78" s="1">
        <v>44291</v>
      </c>
      <c r="B78">
        <v>102.150002</v>
      </c>
      <c r="C78">
        <v>104.5</v>
      </c>
      <c r="D78">
        <v>99.400002000000001</v>
      </c>
      <c r="E78">
        <v>103.449997</v>
      </c>
      <c r="F78">
        <v>98.223892000000006</v>
      </c>
      <c r="I78">
        <f t="shared" si="2"/>
        <v>-0.86725135150417498</v>
      </c>
      <c r="J78">
        <f t="shared" si="3"/>
        <v>-9.5737679923934996E-4</v>
      </c>
    </row>
    <row r="79" spans="1:10" x14ac:dyDescent="0.25">
      <c r="A79" s="1">
        <v>44292</v>
      </c>
      <c r="B79">
        <v>102.650002</v>
      </c>
      <c r="C79">
        <v>104.400002</v>
      </c>
      <c r="D79">
        <v>101.300003</v>
      </c>
      <c r="E79">
        <v>103.949997</v>
      </c>
      <c r="F79">
        <v>98.698631000000006</v>
      </c>
      <c r="I79">
        <f t="shared" si="2"/>
        <v>-0.87223498921095988</v>
      </c>
      <c r="J79">
        <f t="shared" si="3"/>
        <v>9.0584266602336243E-3</v>
      </c>
    </row>
    <row r="80" spans="1:10" x14ac:dyDescent="0.25">
      <c r="A80" s="1">
        <v>44293</v>
      </c>
      <c r="B80">
        <v>103.900002</v>
      </c>
      <c r="C80">
        <v>105.349998</v>
      </c>
      <c r="D80">
        <v>103.449997</v>
      </c>
      <c r="E80">
        <v>104.650002</v>
      </c>
      <c r="F80">
        <v>99.363274000000004</v>
      </c>
      <c r="I80">
        <f t="shared" si="2"/>
        <v>-0.82488968343589575</v>
      </c>
      <c r="J80">
        <f t="shared" si="3"/>
        <v>3.3167432281177868E-3</v>
      </c>
    </row>
    <row r="81" spans="1:10" x14ac:dyDescent="0.25">
      <c r="A81" s="1">
        <v>44294</v>
      </c>
      <c r="B81">
        <v>103.800003</v>
      </c>
      <c r="C81">
        <v>105.699997</v>
      </c>
      <c r="D81">
        <v>103.300003</v>
      </c>
      <c r="E81">
        <v>103.599998</v>
      </c>
      <c r="F81">
        <v>98.366318000000007</v>
      </c>
      <c r="I81">
        <f t="shared" si="2"/>
        <v>-0.80744665243790581</v>
      </c>
      <c r="J81">
        <f t="shared" si="3"/>
        <v>-7.5973300259494902E-3</v>
      </c>
    </row>
    <row r="82" spans="1:10" x14ac:dyDescent="0.25">
      <c r="A82" s="1">
        <v>44295</v>
      </c>
      <c r="B82">
        <v>103</v>
      </c>
      <c r="C82">
        <v>104.900002</v>
      </c>
      <c r="D82">
        <v>103</v>
      </c>
      <c r="E82">
        <v>103.800003</v>
      </c>
      <c r="F82">
        <v>98.556213</v>
      </c>
      <c r="I82">
        <f t="shared" si="2"/>
        <v>-0.84731630230329702</v>
      </c>
      <c r="J82">
        <f t="shared" si="3"/>
        <v>-2.5586739545117126E-2</v>
      </c>
    </row>
    <row r="83" spans="1:10" x14ac:dyDescent="0.25">
      <c r="A83" s="1">
        <v>44298</v>
      </c>
      <c r="B83">
        <v>100.849998</v>
      </c>
      <c r="C83">
        <v>102.25</v>
      </c>
      <c r="D83">
        <v>97.449996999999996</v>
      </c>
      <c r="E83">
        <v>98.050003000000004</v>
      </c>
      <c r="F83">
        <v>93.096694999999997</v>
      </c>
      <c r="I83">
        <f t="shared" si="2"/>
        <v>-0.97938544258865767</v>
      </c>
      <c r="J83">
        <f t="shared" si="3"/>
        <v>2.4420036555518089E-3</v>
      </c>
    </row>
    <row r="84" spans="1:10" x14ac:dyDescent="0.25">
      <c r="A84" s="1">
        <v>44299</v>
      </c>
      <c r="B84">
        <v>98.050003000000004</v>
      </c>
      <c r="C84">
        <v>102.5</v>
      </c>
      <c r="D84">
        <v>98.050003000000004</v>
      </c>
      <c r="E84">
        <v>102.050003</v>
      </c>
      <c r="F84">
        <v>96.894615000000002</v>
      </c>
      <c r="I84">
        <f t="shared" si="2"/>
        <v>-0.9669260991348263</v>
      </c>
      <c r="J84">
        <f t="shared" si="3"/>
        <v>4.0626853530271102E-2</v>
      </c>
    </row>
    <row r="85" spans="1:10" x14ac:dyDescent="0.25">
      <c r="A85" s="1">
        <v>44301</v>
      </c>
      <c r="B85">
        <v>104.25</v>
      </c>
      <c r="C85">
        <v>106.75</v>
      </c>
      <c r="D85">
        <v>103.800003</v>
      </c>
      <c r="E85">
        <v>105.099998</v>
      </c>
      <c r="F85">
        <v>99.790535000000006</v>
      </c>
      <c r="I85">
        <f t="shared" si="2"/>
        <v>-0.75511726041969218</v>
      </c>
      <c r="J85">
        <f t="shared" si="3"/>
        <v>1.0251702182156751E-2</v>
      </c>
    </row>
    <row r="86" spans="1:10" x14ac:dyDescent="0.25">
      <c r="A86" s="1">
        <v>44302</v>
      </c>
      <c r="B86">
        <v>104.599998</v>
      </c>
      <c r="C86">
        <v>107.849998</v>
      </c>
      <c r="D86">
        <v>104.199997</v>
      </c>
      <c r="E86">
        <v>107.300003</v>
      </c>
      <c r="F86">
        <v>101.879402</v>
      </c>
      <c r="I86">
        <f t="shared" si="2"/>
        <v>-0.70029624889758157</v>
      </c>
      <c r="J86">
        <f t="shared" si="3"/>
        <v>-1.7774097891826129E-2</v>
      </c>
    </row>
    <row r="87" spans="1:10" x14ac:dyDescent="0.25">
      <c r="A87" s="1">
        <v>44305</v>
      </c>
      <c r="B87">
        <v>103.949997</v>
      </c>
      <c r="C87">
        <v>105.949997</v>
      </c>
      <c r="D87">
        <v>101.900002</v>
      </c>
      <c r="E87">
        <v>103.050003</v>
      </c>
      <c r="F87">
        <v>97.844100999999995</v>
      </c>
      <c r="I87">
        <f t="shared" si="2"/>
        <v>-0.79498730898407433</v>
      </c>
      <c r="J87">
        <f t="shared" si="3"/>
        <v>-9.0069062415411901E-3</v>
      </c>
    </row>
    <row r="88" spans="1:10" x14ac:dyDescent="0.25">
      <c r="A88" s="1">
        <v>44306</v>
      </c>
      <c r="B88">
        <v>103.300003</v>
      </c>
      <c r="C88">
        <v>105</v>
      </c>
      <c r="D88">
        <v>102.199997</v>
      </c>
      <c r="E88">
        <v>102.849998</v>
      </c>
      <c r="F88">
        <v>97.654205000000005</v>
      </c>
      <c r="I88">
        <f t="shared" si="2"/>
        <v>-0.84233266459651213</v>
      </c>
      <c r="J88">
        <f t="shared" si="3"/>
        <v>-5.2518908768254971E-3</v>
      </c>
    </row>
    <row r="89" spans="1:10" x14ac:dyDescent="0.25">
      <c r="A89" s="1">
        <v>44308</v>
      </c>
      <c r="B89">
        <v>102.400002</v>
      </c>
      <c r="C89">
        <v>104.449997</v>
      </c>
      <c r="D89">
        <v>101.650002</v>
      </c>
      <c r="E89">
        <v>103.099998</v>
      </c>
      <c r="F89">
        <v>97.891570999999999</v>
      </c>
      <c r="I89">
        <f t="shared" si="2"/>
        <v>-0.8697433697070629</v>
      </c>
      <c r="J89">
        <f t="shared" si="3"/>
        <v>-7.688601103202717E-3</v>
      </c>
    </row>
    <row r="90" spans="1:10" x14ac:dyDescent="0.25">
      <c r="A90" s="1">
        <v>44309</v>
      </c>
      <c r="B90">
        <v>102</v>
      </c>
      <c r="C90">
        <v>103.650002</v>
      </c>
      <c r="D90">
        <v>101.599998</v>
      </c>
      <c r="E90">
        <v>102.400002</v>
      </c>
      <c r="F90">
        <v>97.226935999999995</v>
      </c>
      <c r="I90">
        <f t="shared" si="2"/>
        <v>-0.90961301957245411</v>
      </c>
      <c r="J90">
        <f t="shared" si="3"/>
        <v>1.9585006316482668E-2</v>
      </c>
    </row>
    <row r="91" spans="1:10" x14ac:dyDescent="0.25">
      <c r="A91" s="1">
        <v>44312</v>
      </c>
      <c r="B91">
        <v>105.25</v>
      </c>
      <c r="C91">
        <v>105.699997</v>
      </c>
      <c r="D91">
        <v>102.5</v>
      </c>
      <c r="E91">
        <v>102.800003</v>
      </c>
      <c r="F91">
        <v>97.606728000000004</v>
      </c>
      <c r="I91">
        <f t="shared" si="2"/>
        <v>-0.80744665243790581</v>
      </c>
      <c r="J91">
        <f t="shared" si="3"/>
        <v>-1.6213965352605015E-2</v>
      </c>
    </row>
    <row r="92" spans="1:10" x14ac:dyDescent="0.25">
      <c r="A92" s="1">
        <v>44313</v>
      </c>
      <c r="B92">
        <v>102.800003</v>
      </c>
      <c r="C92">
        <v>104</v>
      </c>
      <c r="D92">
        <v>102.800003</v>
      </c>
      <c r="E92">
        <v>103.199997</v>
      </c>
      <c r="F92">
        <v>97.986519000000001</v>
      </c>
      <c r="I92">
        <f t="shared" si="2"/>
        <v>-0.89217003841183773</v>
      </c>
      <c r="J92">
        <f t="shared" si="3"/>
        <v>3.8387954642535747E-3</v>
      </c>
    </row>
    <row r="93" spans="1:10" x14ac:dyDescent="0.25">
      <c r="A93" s="1">
        <v>44314</v>
      </c>
      <c r="B93">
        <v>103.75</v>
      </c>
      <c r="C93">
        <v>104.400002</v>
      </c>
      <c r="D93">
        <v>103.300003</v>
      </c>
      <c r="E93">
        <v>103.900002</v>
      </c>
      <c r="F93">
        <v>98.651161000000002</v>
      </c>
      <c r="I93">
        <f t="shared" si="2"/>
        <v>-0.87223498921095988</v>
      </c>
      <c r="J93">
        <f t="shared" si="3"/>
        <v>1.42655768874755E-2</v>
      </c>
    </row>
    <row r="94" spans="1:10" x14ac:dyDescent="0.25">
      <c r="A94" s="1">
        <v>44315</v>
      </c>
      <c r="B94">
        <v>104.900002</v>
      </c>
      <c r="C94">
        <v>105.900002</v>
      </c>
      <c r="D94">
        <v>103.550003</v>
      </c>
      <c r="E94">
        <v>104.050003</v>
      </c>
      <c r="F94">
        <v>98.793578999999994</v>
      </c>
      <c r="I94">
        <f t="shared" si="2"/>
        <v>-0.79747892848797131</v>
      </c>
      <c r="J94">
        <f t="shared" si="3"/>
        <v>6.2234122933284987E-2</v>
      </c>
    </row>
    <row r="95" spans="1:10" x14ac:dyDescent="0.25">
      <c r="A95" s="1">
        <v>44316</v>
      </c>
      <c r="B95">
        <v>104.150002</v>
      </c>
      <c r="C95">
        <v>112.699997</v>
      </c>
      <c r="D95">
        <v>103.300003</v>
      </c>
      <c r="E95">
        <v>108.150002</v>
      </c>
      <c r="F95">
        <v>102.68646200000001</v>
      </c>
      <c r="I95">
        <f t="shared" si="2"/>
        <v>-0.45858503573062609</v>
      </c>
      <c r="J95">
        <f t="shared" si="3"/>
        <v>-1.7905581812067074E-2</v>
      </c>
    </row>
    <row r="96" spans="1:10" x14ac:dyDescent="0.25">
      <c r="A96" s="1">
        <v>44319</v>
      </c>
      <c r="B96">
        <v>108.150002</v>
      </c>
      <c r="C96">
        <v>110.699997</v>
      </c>
      <c r="D96">
        <v>106</v>
      </c>
      <c r="E96">
        <v>107.699997</v>
      </c>
      <c r="F96">
        <v>102.259186</v>
      </c>
      <c r="I96">
        <f t="shared" si="2"/>
        <v>-0.55825978336127746</v>
      </c>
      <c r="J96">
        <f t="shared" si="3"/>
        <v>-3.6198591563139605E-3</v>
      </c>
    </row>
    <row r="97" spans="1:10" x14ac:dyDescent="0.25">
      <c r="A97" s="1">
        <v>44320</v>
      </c>
      <c r="B97">
        <v>108</v>
      </c>
      <c r="C97">
        <v>110.300003</v>
      </c>
      <c r="D97">
        <v>107.699997</v>
      </c>
      <c r="E97">
        <v>109.650002</v>
      </c>
      <c r="F97">
        <v>104.11068</v>
      </c>
      <c r="I97">
        <f t="shared" si="2"/>
        <v>-0.57819443386316449</v>
      </c>
      <c r="J97">
        <f t="shared" si="3"/>
        <v>3.2994494936489628E-2</v>
      </c>
    </row>
    <row r="98" spans="1:10" x14ac:dyDescent="0.25">
      <c r="A98" s="1">
        <v>44321</v>
      </c>
      <c r="B98">
        <v>112.400002</v>
      </c>
      <c r="C98">
        <v>114</v>
      </c>
      <c r="D98">
        <v>110.5</v>
      </c>
      <c r="E98">
        <v>111.099998</v>
      </c>
      <c r="F98">
        <v>105.487427</v>
      </c>
      <c r="I98">
        <f t="shared" si="2"/>
        <v>-0.39379630025858109</v>
      </c>
      <c r="J98">
        <f t="shared" si="3"/>
        <v>-1.0138962853591617E-2</v>
      </c>
    </row>
    <row r="99" spans="1:10" x14ac:dyDescent="0.25">
      <c r="A99" s="1">
        <v>44322</v>
      </c>
      <c r="B99">
        <v>112.300003</v>
      </c>
      <c r="C99">
        <v>112.849998</v>
      </c>
      <c r="D99">
        <v>109.449997</v>
      </c>
      <c r="E99">
        <v>110.25</v>
      </c>
      <c r="F99">
        <v>104.680374</v>
      </c>
      <c r="I99">
        <f t="shared" si="2"/>
        <v>-0.45110937982095328</v>
      </c>
      <c r="J99">
        <f t="shared" si="3"/>
        <v>-4.4405047110789905E-3</v>
      </c>
    </row>
    <row r="100" spans="1:10" x14ac:dyDescent="0.25">
      <c r="A100" s="1">
        <v>44323</v>
      </c>
      <c r="B100">
        <v>110.849998</v>
      </c>
      <c r="C100">
        <v>112.349998</v>
      </c>
      <c r="D100">
        <v>109.650002</v>
      </c>
      <c r="E100">
        <v>111.449997</v>
      </c>
      <c r="F100">
        <v>105.81974</v>
      </c>
      <c r="I100">
        <f t="shared" si="2"/>
        <v>-0.47602806672861614</v>
      </c>
      <c r="J100">
        <f t="shared" si="3"/>
        <v>2.2878244281061749E-2</v>
      </c>
    </row>
    <row r="101" spans="1:10" x14ac:dyDescent="0.25">
      <c r="A101" s="1">
        <v>44326</v>
      </c>
      <c r="B101">
        <v>113.849998</v>
      </c>
      <c r="C101">
        <v>114.949997</v>
      </c>
      <c r="D101">
        <v>112.5</v>
      </c>
      <c r="E101">
        <v>113.900002</v>
      </c>
      <c r="F101">
        <v>108.14598100000001</v>
      </c>
      <c r="I101">
        <f t="shared" si="2"/>
        <v>-0.34645094464614334</v>
      </c>
      <c r="J101">
        <f t="shared" si="3"/>
        <v>3.2102051230935874E-2</v>
      </c>
    </row>
    <row r="102" spans="1:10" x14ac:dyDescent="0.25">
      <c r="A102" s="1">
        <v>44327</v>
      </c>
      <c r="B102">
        <v>112.550003</v>
      </c>
      <c r="C102">
        <v>118.699997</v>
      </c>
      <c r="D102">
        <v>110.75</v>
      </c>
      <c r="E102">
        <v>118.099998</v>
      </c>
      <c r="F102">
        <v>112.133797</v>
      </c>
      <c r="I102">
        <f t="shared" si="2"/>
        <v>-0.15956079283867208</v>
      </c>
      <c r="J102">
        <f t="shared" si="3"/>
        <v>2.0430187429172582E-2</v>
      </c>
    </row>
    <row r="103" spans="1:10" x14ac:dyDescent="0.25">
      <c r="A103" s="1">
        <v>44328</v>
      </c>
      <c r="B103">
        <v>118.699997</v>
      </c>
      <c r="C103">
        <v>121.150002</v>
      </c>
      <c r="D103">
        <v>113.699997</v>
      </c>
      <c r="E103">
        <v>115.099998</v>
      </c>
      <c r="F103">
        <v>109.285355</v>
      </c>
      <c r="I103">
        <f t="shared" si="2"/>
        <v>-3.745897780425491E-2</v>
      </c>
      <c r="J103">
        <f t="shared" si="3"/>
        <v>-4.3439272664630491E-2</v>
      </c>
    </row>
    <row r="104" spans="1:10" x14ac:dyDescent="0.25">
      <c r="A104" s="1">
        <v>44330</v>
      </c>
      <c r="B104">
        <v>116</v>
      </c>
      <c r="C104">
        <v>116</v>
      </c>
      <c r="D104">
        <v>111.550003</v>
      </c>
      <c r="E104">
        <v>112.949997</v>
      </c>
      <c r="F104">
        <v>107.243965</v>
      </c>
      <c r="I104">
        <f t="shared" si="2"/>
        <v>-0.29412155262792977</v>
      </c>
      <c r="J104">
        <f t="shared" si="3"/>
        <v>-5.1858197013430196E-3</v>
      </c>
    </row>
    <row r="105" spans="1:10" x14ac:dyDescent="0.25">
      <c r="A105" s="1">
        <v>44333</v>
      </c>
      <c r="B105">
        <v>113.949997</v>
      </c>
      <c r="C105">
        <v>115.400002</v>
      </c>
      <c r="D105">
        <v>112.25</v>
      </c>
      <c r="E105">
        <v>114.25</v>
      </c>
      <c r="F105">
        <v>108.478302</v>
      </c>
      <c r="I105">
        <f t="shared" si="2"/>
        <v>-0.32402387724237752</v>
      </c>
      <c r="J105">
        <f t="shared" si="3"/>
        <v>1.8033962179192155E-2</v>
      </c>
    </row>
    <row r="106" spans="1:10" x14ac:dyDescent="0.25">
      <c r="A106" s="1">
        <v>44334</v>
      </c>
      <c r="B106">
        <v>115</v>
      </c>
      <c r="C106">
        <v>117.5</v>
      </c>
      <c r="D106">
        <v>114.300003</v>
      </c>
      <c r="E106">
        <v>116.099998</v>
      </c>
      <c r="F106">
        <v>110.23483299999999</v>
      </c>
      <c r="I106">
        <f t="shared" si="2"/>
        <v>-0.21936549190494126</v>
      </c>
      <c r="J106">
        <f t="shared" si="3"/>
        <v>-1.4573742538583343E-2</v>
      </c>
    </row>
    <row r="107" spans="1:10" x14ac:dyDescent="0.25">
      <c r="A107" s="1">
        <v>44335</v>
      </c>
      <c r="B107">
        <v>114.5</v>
      </c>
      <c r="C107">
        <v>115.800003</v>
      </c>
      <c r="D107">
        <v>113.400002</v>
      </c>
      <c r="E107">
        <v>114.900002</v>
      </c>
      <c r="F107">
        <v>109.095467</v>
      </c>
      <c r="I107">
        <f t="shared" si="2"/>
        <v>-0.30408887787887329</v>
      </c>
      <c r="J107">
        <f t="shared" si="3"/>
        <v>-9.5445930654931028E-3</v>
      </c>
    </row>
    <row r="108" spans="1:10" x14ac:dyDescent="0.25">
      <c r="A108" s="1">
        <v>44336</v>
      </c>
      <c r="B108">
        <v>113.449997</v>
      </c>
      <c r="C108">
        <v>114.699997</v>
      </c>
      <c r="D108">
        <v>111.199997</v>
      </c>
      <c r="E108">
        <v>111.800003</v>
      </c>
      <c r="F108">
        <v>106.152069</v>
      </c>
      <c r="I108">
        <f t="shared" si="2"/>
        <v>-0.35891028809997477</v>
      </c>
      <c r="J108">
        <f t="shared" si="3"/>
        <v>-5.6830229454879382E-3</v>
      </c>
    </row>
    <row r="109" spans="1:10" x14ac:dyDescent="0.25">
      <c r="A109" s="1">
        <v>44337</v>
      </c>
      <c r="B109">
        <v>111.050003</v>
      </c>
      <c r="C109">
        <v>114.050003</v>
      </c>
      <c r="D109">
        <v>111.050003</v>
      </c>
      <c r="E109">
        <v>112.75</v>
      </c>
      <c r="F109">
        <v>107.05407700000001</v>
      </c>
      <c r="I109">
        <f t="shared" si="2"/>
        <v>-0.39130428205569318</v>
      </c>
      <c r="J109">
        <f t="shared" si="3"/>
        <v>-8.7724567029288133E-4</v>
      </c>
    </row>
    <row r="110" spans="1:10" x14ac:dyDescent="0.25">
      <c r="A110" s="1">
        <v>44340</v>
      </c>
      <c r="B110">
        <v>113.25</v>
      </c>
      <c r="C110">
        <v>113.949997</v>
      </c>
      <c r="D110">
        <v>110.849998</v>
      </c>
      <c r="E110">
        <v>113.050003</v>
      </c>
      <c r="F110">
        <v>107.338921</v>
      </c>
      <c r="I110">
        <f t="shared" si="2"/>
        <v>-0.396288318461469</v>
      </c>
      <c r="J110">
        <f t="shared" si="3"/>
        <v>2.7268524159895904E-2</v>
      </c>
    </row>
    <row r="111" spans="1:10" x14ac:dyDescent="0.25">
      <c r="A111" s="1">
        <v>44341</v>
      </c>
      <c r="B111">
        <v>114.400002</v>
      </c>
      <c r="C111">
        <v>117.099998</v>
      </c>
      <c r="D111">
        <v>113.699997</v>
      </c>
      <c r="E111">
        <v>114.599998</v>
      </c>
      <c r="F111">
        <v>108.810608</v>
      </c>
      <c r="I111">
        <f t="shared" si="2"/>
        <v>-0.23930054110581919</v>
      </c>
      <c r="J111">
        <f t="shared" si="3"/>
        <v>-1.4623882119230687E-2</v>
      </c>
    </row>
    <row r="112" spans="1:10" x14ac:dyDescent="0.25">
      <c r="A112" s="1">
        <v>44342</v>
      </c>
      <c r="B112">
        <v>115.400002</v>
      </c>
      <c r="C112">
        <v>115.400002</v>
      </c>
      <c r="D112">
        <v>113</v>
      </c>
      <c r="E112">
        <v>113.349998</v>
      </c>
      <c r="F112">
        <v>107.623756</v>
      </c>
      <c r="I112">
        <f t="shared" si="2"/>
        <v>-0.32402387724237752</v>
      </c>
      <c r="J112">
        <f t="shared" si="3"/>
        <v>-1.5280803508581268E-2</v>
      </c>
    </row>
    <row r="113" spans="1:10" x14ac:dyDescent="0.25">
      <c r="A113" s="1">
        <v>44343</v>
      </c>
      <c r="B113">
        <v>113</v>
      </c>
      <c r="C113">
        <v>113.650002</v>
      </c>
      <c r="D113">
        <v>111.300003</v>
      </c>
      <c r="E113">
        <v>111.849998</v>
      </c>
      <c r="F113">
        <v>106.199532</v>
      </c>
      <c r="I113">
        <f t="shared" si="2"/>
        <v>-0.41123928141919741</v>
      </c>
      <c r="J113">
        <f t="shared" si="3"/>
        <v>1.6579794786735876E-2</v>
      </c>
    </row>
    <row r="114" spans="1:10" x14ac:dyDescent="0.25">
      <c r="A114" s="1">
        <v>44344</v>
      </c>
      <c r="B114">
        <v>113.199997</v>
      </c>
      <c r="C114">
        <v>115.550003</v>
      </c>
      <c r="D114">
        <v>111.849998</v>
      </c>
      <c r="E114">
        <v>112.349998</v>
      </c>
      <c r="F114">
        <v>106.674278</v>
      </c>
      <c r="I114">
        <f t="shared" si="2"/>
        <v>-0.31654822133270466</v>
      </c>
      <c r="J114">
        <f t="shared" si="3"/>
        <v>-1.0439459704547854E-2</v>
      </c>
    </row>
    <row r="115" spans="1:10" x14ac:dyDescent="0.25">
      <c r="A115" s="1">
        <v>44347</v>
      </c>
      <c r="B115">
        <v>112.5</v>
      </c>
      <c r="C115">
        <v>114.349998</v>
      </c>
      <c r="D115">
        <v>111.400002</v>
      </c>
      <c r="E115">
        <v>113.650002</v>
      </c>
      <c r="F115">
        <v>107.908607</v>
      </c>
      <c r="I115">
        <f t="shared" si="2"/>
        <v>-0.37635331909796477</v>
      </c>
      <c r="J115">
        <f t="shared" si="3"/>
        <v>3.522700229902373E-2</v>
      </c>
    </row>
    <row r="116" spans="1:10" x14ac:dyDescent="0.25">
      <c r="A116" s="1">
        <v>44348</v>
      </c>
      <c r="B116">
        <v>114.349998</v>
      </c>
      <c r="C116">
        <v>118.449997</v>
      </c>
      <c r="D116">
        <v>114.199997</v>
      </c>
      <c r="E116">
        <v>117.599998</v>
      </c>
      <c r="F116">
        <v>111.659058</v>
      </c>
      <c r="I116">
        <f t="shared" si="2"/>
        <v>-0.17202013629250351</v>
      </c>
      <c r="J116">
        <f t="shared" si="3"/>
        <v>7.9883124312684801E-3</v>
      </c>
    </row>
    <row r="117" spans="1:10" x14ac:dyDescent="0.25">
      <c r="A117" s="1">
        <v>44349</v>
      </c>
      <c r="B117">
        <v>118</v>
      </c>
      <c r="C117">
        <v>119.400002</v>
      </c>
      <c r="D117">
        <v>116</v>
      </c>
      <c r="E117">
        <v>117.75</v>
      </c>
      <c r="F117">
        <v>111.801483</v>
      </c>
      <c r="I117">
        <f t="shared" si="2"/>
        <v>-0.12467438198107483</v>
      </c>
      <c r="J117">
        <f t="shared" si="3"/>
        <v>3.6188166774208316E-2</v>
      </c>
    </row>
    <row r="118" spans="1:10" x14ac:dyDescent="0.25">
      <c r="A118" s="1">
        <v>44350</v>
      </c>
      <c r="B118">
        <v>118.800003</v>
      </c>
      <c r="C118">
        <v>123.800003</v>
      </c>
      <c r="D118">
        <v>118.449997</v>
      </c>
      <c r="E118">
        <v>122.5</v>
      </c>
      <c r="F118">
        <v>116.31152299999999</v>
      </c>
      <c r="I118">
        <f t="shared" si="2"/>
        <v>9.4610112643732078E-2</v>
      </c>
      <c r="J118">
        <f t="shared" si="3"/>
        <v>2.3154679165984852E-2</v>
      </c>
    </row>
    <row r="119" spans="1:10" x14ac:dyDescent="0.25">
      <c r="A119" s="1">
        <v>44351</v>
      </c>
      <c r="B119">
        <v>124.599998</v>
      </c>
      <c r="C119">
        <v>126.699997</v>
      </c>
      <c r="D119">
        <v>123.349998</v>
      </c>
      <c r="E119">
        <v>125.449997</v>
      </c>
      <c r="F119">
        <v>119.112495</v>
      </c>
      <c r="I119">
        <f t="shared" si="2"/>
        <v>0.23913819768393324</v>
      </c>
      <c r="J119">
        <f t="shared" si="3"/>
        <v>6.2943009493671735E-3</v>
      </c>
    </row>
    <row r="120" spans="1:10" x14ac:dyDescent="0.25">
      <c r="A120" s="1">
        <v>44354</v>
      </c>
      <c r="B120">
        <v>126.949997</v>
      </c>
      <c r="C120">
        <v>127.5</v>
      </c>
      <c r="D120">
        <v>124.900002</v>
      </c>
      <c r="E120">
        <v>125.150002</v>
      </c>
      <c r="F120">
        <v>118.82764400000001</v>
      </c>
      <c r="I120">
        <f t="shared" si="2"/>
        <v>0.27900824624831544</v>
      </c>
      <c r="J120">
        <f t="shared" si="3"/>
        <v>-1.2628407662556001E-2</v>
      </c>
    </row>
    <row r="121" spans="1:10" x14ac:dyDescent="0.25">
      <c r="A121" s="1">
        <v>44355</v>
      </c>
      <c r="B121">
        <v>125.75</v>
      </c>
      <c r="C121">
        <v>125.900002</v>
      </c>
      <c r="D121">
        <v>122.650002</v>
      </c>
      <c r="E121">
        <v>124.800003</v>
      </c>
      <c r="F121">
        <v>118.495338</v>
      </c>
      <c r="I121">
        <f t="shared" si="2"/>
        <v>0.199268547818542</v>
      </c>
      <c r="J121">
        <f t="shared" si="3"/>
        <v>1.6542306983692238E-2</v>
      </c>
    </row>
    <row r="122" spans="1:10" x14ac:dyDescent="0.25">
      <c r="A122" s="1">
        <v>44356</v>
      </c>
      <c r="B122">
        <v>127</v>
      </c>
      <c r="C122">
        <v>128</v>
      </c>
      <c r="D122">
        <v>123.050003</v>
      </c>
      <c r="E122">
        <v>124.050003</v>
      </c>
      <c r="F122">
        <v>117.783226</v>
      </c>
      <c r="I122">
        <f t="shared" si="2"/>
        <v>0.30392693315597824</v>
      </c>
      <c r="J122">
        <f t="shared" si="3"/>
        <v>-2.5317783945828596E-2</v>
      </c>
    </row>
    <row r="123" spans="1:10" x14ac:dyDescent="0.25">
      <c r="A123" s="1">
        <v>44357</v>
      </c>
      <c r="B123">
        <v>123.75</v>
      </c>
      <c r="C123">
        <v>124.800003</v>
      </c>
      <c r="D123">
        <v>122.449997</v>
      </c>
      <c r="E123">
        <v>123.949997</v>
      </c>
      <c r="F123">
        <v>117.688271</v>
      </c>
      <c r="I123">
        <f t="shared" si="2"/>
        <v>0.14444748645905775</v>
      </c>
      <c r="J123">
        <f t="shared" si="3"/>
        <v>1.4320013938498707E-2</v>
      </c>
    </row>
    <row r="124" spans="1:10" x14ac:dyDescent="0.25">
      <c r="A124" s="1">
        <v>44358</v>
      </c>
      <c r="B124">
        <v>123.949997</v>
      </c>
      <c r="C124">
        <v>126.599998</v>
      </c>
      <c r="D124">
        <v>122.5</v>
      </c>
      <c r="E124">
        <v>123.550003</v>
      </c>
      <c r="F124">
        <v>117.308487</v>
      </c>
      <c r="I124">
        <f t="shared" si="2"/>
        <v>0.23415451013977465</v>
      </c>
      <c r="J124">
        <f t="shared" si="3"/>
        <v>-6.3391257985707401E-3</v>
      </c>
    </row>
    <row r="125" spans="1:10" x14ac:dyDescent="0.25">
      <c r="A125" s="1">
        <v>44361</v>
      </c>
      <c r="B125">
        <v>124.400002</v>
      </c>
      <c r="C125">
        <v>125.800003</v>
      </c>
      <c r="D125">
        <v>121.25</v>
      </c>
      <c r="E125">
        <v>124.800003</v>
      </c>
      <c r="F125">
        <v>118.495338</v>
      </c>
      <c r="I125">
        <f t="shared" si="2"/>
        <v>0.19428486027438341</v>
      </c>
      <c r="J125">
        <f t="shared" si="3"/>
        <v>2.1235536221557907E-2</v>
      </c>
    </row>
    <row r="126" spans="1:10" x14ac:dyDescent="0.25">
      <c r="A126" s="1">
        <v>44362</v>
      </c>
      <c r="B126">
        <v>125.599998</v>
      </c>
      <c r="C126">
        <v>128.5</v>
      </c>
      <c r="D126">
        <v>124.849998</v>
      </c>
      <c r="E126">
        <v>125.349998</v>
      </c>
      <c r="F126">
        <v>119.01754</v>
      </c>
      <c r="I126">
        <f t="shared" si="2"/>
        <v>0.3288456200636411</v>
      </c>
      <c r="J126">
        <f t="shared" si="3"/>
        <v>-1.9474202843955666E-3</v>
      </c>
    </row>
    <row r="127" spans="1:10" x14ac:dyDescent="0.25">
      <c r="A127" s="1">
        <v>44363</v>
      </c>
      <c r="B127">
        <v>127</v>
      </c>
      <c r="C127">
        <v>128.25</v>
      </c>
      <c r="D127">
        <v>126.099998</v>
      </c>
      <c r="E127">
        <v>126.699997</v>
      </c>
      <c r="F127">
        <v>120.299347</v>
      </c>
      <c r="I127">
        <f t="shared" si="2"/>
        <v>0.31638627660980967</v>
      </c>
      <c r="J127">
        <f t="shared" si="3"/>
        <v>-9.7943975922876979E-3</v>
      </c>
    </row>
    <row r="128" spans="1:10" x14ac:dyDescent="0.25">
      <c r="A128" s="1">
        <v>44364</v>
      </c>
      <c r="B128">
        <v>125.599998</v>
      </c>
      <c r="C128">
        <v>127</v>
      </c>
      <c r="D128">
        <v>123.5</v>
      </c>
      <c r="E128">
        <v>125.099998</v>
      </c>
      <c r="F128">
        <v>118.780174</v>
      </c>
      <c r="I128">
        <f t="shared" si="2"/>
        <v>0.25408955934065258</v>
      </c>
      <c r="J128">
        <f t="shared" si="3"/>
        <v>-1.9479820663689907E-2</v>
      </c>
    </row>
    <row r="129" spans="1:10" x14ac:dyDescent="0.25">
      <c r="A129" s="1">
        <v>44365</v>
      </c>
      <c r="B129">
        <v>124.550003</v>
      </c>
      <c r="C129">
        <v>124.550003</v>
      </c>
      <c r="D129">
        <v>118.900002</v>
      </c>
      <c r="E129">
        <v>120.25</v>
      </c>
      <c r="F129">
        <v>114.175186</v>
      </c>
      <c r="I129">
        <f t="shared" si="2"/>
        <v>0.13198814300522635</v>
      </c>
      <c r="J129">
        <f t="shared" si="3"/>
        <v>-2.0686221061644736E-2</v>
      </c>
    </row>
    <row r="130" spans="1:10" x14ac:dyDescent="0.25">
      <c r="A130" s="1">
        <v>44368</v>
      </c>
      <c r="B130">
        <v>119.400002</v>
      </c>
      <c r="C130">
        <v>122</v>
      </c>
      <c r="D130">
        <v>118.949997</v>
      </c>
      <c r="E130">
        <v>120.949997</v>
      </c>
      <c r="F130">
        <v>114.839821</v>
      </c>
      <c r="I130">
        <f t="shared" si="2"/>
        <v>4.9026902640242464E-3</v>
      </c>
      <c r="J130">
        <f t="shared" si="3"/>
        <v>1.7872100611532195E-2</v>
      </c>
    </row>
    <row r="131" spans="1:10" x14ac:dyDescent="0.25">
      <c r="A131" s="1">
        <v>44369</v>
      </c>
      <c r="B131">
        <v>122.699997</v>
      </c>
      <c r="C131">
        <v>124.199997</v>
      </c>
      <c r="D131">
        <v>121.5</v>
      </c>
      <c r="E131">
        <v>122.050003</v>
      </c>
      <c r="F131">
        <v>115.88426200000001</v>
      </c>
      <c r="I131">
        <f t="shared" si="2"/>
        <v>0.11454476314561908</v>
      </c>
      <c r="J131">
        <f t="shared" si="3"/>
        <v>1.6090510374607541E-3</v>
      </c>
    </row>
    <row r="132" spans="1:10" x14ac:dyDescent="0.25">
      <c r="A132" s="1">
        <v>44370</v>
      </c>
      <c r="B132">
        <v>123.5</v>
      </c>
      <c r="C132">
        <v>124.400002</v>
      </c>
      <c r="D132">
        <v>121.75</v>
      </c>
      <c r="E132">
        <v>123.349998</v>
      </c>
      <c r="F132">
        <v>117.118576</v>
      </c>
      <c r="I132">
        <f t="shared" ref="I132:I195" si="4">STANDARDIZE(C132,$M$4,$M$5)</f>
        <v>0.12451248709555351</v>
      </c>
      <c r="J132">
        <f t="shared" ref="J132:J195" si="5">LN(C133/C132)</f>
        <v>4.0180832528465769E-4</v>
      </c>
    </row>
    <row r="133" spans="1:10" x14ac:dyDescent="0.25">
      <c r="A133" s="1">
        <v>44371</v>
      </c>
      <c r="B133">
        <v>124.449997</v>
      </c>
      <c r="C133">
        <v>124.449997</v>
      </c>
      <c r="D133">
        <v>121.349998</v>
      </c>
      <c r="E133">
        <v>122</v>
      </c>
      <c r="F133">
        <v>115.836777</v>
      </c>
      <c r="I133">
        <f t="shared" si="4"/>
        <v>0.12700410659945049</v>
      </c>
      <c r="J133">
        <f t="shared" si="5"/>
        <v>4.0096285638233087E-3</v>
      </c>
    </row>
    <row r="134" spans="1:10" x14ac:dyDescent="0.25">
      <c r="A134" s="1">
        <v>44372</v>
      </c>
      <c r="B134">
        <v>122.949997</v>
      </c>
      <c r="C134">
        <v>124.949997</v>
      </c>
      <c r="D134">
        <v>120.349998</v>
      </c>
      <c r="E134">
        <v>120.900002</v>
      </c>
      <c r="F134">
        <v>114.792351</v>
      </c>
      <c r="I134">
        <f t="shared" si="4"/>
        <v>0.15192279350711332</v>
      </c>
      <c r="J134">
        <f t="shared" si="5"/>
        <v>-3.6079173665949284E-3</v>
      </c>
    </row>
    <row r="135" spans="1:10" x14ac:dyDescent="0.25">
      <c r="A135" s="1">
        <v>44375</v>
      </c>
      <c r="B135">
        <v>122.550003</v>
      </c>
      <c r="C135">
        <v>124.5</v>
      </c>
      <c r="D135">
        <v>121.800003</v>
      </c>
      <c r="E135">
        <v>122.349998</v>
      </c>
      <c r="F135">
        <v>116.16909800000001</v>
      </c>
      <c r="I135">
        <f t="shared" si="4"/>
        <v>0.12949612480233841</v>
      </c>
      <c r="J135">
        <f t="shared" si="5"/>
        <v>-1.6602957006381733E-2</v>
      </c>
    </row>
    <row r="136" spans="1:10" x14ac:dyDescent="0.25">
      <c r="A136" s="1">
        <v>44376</v>
      </c>
      <c r="B136">
        <v>121.800003</v>
      </c>
      <c r="C136">
        <v>122.449997</v>
      </c>
      <c r="D136">
        <v>119.099998</v>
      </c>
      <c r="E136">
        <v>119.400002</v>
      </c>
      <c r="F136">
        <v>113.368134</v>
      </c>
      <c r="I136">
        <f t="shared" si="4"/>
        <v>2.732935896879916E-2</v>
      </c>
      <c r="J136">
        <f t="shared" si="5"/>
        <v>-1.23255466459825E-2</v>
      </c>
    </row>
    <row r="137" spans="1:10" x14ac:dyDescent="0.25">
      <c r="A137" s="1">
        <v>44377</v>
      </c>
      <c r="B137">
        <v>120.349998</v>
      </c>
      <c r="C137">
        <v>120.949997</v>
      </c>
      <c r="D137">
        <v>117.050003</v>
      </c>
      <c r="E137">
        <v>117.699997</v>
      </c>
      <c r="F137">
        <v>111.75400500000001</v>
      </c>
      <c r="I137">
        <f t="shared" si="4"/>
        <v>-4.7426701754189338E-2</v>
      </c>
      <c r="J137">
        <f t="shared" si="5"/>
        <v>-9.9709759613734912E-3</v>
      </c>
    </row>
    <row r="138" spans="1:10" x14ac:dyDescent="0.25">
      <c r="A138" s="1">
        <v>44378</v>
      </c>
      <c r="B138">
        <v>117.75</v>
      </c>
      <c r="C138">
        <v>119.75</v>
      </c>
      <c r="D138">
        <v>117.300003</v>
      </c>
      <c r="E138">
        <v>118.849998</v>
      </c>
      <c r="F138">
        <v>112.84590900000001</v>
      </c>
      <c r="I138">
        <f t="shared" si="4"/>
        <v>-0.10723140082045851</v>
      </c>
      <c r="J138">
        <f t="shared" si="5"/>
        <v>9.1438543090257875E-3</v>
      </c>
    </row>
    <row r="139" spans="1:10" x14ac:dyDescent="0.25">
      <c r="A139" s="1">
        <v>44379</v>
      </c>
      <c r="B139">
        <v>120</v>
      </c>
      <c r="C139">
        <v>120.849998</v>
      </c>
      <c r="D139">
        <v>118</v>
      </c>
      <c r="E139">
        <v>118.449997</v>
      </c>
      <c r="F139">
        <v>112.46611799999999</v>
      </c>
      <c r="I139">
        <f t="shared" si="4"/>
        <v>-5.2410389298347931E-2</v>
      </c>
      <c r="J139">
        <f t="shared" si="5"/>
        <v>4.9525401466075491E-3</v>
      </c>
    </row>
    <row r="140" spans="1:10" x14ac:dyDescent="0.25">
      <c r="A140" s="1">
        <v>44382</v>
      </c>
      <c r="B140">
        <v>119.150002</v>
      </c>
      <c r="C140">
        <v>121.449997</v>
      </c>
      <c r="D140">
        <v>118.900002</v>
      </c>
      <c r="E140">
        <v>120.949997</v>
      </c>
      <c r="F140">
        <v>114.839821</v>
      </c>
      <c r="I140">
        <f t="shared" si="4"/>
        <v>-2.2508014846526505E-2</v>
      </c>
      <c r="J140">
        <f t="shared" si="5"/>
        <v>2.881110655564327E-2</v>
      </c>
    </row>
    <row r="141" spans="1:10" x14ac:dyDescent="0.25">
      <c r="A141" s="1">
        <v>44383</v>
      </c>
      <c r="B141">
        <v>123</v>
      </c>
      <c r="C141">
        <v>125</v>
      </c>
      <c r="D141">
        <v>121.050003</v>
      </c>
      <c r="E141">
        <v>121.5</v>
      </c>
      <c r="F141">
        <v>115.362038</v>
      </c>
      <c r="I141">
        <f t="shared" si="4"/>
        <v>0.15441481171000127</v>
      </c>
      <c r="J141">
        <f t="shared" si="5"/>
        <v>-3.7494187816284864E-2</v>
      </c>
    </row>
    <row r="142" spans="1:10" x14ac:dyDescent="0.25">
      <c r="A142" s="1">
        <v>44384</v>
      </c>
      <c r="B142">
        <v>119.900002</v>
      </c>
      <c r="C142">
        <v>120.400002</v>
      </c>
      <c r="D142">
        <v>117.800003</v>
      </c>
      <c r="E142">
        <v>119.900002</v>
      </c>
      <c r="F142">
        <v>113.842873</v>
      </c>
      <c r="I142">
        <f t="shared" si="4"/>
        <v>-7.4837008165749161E-2</v>
      </c>
      <c r="J142">
        <f t="shared" si="5"/>
        <v>-8.3403317770959166E-3</v>
      </c>
    </row>
    <row r="143" spans="1:10" x14ac:dyDescent="0.25">
      <c r="A143" s="1">
        <v>44385</v>
      </c>
      <c r="B143">
        <v>119.400002</v>
      </c>
      <c r="C143">
        <v>119.400002</v>
      </c>
      <c r="D143">
        <v>116.849998</v>
      </c>
      <c r="E143">
        <v>117.050003</v>
      </c>
      <c r="F143">
        <v>111.136848</v>
      </c>
      <c r="I143">
        <f t="shared" si="4"/>
        <v>-0.12467438198107483</v>
      </c>
      <c r="J143">
        <f t="shared" si="5"/>
        <v>-6.3012179708478878E-3</v>
      </c>
    </row>
    <row r="144" spans="1:10" x14ac:dyDescent="0.25">
      <c r="A144" s="1">
        <v>44386</v>
      </c>
      <c r="B144">
        <v>117.099998</v>
      </c>
      <c r="C144">
        <v>118.650002</v>
      </c>
      <c r="D144">
        <v>116.599998</v>
      </c>
      <c r="E144">
        <v>117.900002</v>
      </c>
      <c r="F144">
        <v>111.943909</v>
      </c>
      <c r="I144">
        <f t="shared" si="4"/>
        <v>-0.16205241234256909</v>
      </c>
      <c r="J144">
        <f t="shared" si="5"/>
        <v>5.8823362893304539E-3</v>
      </c>
    </row>
    <row r="145" spans="1:10" x14ac:dyDescent="0.25">
      <c r="A145" s="1">
        <v>44389</v>
      </c>
      <c r="B145">
        <v>119</v>
      </c>
      <c r="C145">
        <v>119.349998</v>
      </c>
      <c r="D145">
        <v>118</v>
      </c>
      <c r="E145">
        <v>118.550003</v>
      </c>
      <c r="F145">
        <v>112.56107299999999</v>
      </c>
      <c r="I145">
        <f t="shared" si="4"/>
        <v>-0.12716645002133645</v>
      </c>
      <c r="J145">
        <f t="shared" si="5"/>
        <v>1.2075974307748536E-2</v>
      </c>
    </row>
    <row r="146" spans="1:10" x14ac:dyDescent="0.25">
      <c r="A146" s="1">
        <v>44390</v>
      </c>
      <c r="B146">
        <v>119</v>
      </c>
      <c r="C146">
        <v>120.800003</v>
      </c>
      <c r="D146">
        <v>118.599998</v>
      </c>
      <c r="E146">
        <v>120.400002</v>
      </c>
      <c r="F146">
        <v>114.317604</v>
      </c>
      <c r="I146">
        <f t="shared" si="4"/>
        <v>-5.4902008802244918E-2</v>
      </c>
      <c r="J146">
        <f t="shared" si="5"/>
        <v>7.8334516275477169E-3</v>
      </c>
    </row>
    <row r="147" spans="1:10" x14ac:dyDescent="0.25">
      <c r="A147" s="1">
        <v>44391</v>
      </c>
      <c r="B147">
        <v>120.300003</v>
      </c>
      <c r="C147">
        <v>121.75</v>
      </c>
      <c r="D147">
        <v>120.099998</v>
      </c>
      <c r="E147">
        <v>120.800003</v>
      </c>
      <c r="F147">
        <v>114.697411</v>
      </c>
      <c r="I147">
        <f t="shared" si="4"/>
        <v>-7.5566531898071708E-3</v>
      </c>
      <c r="J147">
        <f t="shared" si="5"/>
        <v>-1.9490544253778826E-2</v>
      </c>
    </row>
    <row r="148" spans="1:10" x14ac:dyDescent="0.25">
      <c r="A148" s="1">
        <v>44392</v>
      </c>
      <c r="B148">
        <v>119.199997</v>
      </c>
      <c r="C148">
        <v>119.400002</v>
      </c>
      <c r="D148">
        <v>116.199997</v>
      </c>
      <c r="E148">
        <v>116.900002</v>
      </c>
      <c r="F148">
        <v>110.99443100000001</v>
      </c>
      <c r="I148">
        <f t="shared" si="4"/>
        <v>-0.12467438198107483</v>
      </c>
      <c r="J148">
        <f t="shared" si="5"/>
        <v>-1.6892293279149234E-2</v>
      </c>
    </row>
    <row r="149" spans="1:10" x14ac:dyDescent="0.25">
      <c r="A149" s="1">
        <v>44393</v>
      </c>
      <c r="B149">
        <v>117.199997</v>
      </c>
      <c r="C149">
        <v>117.400002</v>
      </c>
      <c r="D149">
        <v>115.75</v>
      </c>
      <c r="E149">
        <v>116.800003</v>
      </c>
      <c r="F149">
        <v>110.899483</v>
      </c>
      <c r="I149">
        <f t="shared" si="4"/>
        <v>-0.22434912961172618</v>
      </c>
      <c r="J149">
        <f t="shared" si="5"/>
        <v>-7.2665332079794439E-3</v>
      </c>
    </row>
    <row r="150" spans="1:10" x14ac:dyDescent="0.25">
      <c r="A150" s="1">
        <v>44396</v>
      </c>
      <c r="B150">
        <v>114.800003</v>
      </c>
      <c r="C150">
        <v>116.550003</v>
      </c>
      <c r="D150">
        <v>114.199997</v>
      </c>
      <c r="E150">
        <v>114.599998</v>
      </c>
      <c r="F150">
        <v>108.810608</v>
      </c>
      <c r="I150">
        <f t="shared" si="4"/>
        <v>-0.266710847517379</v>
      </c>
      <c r="J150">
        <f t="shared" si="5"/>
        <v>-2.8722626858648164E-2</v>
      </c>
    </row>
    <row r="151" spans="1:10" x14ac:dyDescent="0.25">
      <c r="A151" s="1">
        <v>44397</v>
      </c>
      <c r="B151">
        <v>112.050003</v>
      </c>
      <c r="C151">
        <v>113.25</v>
      </c>
      <c r="D151">
        <v>111.599998</v>
      </c>
      <c r="E151">
        <v>112.599998</v>
      </c>
      <c r="F151">
        <v>106.911644</v>
      </c>
      <c r="I151">
        <f t="shared" si="4"/>
        <v>-0.43117433062007537</v>
      </c>
      <c r="J151">
        <f t="shared" si="5"/>
        <v>2.2266826682487001E-2</v>
      </c>
    </row>
    <row r="152" spans="1:10" x14ac:dyDescent="0.25">
      <c r="A152" s="1">
        <v>44399</v>
      </c>
      <c r="B152">
        <v>114.400002</v>
      </c>
      <c r="C152">
        <v>115.800003</v>
      </c>
      <c r="D152">
        <v>113.949997</v>
      </c>
      <c r="E152">
        <v>115.5</v>
      </c>
      <c r="F152">
        <v>109.66514599999999</v>
      </c>
      <c r="I152">
        <f t="shared" si="4"/>
        <v>-0.30408887787887329</v>
      </c>
      <c r="J152">
        <f t="shared" si="5"/>
        <v>8.1703055033762878E-3</v>
      </c>
    </row>
    <row r="153" spans="1:10" x14ac:dyDescent="0.25">
      <c r="A153" s="1">
        <v>44400</v>
      </c>
      <c r="B153">
        <v>115.5</v>
      </c>
      <c r="C153">
        <v>116.75</v>
      </c>
      <c r="D153">
        <v>114.75</v>
      </c>
      <c r="E153">
        <v>115.300003</v>
      </c>
      <c r="F153">
        <v>109.475258</v>
      </c>
      <c r="I153">
        <f t="shared" si="4"/>
        <v>-0.25674352226643549</v>
      </c>
      <c r="J153">
        <f t="shared" si="5"/>
        <v>-9.8989576117678203E-3</v>
      </c>
    </row>
    <row r="154" spans="1:10" x14ac:dyDescent="0.25">
      <c r="A154" s="1">
        <v>44403</v>
      </c>
      <c r="B154">
        <v>114.849998</v>
      </c>
      <c r="C154">
        <v>115.599998</v>
      </c>
      <c r="D154">
        <v>114.099998</v>
      </c>
      <c r="E154">
        <v>114.550003</v>
      </c>
      <c r="F154">
        <v>108.76314499999999</v>
      </c>
      <c r="I154">
        <f t="shared" si="4"/>
        <v>-0.31405660182880768</v>
      </c>
      <c r="J154">
        <f t="shared" si="5"/>
        <v>2.5918286647223796E-3</v>
      </c>
    </row>
    <row r="155" spans="1:10" x14ac:dyDescent="0.25">
      <c r="A155" s="1">
        <v>44404</v>
      </c>
      <c r="B155">
        <v>115.349998</v>
      </c>
      <c r="C155">
        <v>115.900002</v>
      </c>
      <c r="D155">
        <v>114</v>
      </c>
      <c r="E155">
        <v>114.650002</v>
      </c>
      <c r="F155">
        <v>108.858093</v>
      </c>
      <c r="I155">
        <f t="shared" si="4"/>
        <v>-0.29910519033471467</v>
      </c>
      <c r="J155">
        <f t="shared" si="5"/>
        <v>-6.0580453818374382E-3</v>
      </c>
    </row>
    <row r="156" spans="1:10" x14ac:dyDescent="0.25">
      <c r="A156" s="1">
        <v>44405</v>
      </c>
      <c r="B156">
        <v>114.900002</v>
      </c>
      <c r="C156">
        <v>115.199997</v>
      </c>
      <c r="D156">
        <v>113.449997</v>
      </c>
      <c r="E156">
        <v>114.349998</v>
      </c>
      <c r="F156">
        <v>108.57324199999999</v>
      </c>
      <c r="I156">
        <f t="shared" si="4"/>
        <v>-0.33399160119231192</v>
      </c>
      <c r="J156">
        <f t="shared" si="5"/>
        <v>5.1948688255064601E-3</v>
      </c>
    </row>
    <row r="157" spans="1:10" x14ac:dyDescent="0.25">
      <c r="A157" s="1">
        <v>44406</v>
      </c>
      <c r="B157">
        <v>114.300003</v>
      </c>
      <c r="C157">
        <v>115.800003</v>
      </c>
      <c r="D157">
        <v>113.300003</v>
      </c>
      <c r="E157">
        <v>114.75</v>
      </c>
      <c r="F157">
        <v>108.953041</v>
      </c>
      <c r="I157">
        <f t="shared" si="4"/>
        <v>-0.30408887787887329</v>
      </c>
      <c r="J157">
        <f t="shared" si="5"/>
        <v>8.1703055033762878E-3</v>
      </c>
    </row>
    <row r="158" spans="1:10" x14ac:dyDescent="0.25">
      <c r="A158" s="1">
        <v>44407</v>
      </c>
      <c r="B158">
        <v>114.300003</v>
      </c>
      <c r="C158">
        <v>116.75</v>
      </c>
      <c r="D158">
        <v>113.800003</v>
      </c>
      <c r="E158">
        <v>115.300003</v>
      </c>
      <c r="F158">
        <v>109.475258</v>
      </c>
      <c r="I158">
        <f t="shared" si="4"/>
        <v>-0.25674352226643549</v>
      </c>
      <c r="J158">
        <f t="shared" si="5"/>
        <v>6.4034370352070071E-3</v>
      </c>
    </row>
    <row r="159" spans="1:10" x14ac:dyDescent="0.25">
      <c r="A159" s="1">
        <v>44410</v>
      </c>
      <c r="B159">
        <v>114.949997</v>
      </c>
      <c r="C159">
        <v>117.5</v>
      </c>
      <c r="D159">
        <v>114.800003</v>
      </c>
      <c r="E159">
        <v>117.099998</v>
      </c>
      <c r="F159">
        <v>111.184319</v>
      </c>
      <c r="I159">
        <f t="shared" si="4"/>
        <v>-0.21936549190494126</v>
      </c>
      <c r="J159">
        <f t="shared" si="5"/>
        <v>5.9397460070732648E-3</v>
      </c>
    </row>
    <row r="160" spans="1:10" x14ac:dyDescent="0.25">
      <c r="A160" s="1">
        <v>44411</v>
      </c>
      <c r="B160">
        <v>116.150002</v>
      </c>
      <c r="C160">
        <v>118.199997</v>
      </c>
      <c r="D160">
        <v>115.150002</v>
      </c>
      <c r="E160">
        <v>117.900002</v>
      </c>
      <c r="F160">
        <v>111.943909</v>
      </c>
      <c r="I160">
        <f t="shared" si="4"/>
        <v>-0.18447947974633494</v>
      </c>
      <c r="J160">
        <f t="shared" si="5"/>
        <v>2.5348809838990813E-3</v>
      </c>
    </row>
    <row r="161" spans="1:10" x14ac:dyDescent="0.25">
      <c r="A161" s="1">
        <v>44412</v>
      </c>
      <c r="B161">
        <v>117.699997</v>
      </c>
      <c r="C161">
        <v>118.5</v>
      </c>
      <c r="D161">
        <v>116.599998</v>
      </c>
      <c r="E161">
        <v>117.349998</v>
      </c>
      <c r="F161">
        <v>111.421684</v>
      </c>
      <c r="I161">
        <f t="shared" si="4"/>
        <v>-0.1695281180896156</v>
      </c>
      <c r="J161">
        <f t="shared" si="5"/>
        <v>-1.0604553248797112E-2</v>
      </c>
    </row>
    <row r="162" spans="1:10" x14ac:dyDescent="0.25">
      <c r="A162" s="1">
        <v>44413</v>
      </c>
      <c r="B162">
        <v>116.199997</v>
      </c>
      <c r="C162">
        <v>117.25</v>
      </c>
      <c r="D162">
        <v>114.699997</v>
      </c>
      <c r="E162">
        <v>116.849998</v>
      </c>
      <c r="F162">
        <v>110.946945</v>
      </c>
      <c r="I162">
        <f t="shared" si="4"/>
        <v>-0.23182483535877269</v>
      </c>
      <c r="J162">
        <f t="shared" si="5"/>
        <v>8.0696722648981208E-3</v>
      </c>
    </row>
    <row r="163" spans="1:10" x14ac:dyDescent="0.25">
      <c r="A163" s="1">
        <v>44414</v>
      </c>
      <c r="B163">
        <v>116.150002</v>
      </c>
      <c r="C163">
        <v>118.199997</v>
      </c>
      <c r="D163">
        <v>116.150002</v>
      </c>
      <c r="E163">
        <v>116.650002</v>
      </c>
      <c r="F163">
        <v>110.757057</v>
      </c>
      <c r="I163">
        <f t="shared" si="4"/>
        <v>-0.18447947974633494</v>
      </c>
      <c r="J163">
        <f t="shared" si="5"/>
        <v>-1.0204144793530656E-2</v>
      </c>
    </row>
    <row r="164" spans="1:10" x14ac:dyDescent="0.25">
      <c r="A164" s="1">
        <v>44417</v>
      </c>
      <c r="B164">
        <v>116</v>
      </c>
      <c r="C164">
        <v>117</v>
      </c>
      <c r="D164">
        <v>114.300003</v>
      </c>
      <c r="E164">
        <v>115</v>
      </c>
      <c r="F164">
        <v>109.190414</v>
      </c>
      <c r="I164">
        <f t="shared" si="4"/>
        <v>-0.24428417881260409</v>
      </c>
      <c r="J164">
        <f t="shared" si="5"/>
        <v>-1.1173326527252685E-2</v>
      </c>
    </row>
    <row r="165" spans="1:10" x14ac:dyDescent="0.25">
      <c r="A165" s="1">
        <v>44418</v>
      </c>
      <c r="B165">
        <v>115.099998</v>
      </c>
      <c r="C165">
        <v>115.699997</v>
      </c>
      <c r="D165">
        <v>113.900002</v>
      </c>
      <c r="E165">
        <v>114.849998</v>
      </c>
      <c r="F165">
        <v>109.04798099999999</v>
      </c>
      <c r="I165">
        <f t="shared" si="4"/>
        <v>-0.30907291428464911</v>
      </c>
      <c r="J165">
        <f t="shared" si="5"/>
        <v>1.3734172964373514E-2</v>
      </c>
    </row>
    <row r="166" spans="1:10" x14ac:dyDescent="0.25">
      <c r="A166" s="1">
        <v>44419</v>
      </c>
      <c r="B166">
        <v>115.5</v>
      </c>
      <c r="C166">
        <v>117.300003</v>
      </c>
      <c r="D166">
        <v>114.849998</v>
      </c>
      <c r="E166">
        <v>117</v>
      </c>
      <c r="F166">
        <v>111.089371</v>
      </c>
      <c r="I166">
        <f t="shared" si="4"/>
        <v>-0.22933281715588477</v>
      </c>
      <c r="J166">
        <f t="shared" si="5"/>
        <v>5.102043271976533E-3</v>
      </c>
    </row>
    <row r="167" spans="1:10" x14ac:dyDescent="0.25">
      <c r="A167" s="1">
        <v>44420</v>
      </c>
      <c r="B167">
        <v>116.099998</v>
      </c>
      <c r="C167">
        <v>117.900002</v>
      </c>
      <c r="D167">
        <v>115.300003</v>
      </c>
      <c r="E167">
        <v>116.25</v>
      </c>
      <c r="F167">
        <v>110.377258</v>
      </c>
      <c r="I167">
        <f t="shared" si="4"/>
        <v>-0.19943044270406332</v>
      </c>
      <c r="J167">
        <f t="shared" si="5"/>
        <v>-8.090357128653863E-3</v>
      </c>
    </row>
    <row r="168" spans="1:10" x14ac:dyDescent="0.25">
      <c r="A168" s="1">
        <v>44421</v>
      </c>
      <c r="B168">
        <v>116.800003</v>
      </c>
      <c r="C168">
        <v>116.949997</v>
      </c>
      <c r="D168">
        <v>115.349998</v>
      </c>
      <c r="E168">
        <v>116.099998</v>
      </c>
      <c r="F168">
        <v>110.23483299999999</v>
      </c>
      <c r="I168">
        <f t="shared" si="4"/>
        <v>-0.24677619701549203</v>
      </c>
      <c r="J168">
        <f t="shared" si="5"/>
        <v>1.1899851682764868E-2</v>
      </c>
    </row>
    <row r="169" spans="1:10" x14ac:dyDescent="0.25">
      <c r="A169" s="1">
        <v>44424</v>
      </c>
      <c r="B169">
        <v>116.900002</v>
      </c>
      <c r="C169">
        <v>118.349998</v>
      </c>
      <c r="D169">
        <v>114.699997</v>
      </c>
      <c r="E169">
        <v>115.5</v>
      </c>
      <c r="F169">
        <v>109.66514599999999</v>
      </c>
      <c r="I169">
        <f t="shared" si="4"/>
        <v>-0.17700382383666211</v>
      </c>
      <c r="J169">
        <f t="shared" si="5"/>
        <v>-2.0056127954599837E-2</v>
      </c>
    </row>
    <row r="170" spans="1:10" x14ac:dyDescent="0.25">
      <c r="A170" s="1">
        <v>44425</v>
      </c>
      <c r="B170">
        <v>116</v>
      </c>
      <c r="C170">
        <v>116</v>
      </c>
      <c r="D170">
        <v>112.699997</v>
      </c>
      <c r="E170">
        <v>113.849998</v>
      </c>
      <c r="F170">
        <v>108.09850299999999</v>
      </c>
      <c r="I170">
        <f t="shared" si="4"/>
        <v>-0.29412155262792977</v>
      </c>
      <c r="J170">
        <f t="shared" si="5"/>
        <v>-6.4865092296067734E-3</v>
      </c>
    </row>
    <row r="171" spans="1:10" x14ac:dyDescent="0.25">
      <c r="A171" s="1">
        <v>44426</v>
      </c>
      <c r="B171">
        <v>113.900002</v>
      </c>
      <c r="C171">
        <v>115.25</v>
      </c>
      <c r="D171">
        <v>112.900002</v>
      </c>
      <c r="E171">
        <v>113.199997</v>
      </c>
      <c r="F171">
        <v>107.48133900000001</v>
      </c>
      <c r="I171">
        <f t="shared" si="4"/>
        <v>-0.331499582989424</v>
      </c>
      <c r="J171">
        <f t="shared" si="5"/>
        <v>-3.0839448383079702E-2</v>
      </c>
    </row>
    <row r="172" spans="1:10" x14ac:dyDescent="0.25">
      <c r="A172" s="1">
        <v>44428</v>
      </c>
      <c r="B172">
        <v>110.650002</v>
      </c>
      <c r="C172">
        <v>111.75</v>
      </c>
      <c r="D172">
        <v>108.5</v>
      </c>
      <c r="E172">
        <v>110.199997</v>
      </c>
      <c r="F172">
        <v>104.63288900000001</v>
      </c>
      <c r="I172">
        <f t="shared" si="4"/>
        <v>-0.50593039134306383</v>
      </c>
      <c r="J172">
        <f t="shared" si="5"/>
        <v>2.2346378014163628E-3</v>
      </c>
    </row>
    <row r="173" spans="1:10" x14ac:dyDescent="0.25">
      <c r="A173" s="1">
        <v>44431</v>
      </c>
      <c r="B173">
        <v>110.349998</v>
      </c>
      <c r="C173">
        <v>112</v>
      </c>
      <c r="D173">
        <v>108.5</v>
      </c>
      <c r="E173">
        <v>111.75</v>
      </c>
      <c r="F173">
        <v>106.104591</v>
      </c>
      <c r="I173">
        <f t="shared" si="4"/>
        <v>-0.49347104788923246</v>
      </c>
      <c r="J173">
        <f t="shared" si="5"/>
        <v>2.8170850925029189E-2</v>
      </c>
    </row>
    <row r="174" spans="1:10" x14ac:dyDescent="0.25">
      <c r="A174" s="1">
        <v>44432</v>
      </c>
      <c r="B174">
        <v>113.150002</v>
      </c>
      <c r="C174">
        <v>115.199997</v>
      </c>
      <c r="D174">
        <v>112.099998</v>
      </c>
      <c r="E174">
        <v>113.199997</v>
      </c>
      <c r="F174">
        <v>107.48133900000001</v>
      </c>
      <c r="I174">
        <f t="shared" si="4"/>
        <v>-0.33399160119231192</v>
      </c>
      <c r="J174">
        <f t="shared" si="5"/>
        <v>1.7212129325518327E-2</v>
      </c>
    </row>
    <row r="175" spans="1:10" x14ac:dyDescent="0.25">
      <c r="A175" s="1">
        <v>44433</v>
      </c>
      <c r="B175">
        <v>113.5</v>
      </c>
      <c r="C175">
        <v>117.199997</v>
      </c>
      <c r="D175">
        <v>113.300003</v>
      </c>
      <c r="E175">
        <v>115.650002</v>
      </c>
      <c r="F175">
        <v>109.807571</v>
      </c>
      <c r="I175">
        <f t="shared" si="4"/>
        <v>-0.2343168535616606</v>
      </c>
      <c r="J175">
        <f t="shared" si="5"/>
        <v>-8.1388070781765083E-3</v>
      </c>
    </row>
    <row r="176" spans="1:10" x14ac:dyDescent="0.25">
      <c r="A176" s="1">
        <v>44434</v>
      </c>
      <c r="B176">
        <v>115.599998</v>
      </c>
      <c r="C176">
        <v>116.25</v>
      </c>
      <c r="D176">
        <v>114.400002</v>
      </c>
      <c r="E176">
        <v>115.550003</v>
      </c>
      <c r="F176">
        <v>109.71262400000001</v>
      </c>
      <c r="I176">
        <f t="shared" si="4"/>
        <v>-0.28166220917409834</v>
      </c>
      <c r="J176">
        <f t="shared" si="5"/>
        <v>6.4308903302903314E-3</v>
      </c>
    </row>
    <row r="177" spans="1:10" x14ac:dyDescent="0.25">
      <c r="A177" s="1">
        <v>44435</v>
      </c>
      <c r="B177">
        <v>115.5</v>
      </c>
      <c r="C177">
        <v>117</v>
      </c>
      <c r="D177">
        <v>114.949997</v>
      </c>
      <c r="E177">
        <v>116.650002</v>
      </c>
      <c r="F177">
        <v>110.757057</v>
      </c>
      <c r="I177">
        <f t="shared" si="4"/>
        <v>-0.24428417881260409</v>
      </c>
      <c r="J177">
        <f t="shared" si="5"/>
        <v>2.8645614688260199E-2</v>
      </c>
    </row>
    <row r="178" spans="1:10" x14ac:dyDescent="0.25">
      <c r="A178" s="1">
        <v>44438</v>
      </c>
      <c r="B178">
        <v>116.75</v>
      </c>
      <c r="C178">
        <v>120.400002</v>
      </c>
      <c r="D178">
        <v>116.75</v>
      </c>
      <c r="E178">
        <v>120.150002</v>
      </c>
      <c r="F178">
        <v>114.08023799999999</v>
      </c>
      <c r="I178">
        <f t="shared" si="4"/>
        <v>-7.4837008165749161E-2</v>
      </c>
      <c r="J178">
        <f t="shared" si="5"/>
        <v>4.9709961107249059E-3</v>
      </c>
    </row>
    <row r="179" spans="1:10" x14ac:dyDescent="0.25">
      <c r="A179" s="1">
        <v>44439</v>
      </c>
      <c r="B179">
        <v>120</v>
      </c>
      <c r="C179">
        <v>121</v>
      </c>
      <c r="D179">
        <v>119.050003</v>
      </c>
      <c r="E179">
        <v>120.550003</v>
      </c>
      <c r="F179">
        <v>114.460037</v>
      </c>
      <c r="I179">
        <f t="shared" si="4"/>
        <v>-4.4934683551301424E-2</v>
      </c>
      <c r="J179">
        <f t="shared" si="5"/>
        <v>1.027758275824023E-2</v>
      </c>
    </row>
    <row r="180" spans="1:10" x14ac:dyDescent="0.25">
      <c r="A180" s="1">
        <v>44440</v>
      </c>
      <c r="B180">
        <v>121.800003</v>
      </c>
      <c r="C180">
        <v>122.25</v>
      </c>
      <c r="D180">
        <v>119.400002</v>
      </c>
      <c r="E180">
        <v>119.699997</v>
      </c>
      <c r="F180">
        <v>113.652969</v>
      </c>
      <c r="I180">
        <f t="shared" si="4"/>
        <v>1.7362033717855663E-2</v>
      </c>
      <c r="J180">
        <f t="shared" si="5"/>
        <v>-1.7327149526644298E-2</v>
      </c>
    </row>
    <row r="181" spans="1:10" x14ac:dyDescent="0.25">
      <c r="A181" s="1">
        <v>44441</v>
      </c>
      <c r="B181">
        <v>118.900002</v>
      </c>
      <c r="C181">
        <v>120.150002</v>
      </c>
      <c r="D181">
        <v>118</v>
      </c>
      <c r="E181">
        <v>118.650002</v>
      </c>
      <c r="F181">
        <v>112.656021</v>
      </c>
      <c r="I181">
        <f t="shared" si="4"/>
        <v>-8.7296351619580576E-2</v>
      </c>
      <c r="J181">
        <f t="shared" si="5"/>
        <v>2.7500177239694699E-2</v>
      </c>
    </row>
    <row r="182" spans="1:10" x14ac:dyDescent="0.25">
      <c r="A182" s="1">
        <v>44442</v>
      </c>
      <c r="B182">
        <v>119.949997</v>
      </c>
      <c r="C182">
        <v>123.5</v>
      </c>
      <c r="D182">
        <v>118.800003</v>
      </c>
      <c r="E182">
        <v>123.099998</v>
      </c>
      <c r="F182">
        <v>116.88121</v>
      </c>
      <c r="I182">
        <f t="shared" si="4"/>
        <v>7.965875098701275E-2</v>
      </c>
      <c r="J182">
        <f t="shared" si="5"/>
        <v>6.8589980977468504E-3</v>
      </c>
    </row>
    <row r="183" spans="1:10" x14ac:dyDescent="0.25">
      <c r="A183" s="1">
        <v>44445</v>
      </c>
      <c r="B183">
        <v>123.800003</v>
      </c>
      <c r="C183">
        <v>124.349998</v>
      </c>
      <c r="D183">
        <v>121.150002</v>
      </c>
      <c r="E183">
        <v>121.650002</v>
      </c>
      <c r="F183">
        <v>115.504463</v>
      </c>
      <c r="I183">
        <f t="shared" si="4"/>
        <v>0.1220204190552919</v>
      </c>
      <c r="J183">
        <f t="shared" si="5"/>
        <v>-1.2950387491148643E-2</v>
      </c>
    </row>
    <row r="184" spans="1:10" x14ac:dyDescent="0.25">
      <c r="A184" s="1">
        <v>44446</v>
      </c>
      <c r="B184">
        <v>122.5</v>
      </c>
      <c r="C184">
        <v>122.75</v>
      </c>
      <c r="D184">
        <v>119.550003</v>
      </c>
      <c r="E184">
        <v>119.949997</v>
      </c>
      <c r="F184">
        <v>113.890343</v>
      </c>
      <c r="I184">
        <f>STANDARDIZE(C184,$M$4,$M$5)</f>
        <v>4.2280720625518499E-2</v>
      </c>
      <c r="J184">
        <f t="shared" si="5"/>
        <v>-2.6833395303064576E-2</v>
      </c>
    </row>
    <row r="185" spans="1:10" x14ac:dyDescent="0.25">
      <c r="A185" s="1">
        <v>44447</v>
      </c>
      <c r="B185">
        <v>119</v>
      </c>
      <c r="C185">
        <v>119.5</v>
      </c>
      <c r="D185">
        <v>117.5</v>
      </c>
      <c r="E185">
        <v>118.949997</v>
      </c>
      <c r="F185">
        <v>114.71004499999999</v>
      </c>
      <c r="I185">
        <f>STANDARDIZE(C185,$M$4,$M$5)</f>
        <v>-0.11969074427428993</v>
      </c>
      <c r="J185">
        <f t="shared" si="5"/>
        <v>3.5351013111563474E-2</v>
      </c>
    </row>
    <row r="186" spans="1:10" x14ac:dyDescent="0.25">
      <c r="A186" s="1">
        <v>44448</v>
      </c>
      <c r="B186">
        <v>119.099998</v>
      </c>
      <c r="C186">
        <v>123.800003</v>
      </c>
      <c r="D186">
        <v>118.199997</v>
      </c>
      <c r="E186">
        <v>122.150002</v>
      </c>
      <c r="F186">
        <v>117.795982</v>
      </c>
      <c r="I186">
        <f t="shared" si="4"/>
        <v>9.4610112643732078E-2</v>
      </c>
      <c r="J186">
        <f t="shared" si="5"/>
        <v>-3.2362568043859813E-3</v>
      </c>
    </row>
    <row r="187" spans="1:10" x14ac:dyDescent="0.25">
      <c r="A187" s="1">
        <v>44452</v>
      </c>
      <c r="B187">
        <v>122.199997</v>
      </c>
      <c r="C187">
        <v>123.400002</v>
      </c>
      <c r="D187">
        <v>121.099998</v>
      </c>
      <c r="E187">
        <v>123.050003</v>
      </c>
      <c r="F187">
        <v>118.66391</v>
      </c>
      <c r="I187">
        <f t="shared" si="4"/>
        <v>7.4675113280227842E-2</v>
      </c>
      <c r="J187">
        <f t="shared" si="5"/>
        <v>1.6077516469040688E-2</v>
      </c>
    </row>
    <row r="188" spans="1:10" x14ac:dyDescent="0.25">
      <c r="A188" s="1">
        <v>44453</v>
      </c>
      <c r="B188">
        <v>123.300003</v>
      </c>
      <c r="C188">
        <v>125.400002</v>
      </c>
      <c r="D188">
        <v>122.800003</v>
      </c>
      <c r="E188">
        <v>123.949997</v>
      </c>
      <c r="F188">
        <v>119.53182200000001</v>
      </c>
      <c r="I188">
        <f t="shared" si="4"/>
        <v>0.17434986091087917</v>
      </c>
      <c r="J188">
        <f t="shared" si="5"/>
        <v>4.1395953529064153E-2</v>
      </c>
    </row>
    <row r="189" spans="1:10" x14ac:dyDescent="0.25">
      <c r="A189" s="1">
        <v>44454</v>
      </c>
      <c r="B189">
        <v>124.25</v>
      </c>
      <c r="C189">
        <v>130.699997</v>
      </c>
      <c r="D189">
        <v>124.25</v>
      </c>
      <c r="E189">
        <v>128.449997</v>
      </c>
      <c r="F189">
        <v>123.871422</v>
      </c>
      <c r="I189">
        <f t="shared" si="4"/>
        <v>0.43848769294523593</v>
      </c>
      <c r="J189">
        <f t="shared" si="5"/>
        <v>4.1993037948854749E-3</v>
      </c>
    </row>
    <row r="190" spans="1:10" x14ac:dyDescent="0.25">
      <c r="A190" s="1">
        <v>44455</v>
      </c>
      <c r="B190">
        <v>129.64999399999999</v>
      </c>
      <c r="C190">
        <v>131.25</v>
      </c>
      <c r="D190">
        <v>127.400002</v>
      </c>
      <c r="E190">
        <v>128.699997</v>
      </c>
      <c r="F190">
        <v>124.112511</v>
      </c>
      <c r="I190">
        <f t="shared" si="4"/>
        <v>0.4658983980557867</v>
      </c>
      <c r="J190">
        <f t="shared" si="5"/>
        <v>-1.1879833279635894E-2</v>
      </c>
    </row>
    <row r="191" spans="1:10" x14ac:dyDescent="0.25">
      <c r="A191" s="1">
        <v>44456</v>
      </c>
      <c r="B191">
        <v>128.699997</v>
      </c>
      <c r="C191">
        <v>129.699997</v>
      </c>
      <c r="D191">
        <v>124.75</v>
      </c>
      <c r="E191">
        <v>127.75</v>
      </c>
      <c r="F191">
        <v>123.19637299999999</v>
      </c>
      <c r="I191">
        <f t="shared" si="4"/>
        <v>0.38865031912991027</v>
      </c>
      <c r="J191">
        <f t="shared" si="5"/>
        <v>-2.315732493149729E-3</v>
      </c>
    </row>
    <row r="192" spans="1:10" x14ac:dyDescent="0.25">
      <c r="A192" s="1">
        <v>44459</v>
      </c>
      <c r="B192">
        <v>125.050003</v>
      </c>
      <c r="C192">
        <v>129.39999399999999</v>
      </c>
      <c r="D192">
        <v>125.050003</v>
      </c>
      <c r="E192">
        <v>128.5</v>
      </c>
      <c r="F192">
        <v>123.91964</v>
      </c>
      <c r="I192">
        <f t="shared" si="4"/>
        <v>0.37369895747319093</v>
      </c>
      <c r="J192">
        <f t="shared" si="5"/>
        <v>4.974655003710466E-2</v>
      </c>
    </row>
    <row r="193" spans="1:10" x14ac:dyDescent="0.25">
      <c r="A193" s="1">
        <v>44460</v>
      </c>
      <c r="B193">
        <v>129.60000600000001</v>
      </c>
      <c r="C193">
        <v>136</v>
      </c>
      <c r="D193">
        <v>129.10000600000001</v>
      </c>
      <c r="E193">
        <v>135.199997</v>
      </c>
      <c r="F193">
        <v>130.38081399999999</v>
      </c>
      <c r="I193">
        <f t="shared" si="4"/>
        <v>0.70262592367858356</v>
      </c>
      <c r="J193">
        <f t="shared" si="5"/>
        <v>-5.5299680094610861E-3</v>
      </c>
    </row>
    <row r="194" spans="1:10" x14ac:dyDescent="0.25">
      <c r="A194" s="1">
        <v>44461</v>
      </c>
      <c r="B194">
        <v>134.5</v>
      </c>
      <c r="C194">
        <v>135.25</v>
      </c>
      <c r="D194">
        <v>132.449997</v>
      </c>
      <c r="E194">
        <v>133.64999399999999</v>
      </c>
      <c r="F194">
        <v>128.88606300000001</v>
      </c>
      <c r="I194">
        <f t="shared" si="4"/>
        <v>0.66524789331708933</v>
      </c>
      <c r="J194">
        <f t="shared" si="5"/>
        <v>2.2661831874611987E-2</v>
      </c>
    </row>
    <row r="195" spans="1:10" x14ac:dyDescent="0.25">
      <c r="A195" s="1">
        <v>44462</v>
      </c>
      <c r="B195">
        <v>134.800003</v>
      </c>
      <c r="C195">
        <v>138.35000600000001</v>
      </c>
      <c r="D195">
        <v>134.39999399999999</v>
      </c>
      <c r="E195">
        <v>137.75</v>
      </c>
      <c r="F195">
        <v>132.83992000000001</v>
      </c>
      <c r="I195">
        <f t="shared" si="4"/>
        <v>0.81974405116884219</v>
      </c>
      <c r="J195">
        <f t="shared" si="5"/>
        <v>1.1141089182454688E-2</v>
      </c>
    </row>
    <row r="196" spans="1:10" x14ac:dyDescent="0.25">
      <c r="A196" s="1">
        <v>44463</v>
      </c>
      <c r="B196">
        <v>138.89999399999999</v>
      </c>
      <c r="C196">
        <v>139.89999399999999</v>
      </c>
      <c r="D196">
        <v>134.5</v>
      </c>
      <c r="E196">
        <v>136.10000600000001</v>
      </c>
      <c r="F196">
        <v>131.248749</v>
      </c>
      <c r="I196">
        <f t="shared" ref="I196:I247" si="6">STANDARDIZE(C196,$M$4,$M$5)</f>
        <v>0.89699138253411048</v>
      </c>
      <c r="J196">
        <f t="shared" ref="J196:J247" si="7">LN(C197/C196)</f>
        <v>6.0574282361421745E-3</v>
      </c>
    </row>
    <row r="197" spans="1:10" x14ac:dyDescent="0.25">
      <c r="A197" s="1">
        <v>44466</v>
      </c>
      <c r="B197">
        <v>138.050003</v>
      </c>
      <c r="C197">
        <v>140.75</v>
      </c>
      <c r="D197">
        <v>137.5</v>
      </c>
      <c r="E197">
        <v>140</v>
      </c>
      <c r="F197">
        <v>135.00971999999999</v>
      </c>
      <c r="I197">
        <f t="shared" si="6"/>
        <v>0.93935344930138054</v>
      </c>
      <c r="J197">
        <f t="shared" si="7"/>
        <v>2.0046431377052927E-2</v>
      </c>
    </row>
    <row r="198" spans="1:10" x14ac:dyDescent="0.25">
      <c r="A198" s="1">
        <v>44467</v>
      </c>
      <c r="B198">
        <v>141.800003</v>
      </c>
      <c r="C198">
        <v>143.60000600000001</v>
      </c>
      <c r="D198">
        <v>141</v>
      </c>
      <c r="E198">
        <v>142.199997</v>
      </c>
      <c r="F198">
        <v>137.13130200000001</v>
      </c>
      <c r="I198">
        <f t="shared" si="6"/>
        <v>1.081390263699302</v>
      </c>
      <c r="J198">
        <f t="shared" si="7"/>
        <v>3.5571444163428917E-2</v>
      </c>
    </row>
    <row r="199" spans="1:10" x14ac:dyDescent="0.25">
      <c r="A199" s="1">
        <v>44468</v>
      </c>
      <c r="B199">
        <v>140.85000600000001</v>
      </c>
      <c r="C199">
        <v>148.800003</v>
      </c>
      <c r="D199">
        <v>139.35000600000001</v>
      </c>
      <c r="E199">
        <v>144.75</v>
      </c>
      <c r="F199">
        <v>139.590408</v>
      </c>
      <c r="I199">
        <f t="shared" si="6"/>
        <v>1.3405444580268737</v>
      </c>
      <c r="J199">
        <f t="shared" si="7"/>
        <v>-1.8654093185621255E-2</v>
      </c>
    </row>
    <row r="200" spans="1:10" x14ac:dyDescent="0.25">
      <c r="A200" s="1">
        <v>44469</v>
      </c>
      <c r="B200">
        <v>144.75</v>
      </c>
      <c r="C200">
        <v>146.050003</v>
      </c>
      <c r="D200">
        <v>141.35000600000001</v>
      </c>
      <c r="E200">
        <v>144.5</v>
      </c>
      <c r="F200">
        <v>139.34931900000001</v>
      </c>
      <c r="I200">
        <f t="shared" si="6"/>
        <v>1.2034916800347282</v>
      </c>
      <c r="J200">
        <f t="shared" si="7"/>
        <v>2.4350144830494927E-2</v>
      </c>
    </row>
    <row r="201" spans="1:10" x14ac:dyDescent="0.25">
      <c r="A201" s="1">
        <v>44470</v>
      </c>
      <c r="B201">
        <v>145.199997</v>
      </c>
      <c r="C201">
        <v>149.64999399999999</v>
      </c>
      <c r="D201">
        <v>144.10000600000001</v>
      </c>
      <c r="E201">
        <v>146.25</v>
      </c>
      <c r="F201">
        <v>141.03694200000001</v>
      </c>
      <c r="I201">
        <f t="shared" si="6"/>
        <v>1.3829057772335358</v>
      </c>
      <c r="J201">
        <f t="shared" si="7"/>
        <v>-7.7142359624011196E-3</v>
      </c>
    </row>
    <row r="202" spans="1:10" x14ac:dyDescent="0.25">
      <c r="A202" s="1">
        <v>44473</v>
      </c>
      <c r="B202">
        <v>147.800003</v>
      </c>
      <c r="C202">
        <v>148.5</v>
      </c>
      <c r="D202">
        <v>147</v>
      </c>
      <c r="E202">
        <v>147.60000600000001</v>
      </c>
      <c r="F202">
        <v>142.33883700000001</v>
      </c>
      <c r="I202">
        <f t="shared" si="6"/>
        <v>1.3255930963701545</v>
      </c>
      <c r="J202">
        <f t="shared" si="7"/>
        <v>0.10293336645221936</v>
      </c>
    </row>
    <row r="203" spans="1:10" x14ac:dyDescent="0.25">
      <c r="A203" s="1">
        <v>44474</v>
      </c>
      <c r="B203">
        <v>150</v>
      </c>
      <c r="C203">
        <v>164.60000600000001</v>
      </c>
      <c r="D203">
        <v>149</v>
      </c>
      <c r="E203">
        <v>163.64999399999999</v>
      </c>
      <c r="F203">
        <v>157.816711</v>
      </c>
      <c r="I203">
        <f t="shared" si="6"/>
        <v>2.1279751138211411</v>
      </c>
      <c r="J203">
        <f t="shared" si="7"/>
        <v>4.8327137952805632E-2</v>
      </c>
    </row>
    <row r="204" spans="1:10" x14ac:dyDescent="0.25">
      <c r="A204" s="1">
        <v>44475</v>
      </c>
      <c r="B204">
        <v>166</v>
      </c>
      <c r="C204">
        <v>172.75</v>
      </c>
      <c r="D204">
        <v>165.800003</v>
      </c>
      <c r="E204">
        <v>168.10000600000001</v>
      </c>
      <c r="F204">
        <v>162.10810900000001</v>
      </c>
      <c r="I204">
        <f t="shared" si="6"/>
        <v>2.5341494113918017</v>
      </c>
      <c r="J204">
        <f t="shared" si="7"/>
        <v>-1.5165096963868495E-2</v>
      </c>
    </row>
    <row r="205" spans="1:10" x14ac:dyDescent="0.25">
      <c r="A205" s="1">
        <v>44476</v>
      </c>
      <c r="B205">
        <v>170.14999399999999</v>
      </c>
      <c r="C205">
        <v>170.14999399999999</v>
      </c>
      <c r="D205">
        <v>159.5</v>
      </c>
      <c r="E205">
        <v>160.39999399999999</v>
      </c>
      <c r="F205">
        <v>154.68255600000001</v>
      </c>
      <c r="I205">
        <f t="shared" si="6"/>
        <v>2.4045719404477119</v>
      </c>
      <c r="J205">
        <f t="shared" si="7"/>
        <v>-2.1084599936763315E-2</v>
      </c>
    </row>
    <row r="206" spans="1:10" x14ac:dyDescent="0.25">
      <c r="A206" s="1">
        <v>44477</v>
      </c>
      <c r="B206">
        <v>163.89999399999999</v>
      </c>
      <c r="C206">
        <v>166.60000600000001</v>
      </c>
      <c r="D206">
        <v>160.5</v>
      </c>
      <c r="E206">
        <v>160.949997</v>
      </c>
      <c r="F206">
        <v>155.21296699999999</v>
      </c>
      <c r="I206">
        <f t="shared" si="6"/>
        <v>2.2276498614517921</v>
      </c>
      <c r="J206">
        <f t="shared" si="7"/>
        <v>-2.403901376341386E-3</v>
      </c>
    </row>
    <row r="207" spans="1:10" x14ac:dyDescent="0.25">
      <c r="A207" s="1">
        <v>44480</v>
      </c>
      <c r="B207">
        <v>163.75</v>
      </c>
      <c r="C207">
        <v>166.199997</v>
      </c>
      <c r="D207">
        <v>162.699997</v>
      </c>
      <c r="E207">
        <v>165</v>
      </c>
      <c r="F207">
        <v>159.118607</v>
      </c>
      <c r="I207">
        <f t="shared" si="6"/>
        <v>2.2077144633892973</v>
      </c>
      <c r="J207">
        <f t="shared" si="7"/>
        <v>-2.1080628004766606E-3</v>
      </c>
    </row>
    <row r="208" spans="1:10" x14ac:dyDescent="0.25">
      <c r="A208" s="1">
        <v>44481</v>
      </c>
      <c r="B208">
        <v>165.10000600000001</v>
      </c>
      <c r="C208">
        <v>165.85000600000001</v>
      </c>
      <c r="D208">
        <v>162.75</v>
      </c>
      <c r="E208">
        <v>163.550003</v>
      </c>
      <c r="F208">
        <v>157.720291</v>
      </c>
      <c r="I208">
        <f t="shared" si="6"/>
        <v>2.190271831090298</v>
      </c>
      <c r="J208">
        <f t="shared" si="7"/>
        <v>-1.243761183634224E-2</v>
      </c>
    </row>
    <row r="209" spans="1:10" x14ac:dyDescent="0.25">
      <c r="A209" s="1">
        <v>44482</v>
      </c>
      <c r="B209">
        <v>163.64999399999999</v>
      </c>
      <c r="C209">
        <v>163.800003</v>
      </c>
      <c r="D209">
        <v>159.699997</v>
      </c>
      <c r="E209">
        <v>160</v>
      </c>
      <c r="F209">
        <v>154.296829</v>
      </c>
      <c r="I209">
        <f t="shared" si="6"/>
        <v>2.0881050652567588</v>
      </c>
      <c r="J209">
        <f t="shared" si="7"/>
        <v>-1.2594256352977231E-2</v>
      </c>
    </row>
    <row r="210" spans="1:10" x14ac:dyDescent="0.25">
      <c r="A210" s="1">
        <v>44483</v>
      </c>
      <c r="B210">
        <v>161</v>
      </c>
      <c r="C210">
        <v>161.75</v>
      </c>
      <c r="D210">
        <v>158.64999399999999</v>
      </c>
      <c r="E210">
        <v>159.050003</v>
      </c>
      <c r="F210">
        <v>153.38069200000001</v>
      </c>
      <c r="I210">
        <f t="shared" si="6"/>
        <v>1.9859382994232195</v>
      </c>
      <c r="J210">
        <f t="shared" si="7"/>
        <v>2.2919261436107709E-2</v>
      </c>
    </row>
    <row r="211" spans="1:10" x14ac:dyDescent="0.25">
      <c r="A211" s="1">
        <v>44487</v>
      </c>
      <c r="B211">
        <v>163.75</v>
      </c>
      <c r="C211">
        <v>165.5</v>
      </c>
      <c r="D211">
        <v>161.199997</v>
      </c>
      <c r="E211">
        <v>162.10000600000001</v>
      </c>
      <c r="F211">
        <v>156.32197600000001</v>
      </c>
      <c r="I211">
        <f t="shared" si="6"/>
        <v>2.172828451230691</v>
      </c>
      <c r="J211">
        <f t="shared" si="7"/>
        <v>-1.2158204479809519E-2</v>
      </c>
    </row>
    <row r="212" spans="1:10" x14ac:dyDescent="0.25">
      <c r="A212" s="1">
        <v>44488</v>
      </c>
      <c r="B212">
        <v>163.5</v>
      </c>
      <c r="C212">
        <v>163.5</v>
      </c>
      <c r="D212">
        <v>158</v>
      </c>
      <c r="E212">
        <v>158.60000600000001</v>
      </c>
      <c r="F212">
        <v>152.946732</v>
      </c>
      <c r="I212">
        <f t="shared" si="6"/>
        <v>2.0731537036000396</v>
      </c>
      <c r="J212">
        <f t="shared" si="7"/>
        <v>-2.5709911820998122E-2</v>
      </c>
    </row>
    <row r="213" spans="1:10" x14ac:dyDescent="0.25">
      <c r="A213" s="1">
        <v>44489</v>
      </c>
      <c r="B213">
        <v>159.25</v>
      </c>
      <c r="C213">
        <v>159.35000600000001</v>
      </c>
      <c r="D213">
        <v>153.64999399999999</v>
      </c>
      <c r="E213">
        <v>154.89999399999999</v>
      </c>
      <c r="F213">
        <v>149.37861599999999</v>
      </c>
      <c r="I213">
        <f t="shared" si="6"/>
        <v>1.8663289012906812</v>
      </c>
      <c r="J213">
        <f t="shared" si="7"/>
        <v>5.9439998141067787E-3</v>
      </c>
    </row>
    <row r="214" spans="1:10" x14ac:dyDescent="0.25">
      <c r="A214" s="1">
        <v>44490</v>
      </c>
      <c r="B214">
        <v>157.60000600000001</v>
      </c>
      <c r="C214">
        <v>160.300003</v>
      </c>
      <c r="D214">
        <v>154.550003</v>
      </c>
      <c r="E214">
        <v>155</v>
      </c>
      <c r="F214">
        <v>149.47505200000001</v>
      </c>
      <c r="I214">
        <f t="shared" si="6"/>
        <v>1.9136742569031189</v>
      </c>
      <c r="J214">
        <f t="shared" si="7"/>
        <v>-1.2239267455020133E-2</v>
      </c>
    </row>
    <row r="215" spans="1:10" x14ac:dyDescent="0.25">
      <c r="A215" s="1">
        <v>44491</v>
      </c>
      <c r="B215">
        <v>157</v>
      </c>
      <c r="C215">
        <v>158.35000600000001</v>
      </c>
      <c r="D215">
        <v>154.5</v>
      </c>
      <c r="E215">
        <v>157.050003</v>
      </c>
      <c r="F215">
        <v>151.45198099999999</v>
      </c>
      <c r="I215">
        <f t="shared" si="6"/>
        <v>1.8164915274753555</v>
      </c>
      <c r="J215">
        <f t="shared" si="7"/>
        <v>2.8635575997618398E-2</v>
      </c>
    </row>
    <row r="216" spans="1:10" x14ac:dyDescent="0.25">
      <c r="A216" s="1">
        <v>44494</v>
      </c>
      <c r="B216">
        <v>159</v>
      </c>
      <c r="C216">
        <v>162.949997</v>
      </c>
      <c r="D216">
        <v>158.89999399999999</v>
      </c>
      <c r="E216">
        <v>161.39999399999999</v>
      </c>
      <c r="F216">
        <v>155.64691199999999</v>
      </c>
      <c r="I216">
        <f t="shared" si="6"/>
        <v>2.0457429984894886</v>
      </c>
      <c r="J216">
        <f t="shared" si="7"/>
        <v>6.1180981193804827E-3</v>
      </c>
    </row>
    <row r="217" spans="1:10" x14ac:dyDescent="0.25">
      <c r="A217" s="1">
        <v>44495</v>
      </c>
      <c r="B217">
        <v>163.550003</v>
      </c>
      <c r="C217">
        <v>163.949997</v>
      </c>
      <c r="D217">
        <v>160.300003</v>
      </c>
      <c r="E217">
        <v>163.10000600000001</v>
      </c>
      <c r="F217">
        <v>157.28633099999999</v>
      </c>
      <c r="I217">
        <f t="shared" si="6"/>
        <v>2.0955803723048145</v>
      </c>
      <c r="J217">
        <f t="shared" si="7"/>
        <v>-2.1370241489327736E-3</v>
      </c>
    </row>
    <row r="218" spans="1:10" x14ac:dyDescent="0.25">
      <c r="A218" s="1">
        <v>44496</v>
      </c>
      <c r="B218">
        <v>163.10000600000001</v>
      </c>
      <c r="C218">
        <v>163.60000600000001</v>
      </c>
      <c r="D218">
        <v>157</v>
      </c>
      <c r="E218">
        <v>157.89999399999999</v>
      </c>
      <c r="F218">
        <v>152.271683</v>
      </c>
      <c r="I218">
        <f t="shared" si="6"/>
        <v>2.0781377400058152</v>
      </c>
      <c r="J218">
        <f t="shared" si="7"/>
        <v>-4.2134487953668164E-2</v>
      </c>
    </row>
    <row r="219" spans="1:10" x14ac:dyDescent="0.25">
      <c r="A219" s="1">
        <v>44497</v>
      </c>
      <c r="B219">
        <v>150</v>
      </c>
      <c r="C219">
        <v>156.85000600000001</v>
      </c>
      <c r="D219">
        <v>148.699997</v>
      </c>
      <c r="E219">
        <v>150.199997</v>
      </c>
      <c r="F219">
        <v>144.846146</v>
      </c>
      <c r="I219">
        <f t="shared" si="6"/>
        <v>1.741735466752367</v>
      </c>
      <c r="J219">
        <f t="shared" si="7"/>
        <v>-3.2396741885360555E-2</v>
      </c>
    </row>
    <row r="220" spans="1:10" x14ac:dyDescent="0.25">
      <c r="A220" s="1">
        <v>44498</v>
      </c>
      <c r="B220">
        <v>149.89999399999999</v>
      </c>
      <c r="C220">
        <v>151.85000600000001</v>
      </c>
      <c r="D220">
        <v>146</v>
      </c>
      <c r="E220">
        <v>149.050003</v>
      </c>
      <c r="F220">
        <v>143.73713699999999</v>
      </c>
      <c r="I220">
        <f t="shared" si="6"/>
        <v>1.4925485976757387</v>
      </c>
      <c r="J220">
        <f t="shared" si="7"/>
        <v>1.1458628771637119E-2</v>
      </c>
    </row>
    <row r="221" spans="1:10" x14ac:dyDescent="0.25">
      <c r="A221" s="1">
        <v>44501</v>
      </c>
      <c r="B221">
        <v>150</v>
      </c>
      <c r="C221">
        <v>153.60000600000001</v>
      </c>
      <c r="D221">
        <v>148.39999399999999</v>
      </c>
      <c r="E221">
        <v>153.14999399999999</v>
      </c>
      <c r="F221">
        <v>147.69099399999999</v>
      </c>
      <c r="I221">
        <f t="shared" si="6"/>
        <v>1.5797640018525587</v>
      </c>
      <c r="J221">
        <f t="shared" si="7"/>
        <v>7.7821207594005442E-3</v>
      </c>
    </row>
    <row r="222" spans="1:10" x14ac:dyDescent="0.25">
      <c r="A222" s="1">
        <v>44502</v>
      </c>
      <c r="B222">
        <v>153.949997</v>
      </c>
      <c r="C222">
        <v>154.800003</v>
      </c>
      <c r="D222">
        <v>151.35000600000001</v>
      </c>
      <c r="E222">
        <v>152.949997</v>
      </c>
      <c r="F222">
        <v>147.49812299999999</v>
      </c>
      <c r="I222">
        <f t="shared" si="6"/>
        <v>1.6395687009188278</v>
      </c>
      <c r="J222">
        <f t="shared" si="7"/>
        <v>-3.8835388614955639E-3</v>
      </c>
    </row>
    <row r="223" spans="1:10" x14ac:dyDescent="0.25">
      <c r="A223" s="1">
        <v>44503</v>
      </c>
      <c r="B223">
        <v>151.199997</v>
      </c>
      <c r="C223">
        <v>154.199997</v>
      </c>
      <c r="D223">
        <v>149.800003</v>
      </c>
      <c r="E223">
        <v>152</v>
      </c>
      <c r="F223">
        <v>146.581985</v>
      </c>
      <c r="I223">
        <f t="shared" si="6"/>
        <v>1.6096659776053892</v>
      </c>
      <c r="J223">
        <f t="shared" si="7"/>
        <v>-8.79335408296247E-3</v>
      </c>
    </row>
    <row r="224" spans="1:10" x14ac:dyDescent="0.25">
      <c r="A224" s="1">
        <v>44504</v>
      </c>
      <c r="B224">
        <v>152</v>
      </c>
      <c r="C224">
        <v>152.85000600000001</v>
      </c>
      <c r="D224">
        <v>151.25</v>
      </c>
      <c r="E224">
        <v>152.050003</v>
      </c>
      <c r="F224">
        <v>146.63020299999999</v>
      </c>
      <c r="I224">
        <f t="shared" si="6"/>
        <v>1.5423859714910644</v>
      </c>
      <c r="J224">
        <f t="shared" si="7"/>
        <v>1.7510155039035444E-2</v>
      </c>
    </row>
    <row r="225" spans="1:10" x14ac:dyDescent="0.25">
      <c r="A225" s="1">
        <v>44508</v>
      </c>
      <c r="B225">
        <v>152.949997</v>
      </c>
      <c r="C225">
        <v>155.550003</v>
      </c>
      <c r="D225">
        <v>151.699997</v>
      </c>
      <c r="E225">
        <v>154.89999399999999</v>
      </c>
      <c r="F225">
        <v>149.37861599999999</v>
      </c>
      <c r="I225">
        <f t="shared" si="6"/>
        <v>1.6769467312803221</v>
      </c>
      <c r="J225">
        <f t="shared" si="7"/>
        <v>1.6576669182942289E-2</v>
      </c>
    </row>
    <row r="226" spans="1:10" x14ac:dyDescent="0.25">
      <c r="A226" s="1">
        <v>44509</v>
      </c>
      <c r="B226">
        <v>156.5</v>
      </c>
      <c r="C226">
        <v>158.14999399999999</v>
      </c>
      <c r="D226">
        <v>155</v>
      </c>
      <c r="E226">
        <v>156.64999399999999</v>
      </c>
      <c r="F226">
        <v>151.066238</v>
      </c>
      <c r="I226">
        <f t="shared" si="6"/>
        <v>1.8065234546638038</v>
      </c>
      <c r="J226">
        <f t="shared" si="7"/>
        <v>3.471696815780335E-3</v>
      </c>
    </row>
    <row r="227" spans="1:10" x14ac:dyDescent="0.25">
      <c r="A227" s="1">
        <v>44510</v>
      </c>
      <c r="B227">
        <v>156.699997</v>
      </c>
      <c r="C227">
        <v>158.699997</v>
      </c>
      <c r="D227">
        <v>156.449997</v>
      </c>
      <c r="E227">
        <v>157.699997</v>
      </c>
      <c r="F227">
        <v>152.078812</v>
      </c>
      <c r="I227">
        <f t="shared" si="6"/>
        <v>1.8339341597743546</v>
      </c>
      <c r="J227">
        <f t="shared" si="7"/>
        <v>-1.1725635738976945E-2</v>
      </c>
    </row>
    <row r="228" spans="1:10" x14ac:dyDescent="0.25">
      <c r="A228" s="1">
        <v>44511</v>
      </c>
      <c r="B228">
        <v>156.60000600000001</v>
      </c>
      <c r="C228">
        <v>156.85000600000001</v>
      </c>
      <c r="D228">
        <v>153.050003</v>
      </c>
      <c r="E228">
        <v>153.5</v>
      </c>
      <c r="F228">
        <v>148.02851899999999</v>
      </c>
      <c r="I228">
        <f t="shared" si="6"/>
        <v>1.741735466752367</v>
      </c>
      <c r="J228">
        <f t="shared" si="7"/>
        <v>-8.0013225850926479E-3</v>
      </c>
    </row>
    <row r="229" spans="1:10" x14ac:dyDescent="0.25">
      <c r="A229" s="1">
        <v>44512</v>
      </c>
      <c r="B229">
        <v>154</v>
      </c>
      <c r="C229">
        <v>155.60000600000001</v>
      </c>
      <c r="D229">
        <v>153.300003</v>
      </c>
      <c r="E229">
        <v>154.64999399999999</v>
      </c>
      <c r="F229">
        <v>149.13752700000001</v>
      </c>
      <c r="I229">
        <f t="shared" si="6"/>
        <v>1.6794387494832099</v>
      </c>
      <c r="J229">
        <f t="shared" si="7"/>
        <v>4.1849705279497537E-2</v>
      </c>
    </row>
    <row r="230" spans="1:10" x14ac:dyDescent="0.25">
      <c r="A230" s="1">
        <v>44515</v>
      </c>
      <c r="B230">
        <v>156.449997</v>
      </c>
      <c r="C230">
        <v>162.25</v>
      </c>
      <c r="D230">
        <v>156</v>
      </c>
      <c r="E230">
        <v>157.800003</v>
      </c>
      <c r="F230">
        <v>152.17524700000001</v>
      </c>
      <c r="I230">
        <f t="shared" si="6"/>
        <v>2.0108569863308823</v>
      </c>
      <c r="J230">
        <f t="shared" si="7"/>
        <v>-1.5841319148455171E-2</v>
      </c>
    </row>
    <row r="231" spans="1:10" x14ac:dyDescent="0.25">
      <c r="A231" s="1">
        <v>44516</v>
      </c>
      <c r="B231">
        <v>159.39999399999999</v>
      </c>
      <c r="C231">
        <v>159.699997</v>
      </c>
      <c r="D231">
        <v>156.800003</v>
      </c>
      <c r="E231">
        <v>157.14999399999999</v>
      </c>
      <c r="F231">
        <v>151.548416</v>
      </c>
      <c r="I231">
        <f t="shared" si="6"/>
        <v>1.8837715335896803</v>
      </c>
      <c r="J231">
        <f t="shared" si="7"/>
        <v>-2.8217419834714774E-3</v>
      </c>
    </row>
    <row r="232" spans="1:10" x14ac:dyDescent="0.25">
      <c r="A232" s="1">
        <v>44517</v>
      </c>
      <c r="B232">
        <v>157</v>
      </c>
      <c r="C232">
        <v>159.25</v>
      </c>
      <c r="D232">
        <v>156.60000600000001</v>
      </c>
      <c r="E232">
        <v>157.39999399999999</v>
      </c>
      <c r="F232">
        <v>151.78950499999999</v>
      </c>
      <c r="I232">
        <f t="shared" si="6"/>
        <v>1.8613448648849054</v>
      </c>
      <c r="J232">
        <f t="shared" si="7"/>
        <v>-1.4229489103964651E-2</v>
      </c>
    </row>
    <row r="233" spans="1:10" x14ac:dyDescent="0.25">
      <c r="A233" s="1">
        <v>44518</v>
      </c>
      <c r="B233">
        <v>157</v>
      </c>
      <c r="C233">
        <v>157</v>
      </c>
      <c r="D233">
        <v>153.699997</v>
      </c>
      <c r="E233">
        <v>154.300003</v>
      </c>
      <c r="F233">
        <v>148.800003</v>
      </c>
      <c r="I233">
        <f t="shared" si="6"/>
        <v>1.7492107738004226</v>
      </c>
      <c r="J233">
        <f t="shared" si="7"/>
        <v>-2.1243174322300717E-2</v>
      </c>
    </row>
    <row r="234" spans="1:10" x14ac:dyDescent="0.25">
      <c r="A234" s="1">
        <v>44522</v>
      </c>
      <c r="B234">
        <v>151.25</v>
      </c>
      <c r="C234">
        <v>153.699997</v>
      </c>
      <c r="D234">
        <v>146</v>
      </c>
      <c r="E234">
        <v>146.550003</v>
      </c>
      <c r="F234">
        <v>146.550003</v>
      </c>
      <c r="I234">
        <f t="shared" si="6"/>
        <v>1.5847472906977262</v>
      </c>
      <c r="J234">
        <f t="shared" si="7"/>
        <v>-3.9819461800115571E-2</v>
      </c>
    </row>
    <row r="235" spans="1:10" x14ac:dyDescent="0.25">
      <c r="A235" s="1">
        <v>44523</v>
      </c>
      <c r="B235">
        <v>145.800003</v>
      </c>
      <c r="C235">
        <v>147.699997</v>
      </c>
      <c r="D235">
        <v>143.39999399999999</v>
      </c>
      <c r="E235">
        <v>146.699997</v>
      </c>
      <c r="F235">
        <v>146.699997</v>
      </c>
      <c r="I235">
        <f t="shared" si="6"/>
        <v>1.2857230478057722</v>
      </c>
      <c r="J235">
        <f t="shared" si="7"/>
        <v>5.3710875486009856E-2</v>
      </c>
    </row>
    <row r="236" spans="1:10" x14ac:dyDescent="0.25">
      <c r="A236" s="1">
        <v>44524</v>
      </c>
      <c r="B236">
        <v>149</v>
      </c>
      <c r="C236">
        <v>155.85000600000001</v>
      </c>
      <c r="D236">
        <v>149</v>
      </c>
      <c r="E236">
        <v>153.449997</v>
      </c>
      <c r="F236">
        <v>153.449997</v>
      </c>
      <c r="I236">
        <f t="shared" si="6"/>
        <v>1.6918980929370413</v>
      </c>
      <c r="J236">
        <f t="shared" si="7"/>
        <v>9.6196253763530955E-4</v>
      </c>
    </row>
    <row r="237" spans="1:10" x14ac:dyDescent="0.25">
      <c r="A237" s="1">
        <v>44525</v>
      </c>
      <c r="B237">
        <v>154</v>
      </c>
      <c r="C237">
        <v>156</v>
      </c>
      <c r="D237">
        <v>152.550003</v>
      </c>
      <c r="E237">
        <v>155.10000600000001</v>
      </c>
      <c r="F237">
        <v>155.10000600000001</v>
      </c>
      <c r="I237">
        <f t="shared" si="6"/>
        <v>1.6993733999850971</v>
      </c>
      <c r="J237">
        <f t="shared" si="7"/>
        <v>-2.4332100659530669E-2</v>
      </c>
    </row>
    <row r="238" spans="1:10" x14ac:dyDescent="0.25">
      <c r="A238" s="1">
        <v>44526</v>
      </c>
      <c r="B238">
        <v>152.25</v>
      </c>
      <c r="C238">
        <v>152.25</v>
      </c>
      <c r="D238">
        <v>146.25</v>
      </c>
      <c r="E238">
        <v>147.10000600000001</v>
      </c>
      <c r="F238">
        <v>147.10000600000001</v>
      </c>
      <c r="I238">
        <f t="shared" si="6"/>
        <v>1.5124832481776258</v>
      </c>
      <c r="J238">
        <f t="shared" si="7"/>
        <v>-4.1574857215346005E-2</v>
      </c>
    </row>
    <row r="239" spans="1:10" x14ac:dyDescent="0.25">
      <c r="A239" s="1">
        <v>44529</v>
      </c>
      <c r="B239">
        <v>145</v>
      </c>
      <c r="C239">
        <v>146.050003</v>
      </c>
      <c r="D239">
        <v>141.89999399999999</v>
      </c>
      <c r="E239">
        <v>144.10000600000001</v>
      </c>
      <c r="F239">
        <v>144.10000600000001</v>
      </c>
      <c r="I239">
        <f t="shared" si="6"/>
        <v>1.2034916800347282</v>
      </c>
      <c r="J239">
        <f t="shared" si="7"/>
        <v>1.1572606911547156E-2</v>
      </c>
    </row>
    <row r="240" spans="1:10" x14ac:dyDescent="0.25">
      <c r="A240" s="1">
        <v>44530</v>
      </c>
      <c r="B240">
        <v>143.35000600000001</v>
      </c>
      <c r="C240">
        <v>147.75</v>
      </c>
      <c r="D240">
        <v>141.10000600000001</v>
      </c>
      <c r="E240">
        <v>142.10000600000001</v>
      </c>
      <c r="F240">
        <v>142.10000600000001</v>
      </c>
      <c r="I240">
        <f t="shared" si="6"/>
        <v>1.2882150660086602</v>
      </c>
      <c r="J240">
        <f t="shared" si="7"/>
        <v>-2.8141912629096509E-2</v>
      </c>
    </row>
    <row r="241" spans="1:10" x14ac:dyDescent="0.25">
      <c r="A241" s="1">
        <v>44531</v>
      </c>
      <c r="B241">
        <v>142.39999399999999</v>
      </c>
      <c r="C241">
        <v>143.64999399999999</v>
      </c>
      <c r="D241">
        <v>139.64999399999999</v>
      </c>
      <c r="E241">
        <v>142.25</v>
      </c>
      <c r="F241">
        <v>142.25</v>
      </c>
      <c r="I241">
        <f t="shared" si="6"/>
        <v>1.0838815343415817</v>
      </c>
      <c r="J241">
        <f t="shared" si="7"/>
        <v>6.9372462855990689E-3</v>
      </c>
    </row>
    <row r="242" spans="1:10" x14ac:dyDescent="0.25">
      <c r="A242" s="1">
        <v>44532</v>
      </c>
      <c r="B242">
        <v>140.5</v>
      </c>
      <c r="C242">
        <v>144.64999399999999</v>
      </c>
      <c r="D242">
        <v>140.39999399999999</v>
      </c>
      <c r="E242">
        <v>144</v>
      </c>
      <c r="F242">
        <v>144</v>
      </c>
      <c r="I242">
        <f t="shared" si="6"/>
        <v>1.1337189081569075</v>
      </c>
      <c r="J242">
        <f t="shared" si="7"/>
        <v>1.5094708559936613E-2</v>
      </c>
    </row>
    <row r="243" spans="1:10" x14ac:dyDescent="0.25">
      <c r="A243" s="1">
        <v>44533</v>
      </c>
      <c r="B243">
        <v>144</v>
      </c>
      <c r="C243">
        <v>146.85000600000001</v>
      </c>
      <c r="D243">
        <v>143.14999399999999</v>
      </c>
      <c r="E243">
        <v>145.89999399999999</v>
      </c>
      <c r="F243">
        <v>145.89999399999999</v>
      </c>
      <c r="I243">
        <f t="shared" si="6"/>
        <v>1.2433617285991103</v>
      </c>
      <c r="J243">
        <f t="shared" si="7"/>
        <v>-6.8329610507614595E-3</v>
      </c>
    </row>
    <row r="244" spans="1:10" x14ac:dyDescent="0.25">
      <c r="A244" s="1">
        <v>44536</v>
      </c>
      <c r="B244">
        <v>145.800003</v>
      </c>
      <c r="C244">
        <v>145.85000600000001</v>
      </c>
      <c r="D244">
        <v>142.75</v>
      </c>
      <c r="E244">
        <v>143.35000600000001</v>
      </c>
      <c r="F244">
        <v>143.35000600000001</v>
      </c>
      <c r="I244">
        <f t="shared" si="6"/>
        <v>1.1935243547837846</v>
      </c>
      <c r="J244">
        <f t="shared" si="7"/>
        <v>2.7387486600806226E-3</v>
      </c>
    </row>
    <row r="245" spans="1:10" x14ac:dyDescent="0.25">
      <c r="A245" s="1">
        <v>44537</v>
      </c>
      <c r="B245">
        <v>145</v>
      </c>
      <c r="C245">
        <v>146.25</v>
      </c>
      <c r="D245">
        <v>144.5</v>
      </c>
      <c r="E245">
        <v>145.89999399999999</v>
      </c>
      <c r="F245">
        <v>145.89999399999999</v>
      </c>
      <c r="I245">
        <f t="shared" si="6"/>
        <v>1.2134590052856717</v>
      </c>
      <c r="J245">
        <f t="shared" si="7"/>
        <v>2.7648463229455494E-2</v>
      </c>
    </row>
    <row r="246" spans="1:10" x14ac:dyDescent="0.25">
      <c r="A246" s="1">
        <v>44538</v>
      </c>
      <c r="B246">
        <v>147</v>
      </c>
      <c r="C246">
        <v>150.35000600000001</v>
      </c>
      <c r="D246">
        <v>146.800003</v>
      </c>
      <c r="E246">
        <v>148.39999399999999</v>
      </c>
      <c r="F246">
        <v>148.39999399999999</v>
      </c>
      <c r="I246">
        <f t="shared" si="6"/>
        <v>1.4177925369527502</v>
      </c>
      <c r="J246">
        <f t="shared" si="7"/>
        <v>-2.9975842595545924E-3</v>
      </c>
    </row>
    <row r="247" spans="1:10" x14ac:dyDescent="0.25">
      <c r="A247" s="1">
        <v>44539</v>
      </c>
      <c r="B247">
        <v>149.5</v>
      </c>
      <c r="C247">
        <v>149.89999399999999</v>
      </c>
      <c r="D247">
        <v>146.35000600000001</v>
      </c>
      <c r="E247">
        <v>147.35000600000001</v>
      </c>
      <c r="F247">
        <v>147.35000600000001</v>
      </c>
      <c r="I247">
        <f t="shared" si="6"/>
        <v>1.3953651206873672</v>
      </c>
      <c r="J247">
        <f t="shared" si="7"/>
        <v>-1.2756091317751661E-2</v>
      </c>
    </row>
    <row r="248" spans="1:10" x14ac:dyDescent="0.25">
      <c r="A248" s="1">
        <v>44540</v>
      </c>
      <c r="B248">
        <v>146.25</v>
      </c>
      <c r="C248">
        <v>148</v>
      </c>
      <c r="D248">
        <v>145.550003</v>
      </c>
      <c r="E248">
        <v>147.550003</v>
      </c>
      <c r="F248">
        <v>147.550003</v>
      </c>
      <c r="I248">
        <f>STANDARDIZE(C248,$M$4,$M$5)</f>
        <v>1.3006744094624916</v>
      </c>
    </row>
  </sheetData>
  <mergeCells count="3">
    <mergeCell ref="I1:K1"/>
    <mergeCell ref="L14:L17"/>
    <mergeCell ref="L19:L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4417-E36D-4F51-ABB8-A62AAFEA9FF5}">
  <dimension ref="A1:L247"/>
  <sheetViews>
    <sheetView workbookViewId="0">
      <selection activeCell="J21" sqref="J21"/>
    </sheetView>
  </sheetViews>
  <sheetFormatPr defaultColWidth="16.42578125" defaultRowHeight="15" customHeight="1" x14ac:dyDescent="0.2"/>
  <cols>
    <col min="1" max="1" width="11.85546875" style="41" customWidth="1"/>
    <col min="2" max="6" width="12.42578125" style="41" customWidth="1"/>
    <col min="7" max="7" width="19.28515625" style="41" customWidth="1"/>
    <col min="8" max="8" width="13.85546875" style="41" customWidth="1"/>
    <col min="9" max="9" width="10.140625" style="41" customWidth="1"/>
    <col min="10" max="10" width="34.28515625" style="41" customWidth="1"/>
    <col min="11" max="11" width="13.5703125" style="41" customWidth="1"/>
    <col min="12" max="16384" width="16.42578125" style="41"/>
  </cols>
  <sheetData>
    <row r="1" spans="1:1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40</v>
      </c>
      <c r="H1" s="40" t="s">
        <v>41</v>
      </c>
    </row>
    <row r="2" spans="1:11" ht="14.25" x14ac:dyDescent="0.2">
      <c r="A2" s="42">
        <v>44179</v>
      </c>
      <c r="B2" s="43">
        <v>107.449997</v>
      </c>
      <c r="C2" s="41">
        <v>107.900002</v>
      </c>
      <c r="D2" s="41">
        <v>102</v>
      </c>
      <c r="E2" s="41">
        <v>102.550003</v>
      </c>
      <c r="F2" s="41">
        <v>102.550003</v>
      </c>
      <c r="G2" s="41">
        <f t="shared" ref="G2:G247" si="0">STANDARDIZE(C2, $K$5, $K$7)</f>
        <v>3.1016805434169346</v>
      </c>
      <c r="H2" s="44">
        <f>LN(C3/C2)</f>
        <v>-2.486641823727918E-2</v>
      </c>
      <c r="J2" s="41" t="s">
        <v>42</v>
      </c>
      <c r="K2" s="41" t="s">
        <v>2</v>
      </c>
    </row>
    <row r="3" spans="1:11" ht="14.25" x14ac:dyDescent="0.2">
      <c r="A3" s="42">
        <v>44180</v>
      </c>
      <c r="B3" s="41">
        <v>103.650002</v>
      </c>
      <c r="C3" s="41">
        <v>105.25</v>
      </c>
      <c r="D3" s="41">
        <v>102.199997</v>
      </c>
      <c r="E3" s="41">
        <v>103.099998</v>
      </c>
      <c r="F3" s="41">
        <v>103.099998</v>
      </c>
      <c r="G3" s="41">
        <f t="shared" si="0"/>
        <v>2.8132167564450965</v>
      </c>
      <c r="H3" s="44">
        <f t="shared" ref="H3:H66" si="1">LN(C4/C3)</f>
        <v>1.9290205033155212E-2</v>
      </c>
    </row>
    <row r="4" spans="1:11" x14ac:dyDescent="0.25">
      <c r="A4" s="42">
        <v>44181</v>
      </c>
      <c r="B4" s="41">
        <v>103.400002</v>
      </c>
      <c r="C4" s="41">
        <v>107.300003</v>
      </c>
      <c r="D4" s="41">
        <v>102</v>
      </c>
      <c r="E4" s="41">
        <v>105.300003</v>
      </c>
      <c r="F4" s="41">
        <v>105.300003</v>
      </c>
      <c r="G4" s="41">
        <f t="shared" si="0"/>
        <v>3.036368146022776</v>
      </c>
      <c r="H4" s="44">
        <f t="shared" si="1"/>
        <v>-9.8338697911197082E-3</v>
      </c>
      <c r="J4" s="40" t="s">
        <v>43</v>
      </c>
      <c r="K4" s="40"/>
    </row>
    <row r="5" spans="1:11" ht="14.25" x14ac:dyDescent="0.2">
      <c r="A5" s="42">
        <v>44182</v>
      </c>
      <c r="B5" s="41">
        <v>103.900002</v>
      </c>
      <c r="C5" s="41">
        <v>106.25</v>
      </c>
      <c r="D5" s="41">
        <v>100</v>
      </c>
      <c r="E5" s="41">
        <v>101.599998</v>
      </c>
      <c r="F5" s="41">
        <v>101.599998</v>
      </c>
      <c r="G5" s="41">
        <f t="shared" si="0"/>
        <v>2.9220709335256565</v>
      </c>
      <c r="H5" s="44">
        <f t="shared" si="1"/>
        <v>-1.1834457647002796E-2</v>
      </c>
      <c r="J5" s="41" t="s">
        <v>44</v>
      </c>
      <c r="K5" s="41">
        <f>AVERAGE(C2:C247)</f>
        <v>79.406097341463408</v>
      </c>
    </row>
    <row r="6" spans="1:11" ht="14.25" x14ac:dyDescent="0.2">
      <c r="A6" s="42">
        <v>44183</v>
      </c>
      <c r="B6" s="41">
        <v>103.300003</v>
      </c>
      <c r="C6" s="41">
        <v>105</v>
      </c>
      <c r="D6" s="41">
        <v>101.099998</v>
      </c>
      <c r="E6" s="41">
        <v>101.650002</v>
      </c>
      <c r="F6" s="41">
        <v>101.650002</v>
      </c>
      <c r="G6" s="41">
        <f t="shared" si="0"/>
        <v>2.7860032121749563</v>
      </c>
      <c r="H6" s="44">
        <f t="shared" si="1"/>
        <v>-4.1318149330730976E-2</v>
      </c>
      <c r="J6" s="41" t="s">
        <v>45</v>
      </c>
      <c r="K6" s="41">
        <f>_xlfn.VAR.S(C2:C247)</f>
        <v>84.393656158440606</v>
      </c>
    </row>
    <row r="7" spans="1:11" ht="14.25" x14ac:dyDescent="0.2">
      <c r="A7" s="42">
        <v>44186</v>
      </c>
      <c r="B7" s="41">
        <v>100.75</v>
      </c>
      <c r="C7" s="41">
        <v>100.75</v>
      </c>
      <c r="D7" s="41">
        <v>91.5</v>
      </c>
      <c r="E7" s="41">
        <v>91.5</v>
      </c>
      <c r="F7" s="41">
        <v>91.5</v>
      </c>
      <c r="G7" s="41">
        <f t="shared" si="0"/>
        <v>2.3233729595825765</v>
      </c>
      <c r="H7" s="44">
        <f t="shared" si="1"/>
        <v>-0.11061280701763855</v>
      </c>
      <c r="J7" s="41" t="s">
        <v>46</v>
      </c>
      <c r="K7" s="41">
        <f>_xlfn.STDEV.S(C2:C247)</f>
        <v>9.1866019919467838</v>
      </c>
    </row>
    <row r="8" spans="1:11" ht="14.25" x14ac:dyDescent="0.2">
      <c r="A8" s="42">
        <v>44187</v>
      </c>
      <c r="B8" s="41">
        <v>85</v>
      </c>
      <c r="C8" s="41">
        <v>90.199996999999996</v>
      </c>
      <c r="D8" s="41">
        <v>82.349997999999999</v>
      </c>
      <c r="E8" s="41">
        <v>88.900002000000001</v>
      </c>
      <c r="F8" s="41">
        <v>88.900002000000001</v>
      </c>
      <c r="G8" s="41">
        <f t="shared" si="0"/>
        <v>1.1749610648201374</v>
      </c>
      <c r="H8" s="44">
        <f t="shared" si="1"/>
        <v>8.038380505632127E-2</v>
      </c>
      <c r="J8" s="41" t="s">
        <v>47</v>
      </c>
      <c r="K8" s="41">
        <f>SKEW(C2:C247)</f>
        <v>0.6727445028441531</v>
      </c>
    </row>
    <row r="9" spans="1:11" ht="14.25" x14ac:dyDescent="0.2">
      <c r="A9" s="42">
        <v>44188</v>
      </c>
      <c r="B9" s="41">
        <v>89.349997999999999</v>
      </c>
      <c r="C9" s="41">
        <v>97.75</v>
      </c>
      <c r="D9" s="41">
        <v>89.050003000000004</v>
      </c>
      <c r="E9" s="41">
        <v>97.75</v>
      </c>
      <c r="F9" s="41">
        <v>97.75</v>
      </c>
      <c r="G9" s="41">
        <f t="shared" si="0"/>
        <v>1.9968104283408967</v>
      </c>
      <c r="H9" s="44">
        <f t="shared" si="1"/>
        <v>1.7241776268593065E-2</v>
      </c>
      <c r="J9" s="41" t="s">
        <v>48</v>
      </c>
      <c r="K9" s="41">
        <f>KURT(C2:C247)</f>
        <v>0.41085011508084301</v>
      </c>
    </row>
    <row r="10" spans="1:11" ht="14.25" x14ac:dyDescent="0.2">
      <c r="A10" s="42">
        <v>44189</v>
      </c>
      <c r="B10" s="41">
        <v>99</v>
      </c>
      <c r="C10" s="41">
        <v>99.449996999999996</v>
      </c>
      <c r="D10" s="41">
        <v>94.650002000000001</v>
      </c>
      <c r="E10" s="41">
        <v>95.25</v>
      </c>
      <c r="F10" s="41">
        <v>95.25</v>
      </c>
      <c r="G10" s="41">
        <f t="shared" si="0"/>
        <v>2.1818622028153172</v>
      </c>
      <c r="H10" s="44">
        <f t="shared" si="1"/>
        <v>-1.9802597130266691E-2</v>
      </c>
    </row>
    <row r="11" spans="1:11" x14ac:dyDescent="0.25">
      <c r="A11" s="42">
        <v>44193</v>
      </c>
      <c r="B11" s="41">
        <v>96.25</v>
      </c>
      <c r="C11" s="41">
        <v>97.5</v>
      </c>
      <c r="D11" s="41">
        <v>94</v>
      </c>
      <c r="E11" s="41">
        <v>95.849997999999999</v>
      </c>
      <c r="F11" s="41">
        <v>95.849997999999999</v>
      </c>
      <c r="G11" s="41">
        <f t="shared" si="0"/>
        <v>1.9695968840707567</v>
      </c>
      <c r="H11" s="44">
        <f t="shared" si="1"/>
        <v>-1.0261468214313842E-3</v>
      </c>
      <c r="J11" s="40" t="s">
        <v>49</v>
      </c>
      <c r="K11" s="40"/>
    </row>
    <row r="12" spans="1:11" ht="14.25" x14ac:dyDescent="0.2">
      <c r="A12" s="42">
        <v>44194</v>
      </c>
      <c r="B12" s="41">
        <v>96.5</v>
      </c>
      <c r="C12" s="41">
        <v>97.400002000000001</v>
      </c>
      <c r="D12" s="41">
        <v>94.199996999999996</v>
      </c>
      <c r="E12" s="41">
        <v>94.849997999999999</v>
      </c>
      <c r="F12" s="41">
        <v>94.849997999999999</v>
      </c>
      <c r="G12" s="41">
        <f t="shared" si="0"/>
        <v>1.958711684071055</v>
      </c>
      <c r="H12" s="44">
        <f t="shared" si="1"/>
        <v>5.1316398618125717E-4</v>
      </c>
      <c r="J12" s="41" t="s">
        <v>50</v>
      </c>
      <c r="K12" s="44">
        <f>AVERAGE(H2:H247)</f>
        <v>-1.7226626705160114E-3</v>
      </c>
    </row>
    <row r="13" spans="1:11" ht="14.25" x14ac:dyDescent="0.2">
      <c r="A13" s="42">
        <v>44195</v>
      </c>
      <c r="B13" s="41">
        <v>94.900002000000001</v>
      </c>
      <c r="C13" s="41">
        <v>97.449996999999996</v>
      </c>
      <c r="D13" s="41">
        <v>91</v>
      </c>
      <c r="E13" s="41">
        <v>95.150002000000001</v>
      </c>
      <c r="F13" s="41">
        <v>95.150002000000001</v>
      </c>
      <c r="G13" s="41">
        <f t="shared" si="0"/>
        <v>1.964153848654197</v>
      </c>
      <c r="H13" s="44">
        <f t="shared" si="1"/>
        <v>-1.2910068681922302E-2</v>
      </c>
      <c r="J13" s="41" t="s">
        <v>51</v>
      </c>
      <c r="K13" s="41">
        <f>_xlfn.VAR.S(H2:H247)</f>
        <v>6.7114399732667222E-4</v>
      </c>
    </row>
    <row r="14" spans="1:11" ht="14.25" x14ac:dyDescent="0.2">
      <c r="A14" s="42">
        <v>44196</v>
      </c>
      <c r="B14" s="41">
        <v>94.5</v>
      </c>
      <c r="C14" s="41">
        <v>96.199996999999996</v>
      </c>
      <c r="D14" s="41">
        <v>93.25</v>
      </c>
      <c r="E14" s="41">
        <v>94.949996999999996</v>
      </c>
      <c r="F14" s="41">
        <v>94.949996999999996</v>
      </c>
      <c r="G14" s="41">
        <f t="shared" si="0"/>
        <v>1.8280861273034972</v>
      </c>
      <c r="H14" s="44">
        <f t="shared" si="1"/>
        <v>-5.2110593756833816E-3</v>
      </c>
    </row>
    <row r="15" spans="1:11" x14ac:dyDescent="0.25">
      <c r="A15" s="42">
        <v>44197</v>
      </c>
      <c r="B15" s="41">
        <v>94.949996999999996</v>
      </c>
      <c r="C15" s="41">
        <v>95.699996999999996</v>
      </c>
      <c r="D15" s="41">
        <v>94.25</v>
      </c>
      <c r="E15" s="41">
        <v>94.599997999999999</v>
      </c>
      <c r="F15" s="41">
        <v>94.599997999999999</v>
      </c>
      <c r="G15" s="41">
        <f t="shared" si="0"/>
        <v>1.7736590387632172</v>
      </c>
      <c r="H15" s="44">
        <f t="shared" si="1"/>
        <v>1.555241349124967E-2</v>
      </c>
      <c r="J15" s="40" t="s">
        <v>52</v>
      </c>
      <c r="K15" s="40"/>
    </row>
    <row r="16" spans="1:11" ht="14.25" x14ac:dyDescent="0.2">
      <c r="A16" s="42">
        <v>44200</v>
      </c>
      <c r="B16" s="41">
        <v>97</v>
      </c>
      <c r="C16" s="41">
        <v>97.199996999999996</v>
      </c>
      <c r="D16" s="41">
        <v>94.349997999999999</v>
      </c>
      <c r="E16" s="41">
        <v>95.25</v>
      </c>
      <c r="F16" s="41">
        <v>95.25</v>
      </c>
      <c r="G16" s="41">
        <f t="shared" si="0"/>
        <v>1.9369403043840572</v>
      </c>
      <c r="H16" s="44">
        <f t="shared" si="1"/>
        <v>-1.9216369531121488E-2</v>
      </c>
      <c r="J16" s="41" t="s">
        <v>53</v>
      </c>
      <c r="K16" s="41">
        <f>AVERAGE(G2:G247)</f>
        <v>8.6245373986124968E-16</v>
      </c>
    </row>
    <row r="17" spans="1:12" ht="14.25" x14ac:dyDescent="0.2">
      <c r="A17" s="42">
        <v>44201</v>
      </c>
      <c r="B17" s="41">
        <v>93</v>
      </c>
      <c r="C17" s="41">
        <v>95.349997999999999</v>
      </c>
      <c r="D17" s="41">
        <v>92.900002000000001</v>
      </c>
      <c r="E17" s="41">
        <v>93.849997999999999</v>
      </c>
      <c r="F17" s="41">
        <v>93.849997999999999</v>
      </c>
      <c r="G17" s="41">
        <f t="shared" si="0"/>
        <v>1.7355601856391987</v>
      </c>
      <c r="H17" s="44">
        <f t="shared" si="1"/>
        <v>1.5719364156106131E-3</v>
      </c>
      <c r="J17" s="41" t="s">
        <v>54</v>
      </c>
      <c r="K17" s="41">
        <f>_xlfn.VAR.S(G2:G247)</f>
        <v>1.000000000000014</v>
      </c>
    </row>
    <row r="18" spans="1:12" ht="14.25" x14ac:dyDescent="0.2">
      <c r="A18" s="42">
        <v>44202</v>
      </c>
      <c r="B18" s="41">
        <v>94.349997999999999</v>
      </c>
      <c r="C18" s="41">
        <v>95.5</v>
      </c>
      <c r="D18" s="41">
        <v>92.5</v>
      </c>
      <c r="E18" s="41">
        <v>93.599997999999999</v>
      </c>
      <c r="F18" s="41">
        <v>93.599997999999999</v>
      </c>
      <c r="G18" s="41">
        <f t="shared" si="0"/>
        <v>1.7518885299096367</v>
      </c>
      <c r="H18" s="44">
        <f t="shared" si="1"/>
        <v>-4.1972989658343477E-3</v>
      </c>
    </row>
    <row r="19" spans="1:12" x14ac:dyDescent="0.25">
      <c r="A19" s="42">
        <v>44203</v>
      </c>
      <c r="B19" s="41">
        <v>94.449996999999996</v>
      </c>
      <c r="C19" s="41">
        <v>95.099997999999999</v>
      </c>
      <c r="D19" s="41">
        <v>92.050003000000004</v>
      </c>
      <c r="E19" s="41">
        <v>93.449996999999996</v>
      </c>
      <c r="F19" s="41">
        <v>93.449996999999996</v>
      </c>
      <c r="G19" s="41">
        <f t="shared" si="0"/>
        <v>1.7083466413690587</v>
      </c>
      <c r="H19" s="44">
        <f t="shared" si="1"/>
        <v>-1.5785428581324228E-3</v>
      </c>
      <c r="J19" s="93" t="s">
        <v>96</v>
      </c>
      <c r="K19" s="94"/>
      <c r="L19" s="94"/>
    </row>
    <row r="20" spans="1:12" ht="14.25" x14ac:dyDescent="0.2">
      <c r="A20" s="42">
        <v>44204</v>
      </c>
      <c r="B20" s="41">
        <v>94.400002000000001</v>
      </c>
      <c r="C20" s="41">
        <v>94.949996999999996</v>
      </c>
      <c r="D20" s="41">
        <v>93.5</v>
      </c>
      <c r="E20" s="41">
        <v>93.849997999999999</v>
      </c>
      <c r="F20" s="41">
        <v>93.849997999999999</v>
      </c>
      <c r="G20" s="41">
        <f t="shared" si="0"/>
        <v>1.6920184059527972</v>
      </c>
      <c r="H20" s="44">
        <f t="shared" si="1"/>
        <v>-6.3391550458270305E-3</v>
      </c>
    </row>
    <row r="21" spans="1:12" ht="15.75" customHeight="1" x14ac:dyDescent="0.2">
      <c r="A21" s="42">
        <v>44207</v>
      </c>
      <c r="B21" s="41">
        <v>94.349997999999999</v>
      </c>
      <c r="C21" s="41">
        <v>94.349997999999999</v>
      </c>
      <c r="D21" s="41">
        <v>92.550003000000004</v>
      </c>
      <c r="E21" s="41">
        <v>92.900002000000001</v>
      </c>
      <c r="F21" s="41">
        <v>92.900002000000001</v>
      </c>
      <c r="G21" s="41">
        <f t="shared" si="0"/>
        <v>1.6267060085586387</v>
      </c>
      <c r="H21" s="44">
        <f t="shared" si="1"/>
        <v>1.3684466178937081E-2</v>
      </c>
    </row>
    <row r="22" spans="1:12" ht="15.75" customHeight="1" x14ac:dyDescent="0.2">
      <c r="A22" s="42">
        <v>44208</v>
      </c>
      <c r="B22" s="41">
        <v>93.5</v>
      </c>
      <c r="C22" s="41">
        <v>95.650002000000001</v>
      </c>
      <c r="D22" s="41">
        <v>93.400002000000001</v>
      </c>
      <c r="E22" s="41">
        <v>93.75</v>
      </c>
      <c r="F22" s="41">
        <v>93.75</v>
      </c>
      <c r="G22" s="41">
        <f t="shared" si="0"/>
        <v>1.768216874180075</v>
      </c>
      <c r="H22" s="44">
        <f t="shared" si="1"/>
        <v>-9.4538728332920399E-3</v>
      </c>
    </row>
    <row r="23" spans="1:12" ht="15.75" customHeight="1" x14ac:dyDescent="0.2">
      <c r="A23" s="42">
        <v>44209</v>
      </c>
      <c r="B23" s="41">
        <v>94.400002000000001</v>
      </c>
      <c r="C23" s="41">
        <v>94.75</v>
      </c>
      <c r="D23" s="41">
        <v>91.150002000000001</v>
      </c>
      <c r="E23" s="41">
        <v>92.599997999999999</v>
      </c>
      <c r="F23" s="41">
        <v>92.599997999999999</v>
      </c>
      <c r="G23" s="41">
        <f t="shared" si="0"/>
        <v>1.6702478970992169</v>
      </c>
      <c r="H23" s="44">
        <f t="shared" si="1"/>
        <v>-1.9180162070500151E-2</v>
      </c>
    </row>
    <row r="24" spans="1:12" ht="15.75" customHeight="1" x14ac:dyDescent="0.2">
      <c r="A24" s="42">
        <v>44210</v>
      </c>
      <c r="B24" s="41">
        <v>92.650002000000001</v>
      </c>
      <c r="C24" s="41">
        <v>92.949996999999996</v>
      </c>
      <c r="D24" s="41">
        <v>91</v>
      </c>
      <c r="E24" s="41">
        <v>91.25</v>
      </c>
      <c r="F24" s="41">
        <v>91.25</v>
      </c>
      <c r="G24" s="41">
        <f t="shared" si="0"/>
        <v>1.4743100517916772</v>
      </c>
      <c r="H24" s="44">
        <f t="shared" si="1"/>
        <v>-1.1360630767608761E-2</v>
      </c>
    </row>
    <row r="25" spans="1:12" ht="15.75" customHeight="1" x14ac:dyDescent="0.2">
      <c r="A25" s="42">
        <v>44211</v>
      </c>
      <c r="B25" s="41">
        <v>91.849997999999999</v>
      </c>
      <c r="C25" s="41">
        <v>91.900002000000001</v>
      </c>
      <c r="D25" s="41">
        <v>88.25</v>
      </c>
      <c r="E25" s="41">
        <v>89.550003000000004</v>
      </c>
      <c r="F25" s="41">
        <v>89.550003000000004</v>
      </c>
      <c r="G25" s="41">
        <f t="shared" si="0"/>
        <v>1.3600137101279752</v>
      </c>
      <c r="H25" s="44">
        <f t="shared" si="1"/>
        <v>-1.5351200418546321E-2</v>
      </c>
    </row>
    <row r="26" spans="1:12" ht="15.75" customHeight="1" x14ac:dyDescent="0.2">
      <c r="A26" s="42">
        <v>44214</v>
      </c>
      <c r="B26" s="41">
        <v>90.150002000000001</v>
      </c>
      <c r="C26" s="41">
        <v>90.5</v>
      </c>
      <c r="D26" s="41">
        <v>86.150002000000001</v>
      </c>
      <c r="E26" s="41">
        <v>87.25</v>
      </c>
      <c r="F26" s="41">
        <v>87.25</v>
      </c>
      <c r="G26" s="41">
        <f t="shared" si="0"/>
        <v>1.207617644506837</v>
      </c>
      <c r="H26" s="44">
        <f t="shared" si="1"/>
        <v>7.7050134796678828E-3</v>
      </c>
    </row>
    <row r="27" spans="1:12" ht="15.75" customHeight="1" x14ac:dyDescent="0.2">
      <c r="A27" s="42">
        <v>44215</v>
      </c>
      <c r="B27" s="41">
        <v>88.349997999999999</v>
      </c>
      <c r="C27" s="41">
        <v>91.199996999999996</v>
      </c>
      <c r="D27" s="41">
        <v>88.150002000000001</v>
      </c>
      <c r="E27" s="41">
        <v>90.199996999999996</v>
      </c>
      <c r="F27" s="41">
        <v>90.199996999999996</v>
      </c>
      <c r="G27" s="41">
        <f t="shared" si="0"/>
        <v>1.2838152419006974</v>
      </c>
      <c r="H27" s="44">
        <f t="shared" si="1"/>
        <v>2.704329304175181E-2</v>
      </c>
    </row>
    <row r="28" spans="1:12" ht="15.75" customHeight="1" x14ac:dyDescent="0.2">
      <c r="A28" s="42">
        <v>44216</v>
      </c>
      <c r="B28" s="41">
        <v>90.25</v>
      </c>
      <c r="C28" s="41">
        <v>93.699996999999996</v>
      </c>
      <c r="D28" s="41">
        <v>89</v>
      </c>
      <c r="E28" s="41">
        <v>90.75</v>
      </c>
      <c r="F28" s="41">
        <v>90.75</v>
      </c>
      <c r="G28" s="41">
        <f t="shared" si="0"/>
        <v>1.5559506846020972</v>
      </c>
      <c r="H28" s="44">
        <f t="shared" si="1"/>
        <v>-2.136720932658865E-3</v>
      </c>
    </row>
    <row r="29" spans="1:12" ht="15.75" customHeight="1" x14ac:dyDescent="0.2">
      <c r="A29" s="42">
        <v>44217</v>
      </c>
      <c r="B29" s="41">
        <v>91.25</v>
      </c>
      <c r="C29" s="41">
        <v>93.5</v>
      </c>
      <c r="D29" s="41">
        <v>88.5</v>
      </c>
      <c r="E29" s="41">
        <v>89.150002000000001</v>
      </c>
      <c r="F29" s="41">
        <v>89.150002000000001</v>
      </c>
      <c r="G29" s="41">
        <f t="shared" si="0"/>
        <v>1.5341801757485169</v>
      </c>
      <c r="H29" s="44">
        <f t="shared" si="1"/>
        <v>-3.64864644600685E-2</v>
      </c>
    </row>
    <row r="30" spans="1:12" ht="15.75" customHeight="1" x14ac:dyDescent="0.2">
      <c r="A30" s="42">
        <v>44218</v>
      </c>
      <c r="B30" s="41">
        <v>89.150002000000001</v>
      </c>
      <c r="C30" s="41">
        <v>90.150002000000001</v>
      </c>
      <c r="D30" s="41">
        <v>87</v>
      </c>
      <c r="E30" s="41">
        <v>87.949996999999996</v>
      </c>
      <c r="F30" s="41">
        <v>87.949996999999996</v>
      </c>
      <c r="G30" s="41">
        <f t="shared" si="0"/>
        <v>1.1695189002369952</v>
      </c>
      <c r="H30" s="44">
        <f t="shared" si="1"/>
        <v>-1.4525439743760823E-2</v>
      </c>
    </row>
    <row r="31" spans="1:12" ht="15.75" customHeight="1" x14ac:dyDescent="0.2">
      <c r="A31" s="42">
        <v>44221</v>
      </c>
      <c r="B31" s="41">
        <v>88.099997999999999</v>
      </c>
      <c r="C31" s="41">
        <v>88.849997999999999</v>
      </c>
      <c r="D31" s="41">
        <v>84.550003000000004</v>
      </c>
      <c r="E31" s="41">
        <v>85.550003000000004</v>
      </c>
      <c r="F31" s="41">
        <v>85.550003000000004</v>
      </c>
      <c r="G31" s="41">
        <f t="shared" si="0"/>
        <v>1.0280080346155589</v>
      </c>
      <c r="H31" s="44">
        <f t="shared" si="1"/>
        <v>-3.6096741492912886E-2</v>
      </c>
    </row>
    <row r="32" spans="1:12" ht="15.75" customHeight="1" x14ac:dyDescent="0.2">
      <c r="A32" s="42">
        <v>44223</v>
      </c>
      <c r="B32" s="41">
        <v>85.699996999999996</v>
      </c>
      <c r="C32" s="41">
        <v>85.699996999999996</v>
      </c>
      <c r="D32" s="41">
        <v>83.150002000000001</v>
      </c>
      <c r="E32" s="41">
        <v>84.099997999999999</v>
      </c>
      <c r="F32" s="41">
        <v>84.099997999999999</v>
      </c>
      <c r="G32" s="41">
        <f t="shared" si="0"/>
        <v>0.68511726795761763</v>
      </c>
      <c r="H32" s="44">
        <f t="shared" si="1"/>
        <v>-2.2419747310339695E-2</v>
      </c>
    </row>
    <row r="33" spans="1:8" ht="15.75" customHeight="1" x14ac:dyDescent="0.2">
      <c r="A33" s="42">
        <v>44224</v>
      </c>
      <c r="B33" s="41">
        <v>81.599997999999999</v>
      </c>
      <c r="C33" s="41">
        <v>83.800003000000004</v>
      </c>
      <c r="D33" s="41">
        <v>81</v>
      </c>
      <c r="E33" s="41">
        <v>81.900002000000001</v>
      </c>
      <c r="F33" s="41">
        <v>81.900002000000001</v>
      </c>
      <c r="G33" s="41">
        <f t="shared" si="0"/>
        <v>0.478294984629617</v>
      </c>
      <c r="H33" s="44">
        <f t="shared" si="1"/>
        <v>8.3184910755687153E-3</v>
      </c>
    </row>
    <row r="34" spans="1:8" ht="15.75" customHeight="1" x14ac:dyDescent="0.2">
      <c r="A34" s="42">
        <v>44225</v>
      </c>
      <c r="B34" s="41">
        <v>82.650002000000001</v>
      </c>
      <c r="C34" s="41">
        <v>84.5</v>
      </c>
      <c r="D34" s="41">
        <v>82.25</v>
      </c>
      <c r="E34" s="41">
        <v>82.800003000000004</v>
      </c>
      <c r="F34" s="41">
        <v>82.800003000000004</v>
      </c>
      <c r="G34" s="41">
        <f t="shared" si="0"/>
        <v>0.55449258202347729</v>
      </c>
      <c r="H34" s="44">
        <f t="shared" si="1"/>
        <v>1.4101256234771015E-2</v>
      </c>
    </row>
    <row r="35" spans="1:8" ht="15.75" customHeight="1" x14ac:dyDescent="0.2">
      <c r="A35" s="42">
        <v>44228</v>
      </c>
      <c r="B35" s="41">
        <v>83.300003000000004</v>
      </c>
      <c r="C35" s="41">
        <v>85.699996999999996</v>
      </c>
      <c r="D35" s="41">
        <v>83</v>
      </c>
      <c r="E35" s="41">
        <v>84.699996999999996</v>
      </c>
      <c r="F35" s="41">
        <v>84.699996999999996</v>
      </c>
      <c r="G35" s="41">
        <f t="shared" si="0"/>
        <v>0.68511726795761763</v>
      </c>
      <c r="H35" s="44">
        <f t="shared" si="1"/>
        <v>1.620407029844528E-2</v>
      </c>
    </row>
    <row r="36" spans="1:8" ht="15.75" customHeight="1" x14ac:dyDescent="0.2">
      <c r="A36" s="42">
        <v>44229</v>
      </c>
      <c r="B36" s="41">
        <v>85.550003000000004</v>
      </c>
      <c r="C36" s="41">
        <v>87.099997999999999</v>
      </c>
      <c r="D36" s="41">
        <v>85.099997999999999</v>
      </c>
      <c r="E36" s="41">
        <v>85.400002000000001</v>
      </c>
      <c r="F36" s="41">
        <v>85.400002000000001</v>
      </c>
      <c r="G36" s="41">
        <f t="shared" si="0"/>
        <v>0.83751322472457901</v>
      </c>
      <c r="H36" s="44">
        <f t="shared" si="1"/>
        <v>-4.6030117119249744E-3</v>
      </c>
    </row>
    <row r="37" spans="1:8" ht="15.75" customHeight="1" x14ac:dyDescent="0.2">
      <c r="A37" s="42">
        <v>44230</v>
      </c>
      <c r="B37" s="41">
        <v>85.199996999999996</v>
      </c>
      <c r="C37" s="41">
        <v>86.699996999999996</v>
      </c>
      <c r="D37" s="41">
        <v>84.050003000000004</v>
      </c>
      <c r="E37" s="41">
        <v>85.5</v>
      </c>
      <c r="F37" s="41">
        <v>85.5</v>
      </c>
      <c r="G37" s="41">
        <f t="shared" si="0"/>
        <v>0.79397144503817763</v>
      </c>
      <c r="H37" s="44">
        <f t="shared" si="1"/>
        <v>1.7153079814720133E-2</v>
      </c>
    </row>
    <row r="38" spans="1:8" ht="15.75" customHeight="1" x14ac:dyDescent="0.2">
      <c r="A38" s="42">
        <v>44231</v>
      </c>
      <c r="B38" s="41">
        <v>85.949996999999996</v>
      </c>
      <c r="C38" s="41">
        <v>88.199996999999996</v>
      </c>
      <c r="D38" s="41">
        <v>85.5</v>
      </c>
      <c r="E38" s="41">
        <v>86.849997999999999</v>
      </c>
      <c r="F38" s="41">
        <v>86.849997999999999</v>
      </c>
      <c r="G38" s="41">
        <f t="shared" si="0"/>
        <v>0.95725271065901751</v>
      </c>
      <c r="H38" s="44">
        <f t="shared" si="1"/>
        <v>4.2181648049900732E-2</v>
      </c>
    </row>
    <row r="39" spans="1:8" ht="15.75" customHeight="1" x14ac:dyDescent="0.2">
      <c r="A39" s="42">
        <v>44232</v>
      </c>
      <c r="B39" s="41">
        <v>89</v>
      </c>
      <c r="C39" s="41">
        <v>92</v>
      </c>
      <c r="D39" s="41">
        <v>88</v>
      </c>
      <c r="E39" s="41">
        <v>88.349997999999999</v>
      </c>
      <c r="F39" s="41">
        <v>88.349997999999999</v>
      </c>
      <c r="G39" s="41">
        <f t="shared" si="0"/>
        <v>1.370898910127677</v>
      </c>
      <c r="H39" s="44">
        <f t="shared" si="1"/>
        <v>-1.8651083403509731E-2</v>
      </c>
    </row>
    <row r="40" spans="1:8" ht="15.75" customHeight="1" x14ac:dyDescent="0.2">
      <c r="A40" s="42">
        <v>44235</v>
      </c>
      <c r="B40" s="41">
        <v>88.599997999999999</v>
      </c>
      <c r="C40" s="41">
        <v>90.300003000000004</v>
      </c>
      <c r="D40" s="41">
        <v>87.800003000000004</v>
      </c>
      <c r="E40" s="41">
        <v>88.199996999999996</v>
      </c>
      <c r="F40" s="41">
        <v>88.199996999999996</v>
      </c>
      <c r="G40" s="41">
        <f t="shared" si="0"/>
        <v>1.1858471356532567</v>
      </c>
      <c r="H40" s="44">
        <f t="shared" si="1"/>
        <v>-1.6750809863623005E-2</v>
      </c>
    </row>
    <row r="41" spans="1:8" ht="15.75" customHeight="1" x14ac:dyDescent="0.2">
      <c r="A41" s="42">
        <v>44236</v>
      </c>
      <c r="B41" s="41">
        <v>88.800003000000004</v>
      </c>
      <c r="C41" s="41">
        <v>88.800003000000004</v>
      </c>
      <c r="D41" s="41">
        <v>86.5</v>
      </c>
      <c r="E41" s="41">
        <v>86.800003000000004</v>
      </c>
      <c r="F41" s="41">
        <v>86.800003000000004</v>
      </c>
      <c r="G41" s="41">
        <f t="shared" si="0"/>
        <v>1.0225658700324167</v>
      </c>
      <c r="H41" s="44">
        <f t="shared" si="1"/>
        <v>1.7857605740116834E-2</v>
      </c>
    </row>
    <row r="42" spans="1:8" ht="15.75" customHeight="1" x14ac:dyDescent="0.2">
      <c r="A42" s="42">
        <v>44237</v>
      </c>
      <c r="B42" s="41">
        <v>87.5</v>
      </c>
      <c r="C42" s="41">
        <v>90.400002000000001</v>
      </c>
      <c r="D42" s="41">
        <v>87.050003000000004</v>
      </c>
      <c r="E42" s="41">
        <v>87.900002000000001</v>
      </c>
      <c r="F42" s="41">
        <v>87.900002000000001</v>
      </c>
      <c r="G42" s="41">
        <f t="shared" si="0"/>
        <v>1.1967324445071352</v>
      </c>
      <c r="H42" s="44">
        <f t="shared" si="1"/>
        <v>-7.7735539020906321E-3</v>
      </c>
    </row>
    <row r="43" spans="1:8" ht="15.75" customHeight="1" x14ac:dyDescent="0.2">
      <c r="A43" s="42">
        <v>44238</v>
      </c>
      <c r="B43" s="41">
        <v>87.300003000000004</v>
      </c>
      <c r="C43" s="41">
        <v>89.699996999999996</v>
      </c>
      <c r="D43" s="41">
        <v>87</v>
      </c>
      <c r="E43" s="41">
        <v>87.75</v>
      </c>
      <c r="F43" s="41">
        <v>87.75</v>
      </c>
      <c r="G43" s="41">
        <f t="shared" si="0"/>
        <v>1.1205339762798574</v>
      </c>
      <c r="H43" s="44">
        <f t="shared" si="1"/>
        <v>4.4694152375187216E-2</v>
      </c>
    </row>
    <row r="44" spans="1:8" ht="15.75" customHeight="1" x14ac:dyDescent="0.2">
      <c r="A44" s="42">
        <v>44239</v>
      </c>
      <c r="B44" s="41">
        <v>93.800003000000004</v>
      </c>
      <c r="C44" s="41">
        <v>93.800003000000004</v>
      </c>
      <c r="D44" s="41">
        <v>89.849997999999999</v>
      </c>
      <c r="E44" s="41">
        <v>90.699996999999996</v>
      </c>
      <c r="F44" s="41">
        <v>90.699996999999996</v>
      </c>
      <c r="G44" s="41">
        <f t="shared" si="0"/>
        <v>1.5668367554352165</v>
      </c>
      <c r="H44" s="44">
        <f t="shared" si="1"/>
        <v>-2.4279584105622993E-2</v>
      </c>
    </row>
    <row r="45" spans="1:8" ht="15.75" customHeight="1" x14ac:dyDescent="0.2">
      <c r="A45" s="42">
        <v>44242</v>
      </c>
      <c r="B45" s="41">
        <v>91.400002000000001</v>
      </c>
      <c r="C45" s="41">
        <v>91.550003000000004</v>
      </c>
      <c r="D45" s="41">
        <v>89</v>
      </c>
      <c r="E45" s="41">
        <v>89.300003000000004</v>
      </c>
      <c r="F45" s="41">
        <v>89.300003000000004</v>
      </c>
      <c r="G45" s="41">
        <f t="shared" si="0"/>
        <v>1.3219148570039567</v>
      </c>
      <c r="H45" s="44">
        <f t="shared" si="1"/>
        <v>-2.7687260464888987E-2</v>
      </c>
    </row>
    <row r="46" spans="1:8" ht="15.75" customHeight="1" x14ac:dyDescent="0.2">
      <c r="A46" s="42">
        <v>44243</v>
      </c>
      <c r="B46" s="41">
        <v>88.949996999999996</v>
      </c>
      <c r="C46" s="41">
        <v>89.050003000000004</v>
      </c>
      <c r="D46" s="41">
        <v>87</v>
      </c>
      <c r="E46" s="41">
        <v>87.349997999999999</v>
      </c>
      <c r="F46" s="41">
        <v>87.349997999999999</v>
      </c>
      <c r="G46" s="41">
        <f t="shared" si="0"/>
        <v>1.0497794143025567</v>
      </c>
      <c r="H46" s="44">
        <f t="shared" si="1"/>
        <v>1.7807915839130148E-2</v>
      </c>
    </row>
    <row r="47" spans="1:8" ht="15.75" customHeight="1" x14ac:dyDescent="0.2">
      <c r="A47" s="42">
        <v>44244</v>
      </c>
      <c r="B47" s="41">
        <v>87.300003000000004</v>
      </c>
      <c r="C47" s="41">
        <v>90.650002000000001</v>
      </c>
      <c r="D47" s="41">
        <v>86.099997999999999</v>
      </c>
      <c r="E47" s="41">
        <v>88.349997999999999</v>
      </c>
      <c r="F47" s="41">
        <v>88.349997999999999</v>
      </c>
      <c r="G47" s="41">
        <f t="shared" si="0"/>
        <v>1.2239459887772752</v>
      </c>
      <c r="H47" s="44">
        <f t="shared" si="1"/>
        <v>-1.5004437786661348E-2</v>
      </c>
    </row>
    <row r="48" spans="1:8" ht="15.75" customHeight="1" x14ac:dyDescent="0.2">
      <c r="A48" s="42">
        <v>44245</v>
      </c>
      <c r="B48" s="41">
        <v>88.550003000000004</v>
      </c>
      <c r="C48" s="41">
        <v>89.300003000000004</v>
      </c>
      <c r="D48" s="41">
        <v>87.550003000000004</v>
      </c>
      <c r="E48" s="41">
        <v>88.25</v>
      </c>
      <c r="F48" s="41">
        <v>88.25</v>
      </c>
      <c r="G48" s="41">
        <f t="shared" si="0"/>
        <v>1.0769929585726967</v>
      </c>
      <c r="H48" s="44">
        <f t="shared" si="1"/>
        <v>-8.9989694631938712E-3</v>
      </c>
    </row>
    <row r="49" spans="1:8" ht="15.75" customHeight="1" x14ac:dyDescent="0.2">
      <c r="A49" s="42">
        <v>44246</v>
      </c>
      <c r="B49" s="41">
        <v>88</v>
      </c>
      <c r="C49" s="41">
        <v>88.5</v>
      </c>
      <c r="D49" s="41">
        <v>85.449996999999996</v>
      </c>
      <c r="E49" s="41">
        <v>86.25</v>
      </c>
      <c r="F49" s="41">
        <v>86.25</v>
      </c>
      <c r="G49" s="41">
        <f t="shared" si="0"/>
        <v>0.98990929034571717</v>
      </c>
      <c r="H49" s="44">
        <f t="shared" si="1"/>
        <v>-2.575249610241474E-2</v>
      </c>
    </row>
    <row r="50" spans="1:8" ht="15.75" customHeight="1" x14ac:dyDescent="0.2">
      <c r="A50" s="42">
        <v>44249</v>
      </c>
      <c r="B50" s="41">
        <v>86.25</v>
      </c>
      <c r="C50" s="41">
        <v>86.25</v>
      </c>
      <c r="D50" s="41">
        <v>83</v>
      </c>
      <c r="E50" s="41">
        <v>83.800003000000004</v>
      </c>
      <c r="F50" s="41">
        <v>83.800003000000004</v>
      </c>
      <c r="G50" s="41">
        <f t="shared" si="0"/>
        <v>0.74498739191445729</v>
      </c>
      <c r="H50" s="44">
        <f t="shared" si="1"/>
        <v>-1.7544309650909508E-2</v>
      </c>
    </row>
    <row r="51" spans="1:8" ht="15.75" customHeight="1" x14ac:dyDescent="0.2">
      <c r="A51" s="42">
        <v>44250</v>
      </c>
      <c r="B51" s="41">
        <v>84.199996999999996</v>
      </c>
      <c r="C51" s="41">
        <v>84.75</v>
      </c>
      <c r="D51" s="41">
        <v>82.550003000000004</v>
      </c>
      <c r="E51" s="41">
        <v>82.949996999999996</v>
      </c>
      <c r="F51" s="41">
        <v>82.949996999999996</v>
      </c>
      <c r="G51" s="41">
        <f t="shared" si="0"/>
        <v>0.58170612629361729</v>
      </c>
      <c r="H51" s="44">
        <f t="shared" si="1"/>
        <v>4.7086843360998496E-3</v>
      </c>
    </row>
    <row r="52" spans="1:8" ht="15.75" customHeight="1" x14ac:dyDescent="0.2">
      <c r="A52" s="42">
        <v>44251</v>
      </c>
      <c r="B52" s="41">
        <v>83.5</v>
      </c>
      <c r="C52" s="41">
        <v>85.150002000000001</v>
      </c>
      <c r="D52" s="41">
        <v>83.050003000000004</v>
      </c>
      <c r="E52" s="41">
        <v>83.75</v>
      </c>
      <c r="F52" s="41">
        <v>83.75</v>
      </c>
      <c r="G52" s="41">
        <f t="shared" si="0"/>
        <v>0.62524801483419556</v>
      </c>
      <c r="H52" s="44">
        <f t="shared" si="1"/>
        <v>1.8039418587760047E-2</v>
      </c>
    </row>
    <row r="53" spans="1:8" ht="15.75" customHeight="1" x14ac:dyDescent="0.2">
      <c r="A53" s="42">
        <v>44252</v>
      </c>
      <c r="B53" s="41">
        <v>84</v>
      </c>
      <c r="C53" s="41">
        <v>86.699996999999996</v>
      </c>
      <c r="D53" s="41">
        <v>84</v>
      </c>
      <c r="E53" s="41">
        <v>84.949996999999996</v>
      </c>
      <c r="F53" s="41">
        <v>84.949996999999996</v>
      </c>
      <c r="G53" s="41">
        <f t="shared" si="0"/>
        <v>0.79397144503817763</v>
      </c>
      <c r="H53" s="44">
        <f t="shared" si="1"/>
        <v>-2.2748102923859762E-2</v>
      </c>
    </row>
    <row r="54" spans="1:8" ht="15.75" customHeight="1" x14ac:dyDescent="0.2">
      <c r="A54" s="42">
        <v>44253</v>
      </c>
      <c r="B54" s="41">
        <v>83.699996999999996</v>
      </c>
      <c r="C54" s="41">
        <v>84.75</v>
      </c>
      <c r="D54" s="41">
        <v>82.5</v>
      </c>
      <c r="E54" s="41">
        <v>82.650002000000001</v>
      </c>
      <c r="F54" s="41">
        <v>82.650002000000001</v>
      </c>
      <c r="G54" s="41">
        <f t="shared" si="0"/>
        <v>0.58170612629361729</v>
      </c>
      <c r="H54" s="44">
        <f t="shared" si="1"/>
        <v>2.3570665424895612E-3</v>
      </c>
    </row>
    <row r="55" spans="1:8" ht="15.75" customHeight="1" x14ac:dyDescent="0.2">
      <c r="A55" s="42">
        <v>44256</v>
      </c>
      <c r="B55" s="41">
        <v>83.699996999999996</v>
      </c>
      <c r="C55" s="41">
        <v>84.949996999999996</v>
      </c>
      <c r="D55" s="41">
        <v>82.800003000000004</v>
      </c>
      <c r="E55" s="41">
        <v>83.25</v>
      </c>
      <c r="F55" s="41">
        <v>83.25</v>
      </c>
      <c r="G55" s="41">
        <f t="shared" si="0"/>
        <v>0.60347663514719763</v>
      </c>
      <c r="H55" s="44">
        <f t="shared" si="1"/>
        <v>-5.8869592862187425E-4</v>
      </c>
    </row>
    <row r="56" spans="1:8" ht="15.75" customHeight="1" x14ac:dyDescent="0.2">
      <c r="A56" s="42">
        <v>44257</v>
      </c>
      <c r="B56" s="41">
        <v>83.5</v>
      </c>
      <c r="C56" s="41">
        <v>84.900002000000001</v>
      </c>
      <c r="D56" s="41">
        <v>83.199996999999996</v>
      </c>
      <c r="E56" s="41">
        <v>83.849997999999999</v>
      </c>
      <c r="F56" s="41">
        <v>83.849997999999999</v>
      </c>
      <c r="G56" s="41">
        <f t="shared" si="0"/>
        <v>0.59803447056405556</v>
      </c>
      <c r="H56" s="44">
        <f t="shared" si="1"/>
        <v>5.6110891841298464E-2</v>
      </c>
    </row>
    <row r="57" spans="1:8" ht="15.75" customHeight="1" x14ac:dyDescent="0.2">
      <c r="A57" s="42">
        <v>44258</v>
      </c>
      <c r="B57" s="41">
        <v>84.900002000000001</v>
      </c>
      <c r="C57" s="41">
        <v>89.800003000000004</v>
      </c>
      <c r="D57" s="41">
        <v>83.599997999999999</v>
      </c>
      <c r="E57" s="41">
        <v>88.849997999999999</v>
      </c>
      <c r="F57" s="41">
        <v>88.849997999999999</v>
      </c>
      <c r="G57" s="41">
        <f t="shared" si="0"/>
        <v>1.1314200471129767</v>
      </c>
      <c r="H57" s="44">
        <f t="shared" si="1"/>
        <v>8.869182258152428E-3</v>
      </c>
    </row>
    <row r="58" spans="1:8" ht="15.75" customHeight="1" x14ac:dyDescent="0.2">
      <c r="A58" s="42">
        <v>44259</v>
      </c>
      <c r="B58" s="41">
        <v>86.5</v>
      </c>
      <c r="C58" s="41">
        <v>90.599997999999999</v>
      </c>
      <c r="D58" s="41">
        <v>86</v>
      </c>
      <c r="E58" s="41">
        <v>87.550003000000004</v>
      </c>
      <c r="F58" s="41">
        <v>87.550003000000004</v>
      </c>
      <c r="G58" s="41">
        <f t="shared" si="0"/>
        <v>1.2185028445065389</v>
      </c>
      <c r="H58" s="44">
        <f t="shared" si="1"/>
        <v>-2.9685753900601571E-2</v>
      </c>
    </row>
    <row r="59" spans="1:8" ht="15.75" customHeight="1" x14ac:dyDescent="0.2">
      <c r="A59" s="42">
        <v>44260</v>
      </c>
      <c r="B59" s="41">
        <v>87.5</v>
      </c>
      <c r="C59" s="41">
        <v>87.949996999999996</v>
      </c>
      <c r="D59" s="41">
        <v>84.300003000000004</v>
      </c>
      <c r="E59" s="41">
        <v>84.949996999999996</v>
      </c>
      <c r="F59" s="41">
        <v>84.949996999999996</v>
      </c>
      <c r="G59" s="41">
        <f t="shared" si="0"/>
        <v>0.93003916638887751</v>
      </c>
      <c r="H59" s="44">
        <f t="shared" si="1"/>
        <v>-1.8359655642141107E-2</v>
      </c>
    </row>
    <row r="60" spans="1:8" ht="15.75" customHeight="1" x14ac:dyDescent="0.2">
      <c r="A60" s="42">
        <v>44263</v>
      </c>
      <c r="B60" s="41">
        <v>84.849997999999999</v>
      </c>
      <c r="C60" s="41">
        <v>86.349997999999999</v>
      </c>
      <c r="D60" s="41">
        <v>83.599997999999999</v>
      </c>
      <c r="E60" s="41">
        <v>84.599997999999999</v>
      </c>
      <c r="F60" s="41">
        <v>84.599997999999999</v>
      </c>
      <c r="G60" s="41">
        <f t="shared" si="0"/>
        <v>0.75587259191415901</v>
      </c>
      <c r="H60" s="44">
        <f t="shared" si="1"/>
        <v>-1.1062657217407814E-2</v>
      </c>
    </row>
    <row r="61" spans="1:8" ht="15.75" customHeight="1" x14ac:dyDescent="0.2">
      <c r="A61" s="42">
        <v>44264</v>
      </c>
      <c r="B61" s="41">
        <v>84.599997999999999</v>
      </c>
      <c r="C61" s="41">
        <v>85.400002000000001</v>
      </c>
      <c r="D61" s="41">
        <v>82.800003000000004</v>
      </c>
      <c r="E61" s="41">
        <v>83.5</v>
      </c>
      <c r="F61" s="41">
        <v>83.5</v>
      </c>
      <c r="G61" s="41">
        <f t="shared" si="0"/>
        <v>0.65246155910433556</v>
      </c>
      <c r="H61" s="44">
        <f t="shared" si="1"/>
        <v>5.8377280593687473E-3</v>
      </c>
    </row>
    <row r="62" spans="1:8" ht="15.75" customHeight="1" x14ac:dyDescent="0.2">
      <c r="A62" s="42">
        <v>44265</v>
      </c>
      <c r="B62" s="41">
        <v>85.25</v>
      </c>
      <c r="C62" s="41">
        <v>85.900002000000001</v>
      </c>
      <c r="D62" s="41">
        <v>82.699996999999996</v>
      </c>
      <c r="E62" s="41">
        <v>83.099997999999999</v>
      </c>
      <c r="F62" s="41">
        <v>83.099997999999999</v>
      </c>
      <c r="G62" s="41">
        <f t="shared" si="0"/>
        <v>0.70688864764461545</v>
      </c>
      <c r="H62" s="44">
        <f t="shared" si="1"/>
        <v>-1.9988966654269798E-2</v>
      </c>
    </row>
    <row r="63" spans="1:8" ht="15.75" customHeight="1" x14ac:dyDescent="0.2">
      <c r="A63" s="42">
        <v>44267</v>
      </c>
      <c r="B63" s="41">
        <v>83.949996999999996</v>
      </c>
      <c r="C63" s="41">
        <v>84.199996999999996</v>
      </c>
      <c r="D63" s="41">
        <v>82</v>
      </c>
      <c r="E63" s="41">
        <v>82.550003000000004</v>
      </c>
      <c r="F63" s="41">
        <v>82.550003000000004</v>
      </c>
      <c r="G63" s="41">
        <f t="shared" si="0"/>
        <v>0.52183600233677774</v>
      </c>
      <c r="H63" s="44">
        <f t="shared" si="1"/>
        <v>-1.1346756758273464E-2</v>
      </c>
    </row>
    <row r="64" spans="1:8" ht="15.75" customHeight="1" x14ac:dyDescent="0.2">
      <c r="A64" s="42">
        <v>44270</v>
      </c>
      <c r="B64" s="41">
        <v>83.25</v>
      </c>
      <c r="C64" s="41">
        <v>83.25</v>
      </c>
      <c r="D64" s="41">
        <v>79.650002000000001</v>
      </c>
      <c r="E64" s="41">
        <v>80.75</v>
      </c>
      <c r="F64" s="41">
        <v>80.75</v>
      </c>
      <c r="G64" s="41">
        <f t="shared" si="0"/>
        <v>0.4184248606727774</v>
      </c>
      <c r="H64" s="44">
        <f t="shared" si="1"/>
        <v>-3.2349504161866743E-2</v>
      </c>
    </row>
    <row r="65" spans="1:8" ht="15.75" customHeight="1" x14ac:dyDescent="0.2">
      <c r="A65" s="42">
        <v>44271</v>
      </c>
      <c r="B65" s="41">
        <v>80.599997999999999</v>
      </c>
      <c r="C65" s="41">
        <v>80.599997999999999</v>
      </c>
      <c r="D65" s="41">
        <v>78.699996999999996</v>
      </c>
      <c r="E65" s="41">
        <v>79.150002000000001</v>
      </c>
      <c r="F65" s="41">
        <v>79.150002000000001</v>
      </c>
      <c r="G65" s="41">
        <f t="shared" si="0"/>
        <v>0.12996107370093929</v>
      </c>
      <c r="H65" s="44">
        <f t="shared" si="1"/>
        <v>1.4778655584830783E-2</v>
      </c>
    </row>
    <row r="66" spans="1:8" ht="15.75" customHeight="1" x14ac:dyDescent="0.2">
      <c r="A66" s="42">
        <v>44272</v>
      </c>
      <c r="B66" s="41">
        <v>78.300003000000004</v>
      </c>
      <c r="C66" s="41">
        <v>81.800003000000004</v>
      </c>
      <c r="D66" s="41">
        <v>77.050003000000004</v>
      </c>
      <c r="E66" s="41">
        <v>77.900002000000001</v>
      </c>
      <c r="F66" s="41">
        <v>77.900002000000001</v>
      </c>
      <c r="G66" s="41">
        <f t="shared" si="0"/>
        <v>0.26058663046849712</v>
      </c>
      <c r="H66" s="44">
        <f t="shared" si="1"/>
        <v>-3.4829427816495846E-2</v>
      </c>
    </row>
    <row r="67" spans="1:8" ht="15.75" customHeight="1" x14ac:dyDescent="0.2">
      <c r="A67" s="42">
        <v>44273</v>
      </c>
      <c r="B67" s="41">
        <v>77.800003000000004</v>
      </c>
      <c r="C67" s="41">
        <v>79</v>
      </c>
      <c r="D67" s="41">
        <v>74.599997999999999</v>
      </c>
      <c r="E67" s="41">
        <v>75.349997999999999</v>
      </c>
      <c r="F67" s="41">
        <v>75.349997999999999</v>
      </c>
      <c r="G67" s="41">
        <f t="shared" si="0"/>
        <v>-4.4205391919602405E-2</v>
      </c>
      <c r="H67" s="44">
        <f t="shared" ref="H67:H130" si="2">LN(C68/C67)</f>
        <v>-6.1336860366458128E-2</v>
      </c>
    </row>
    <row r="68" spans="1:8" ht="15.75" customHeight="1" x14ac:dyDescent="0.2">
      <c r="A68" s="42">
        <v>44274</v>
      </c>
      <c r="B68" s="41">
        <v>73</v>
      </c>
      <c r="C68" s="41">
        <v>74.300003000000004</v>
      </c>
      <c r="D68" s="41">
        <v>69.25</v>
      </c>
      <c r="E68" s="41">
        <v>71.800003000000004</v>
      </c>
      <c r="F68" s="41">
        <v>71.800003000000004</v>
      </c>
      <c r="G68" s="41">
        <f t="shared" si="0"/>
        <v>-0.55581969763570249</v>
      </c>
      <c r="H68" s="44">
        <f t="shared" si="2"/>
        <v>3.5694429753120434E-2</v>
      </c>
    </row>
    <row r="69" spans="1:8" ht="15.75" customHeight="1" x14ac:dyDescent="0.2">
      <c r="A69" s="42">
        <v>44277</v>
      </c>
      <c r="B69" s="41">
        <v>72.949996999999996</v>
      </c>
      <c r="C69" s="41">
        <v>77</v>
      </c>
      <c r="D69" s="41">
        <v>71.849997999999999</v>
      </c>
      <c r="E69" s="41">
        <v>76.400002000000001</v>
      </c>
      <c r="F69" s="41">
        <v>76.400002000000001</v>
      </c>
      <c r="G69" s="41">
        <f t="shared" si="0"/>
        <v>-0.26191374608072232</v>
      </c>
      <c r="H69" s="44">
        <f t="shared" si="2"/>
        <v>1.1620556696959257E-2</v>
      </c>
    </row>
    <row r="70" spans="1:8" ht="15.75" customHeight="1" x14ac:dyDescent="0.2">
      <c r="A70" s="42">
        <v>44278</v>
      </c>
      <c r="B70" s="41">
        <v>77</v>
      </c>
      <c r="C70" s="41">
        <v>77.900002000000001</v>
      </c>
      <c r="D70" s="41">
        <v>74.550003000000004</v>
      </c>
      <c r="E70" s="41">
        <v>74.75</v>
      </c>
      <c r="F70" s="41">
        <v>74.75</v>
      </c>
      <c r="G70" s="41">
        <f t="shared" si="0"/>
        <v>-0.16394476899986413</v>
      </c>
      <c r="H70" s="44">
        <f t="shared" si="2"/>
        <v>-5.2036829961786595E-2</v>
      </c>
    </row>
    <row r="71" spans="1:8" ht="15.75" customHeight="1" x14ac:dyDescent="0.2">
      <c r="A71" s="42">
        <v>44279</v>
      </c>
      <c r="B71" s="41">
        <v>72.349997999999999</v>
      </c>
      <c r="C71" s="41">
        <v>73.949996999999996</v>
      </c>
      <c r="D71" s="41">
        <v>71.599997999999999</v>
      </c>
      <c r="E71" s="41">
        <v>71.849997999999999</v>
      </c>
      <c r="F71" s="41">
        <v>71.849997999999999</v>
      </c>
      <c r="G71" s="41">
        <f t="shared" si="0"/>
        <v>-0.59391931273896181</v>
      </c>
      <c r="H71" s="44">
        <f t="shared" si="2"/>
        <v>-1.9113127907867997E-2</v>
      </c>
    </row>
    <row r="72" spans="1:8" ht="15.75" customHeight="1" x14ac:dyDescent="0.2">
      <c r="A72" s="42">
        <v>44280</v>
      </c>
      <c r="B72" s="41">
        <v>72.099997999999999</v>
      </c>
      <c r="C72" s="41">
        <v>72.550003000000004</v>
      </c>
      <c r="D72" s="41">
        <v>68.349997999999999</v>
      </c>
      <c r="E72" s="41">
        <v>68.75</v>
      </c>
      <c r="F72" s="41">
        <v>68.75</v>
      </c>
      <c r="G72" s="41">
        <f t="shared" si="0"/>
        <v>-0.74631450752668249</v>
      </c>
      <c r="H72" s="44">
        <f t="shared" si="2"/>
        <v>-2.5123484157641623E-2</v>
      </c>
    </row>
    <row r="73" spans="1:8" ht="15.75" customHeight="1" x14ac:dyDescent="0.2">
      <c r="A73" s="42">
        <v>44281</v>
      </c>
      <c r="B73" s="41">
        <v>69</v>
      </c>
      <c r="C73" s="41">
        <v>70.75</v>
      </c>
      <c r="D73" s="41">
        <v>68.900002000000001</v>
      </c>
      <c r="E73" s="41">
        <v>69.25</v>
      </c>
      <c r="F73" s="41">
        <v>69.25</v>
      </c>
      <c r="G73" s="41">
        <f t="shared" si="0"/>
        <v>-0.94225235283422204</v>
      </c>
      <c r="H73" s="44">
        <f t="shared" si="2"/>
        <v>-9.2297710134734492E-3</v>
      </c>
    </row>
    <row r="74" spans="1:8" ht="15.75" customHeight="1" x14ac:dyDescent="0.2">
      <c r="A74" s="42">
        <v>44285</v>
      </c>
      <c r="B74" s="41">
        <v>69.599997999999999</v>
      </c>
      <c r="C74" s="41">
        <v>70.099997999999999</v>
      </c>
      <c r="D74" s="41">
        <v>68</v>
      </c>
      <c r="E74" s="41">
        <v>68.349997999999999</v>
      </c>
      <c r="F74" s="41">
        <v>68.349997999999999</v>
      </c>
      <c r="G74" s="41">
        <f t="shared" si="0"/>
        <v>-1.0130077856449402</v>
      </c>
      <c r="H74" s="44">
        <f t="shared" si="2"/>
        <v>1.5570010773224136E-2</v>
      </c>
    </row>
    <row r="75" spans="1:8" ht="15.75" customHeight="1" x14ac:dyDescent="0.2">
      <c r="A75" s="42">
        <v>44286</v>
      </c>
      <c r="B75" s="41">
        <v>68.800003000000004</v>
      </c>
      <c r="C75" s="41">
        <v>71.199996999999996</v>
      </c>
      <c r="D75" s="41">
        <v>68.599997999999999</v>
      </c>
      <c r="E75" s="41">
        <v>69.300003000000004</v>
      </c>
      <c r="F75" s="41">
        <v>69.300003000000004</v>
      </c>
      <c r="G75" s="41">
        <f t="shared" si="0"/>
        <v>-0.8932682997105017</v>
      </c>
      <c r="H75" s="44">
        <f t="shared" si="2"/>
        <v>1.9472117999443071E-2</v>
      </c>
    </row>
    <row r="76" spans="1:8" ht="15.75" customHeight="1" x14ac:dyDescent="0.2">
      <c r="A76" s="42">
        <v>44287</v>
      </c>
      <c r="B76" s="41">
        <v>70.199996999999996</v>
      </c>
      <c r="C76" s="41">
        <v>72.599997999999999</v>
      </c>
      <c r="D76" s="41">
        <v>69.699996999999996</v>
      </c>
      <c r="E76" s="41">
        <v>72.150002000000001</v>
      </c>
      <c r="F76" s="41">
        <v>72.150002000000001</v>
      </c>
      <c r="G76" s="41">
        <f t="shared" si="0"/>
        <v>-0.74087234294354032</v>
      </c>
      <c r="H76" s="44">
        <f t="shared" si="2"/>
        <v>-1.9472117999442935E-2</v>
      </c>
    </row>
    <row r="77" spans="1:8" ht="15.75" customHeight="1" x14ac:dyDescent="0.2">
      <c r="A77" s="42">
        <v>44291</v>
      </c>
      <c r="B77" s="41">
        <v>71</v>
      </c>
      <c r="C77" s="41">
        <v>71.199996999999996</v>
      </c>
      <c r="D77" s="41">
        <v>68</v>
      </c>
      <c r="E77" s="41">
        <v>68.75</v>
      </c>
      <c r="F77" s="41">
        <v>68.75</v>
      </c>
      <c r="G77" s="41">
        <f t="shared" si="0"/>
        <v>-0.8932682997105017</v>
      </c>
      <c r="H77" s="44">
        <f t="shared" si="2"/>
        <v>-1.9858723534829089E-2</v>
      </c>
    </row>
    <row r="78" spans="1:8" ht="15.75" customHeight="1" x14ac:dyDescent="0.2">
      <c r="A78" s="42">
        <v>44292</v>
      </c>
      <c r="B78" s="41">
        <v>68.75</v>
      </c>
      <c r="C78" s="41">
        <v>69.800003000000004</v>
      </c>
      <c r="D78" s="41">
        <v>68.099997999999999</v>
      </c>
      <c r="E78" s="41">
        <v>69.400002000000001</v>
      </c>
      <c r="F78" s="41">
        <v>69.400002000000001</v>
      </c>
      <c r="G78" s="41">
        <f t="shared" si="0"/>
        <v>-1.0456634944982224</v>
      </c>
      <c r="H78" s="44">
        <f t="shared" si="2"/>
        <v>3.6572274267711022E-2</v>
      </c>
    </row>
    <row r="79" spans="1:8" ht="15.75" customHeight="1" x14ac:dyDescent="0.2">
      <c r="A79" s="42">
        <v>44293</v>
      </c>
      <c r="B79" s="41">
        <v>69</v>
      </c>
      <c r="C79" s="41">
        <v>72.400002000000001</v>
      </c>
      <c r="D79" s="41">
        <v>68.75</v>
      </c>
      <c r="E79" s="41">
        <v>71.849997999999999</v>
      </c>
      <c r="F79" s="41">
        <v>71.849997999999999</v>
      </c>
      <c r="G79" s="41">
        <f t="shared" si="0"/>
        <v>-0.76264274294294387</v>
      </c>
      <c r="H79" s="44">
        <f t="shared" si="2"/>
        <v>-2.7663226684466339E-3</v>
      </c>
    </row>
    <row r="80" spans="1:8" ht="15.75" customHeight="1" x14ac:dyDescent="0.2">
      <c r="A80" s="42">
        <v>44294</v>
      </c>
      <c r="B80" s="41">
        <v>71.849997999999999</v>
      </c>
      <c r="C80" s="41">
        <v>72.199996999999996</v>
      </c>
      <c r="D80" s="41">
        <v>70.5</v>
      </c>
      <c r="E80" s="41">
        <v>71.449996999999996</v>
      </c>
      <c r="F80" s="41">
        <v>71.449996999999996</v>
      </c>
      <c r="G80" s="41">
        <f t="shared" si="0"/>
        <v>-0.7844141226299417</v>
      </c>
      <c r="H80" s="44">
        <f t="shared" si="2"/>
        <v>-1.0442141959061431E-2</v>
      </c>
    </row>
    <row r="81" spans="1:8" ht="15.75" customHeight="1" x14ac:dyDescent="0.2">
      <c r="A81" s="42">
        <v>44295</v>
      </c>
      <c r="B81" s="41">
        <v>70.650002000000001</v>
      </c>
      <c r="C81" s="41">
        <v>71.449996999999996</v>
      </c>
      <c r="D81" s="41">
        <v>70.150002000000001</v>
      </c>
      <c r="E81" s="41">
        <v>71.050003000000004</v>
      </c>
      <c r="F81" s="41">
        <v>71.050003000000004</v>
      </c>
      <c r="G81" s="41">
        <f t="shared" si="0"/>
        <v>-0.8660547554403617</v>
      </c>
      <c r="H81" s="44">
        <f t="shared" si="2"/>
        <v>-3.4891357791212288E-2</v>
      </c>
    </row>
    <row r="82" spans="1:8" ht="15.75" customHeight="1" x14ac:dyDescent="0.2">
      <c r="A82" s="42">
        <v>44298</v>
      </c>
      <c r="B82" s="41">
        <v>68</v>
      </c>
      <c r="C82" s="41">
        <v>69</v>
      </c>
      <c r="D82" s="41">
        <v>65.199996999999996</v>
      </c>
      <c r="E82" s="41">
        <v>66.349997999999999</v>
      </c>
      <c r="F82" s="41">
        <v>66.349997999999999</v>
      </c>
      <c r="G82" s="41">
        <f t="shared" si="0"/>
        <v>-1.1327471627252019</v>
      </c>
      <c r="H82" s="44">
        <f t="shared" si="2"/>
        <v>2.0796691164036474E-2</v>
      </c>
    </row>
    <row r="83" spans="1:8" ht="15.75" customHeight="1" x14ac:dyDescent="0.2">
      <c r="A83" s="42">
        <v>44299</v>
      </c>
      <c r="B83" s="41">
        <v>65.199996999999996</v>
      </c>
      <c r="C83" s="41">
        <v>70.449996999999996</v>
      </c>
      <c r="D83" s="41">
        <v>65.199996999999996</v>
      </c>
      <c r="E83" s="41">
        <v>68.199996999999996</v>
      </c>
      <c r="F83" s="41">
        <v>68.199996999999996</v>
      </c>
      <c r="G83" s="41">
        <f t="shared" si="0"/>
        <v>-0.9749089325209217</v>
      </c>
      <c r="H83" s="44">
        <f t="shared" si="2"/>
        <v>-3.1725761696226693E-2</v>
      </c>
    </row>
    <row r="84" spans="1:8" ht="15.75" customHeight="1" x14ac:dyDescent="0.2">
      <c r="A84" s="42">
        <v>44301</v>
      </c>
      <c r="B84" s="41">
        <v>68</v>
      </c>
      <c r="C84" s="41">
        <v>68.25</v>
      </c>
      <c r="D84" s="41">
        <v>65.5</v>
      </c>
      <c r="E84" s="41">
        <v>66.75</v>
      </c>
      <c r="F84" s="41">
        <v>66.75</v>
      </c>
      <c r="G84" s="41">
        <f t="shared" si="0"/>
        <v>-1.2143877955356219</v>
      </c>
      <c r="H84" s="44">
        <f t="shared" si="2"/>
        <v>-7.3291320392352875E-4</v>
      </c>
    </row>
    <row r="85" spans="1:8" ht="15.75" customHeight="1" x14ac:dyDescent="0.2">
      <c r="A85" s="42">
        <v>44302</v>
      </c>
      <c r="B85" s="41">
        <v>67.400002000000001</v>
      </c>
      <c r="C85" s="41">
        <v>68.199996999999996</v>
      </c>
      <c r="D85" s="41">
        <v>65.699996999999996</v>
      </c>
      <c r="E85" s="41">
        <v>65.900002000000001</v>
      </c>
      <c r="F85" s="41">
        <v>65.900002000000001</v>
      </c>
      <c r="G85" s="41">
        <f t="shared" si="0"/>
        <v>-1.2198308309521815</v>
      </c>
      <c r="H85" s="44">
        <f t="shared" si="2"/>
        <v>-7.9309794469612921E-2</v>
      </c>
    </row>
    <row r="86" spans="1:8" ht="15.75" customHeight="1" x14ac:dyDescent="0.2">
      <c r="A86" s="42">
        <v>44305</v>
      </c>
      <c r="B86" s="41">
        <v>63</v>
      </c>
      <c r="C86" s="41">
        <v>63</v>
      </c>
      <c r="D86" s="41">
        <v>61.049999</v>
      </c>
      <c r="E86" s="41">
        <v>61.299999</v>
      </c>
      <c r="F86" s="41">
        <v>61.299999</v>
      </c>
      <c r="G86" s="41">
        <f t="shared" si="0"/>
        <v>-1.7858722252085617</v>
      </c>
      <c r="H86" s="44">
        <f t="shared" si="2"/>
        <v>6.3291665973884137E-3</v>
      </c>
    </row>
    <row r="87" spans="1:8" ht="15.75" customHeight="1" x14ac:dyDescent="0.2">
      <c r="A87" s="42">
        <v>44306</v>
      </c>
      <c r="B87" s="41">
        <v>62.25</v>
      </c>
      <c r="C87" s="41">
        <v>63.400002000000001</v>
      </c>
      <c r="D87" s="41">
        <v>60.549999</v>
      </c>
      <c r="E87" s="41">
        <v>61.450001</v>
      </c>
      <c r="F87" s="41">
        <v>61.450001</v>
      </c>
      <c r="G87" s="41">
        <f t="shared" si="0"/>
        <v>-1.7423303366679834</v>
      </c>
      <c r="H87" s="44">
        <f t="shared" si="2"/>
        <v>-4.0230685432347764E-2</v>
      </c>
    </row>
    <row r="88" spans="1:8" ht="15.75" customHeight="1" x14ac:dyDescent="0.2">
      <c r="A88" s="42">
        <v>44308</v>
      </c>
      <c r="B88" s="41">
        <v>60.549999</v>
      </c>
      <c r="C88" s="41">
        <v>60.900002000000001</v>
      </c>
      <c r="D88" s="41">
        <v>59.400002000000001</v>
      </c>
      <c r="E88" s="41">
        <v>60.049999</v>
      </c>
      <c r="F88" s="41">
        <v>60.049999</v>
      </c>
      <c r="G88" s="41">
        <f t="shared" si="0"/>
        <v>-2.0144657793693832</v>
      </c>
      <c r="H88" s="44">
        <f t="shared" si="2"/>
        <v>6.5466190723786353E-3</v>
      </c>
    </row>
    <row r="89" spans="1:8" ht="15.75" customHeight="1" x14ac:dyDescent="0.2">
      <c r="A89" s="42">
        <v>44309</v>
      </c>
      <c r="B89" s="41">
        <v>60</v>
      </c>
      <c r="C89" s="41">
        <v>61.299999</v>
      </c>
      <c r="D89" s="41">
        <v>59.549999</v>
      </c>
      <c r="E89" s="41">
        <v>60.799999</v>
      </c>
      <c r="F89" s="41">
        <v>60.799999</v>
      </c>
      <c r="G89" s="41">
        <f t="shared" si="0"/>
        <v>-1.9709244350996906</v>
      </c>
      <c r="H89" s="44">
        <f t="shared" si="2"/>
        <v>3.7619529796301406E-2</v>
      </c>
    </row>
    <row r="90" spans="1:8" ht="15.75" customHeight="1" x14ac:dyDescent="0.2">
      <c r="A90" s="42">
        <v>44312</v>
      </c>
      <c r="B90" s="41">
        <v>61.950001</v>
      </c>
      <c r="C90" s="41">
        <v>63.650002000000001</v>
      </c>
      <c r="D90" s="41">
        <v>61.200001</v>
      </c>
      <c r="E90" s="41">
        <v>62</v>
      </c>
      <c r="F90" s="41">
        <v>62</v>
      </c>
      <c r="G90" s="41">
        <f t="shared" si="0"/>
        <v>-1.7151167923978434</v>
      </c>
      <c r="H90" s="44">
        <f t="shared" si="2"/>
        <v>2.0987913470383888E-2</v>
      </c>
    </row>
    <row r="91" spans="1:8" ht="15.75" customHeight="1" x14ac:dyDescent="0.2">
      <c r="A91" s="42">
        <v>44313</v>
      </c>
      <c r="B91" s="41">
        <v>63</v>
      </c>
      <c r="C91" s="41">
        <v>65</v>
      </c>
      <c r="D91" s="41">
        <v>62.599997999999999</v>
      </c>
      <c r="E91" s="41">
        <v>64.75</v>
      </c>
      <c r="F91" s="41">
        <v>64.75</v>
      </c>
      <c r="G91" s="41">
        <f t="shared" si="0"/>
        <v>-1.5681638710474417</v>
      </c>
      <c r="H91" s="44">
        <f t="shared" si="2"/>
        <v>1.4509563778678573E-2</v>
      </c>
    </row>
    <row r="92" spans="1:8" ht="15.75" customHeight="1" x14ac:dyDescent="0.2">
      <c r="A92" s="42">
        <v>44314</v>
      </c>
      <c r="B92" s="41">
        <v>65.5</v>
      </c>
      <c r="C92" s="41">
        <v>65.949996999999996</v>
      </c>
      <c r="D92" s="41">
        <v>63.700001</v>
      </c>
      <c r="E92" s="41">
        <v>64.800003000000004</v>
      </c>
      <c r="F92" s="41">
        <v>64.800003000000004</v>
      </c>
      <c r="G92" s="41">
        <f t="shared" si="0"/>
        <v>-1.4647527293834415</v>
      </c>
      <c r="H92" s="44">
        <f t="shared" si="2"/>
        <v>2.2718829261383108E-3</v>
      </c>
    </row>
    <row r="93" spans="1:8" ht="15.75" customHeight="1" x14ac:dyDescent="0.2">
      <c r="A93" s="42">
        <v>44315</v>
      </c>
      <c r="B93" s="41">
        <v>65.650002000000001</v>
      </c>
      <c r="C93" s="41">
        <v>66.099997999999999</v>
      </c>
      <c r="D93" s="41">
        <v>63.549999</v>
      </c>
      <c r="E93" s="41">
        <v>63.950001</v>
      </c>
      <c r="F93" s="41">
        <v>63.950001</v>
      </c>
      <c r="G93" s="41">
        <f t="shared" si="0"/>
        <v>-1.44842449396718</v>
      </c>
      <c r="H93" s="44">
        <f t="shared" si="2"/>
        <v>-3.2285633240782173E-2</v>
      </c>
    </row>
    <row r="94" spans="1:8" ht="15.75" customHeight="1" x14ac:dyDescent="0.2">
      <c r="A94" s="42">
        <v>44316</v>
      </c>
      <c r="B94" s="41">
        <v>63</v>
      </c>
      <c r="C94" s="41">
        <v>64</v>
      </c>
      <c r="D94" s="41">
        <v>62.5</v>
      </c>
      <c r="E94" s="41">
        <v>62.799999</v>
      </c>
      <c r="F94" s="41">
        <v>62.799999</v>
      </c>
      <c r="G94" s="41">
        <f t="shared" si="0"/>
        <v>-1.6770180481280017</v>
      </c>
      <c r="H94" s="44">
        <f t="shared" si="2"/>
        <v>-1.8928025809085876E-2</v>
      </c>
    </row>
    <row r="95" spans="1:8" ht="15.75" customHeight="1" x14ac:dyDescent="0.2">
      <c r="A95" s="42">
        <v>44319</v>
      </c>
      <c r="B95" s="41">
        <v>62.799999</v>
      </c>
      <c r="C95" s="41">
        <v>62.799999</v>
      </c>
      <c r="D95" s="41">
        <v>60.700001</v>
      </c>
      <c r="E95" s="41">
        <v>61.400002000000001</v>
      </c>
      <c r="F95" s="41">
        <v>61.400002000000001</v>
      </c>
      <c r="G95" s="41">
        <f t="shared" si="0"/>
        <v>-1.8076431694788508</v>
      </c>
      <c r="H95" s="44">
        <f t="shared" si="2"/>
        <v>7.9302558017560632E-3</v>
      </c>
    </row>
    <row r="96" spans="1:8" ht="15.75" customHeight="1" x14ac:dyDescent="0.2">
      <c r="A96" s="42">
        <v>44320</v>
      </c>
      <c r="B96" s="41">
        <v>62</v>
      </c>
      <c r="C96" s="41">
        <v>63.299999</v>
      </c>
      <c r="D96" s="41">
        <v>61</v>
      </c>
      <c r="E96" s="41">
        <v>61.650002000000001</v>
      </c>
      <c r="F96" s="41">
        <v>61.650002000000001</v>
      </c>
      <c r="G96" s="41">
        <f t="shared" si="0"/>
        <v>-1.7532160809385708</v>
      </c>
      <c r="H96" s="44">
        <f t="shared" si="2"/>
        <v>4.7281255471930657E-3</v>
      </c>
    </row>
    <row r="97" spans="1:8" ht="15.75" customHeight="1" x14ac:dyDescent="0.2">
      <c r="A97" s="42">
        <v>44321</v>
      </c>
      <c r="B97" s="41">
        <v>61.900002000000001</v>
      </c>
      <c r="C97" s="41">
        <v>63.599997999999999</v>
      </c>
      <c r="D97" s="41">
        <v>61.25</v>
      </c>
      <c r="E97" s="41">
        <v>62.900002000000001</v>
      </c>
      <c r="F97" s="41">
        <v>62.900002000000001</v>
      </c>
      <c r="G97" s="41">
        <f t="shared" si="0"/>
        <v>-1.72055993666858</v>
      </c>
      <c r="H97" s="44">
        <f t="shared" si="2"/>
        <v>-1.5735330008890985E-3</v>
      </c>
    </row>
    <row r="98" spans="1:8" ht="15.75" customHeight="1" x14ac:dyDescent="0.2">
      <c r="A98" s="42">
        <v>44322</v>
      </c>
      <c r="B98" s="41">
        <v>63.150002000000001</v>
      </c>
      <c r="C98" s="41">
        <v>63.5</v>
      </c>
      <c r="D98" s="41">
        <v>62.25</v>
      </c>
      <c r="E98" s="41">
        <v>62.75</v>
      </c>
      <c r="F98" s="41">
        <v>62.75</v>
      </c>
      <c r="G98" s="41">
        <f t="shared" si="0"/>
        <v>-1.7314451366682817</v>
      </c>
      <c r="H98" s="44">
        <f t="shared" si="2"/>
        <v>-1.5760129097248394E-3</v>
      </c>
    </row>
    <row r="99" spans="1:8" ht="15.75" customHeight="1" x14ac:dyDescent="0.2">
      <c r="A99" s="42">
        <v>44323</v>
      </c>
      <c r="B99" s="41">
        <v>62.75</v>
      </c>
      <c r="C99" s="41">
        <v>63.400002000000001</v>
      </c>
      <c r="D99" s="41">
        <v>62.5</v>
      </c>
      <c r="E99" s="41">
        <v>62.599997999999999</v>
      </c>
      <c r="F99" s="41">
        <v>62.599997999999999</v>
      </c>
      <c r="G99" s="41">
        <f t="shared" si="0"/>
        <v>-1.7423303366679834</v>
      </c>
      <c r="H99" s="44">
        <f t="shared" si="2"/>
        <v>7.072658166212378E-3</v>
      </c>
    </row>
    <row r="100" spans="1:8" ht="15.75" customHeight="1" x14ac:dyDescent="0.2">
      <c r="A100" s="42">
        <v>44326</v>
      </c>
      <c r="B100" s="41">
        <v>62.849997999999999</v>
      </c>
      <c r="C100" s="41">
        <v>63.849997999999999</v>
      </c>
      <c r="D100" s="41">
        <v>62.25</v>
      </c>
      <c r="E100" s="41">
        <v>63.599997999999999</v>
      </c>
      <c r="F100" s="41">
        <v>63.599997999999999</v>
      </c>
      <c r="G100" s="41">
        <f t="shared" si="0"/>
        <v>-1.69334639239844</v>
      </c>
      <c r="H100" s="44">
        <f t="shared" si="2"/>
        <v>9.4811717141588273E-2</v>
      </c>
    </row>
    <row r="101" spans="1:8" ht="15.75" customHeight="1" x14ac:dyDescent="0.2">
      <c r="A101" s="42">
        <v>44327</v>
      </c>
      <c r="B101" s="41">
        <v>63</v>
      </c>
      <c r="C101" s="41">
        <v>70.199996999999996</v>
      </c>
      <c r="D101" s="41">
        <v>62.900002000000001</v>
      </c>
      <c r="E101" s="41">
        <v>69.650002000000001</v>
      </c>
      <c r="F101" s="41">
        <v>69.650002000000001</v>
      </c>
      <c r="G101" s="41">
        <f t="shared" si="0"/>
        <v>-1.0021224767910617</v>
      </c>
      <c r="H101" s="44">
        <f t="shared" si="2"/>
        <v>4.4575694571704245E-2</v>
      </c>
    </row>
    <row r="102" spans="1:8" ht="15.75" customHeight="1" x14ac:dyDescent="0.2">
      <c r="A102" s="42">
        <v>44328</v>
      </c>
      <c r="B102" s="41">
        <v>70.849997999999999</v>
      </c>
      <c r="C102" s="41">
        <v>73.400002000000001</v>
      </c>
      <c r="D102" s="41">
        <v>70.199996999999996</v>
      </c>
      <c r="E102" s="41">
        <v>71.849997999999999</v>
      </c>
      <c r="F102" s="41">
        <v>71.849997999999999</v>
      </c>
      <c r="G102" s="41">
        <f t="shared" si="0"/>
        <v>-0.65378856586238387</v>
      </c>
      <c r="H102" s="44">
        <f t="shared" si="2"/>
        <v>-2.0457149712492955E-3</v>
      </c>
    </row>
    <row r="103" spans="1:8" ht="15.75" customHeight="1" x14ac:dyDescent="0.2">
      <c r="A103" s="42">
        <v>44330</v>
      </c>
      <c r="B103" s="41">
        <v>73.099997999999999</v>
      </c>
      <c r="C103" s="41">
        <v>73.25</v>
      </c>
      <c r="D103" s="41">
        <v>68.300003000000004</v>
      </c>
      <c r="E103" s="41">
        <v>69.849997999999999</v>
      </c>
      <c r="F103" s="41">
        <v>69.849997999999999</v>
      </c>
      <c r="G103" s="41">
        <f t="shared" si="0"/>
        <v>-0.67011691013282215</v>
      </c>
      <c r="H103" s="44">
        <f t="shared" si="2"/>
        <v>-2.5580350540433856E-2</v>
      </c>
    </row>
    <row r="104" spans="1:8" ht="15.75" customHeight="1" x14ac:dyDescent="0.2">
      <c r="A104" s="42">
        <v>44333</v>
      </c>
      <c r="B104" s="41">
        <v>70.849997999999999</v>
      </c>
      <c r="C104" s="41">
        <v>71.400002000000001</v>
      </c>
      <c r="D104" s="41">
        <v>69.699996999999996</v>
      </c>
      <c r="E104" s="41">
        <v>70.300003000000004</v>
      </c>
      <c r="F104" s="41">
        <v>70.300003000000004</v>
      </c>
      <c r="G104" s="41">
        <f t="shared" si="0"/>
        <v>-0.87149692002350376</v>
      </c>
      <c r="H104" s="44">
        <f t="shared" si="2"/>
        <v>8.0042653805835473E-2</v>
      </c>
    </row>
    <row r="105" spans="1:8" ht="15.75" customHeight="1" x14ac:dyDescent="0.2">
      <c r="A105" s="42">
        <v>44334</v>
      </c>
      <c r="B105" s="41">
        <v>71.849997999999999</v>
      </c>
      <c r="C105" s="41">
        <v>77.349997999999999</v>
      </c>
      <c r="D105" s="41">
        <v>71.25</v>
      </c>
      <c r="E105" s="41">
        <v>76.449996999999996</v>
      </c>
      <c r="F105" s="41">
        <v>76.449996999999996</v>
      </c>
      <c r="G105" s="41">
        <f t="shared" si="0"/>
        <v>-0.22381500181088054</v>
      </c>
      <c r="H105" s="44">
        <f t="shared" si="2"/>
        <v>1.4120889775544614E-2</v>
      </c>
    </row>
    <row r="106" spans="1:8" ht="15.75" customHeight="1" x14ac:dyDescent="0.2">
      <c r="A106" s="42">
        <v>44335</v>
      </c>
      <c r="B106" s="41">
        <v>75.699996999999996</v>
      </c>
      <c r="C106" s="41">
        <v>78.449996999999996</v>
      </c>
      <c r="D106" s="41">
        <v>74.300003000000004</v>
      </c>
      <c r="E106" s="41">
        <v>75</v>
      </c>
      <c r="F106" s="41">
        <v>75</v>
      </c>
      <c r="G106" s="41">
        <f t="shared" si="0"/>
        <v>-0.10407551587644204</v>
      </c>
      <c r="H106" s="44">
        <f t="shared" si="2"/>
        <v>-2.4517279644359159E-2</v>
      </c>
    </row>
    <row r="107" spans="1:8" ht="15.75" customHeight="1" x14ac:dyDescent="0.2">
      <c r="A107" s="42">
        <v>44336</v>
      </c>
      <c r="B107" s="41">
        <v>75.199996999999996</v>
      </c>
      <c r="C107" s="41">
        <v>76.550003000000004</v>
      </c>
      <c r="D107" s="41">
        <v>74.300003000000004</v>
      </c>
      <c r="E107" s="41">
        <v>74.849997999999999</v>
      </c>
      <c r="F107" s="41">
        <v>74.849997999999999</v>
      </c>
      <c r="G107" s="41">
        <f t="shared" si="0"/>
        <v>-0.3108977992044426</v>
      </c>
      <c r="H107" s="44">
        <f t="shared" si="2"/>
        <v>8.4552568768622369E-3</v>
      </c>
    </row>
    <row r="108" spans="1:8" ht="15.75" customHeight="1" x14ac:dyDescent="0.2">
      <c r="A108" s="42">
        <v>44337</v>
      </c>
      <c r="B108" s="41">
        <v>75.699996999999996</v>
      </c>
      <c r="C108" s="41">
        <v>77.199996999999996</v>
      </c>
      <c r="D108" s="41">
        <v>75.199996999999996</v>
      </c>
      <c r="E108" s="41">
        <v>76.25</v>
      </c>
      <c r="F108" s="41">
        <v>76.25</v>
      </c>
      <c r="G108" s="41">
        <f t="shared" si="0"/>
        <v>-0.24014323722714198</v>
      </c>
      <c r="H108" s="44">
        <f t="shared" si="2"/>
        <v>6.2147450658359783E-2</v>
      </c>
    </row>
    <row r="109" spans="1:8" ht="15.75" customHeight="1" x14ac:dyDescent="0.2">
      <c r="A109" s="42">
        <v>44340</v>
      </c>
      <c r="B109" s="41">
        <v>78.800003000000004</v>
      </c>
      <c r="C109" s="41">
        <v>82.150002000000001</v>
      </c>
      <c r="D109" s="41">
        <v>77</v>
      </c>
      <c r="E109" s="41">
        <v>81.25</v>
      </c>
      <c r="F109" s="41">
        <v>81.25</v>
      </c>
      <c r="G109" s="41">
        <f t="shared" si="0"/>
        <v>0.29868548359251568</v>
      </c>
      <c r="H109" s="44">
        <f t="shared" si="2"/>
        <v>2.1078768482076633E-2</v>
      </c>
    </row>
    <row r="110" spans="1:8" ht="15.75" customHeight="1" x14ac:dyDescent="0.2">
      <c r="A110" s="42">
        <v>44341</v>
      </c>
      <c r="B110" s="41">
        <v>82.400002000000001</v>
      </c>
      <c r="C110" s="41">
        <v>83.900002000000001</v>
      </c>
      <c r="D110" s="41">
        <v>80.099997999999999</v>
      </c>
      <c r="E110" s="41">
        <v>82.25</v>
      </c>
      <c r="F110" s="41">
        <v>82.25</v>
      </c>
      <c r="G110" s="41">
        <f t="shared" si="0"/>
        <v>0.48918029348349557</v>
      </c>
      <c r="H110" s="44">
        <f t="shared" si="2"/>
        <v>-7.1770521238602942E-3</v>
      </c>
    </row>
    <row r="111" spans="1:8" ht="15.75" customHeight="1" x14ac:dyDescent="0.2">
      <c r="A111" s="42">
        <v>44342</v>
      </c>
      <c r="B111" s="41">
        <v>83.099997999999999</v>
      </c>
      <c r="C111" s="41">
        <v>83.300003000000004</v>
      </c>
      <c r="D111" s="41">
        <v>80.75</v>
      </c>
      <c r="E111" s="41">
        <v>81</v>
      </c>
      <c r="F111" s="41">
        <v>81</v>
      </c>
      <c r="G111" s="41">
        <f t="shared" si="0"/>
        <v>0.42386789608933706</v>
      </c>
      <c r="H111" s="44">
        <f t="shared" si="2"/>
        <v>-1.6949569908154261E-2</v>
      </c>
    </row>
    <row r="112" spans="1:8" ht="15.75" customHeight="1" x14ac:dyDescent="0.2">
      <c r="A112" s="42">
        <v>44343</v>
      </c>
      <c r="B112" s="41">
        <v>81.25</v>
      </c>
      <c r="C112" s="41">
        <v>81.900002000000001</v>
      </c>
      <c r="D112" s="41">
        <v>77.5</v>
      </c>
      <c r="E112" s="41">
        <v>78.650002000000001</v>
      </c>
      <c r="F112" s="41">
        <v>78.650002000000001</v>
      </c>
      <c r="G112" s="41">
        <f t="shared" si="0"/>
        <v>0.27147193932237568</v>
      </c>
      <c r="H112" s="44">
        <f t="shared" si="2"/>
        <v>-1.4141053176281908E-2</v>
      </c>
    </row>
    <row r="113" spans="1:8" ht="15.75" customHeight="1" x14ac:dyDescent="0.2">
      <c r="A113" s="42">
        <v>44344</v>
      </c>
      <c r="B113" s="41">
        <v>78.699996999999996</v>
      </c>
      <c r="C113" s="41">
        <v>80.75</v>
      </c>
      <c r="D113" s="41">
        <v>78.5</v>
      </c>
      <c r="E113" s="41">
        <v>79.199996999999996</v>
      </c>
      <c r="F113" s="41">
        <v>79.199996999999996</v>
      </c>
      <c r="G113" s="41">
        <f t="shared" si="0"/>
        <v>0.14628941797137751</v>
      </c>
      <c r="H113" s="44">
        <f t="shared" si="2"/>
        <v>1.3530317279435619E-2</v>
      </c>
    </row>
    <row r="114" spans="1:8" ht="15.75" customHeight="1" x14ac:dyDescent="0.2">
      <c r="A114" s="42">
        <v>44347</v>
      </c>
      <c r="B114" s="41">
        <v>81.449996999999996</v>
      </c>
      <c r="C114" s="41">
        <v>81.849997999999999</v>
      </c>
      <c r="D114" s="41">
        <v>78.650002000000001</v>
      </c>
      <c r="E114" s="41">
        <v>79.599997999999999</v>
      </c>
      <c r="F114" s="41">
        <v>79.599997999999999</v>
      </c>
      <c r="G114" s="41">
        <f t="shared" si="0"/>
        <v>0.26602879505163923</v>
      </c>
      <c r="H114" s="44">
        <f t="shared" si="2"/>
        <v>-2.2861644708320038E-2</v>
      </c>
    </row>
    <row r="115" spans="1:8" ht="15.75" customHeight="1" x14ac:dyDescent="0.2">
      <c r="A115" s="42">
        <v>44348</v>
      </c>
      <c r="B115" s="41">
        <v>79.599997999999999</v>
      </c>
      <c r="C115" s="41">
        <v>80</v>
      </c>
      <c r="D115" s="41">
        <v>75.800003000000004</v>
      </c>
      <c r="E115" s="41">
        <v>76.199996999999996</v>
      </c>
      <c r="F115" s="41">
        <v>76.199996999999996</v>
      </c>
      <c r="G115" s="41">
        <f t="shared" si="0"/>
        <v>6.4648785160957553E-2</v>
      </c>
      <c r="H115" s="44">
        <f t="shared" si="2"/>
        <v>-3.3039828238407246E-2</v>
      </c>
    </row>
    <row r="116" spans="1:8" ht="15.75" customHeight="1" x14ac:dyDescent="0.2">
      <c r="A116" s="42">
        <v>44349</v>
      </c>
      <c r="B116" s="41">
        <v>76</v>
      </c>
      <c r="C116" s="41">
        <v>77.400002000000001</v>
      </c>
      <c r="D116" s="41">
        <v>74.550003000000004</v>
      </c>
      <c r="E116" s="41">
        <v>76</v>
      </c>
      <c r="F116" s="41">
        <v>76</v>
      </c>
      <c r="G116" s="41">
        <f t="shared" si="0"/>
        <v>-0.2183718575401441</v>
      </c>
      <c r="H116" s="44">
        <f t="shared" si="2"/>
        <v>1.5384867554393581E-2</v>
      </c>
    </row>
    <row r="117" spans="1:8" ht="15.75" customHeight="1" x14ac:dyDescent="0.2">
      <c r="A117" s="42">
        <v>44350</v>
      </c>
      <c r="B117" s="41">
        <v>76.449996999999996</v>
      </c>
      <c r="C117" s="41">
        <v>78.599997999999999</v>
      </c>
      <c r="D117" s="41">
        <v>76.300003000000004</v>
      </c>
      <c r="E117" s="41">
        <v>77.900002000000001</v>
      </c>
      <c r="F117" s="41">
        <v>77.900002000000001</v>
      </c>
      <c r="G117" s="41">
        <f t="shared" si="0"/>
        <v>-8.7747280460180613E-2</v>
      </c>
      <c r="H117" s="44">
        <f t="shared" si="2"/>
        <v>3.0077480682570927E-2</v>
      </c>
    </row>
    <row r="118" spans="1:8" ht="15.75" customHeight="1" x14ac:dyDescent="0.2">
      <c r="A118" s="42">
        <v>44351</v>
      </c>
      <c r="B118" s="41">
        <v>78.25</v>
      </c>
      <c r="C118" s="41">
        <v>81</v>
      </c>
      <c r="D118" s="41">
        <v>77.599997999999999</v>
      </c>
      <c r="E118" s="41">
        <v>79.699996999999996</v>
      </c>
      <c r="F118" s="41">
        <v>79.699996999999996</v>
      </c>
      <c r="G118" s="41">
        <f t="shared" si="0"/>
        <v>0.17350296224151751</v>
      </c>
      <c r="H118" s="44">
        <f t="shared" si="2"/>
        <v>8.6048104738115552E-3</v>
      </c>
    </row>
    <row r="119" spans="1:8" ht="15.75" customHeight="1" x14ac:dyDescent="0.2">
      <c r="A119" s="42">
        <v>44354</v>
      </c>
      <c r="B119" s="41">
        <v>80.199996999999996</v>
      </c>
      <c r="C119" s="41">
        <v>81.699996999999996</v>
      </c>
      <c r="D119" s="41">
        <v>79.75</v>
      </c>
      <c r="E119" s="41">
        <v>80.599997999999999</v>
      </c>
      <c r="F119" s="41">
        <v>80.599997999999999</v>
      </c>
      <c r="G119" s="41">
        <f t="shared" si="0"/>
        <v>0.24970055963537782</v>
      </c>
      <c r="H119" s="44">
        <f t="shared" si="2"/>
        <v>-3.0646669306093246E-3</v>
      </c>
    </row>
    <row r="120" spans="1:8" ht="15.75" customHeight="1" x14ac:dyDescent="0.2">
      <c r="A120" s="42">
        <v>44355</v>
      </c>
      <c r="B120" s="41">
        <v>81.150002000000001</v>
      </c>
      <c r="C120" s="41">
        <v>81.449996999999996</v>
      </c>
      <c r="D120" s="41">
        <v>79.099997999999999</v>
      </c>
      <c r="E120" s="41">
        <v>79.5</v>
      </c>
      <c r="F120" s="41">
        <v>79.5</v>
      </c>
      <c r="G120" s="41">
        <f t="shared" si="0"/>
        <v>0.22248701536523782</v>
      </c>
      <c r="H120" s="44">
        <f t="shared" si="2"/>
        <v>1.8851309580956946E-2</v>
      </c>
    </row>
    <row r="121" spans="1:8" ht="15.75" customHeight="1" x14ac:dyDescent="0.2">
      <c r="A121" s="42">
        <v>44356</v>
      </c>
      <c r="B121" s="41">
        <v>80</v>
      </c>
      <c r="C121" s="41">
        <v>83</v>
      </c>
      <c r="D121" s="41">
        <v>78.550003000000004</v>
      </c>
      <c r="E121" s="41">
        <v>79.650002000000001</v>
      </c>
      <c r="F121" s="41">
        <v>79.650002000000001</v>
      </c>
      <c r="G121" s="41">
        <f t="shared" si="0"/>
        <v>0.3912113164026374</v>
      </c>
      <c r="H121" s="44">
        <f t="shared" si="2"/>
        <v>-2.8721778426868304E-2</v>
      </c>
    </row>
    <row r="122" spans="1:8" ht="15.75" customHeight="1" x14ac:dyDescent="0.2">
      <c r="A122" s="42">
        <v>44357</v>
      </c>
      <c r="B122" s="41">
        <v>80.650002000000001</v>
      </c>
      <c r="C122" s="41">
        <v>80.650002000000001</v>
      </c>
      <c r="D122" s="41">
        <v>79.349997999999999</v>
      </c>
      <c r="E122" s="41">
        <v>80.050003000000004</v>
      </c>
      <c r="F122" s="41">
        <v>80.050003000000004</v>
      </c>
      <c r="G122" s="41">
        <f t="shared" si="0"/>
        <v>0.13540421797167576</v>
      </c>
      <c r="H122" s="44">
        <f t="shared" si="2"/>
        <v>6.7963808520891244E-3</v>
      </c>
    </row>
    <row r="123" spans="1:8" ht="15.75" customHeight="1" x14ac:dyDescent="0.2">
      <c r="A123" s="42">
        <v>44358</v>
      </c>
      <c r="B123" s="41">
        <v>80.099997999999999</v>
      </c>
      <c r="C123" s="41">
        <v>81.199996999999996</v>
      </c>
      <c r="D123" s="41">
        <v>79.349997999999999</v>
      </c>
      <c r="E123" s="41">
        <v>79.699996999999996</v>
      </c>
      <c r="F123" s="41">
        <v>79.699996999999996</v>
      </c>
      <c r="G123" s="41">
        <f t="shared" si="0"/>
        <v>0.19527347109509785</v>
      </c>
      <c r="H123" s="44">
        <f t="shared" si="2"/>
        <v>-9.9010091612764337E-3</v>
      </c>
    </row>
    <row r="124" spans="1:8" ht="15.75" customHeight="1" x14ac:dyDescent="0.2">
      <c r="A124" s="42">
        <v>44361</v>
      </c>
      <c r="B124" s="41">
        <v>80.400002000000001</v>
      </c>
      <c r="C124" s="41">
        <v>80.400002000000001</v>
      </c>
      <c r="D124" s="41">
        <v>77.050003000000004</v>
      </c>
      <c r="E124" s="41">
        <v>78.550003000000004</v>
      </c>
      <c r="F124" s="41">
        <v>78.550003000000004</v>
      </c>
      <c r="G124" s="41">
        <f t="shared" si="0"/>
        <v>0.10819067370153576</v>
      </c>
      <c r="H124" s="44">
        <f t="shared" si="2"/>
        <v>-8.1174593955882762E-3</v>
      </c>
    </row>
    <row r="125" spans="1:8" ht="15.75" customHeight="1" x14ac:dyDescent="0.2">
      <c r="A125" s="42">
        <v>44362</v>
      </c>
      <c r="B125" s="41">
        <v>79.050003000000004</v>
      </c>
      <c r="C125" s="41">
        <v>79.75</v>
      </c>
      <c r="D125" s="41">
        <v>78.349997999999999</v>
      </c>
      <c r="E125" s="41">
        <v>78.550003000000004</v>
      </c>
      <c r="F125" s="41">
        <v>78.550003000000004</v>
      </c>
      <c r="G125" s="41">
        <f t="shared" si="0"/>
        <v>3.743524089081756E-2</v>
      </c>
      <c r="H125" s="44">
        <f t="shared" si="2"/>
        <v>-7.5519300694555066E-3</v>
      </c>
    </row>
    <row r="126" spans="1:8" ht="15.75" customHeight="1" x14ac:dyDescent="0.2">
      <c r="A126" s="42">
        <v>44363</v>
      </c>
      <c r="B126" s="41">
        <v>78.849997999999999</v>
      </c>
      <c r="C126" s="41">
        <v>79.150002000000001</v>
      </c>
      <c r="D126" s="41">
        <v>77.5</v>
      </c>
      <c r="E126" s="41">
        <v>77.650002000000001</v>
      </c>
      <c r="F126" s="41">
        <v>77.650002000000001</v>
      </c>
      <c r="G126" s="41">
        <f t="shared" si="0"/>
        <v>-2.7877047649164179E-2</v>
      </c>
      <c r="H126" s="44">
        <f t="shared" si="2"/>
        <v>-1.0797170284565475E-2</v>
      </c>
    </row>
    <row r="127" spans="1:8" ht="15.75" customHeight="1" x14ac:dyDescent="0.2">
      <c r="A127" s="42">
        <v>44364</v>
      </c>
      <c r="B127" s="41">
        <v>76.949996999999996</v>
      </c>
      <c r="C127" s="41">
        <v>78.300003000000004</v>
      </c>
      <c r="D127" s="41">
        <v>76.550003000000004</v>
      </c>
      <c r="E127" s="41">
        <v>76.949996999999996</v>
      </c>
      <c r="F127" s="41">
        <v>76.949996999999996</v>
      </c>
      <c r="G127" s="41">
        <f t="shared" si="0"/>
        <v>-0.12040298931346272</v>
      </c>
      <c r="H127" s="44">
        <f t="shared" si="2"/>
        <v>-5.1216627602897564E-3</v>
      </c>
    </row>
    <row r="128" spans="1:8" ht="15.75" customHeight="1" x14ac:dyDescent="0.2">
      <c r="A128" s="42">
        <v>44365</v>
      </c>
      <c r="B128" s="41">
        <v>77</v>
      </c>
      <c r="C128" s="41">
        <v>77.900002000000001</v>
      </c>
      <c r="D128" s="41">
        <v>73.599997999999999</v>
      </c>
      <c r="E128" s="41">
        <v>76.150002000000001</v>
      </c>
      <c r="F128" s="41">
        <v>76.150002000000001</v>
      </c>
      <c r="G128" s="41">
        <f t="shared" si="0"/>
        <v>-0.16394476899986413</v>
      </c>
      <c r="H128" s="44">
        <f t="shared" si="2"/>
        <v>-4.5030502433765262E-3</v>
      </c>
    </row>
    <row r="129" spans="1:8" ht="15.75" customHeight="1" x14ac:dyDescent="0.2">
      <c r="A129" s="42">
        <v>44368</v>
      </c>
      <c r="B129" s="41">
        <v>75.900002000000001</v>
      </c>
      <c r="C129" s="41">
        <v>77.550003000000004</v>
      </c>
      <c r="D129" s="41">
        <v>65</v>
      </c>
      <c r="E129" s="41">
        <v>76.849997999999999</v>
      </c>
      <c r="F129" s="41">
        <v>76.849997999999999</v>
      </c>
      <c r="G129" s="41">
        <f t="shared" si="0"/>
        <v>-0.20204362212388269</v>
      </c>
      <c r="H129" s="44">
        <f t="shared" si="2"/>
        <v>5.4576086971781297E-2</v>
      </c>
    </row>
    <row r="130" spans="1:8" ht="15.75" customHeight="1" x14ac:dyDescent="0.2">
      <c r="A130" s="42">
        <v>44369</v>
      </c>
      <c r="B130" s="41">
        <v>77</v>
      </c>
      <c r="C130" s="41">
        <v>81.900002000000001</v>
      </c>
      <c r="D130" s="41">
        <v>76.949996999999996</v>
      </c>
      <c r="E130" s="41">
        <v>80.5</v>
      </c>
      <c r="F130" s="41">
        <v>80.5</v>
      </c>
      <c r="G130" s="41">
        <f t="shared" si="0"/>
        <v>0.27147193932237568</v>
      </c>
      <c r="H130" s="44">
        <f t="shared" si="2"/>
        <v>-7.9681940692010022E-3</v>
      </c>
    </row>
    <row r="131" spans="1:8" ht="15.75" customHeight="1" x14ac:dyDescent="0.2">
      <c r="A131" s="42">
        <v>44370</v>
      </c>
      <c r="B131" s="41">
        <v>81.25</v>
      </c>
      <c r="C131" s="41">
        <v>81.25</v>
      </c>
      <c r="D131" s="41">
        <v>78.099997999999999</v>
      </c>
      <c r="E131" s="41">
        <v>78.599997999999999</v>
      </c>
      <c r="F131" s="41">
        <v>78.599997999999999</v>
      </c>
      <c r="G131" s="41">
        <f t="shared" si="0"/>
        <v>0.20071650651165748</v>
      </c>
      <c r="H131" s="44">
        <f t="shared" ref="H131:H194" si="3">LN(C132/C131)</f>
        <v>-2.6186009614348457E-2</v>
      </c>
    </row>
    <row r="132" spans="1:8" ht="15.75" customHeight="1" x14ac:dyDescent="0.2">
      <c r="A132" s="42">
        <v>44371</v>
      </c>
      <c r="B132" s="41">
        <v>79</v>
      </c>
      <c r="C132" s="41">
        <v>79.150002000000001</v>
      </c>
      <c r="D132" s="41">
        <v>77.199996999999996</v>
      </c>
      <c r="E132" s="41">
        <v>77.5</v>
      </c>
      <c r="F132" s="41">
        <v>77.5</v>
      </c>
      <c r="G132" s="41">
        <f t="shared" si="0"/>
        <v>-2.7877047649164179E-2</v>
      </c>
      <c r="H132" s="44">
        <f t="shared" si="3"/>
        <v>6.3144934609314651E-4</v>
      </c>
    </row>
    <row r="133" spans="1:8" ht="15.75" customHeight="1" x14ac:dyDescent="0.2">
      <c r="A133" s="42">
        <v>44372</v>
      </c>
      <c r="B133" s="41">
        <v>77.949996999999996</v>
      </c>
      <c r="C133" s="41">
        <v>79.199996999999996</v>
      </c>
      <c r="D133" s="41">
        <v>77.050003000000004</v>
      </c>
      <c r="E133" s="41">
        <v>78.050003000000004</v>
      </c>
      <c r="F133" s="41">
        <v>78.050003000000004</v>
      </c>
      <c r="G133" s="41">
        <f t="shared" si="0"/>
        <v>-2.2434883066022069E-2</v>
      </c>
      <c r="H133" s="44">
        <f t="shared" si="3"/>
        <v>1.5037940118950746E-2</v>
      </c>
    </row>
    <row r="134" spans="1:8" ht="15.75" customHeight="1" x14ac:dyDescent="0.2">
      <c r="A134" s="42">
        <v>44375</v>
      </c>
      <c r="B134" s="41">
        <v>78.400002000000001</v>
      </c>
      <c r="C134" s="41">
        <v>80.400002000000001</v>
      </c>
      <c r="D134" s="41">
        <v>77.75</v>
      </c>
      <c r="E134" s="41">
        <v>79.800003000000004</v>
      </c>
      <c r="F134" s="41">
        <v>79.800003000000004</v>
      </c>
      <c r="G134" s="41">
        <f t="shared" si="0"/>
        <v>0.10819067370153576</v>
      </c>
      <c r="H134" s="44">
        <f t="shared" si="3"/>
        <v>2.8205364693407359E-2</v>
      </c>
    </row>
    <row r="135" spans="1:8" ht="15.75" customHeight="1" x14ac:dyDescent="0.2">
      <c r="A135" s="42">
        <v>44376</v>
      </c>
      <c r="B135" s="41">
        <v>82</v>
      </c>
      <c r="C135" s="41">
        <v>82.699996999999996</v>
      </c>
      <c r="D135" s="41">
        <v>81</v>
      </c>
      <c r="E135" s="41">
        <v>82.25</v>
      </c>
      <c r="F135" s="41">
        <v>82.25</v>
      </c>
      <c r="G135" s="41">
        <f t="shared" si="0"/>
        <v>0.35855473671593774</v>
      </c>
      <c r="H135" s="44">
        <f t="shared" si="3"/>
        <v>1.2019375899185307E-2</v>
      </c>
    </row>
    <row r="136" spans="1:8" ht="15.75" customHeight="1" x14ac:dyDescent="0.2">
      <c r="A136" s="42">
        <v>44377</v>
      </c>
      <c r="B136" s="41">
        <v>83</v>
      </c>
      <c r="C136" s="41">
        <v>83.699996999999996</v>
      </c>
      <c r="D136" s="41">
        <v>80.099997999999999</v>
      </c>
      <c r="E136" s="41">
        <v>81</v>
      </c>
      <c r="F136" s="41">
        <v>81</v>
      </c>
      <c r="G136" s="41">
        <f t="shared" si="0"/>
        <v>0.46740891379649774</v>
      </c>
      <c r="H136" s="44">
        <f t="shared" si="3"/>
        <v>-2.2961661369617695E-2</v>
      </c>
    </row>
    <row r="137" spans="1:8" ht="15.75" customHeight="1" x14ac:dyDescent="0.2">
      <c r="A137" s="42">
        <v>44378</v>
      </c>
      <c r="B137" s="41">
        <v>81</v>
      </c>
      <c r="C137" s="41">
        <v>81.800003000000004</v>
      </c>
      <c r="D137" s="41">
        <v>79.199996999999996</v>
      </c>
      <c r="E137" s="41">
        <v>80</v>
      </c>
      <c r="F137" s="41">
        <v>80</v>
      </c>
      <c r="G137" s="41">
        <f t="shared" si="0"/>
        <v>0.26058663046849712</v>
      </c>
      <c r="H137" s="44">
        <f t="shared" si="3"/>
        <v>-1.8507621970901628E-2</v>
      </c>
    </row>
    <row r="138" spans="1:8" ht="15.75" customHeight="1" x14ac:dyDescent="0.2">
      <c r="A138" s="42">
        <v>44379</v>
      </c>
      <c r="B138" s="41">
        <v>80.050003000000004</v>
      </c>
      <c r="C138" s="41">
        <v>80.300003000000004</v>
      </c>
      <c r="D138" s="41">
        <v>77.75</v>
      </c>
      <c r="E138" s="41">
        <v>78</v>
      </c>
      <c r="F138" s="41">
        <v>78</v>
      </c>
      <c r="G138" s="41">
        <f t="shared" si="0"/>
        <v>9.7305364847657186E-2</v>
      </c>
      <c r="H138" s="44">
        <f t="shared" si="3"/>
        <v>-1.246180846631473E-3</v>
      </c>
    </row>
    <row r="139" spans="1:8" ht="15.75" customHeight="1" x14ac:dyDescent="0.2">
      <c r="A139" s="42">
        <v>44382</v>
      </c>
      <c r="B139" s="41">
        <v>78.25</v>
      </c>
      <c r="C139" s="41">
        <v>80.199996999999996</v>
      </c>
      <c r="D139" s="41">
        <v>78</v>
      </c>
      <c r="E139" s="41">
        <v>79.050003000000004</v>
      </c>
      <c r="F139" s="41">
        <v>79.050003000000004</v>
      </c>
      <c r="G139" s="41">
        <f t="shared" si="0"/>
        <v>8.6419294014537879E-2</v>
      </c>
      <c r="H139" s="44">
        <f t="shared" si="3"/>
        <v>2.1585791116166042E-2</v>
      </c>
    </row>
    <row r="140" spans="1:8" ht="15.75" customHeight="1" x14ac:dyDescent="0.2">
      <c r="A140" s="42">
        <v>44383</v>
      </c>
      <c r="B140" s="41">
        <v>81.5</v>
      </c>
      <c r="C140" s="41">
        <v>81.949996999999996</v>
      </c>
      <c r="D140" s="41">
        <v>79</v>
      </c>
      <c r="E140" s="41">
        <v>79.25</v>
      </c>
      <c r="F140" s="41">
        <v>79.25</v>
      </c>
      <c r="G140" s="41">
        <f t="shared" si="0"/>
        <v>0.27691410390551779</v>
      </c>
      <c r="H140" s="44">
        <f t="shared" si="3"/>
        <v>-2.9095200857441536E-2</v>
      </c>
    </row>
    <row r="141" spans="1:8" ht="15.75" customHeight="1" x14ac:dyDescent="0.2">
      <c r="A141" s="42">
        <v>44384</v>
      </c>
      <c r="B141" s="41">
        <v>79</v>
      </c>
      <c r="C141" s="41">
        <v>79.599997999999999</v>
      </c>
      <c r="D141" s="41">
        <v>78.150002000000001</v>
      </c>
      <c r="E141" s="41">
        <v>78.349997999999999</v>
      </c>
      <c r="F141" s="41">
        <v>78.349997999999999</v>
      </c>
      <c r="G141" s="41">
        <f t="shared" si="0"/>
        <v>2.1106896620379338E-2</v>
      </c>
      <c r="H141" s="44">
        <f t="shared" si="3"/>
        <v>3.5784225615926514E-2</v>
      </c>
    </row>
    <row r="142" spans="1:8" ht="15.75" customHeight="1" x14ac:dyDescent="0.2">
      <c r="A142" s="42">
        <v>44385</v>
      </c>
      <c r="B142" s="41">
        <v>78.349997999999999</v>
      </c>
      <c r="C142" s="41">
        <v>82.5</v>
      </c>
      <c r="D142" s="41">
        <v>78.300003000000004</v>
      </c>
      <c r="E142" s="41">
        <v>81.849997999999999</v>
      </c>
      <c r="F142" s="41">
        <v>81.849997999999999</v>
      </c>
      <c r="G142" s="41">
        <f t="shared" si="0"/>
        <v>0.33678422786235745</v>
      </c>
      <c r="H142" s="44">
        <f t="shared" si="3"/>
        <v>1.2113629732216869E-3</v>
      </c>
    </row>
    <row r="143" spans="1:8" ht="15.75" customHeight="1" x14ac:dyDescent="0.2">
      <c r="A143" s="42">
        <v>44386</v>
      </c>
      <c r="B143" s="41">
        <v>82</v>
      </c>
      <c r="C143" s="41">
        <v>82.599997999999999</v>
      </c>
      <c r="D143" s="41">
        <v>80.099997999999999</v>
      </c>
      <c r="E143" s="41">
        <v>80.699996999999996</v>
      </c>
      <c r="F143" s="41">
        <v>80.699996999999996</v>
      </c>
      <c r="G143" s="41">
        <f t="shared" si="0"/>
        <v>0.34766942786205918</v>
      </c>
      <c r="H143" s="44">
        <f t="shared" si="3"/>
        <v>-9.7323760303395963E-3</v>
      </c>
    </row>
    <row r="144" spans="1:8" ht="15.75" customHeight="1" x14ac:dyDescent="0.2">
      <c r="A144" s="42">
        <v>44389</v>
      </c>
      <c r="B144" s="41">
        <v>81.349997999999999</v>
      </c>
      <c r="C144" s="41">
        <v>81.800003000000004</v>
      </c>
      <c r="D144" s="41">
        <v>78.800003000000004</v>
      </c>
      <c r="E144" s="41">
        <v>79.449996999999996</v>
      </c>
      <c r="F144" s="41">
        <v>79.449996999999996</v>
      </c>
      <c r="G144" s="41">
        <f t="shared" si="0"/>
        <v>0.26058663046849712</v>
      </c>
      <c r="H144" s="44">
        <f t="shared" si="3"/>
        <v>-1.9753802817533084E-2</v>
      </c>
    </row>
    <row r="145" spans="1:8" ht="15.75" customHeight="1" x14ac:dyDescent="0.2">
      <c r="A145" s="42">
        <v>44390</v>
      </c>
      <c r="B145" s="41">
        <v>79.949996999999996</v>
      </c>
      <c r="C145" s="41">
        <v>80.199996999999996</v>
      </c>
      <c r="D145" s="41">
        <v>78.599997999999999</v>
      </c>
      <c r="E145" s="41">
        <v>78.949996999999996</v>
      </c>
      <c r="F145" s="41">
        <v>78.949996999999996</v>
      </c>
      <c r="G145" s="41">
        <f t="shared" si="0"/>
        <v>8.6419294014537879E-2</v>
      </c>
      <c r="H145" s="44">
        <f t="shared" si="3"/>
        <v>-1.0025084023977627E-2</v>
      </c>
    </row>
    <row r="146" spans="1:8" ht="15.75" customHeight="1" x14ac:dyDescent="0.2">
      <c r="A146" s="42">
        <v>44391</v>
      </c>
      <c r="B146" s="41">
        <v>79.099997999999999</v>
      </c>
      <c r="C146" s="41">
        <v>79.400002000000001</v>
      </c>
      <c r="D146" s="41">
        <v>78.550003000000004</v>
      </c>
      <c r="E146" s="41">
        <v>78.75</v>
      </c>
      <c r="F146" s="41">
        <v>78.75</v>
      </c>
      <c r="G146" s="41">
        <f t="shared" si="0"/>
        <v>-6.6350337902419231E-4</v>
      </c>
      <c r="H146" s="44">
        <f t="shared" si="3"/>
        <v>1.624014465917448E-2</v>
      </c>
    </row>
    <row r="147" spans="1:8" ht="15.75" customHeight="1" x14ac:dyDescent="0.2">
      <c r="A147" s="42">
        <v>44392</v>
      </c>
      <c r="B147" s="41">
        <v>78.75</v>
      </c>
      <c r="C147" s="41">
        <v>80.699996999999996</v>
      </c>
      <c r="D147" s="41">
        <v>78.25</v>
      </c>
      <c r="E147" s="41">
        <v>78.949996999999996</v>
      </c>
      <c r="F147" s="41">
        <v>78.949996999999996</v>
      </c>
      <c r="G147" s="41">
        <f t="shared" si="0"/>
        <v>0.14084638255481785</v>
      </c>
      <c r="H147" s="44">
        <f t="shared" si="3"/>
        <v>-1.4981516440894953E-2</v>
      </c>
    </row>
    <row r="148" spans="1:8" ht="15.75" customHeight="1" x14ac:dyDescent="0.2">
      <c r="A148" s="42">
        <v>44393</v>
      </c>
      <c r="B148" s="41">
        <v>79</v>
      </c>
      <c r="C148" s="41">
        <v>79.5</v>
      </c>
      <c r="D148" s="41">
        <v>78.400002000000001</v>
      </c>
      <c r="E148" s="41">
        <v>78.699996999999996</v>
      </c>
      <c r="F148" s="41">
        <v>78.699996999999996</v>
      </c>
      <c r="G148" s="41">
        <f t="shared" si="0"/>
        <v>1.0221696620677572E-2</v>
      </c>
      <c r="H148" s="44">
        <f t="shared" si="3"/>
        <v>-1.0113904356370369E-2</v>
      </c>
    </row>
    <row r="149" spans="1:8" ht="15.75" customHeight="1" x14ac:dyDescent="0.2">
      <c r="A149" s="42">
        <v>44396</v>
      </c>
      <c r="B149" s="41">
        <v>78.449996999999996</v>
      </c>
      <c r="C149" s="41">
        <v>78.699996999999996</v>
      </c>
      <c r="D149" s="41">
        <v>77.099997999999999</v>
      </c>
      <c r="E149" s="41">
        <v>77.550003000000004</v>
      </c>
      <c r="F149" s="41">
        <v>77.550003000000004</v>
      </c>
      <c r="G149" s="41">
        <f t="shared" si="0"/>
        <v>-7.6861971606302038E-2</v>
      </c>
      <c r="H149" s="44">
        <f t="shared" si="3"/>
        <v>-3.1816763657928418E-3</v>
      </c>
    </row>
    <row r="150" spans="1:8" ht="15.75" customHeight="1" x14ac:dyDescent="0.2">
      <c r="A150" s="42">
        <v>44397</v>
      </c>
      <c r="B150" s="41">
        <v>77.5</v>
      </c>
      <c r="C150" s="41">
        <v>78.449996999999996</v>
      </c>
      <c r="D150" s="41">
        <v>74.349997999999999</v>
      </c>
      <c r="E150" s="41">
        <v>75.699996999999996</v>
      </c>
      <c r="F150" s="41">
        <v>75.699996999999996</v>
      </c>
      <c r="G150" s="41">
        <f t="shared" si="0"/>
        <v>-0.10407551587644204</v>
      </c>
      <c r="H150" s="44">
        <f t="shared" si="3"/>
        <v>2.0814388167401197E-2</v>
      </c>
    </row>
    <row r="151" spans="1:8" ht="15.75" customHeight="1" x14ac:dyDescent="0.2">
      <c r="A151" s="42">
        <v>44399</v>
      </c>
      <c r="B151" s="41">
        <v>76</v>
      </c>
      <c r="C151" s="41">
        <v>80.099997999999999</v>
      </c>
      <c r="D151" s="41">
        <v>75.599997999999999</v>
      </c>
      <c r="E151" s="41">
        <v>78.900002000000001</v>
      </c>
      <c r="F151" s="41">
        <v>78.900002000000001</v>
      </c>
      <c r="G151" s="41">
        <f t="shared" si="0"/>
        <v>7.5533985160659317E-2</v>
      </c>
      <c r="H151" s="44">
        <f t="shared" si="3"/>
        <v>-1.6362794170625496E-2</v>
      </c>
    </row>
    <row r="152" spans="1:8" ht="15.75" customHeight="1" x14ac:dyDescent="0.2">
      <c r="A152" s="42">
        <v>44400</v>
      </c>
      <c r="B152" s="41">
        <v>78.400002000000001</v>
      </c>
      <c r="C152" s="41">
        <v>78.800003000000004</v>
      </c>
      <c r="D152" s="41">
        <v>77.050003000000004</v>
      </c>
      <c r="E152" s="41">
        <v>77.650002000000001</v>
      </c>
      <c r="F152" s="41">
        <v>77.650002000000001</v>
      </c>
      <c r="G152" s="41">
        <f t="shared" si="0"/>
        <v>-6.5975900773182744E-2</v>
      </c>
      <c r="H152" s="44">
        <f t="shared" si="3"/>
        <v>-7.6434257468055294E-3</v>
      </c>
    </row>
    <row r="153" spans="1:8" ht="15.75" customHeight="1" x14ac:dyDescent="0.2">
      <c r="A153" s="42">
        <v>44403</v>
      </c>
      <c r="B153" s="41">
        <v>77.5</v>
      </c>
      <c r="C153" s="41">
        <v>78.199996999999996</v>
      </c>
      <c r="D153" s="41">
        <v>76.599997999999999</v>
      </c>
      <c r="E153" s="41">
        <v>76.849997999999999</v>
      </c>
      <c r="F153" s="41">
        <v>76.849997999999999</v>
      </c>
      <c r="G153" s="41">
        <f t="shared" si="0"/>
        <v>-0.13128906014658201</v>
      </c>
      <c r="H153" s="44">
        <f t="shared" si="3"/>
        <v>-9.6370810598839125E-3</v>
      </c>
    </row>
    <row r="154" spans="1:8" ht="15.75" customHeight="1" x14ac:dyDescent="0.2">
      <c r="A154" s="42">
        <v>44404</v>
      </c>
      <c r="B154" s="41">
        <v>77</v>
      </c>
      <c r="C154" s="41">
        <v>77.449996999999996</v>
      </c>
      <c r="D154" s="41">
        <v>75.5</v>
      </c>
      <c r="E154" s="41">
        <v>76.099997999999999</v>
      </c>
      <c r="F154" s="41">
        <v>76.099997999999999</v>
      </c>
      <c r="G154" s="41">
        <f t="shared" si="0"/>
        <v>-0.21292969295700198</v>
      </c>
      <c r="H154" s="44">
        <f t="shared" si="3"/>
        <v>-1.4959550519319013E-2</v>
      </c>
    </row>
    <row r="155" spans="1:8" ht="15.75" customHeight="1" x14ac:dyDescent="0.2">
      <c r="A155" s="42">
        <v>44405</v>
      </c>
      <c r="B155" s="41">
        <v>76</v>
      </c>
      <c r="C155" s="41">
        <v>76.300003000000004</v>
      </c>
      <c r="D155" s="41">
        <v>74.199996999999996</v>
      </c>
      <c r="E155" s="41">
        <v>75.199996999999996</v>
      </c>
      <c r="F155" s="41">
        <v>75.199996999999996</v>
      </c>
      <c r="G155" s="41">
        <f t="shared" si="0"/>
        <v>-0.3381113434745826</v>
      </c>
      <c r="H155" s="44">
        <f t="shared" si="3"/>
        <v>-4.5977880667801146E-3</v>
      </c>
    </row>
    <row r="156" spans="1:8" ht="15.75" customHeight="1" x14ac:dyDescent="0.2">
      <c r="A156" s="42">
        <v>44406</v>
      </c>
      <c r="B156" s="41">
        <v>75.25</v>
      </c>
      <c r="C156" s="41">
        <v>75.949996999999996</v>
      </c>
      <c r="D156" s="41">
        <v>73.449996999999996</v>
      </c>
      <c r="E156" s="41">
        <v>74.199996999999996</v>
      </c>
      <c r="F156" s="41">
        <v>74.199996999999996</v>
      </c>
      <c r="G156" s="41">
        <f t="shared" si="0"/>
        <v>-0.37621095857784193</v>
      </c>
      <c r="H156" s="44">
        <f t="shared" si="3"/>
        <v>3.2862337804109155E-3</v>
      </c>
    </row>
    <row r="157" spans="1:8" ht="15.75" customHeight="1" x14ac:dyDescent="0.2">
      <c r="A157" s="42">
        <v>44407</v>
      </c>
      <c r="B157" s="41">
        <v>74.199996999999996</v>
      </c>
      <c r="C157" s="41">
        <v>76.199996999999996</v>
      </c>
      <c r="D157" s="41">
        <v>73.650002000000001</v>
      </c>
      <c r="E157" s="41">
        <v>75.050003000000004</v>
      </c>
      <c r="F157" s="41">
        <v>75.050003000000004</v>
      </c>
      <c r="G157" s="41">
        <f t="shared" si="0"/>
        <v>-0.34899741430770193</v>
      </c>
      <c r="H157" s="44">
        <f t="shared" si="3"/>
        <v>-5.9229789330425128E-3</v>
      </c>
    </row>
    <row r="158" spans="1:8" ht="15.75" customHeight="1" x14ac:dyDescent="0.2">
      <c r="A158" s="42">
        <v>44410</v>
      </c>
      <c r="B158" s="41">
        <v>75.099997999999999</v>
      </c>
      <c r="C158" s="41">
        <v>75.75</v>
      </c>
      <c r="D158" s="41">
        <v>74.75</v>
      </c>
      <c r="E158" s="41">
        <v>75</v>
      </c>
      <c r="F158" s="41">
        <v>75</v>
      </c>
      <c r="G158" s="41">
        <f t="shared" si="0"/>
        <v>-0.39798146743142226</v>
      </c>
      <c r="H158" s="44">
        <f t="shared" si="3"/>
        <v>9.1984487442578061E-3</v>
      </c>
    </row>
    <row r="159" spans="1:8" ht="15.75" customHeight="1" x14ac:dyDescent="0.2">
      <c r="A159" s="42">
        <v>44411</v>
      </c>
      <c r="B159" s="41">
        <v>75</v>
      </c>
      <c r="C159" s="41">
        <v>76.449996999999996</v>
      </c>
      <c r="D159" s="41">
        <v>74.099997999999999</v>
      </c>
      <c r="E159" s="41">
        <v>74.400002000000001</v>
      </c>
      <c r="F159" s="41">
        <v>74.400002000000001</v>
      </c>
      <c r="G159" s="41">
        <f t="shared" si="0"/>
        <v>-0.32178387003756193</v>
      </c>
      <c r="H159" s="44">
        <f t="shared" si="3"/>
        <v>-1.8482295080914975E-2</v>
      </c>
    </row>
    <row r="160" spans="1:8" ht="15.75" customHeight="1" x14ac:dyDescent="0.2">
      <c r="A160" s="42">
        <v>44412</v>
      </c>
      <c r="B160" s="41">
        <v>75.050003000000004</v>
      </c>
      <c r="C160" s="41">
        <v>75.050003000000004</v>
      </c>
      <c r="D160" s="41">
        <v>73.050003000000004</v>
      </c>
      <c r="E160" s="41">
        <v>73.5</v>
      </c>
      <c r="F160" s="41">
        <v>73.5</v>
      </c>
      <c r="G160" s="41">
        <f t="shared" si="0"/>
        <v>-0.47417906482528255</v>
      </c>
      <c r="H160" s="44">
        <f t="shared" si="3"/>
        <v>-1.9509599491904124E-2</v>
      </c>
    </row>
    <row r="161" spans="1:8" ht="15.75" customHeight="1" x14ac:dyDescent="0.2">
      <c r="A161" s="42">
        <v>44413</v>
      </c>
      <c r="B161" s="41">
        <v>73.050003000000004</v>
      </c>
      <c r="C161" s="41">
        <v>73.599997999999999</v>
      </c>
      <c r="D161" s="41">
        <v>70.300003000000004</v>
      </c>
      <c r="E161" s="41">
        <v>70.800003000000004</v>
      </c>
      <c r="F161" s="41">
        <v>70.800003000000004</v>
      </c>
      <c r="G161" s="41">
        <f t="shared" si="0"/>
        <v>-0.63201816586298043</v>
      </c>
      <c r="H161" s="44">
        <f t="shared" si="3"/>
        <v>-3.4557689881117543E-2</v>
      </c>
    </row>
    <row r="162" spans="1:8" ht="15.75" customHeight="1" x14ac:dyDescent="0.2">
      <c r="A162" s="42">
        <v>44414</v>
      </c>
      <c r="B162" s="41">
        <v>70.849997999999999</v>
      </c>
      <c r="C162" s="41">
        <v>71.099997999999999</v>
      </c>
      <c r="D162" s="41">
        <v>70.25</v>
      </c>
      <c r="E162" s="41">
        <v>70.400002000000001</v>
      </c>
      <c r="F162" s="41">
        <v>70.400002000000001</v>
      </c>
      <c r="G162" s="41">
        <f t="shared" si="0"/>
        <v>-0.90415360856438021</v>
      </c>
      <c r="H162" s="44">
        <f t="shared" si="3"/>
        <v>-2.8168469329734854E-3</v>
      </c>
    </row>
    <row r="163" spans="1:8" ht="15.75" customHeight="1" x14ac:dyDescent="0.2">
      <c r="A163" s="42">
        <v>44417</v>
      </c>
      <c r="B163" s="41">
        <v>70.699996999999996</v>
      </c>
      <c r="C163" s="41">
        <v>70.900002000000001</v>
      </c>
      <c r="D163" s="41">
        <v>67.300003000000004</v>
      </c>
      <c r="E163" s="41">
        <v>68.349997999999999</v>
      </c>
      <c r="F163" s="41">
        <v>68.349997999999999</v>
      </c>
      <c r="G163" s="41">
        <f t="shared" si="0"/>
        <v>-0.92592400856378376</v>
      </c>
      <c r="H163" s="44">
        <f t="shared" si="3"/>
        <v>-7.0771701737388946E-3</v>
      </c>
    </row>
    <row r="164" spans="1:8" ht="15.75" customHeight="1" x14ac:dyDescent="0.2">
      <c r="A164" s="42">
        <v>44418</v>
      </c>
      <c r="B164" s="41">
        <v>68.300003000000004</v>
      </c>
      <c r="C164" s="41">
        <v>70.400002000000001</v>
      </c>
      <c r="D164" s="41">
        <v>67.400002000000001</v>
      </c>
      <c r="E164" s="41">
        <v>68.400002000000001</v>
      </c>
      <c r="F164" s="41">
        <v>68.400002000000001</v>
      </c>
      <c r="G164" s="41">
        <f t="shared" si="0"/>
        <v>-0.98035109710406376</v>
      </c>
      <c r="H164" s="44">
        <f t="shared" si="3"/>
        <v>-2.0086786975827796E-2</v>
      </c>
    </row>
    <row r="165" spans="1:8" ht="15.75" customHeight="1" x14ac:dyDescent="0.2">
      <c r="A165" s="42">
        <v>44419</v>
      </c>
      <c r="B165" s="41">
        <v>68.75</v>
      </c>
      <c r="C165" s="41">
        <v>69</v>
      </c>
      <c r="D165" s="41">
        <v>65.849997999999999</v>
      </c>
      <c r="E165" s="41">
        <v>67.849997999999999</v>
      </c>
      <c r="F165" s="41">
        <v>67.849997999999999</v>
      </c>
      <c r="G165" s="41">
        <f t="shared" si="0"/>
        <v>-1.1327471627252019</v>
      </c>
      <c r="H165" s="44">
        <f t="shared" si="3"/>
        <v>4.9480057263369716E-2</v>
      </c>
    </row>
    <row r="166" spans="1:8" ht="15.75" customHeight="1" x14ac:dyDescent="0.2">
      <c r="A166" s="42">
        <v>44420</v>
      </c>
      <c r="B166" s="41">
        <v>68.449996999999996</v>
      </c>
      <c r="C166" s="41">
        <v>72.5</v>
      </c>
      <c r="D166" s="41">
        <v>68.050003000000004</v>
      </c>
      <c r="E166" s="41">
        <v>71.300003000000004</v>
      </c>
      <c r="F166" s="41">
        <v>71.300003000000004</v>
      </c>
      <c r="G166" s="41">
        <f t="shared" si="0"/>
        <v>-0.75175754294324204</v>
      </c>
      <c r="H166" s="44">
        <f t="shared" si="3"/>
        <v>1.0291686036547506E-2</v>
      </c>
    </row>
    <row r="167" spans="1:8" ht="15.75" customHeight="1" x14ac:dyDescent="0.2">
      <c r="A167" s="42">
        <v>44421</v>
      </c>
      <c r="B167" s="41">
        <v>72.300003000000004</v>
      </c>
      <c r="C167" s="41">
        <v>73.25</v>
      </c>
      <c r="D167" s="41">
        <v>71.650002000000001</v>
      </c>
      <c r="E167" s="41">
        <v>72.050003000000004</v>
      </c>
      <c r="F167" s="41">
        <v>72.050003000000004</v>
      </c>
      <c r="G167" s="41">
        <f t="shared" si="0"/>
        <v>-0.67011691013282215</v>
      </c>
      <c r="H167" s="44">
        <f t="shared" si="3"/>
        <v>-3.1198370855861281E-2</v>
      </c>
    </row>
    <row r="168" spans="1:8" ht="15.75" customHeight="1" x14ac:dyDescent="0.2">
      <c r="A168" s="42">
        <v>44424</v>
      </c>
      <c r="B168" s="41">
        <v>70.75</v>
      </c>
      <c r="C168" s="41">
        <v>71</v>
      </c>
      <c r="D168" s="41">
        <v>60</v>
      </c>
      <c r="E168" s="41">
        <v>68.650002000000001</v>
      </c>
      <c r="F168" s="41">
        <v>68.650002000000001</v>
      </c>
      <c r="G168" s="41">
        <f t="shared" si="0"/>
        <v>-0.91503880856408204</v>
      </c>
      <c r="H168" s="44">
        <f t="shared" si="3"/>
        <v>1.7452449951226207E-2</v>
      </c>
    </row>
    <row r="169" spans="1:8" ht="15.75" customHeight="1" x14ac:dyDescent="0.2">
      <c r="A169" s="42">
        <v>44425</v>
      </c>
      <c r="B169" s="41">
        <v>68.949996999999996</v>
      </c>
      <c r="C169" s="41">
        <v>72.25</v>
      </c>
      <c r="D169" s="41">
        <v>68.300003000000004</v>
      </c>
      <c r="E169" s="41">
        <v>72</v>
      </c>
      <c r="F169" s="41">
        <v>72</v>
      </c>
      <c r="G169" s="41">
        <f t="shared" si="0"/>
        <v>-0.77897108721338204</v>
      </c>
      <c r="H169" s="44">
        <f t="shared" si="3"/>
        <v>5.5210905529997443E-3</v>
      </c>
    </row>
    <row r="170" spans="1:8" ht="15.75" customHeight="1" x14ac:dyDescent="0.2">
      <c r="A170" s="42">
        <v>44426</v>
      </c>
      <c r="B170" s="41">
        <v>72</v>
      </c>
      <c r="C170" s="41">
        <v>72.650002000000001</v>
      </c>
      <c r="D170" s="41">
        <v>68</v>
      </c>
      <c r="E170" s="41">
        <v>69.650002000000001</v>
      </c>
      <c r="F170" s="41">
        <v>69.650002000000001</v>
      </c>
      <c r="G170" s="41">
        <f t="shared" si="0"/>
        <v>-0.73542919867280387</v>
      </c>
      <c r="H170" s="44">
        <f t="shared" si="3"/>
        <v>-5.1546912948282043E-2</v>
      </c>
    </row>
    <row r="171" spans="1:8" ht="15.75" customHeight="1" x14ac:dyDescent="0.2">
      <c r="A171" s="42">
        <v>44428</v>
      </c>
      <c r="B171" s="41">
        <v>68.900002000000001</v>
      </c>
      <c r="C171" s="41">
        <v>69</v>
      </c>
      <c r="D171" s="41">
        <v>66.349997999999999</v>
      </c>
      <c r="E171" s="41">
        <v>67</v>
      </c>
      <c r="F171" s="41">
        <v>67</v>
      </c>
      <c r="G171" s="41">
        <f t="shared" si="0"/>
        <v>-1.1327471627252019</v>
      </c>
      <c r="H171" s="44">
        <f t="shared" si="3"/>
        <v>3.6166404701885148E-3</v>
      </c>
    </row>
    <row r="172" spans="1:8" ht="15.75" customHeight="1" x14ac:dyDescent="0.2">
      <c r="A172" s="42">
        <v>44431</v>
      </c>
      <c r="B172" s="41">
        <v>68.900002000000001</v>
      </c>
      <c r="C172" s="41">
        <v>69.25</v>
      </c>
      <c r="D172" s="41">
        <v>65.599997999999999</v>
      </c>
      <c r="E172" s="41">
        <v>66.650002000000001</v>
      </c>
      <c r="F172" s="41">
        <v>66.650002000000001</v>
      </c>
      <c r="G172" s="41">
        <f t="shared" si="0"/>
        <v>-1.1055336184550619</v>
      </c>
      <c r="H172" s="44">
        <f t="shared" si="3"/>
        <v>5.0413935372933963E-3</v>
      </c>
    </row>
    <row r="173" spans="1:8" ht="15.75" customHeight="1" x14ac:dyDescent="0.2">
      <c r="A173" s="42">
        <v>44432</v>
      </c>
      <c r="B173" s="41">
        <v>66.650002000000001</v>
      </c>
      <c r="C173" s="41">
        <v>69.599997999999999</v>
      </c>
      <c r="D173" s="41">
        <v>65.650002000000001</v>
      </c>
      <c r="E173" s="41">
        <v>68.949996999999996</v>
      </c>
      <c r="F173" s="41">
        <v>68.949996999999996</v>
      </c>
      <c r="G173" s="41">
        <f t="shared" si="0"/>
        <v>-1.0674348741852202</v>
      </c>
      <c r="H173" s="44">
        <f t="shared" si="3"/>
        <v>3.8059632053752721E-2</v>
      </c>
    </row>
    <row r="174" spans="1:8" ht="15.75" customHeight="1" x14ac:dyDescent="0.2">
      <c r="A174" s="42">
        <v>44433</v>
      </c>
      <c r="B174" s="41">
        <v>68.949996999999996</v>
      </c>
      <c r="C174" s="41">
        <v>72.300003000000004</v>
      </c>
      <c r="D174" s="41">
        <v>68.099997999999999</v>
      </c>
      <c r="E174" s="41">
        <v>71.75</v>
      </c>
      <c r="F174" s="41">
        <v>71.75</v>
      </c>
      <c r="G174" s="41">
        <f t="shared" si="0"/>
        <v>-0.77352805179682238</v>
      </c>
      <c r="H174" s="44">
        <f t="shared" si="3"/>
        <v>2.5265924897800052E-2</v>
      </c>
    </row>
    <row r="175" spans="1:8" ht="15.75" customHeight="1" x14ac:dyDescent="0.2">
      <c r="A175" s="42">
        <v>44434</v>
      </c>
      <c r="B175" s="41">
        <v>72.25</v>
      </c>
      <c r="C175" s="41">
        <v>74.150002000000001</v>
      </c>
      <c r="D175" s="41">
        <v>70.300003000000004</v>
      </c>
      <c r="E175" s="41">
        <v>71.099997999999999</v>
      </c>
      <c r="F175" s="41">
        <v>71.099997999999999</v>
      </c>
      <c r="G175" s="41">
        <f t="shared" si="0"/>
        <v>-0.57214793305196399</v>
      </c>
      <c r="H175" s="44">
        <f t="shared" si="3"/>
        <v>-3.3772405385389258E-3</v>
      </c>
    </row>
    <row r="176" spans="1:8" ht="15.75" customHeight="1" x14ac:dyDescent="0.2">
      <c r="A176" s="42">
        <v>44435</v>
      </c>
      <c r="B176" s="41">
        <v>73.400002000000001</v>
      </c>
      <c r="C176" s="41">
        <v>73.900002000000001</v>
      </c>
      <c r="D176" s="41">
        <v>72.050003000000004</v>
      </c>
      <c r="E176" s="41">
        <v>73</v>
      </c>
      <c r="F176" s="41">
        <v>73</v>
      </c>
      <c r="G176" s="41">
        <f t="shared" si="0"/>
        <v>-0.59936147732210387</v>
      </c>
      <c r="H176" s="44">
        <f t="shared" si="3"/>
        <v>-1.3624188568300897E-2</v>
      </c>
    </row>
    <row r="177" spans="1:8" ht="15.75" customHeight="1" x14ac:dyDescent="0.2">
      <c r="A177" s="42">
        <v>44438</v>
      </c>
      <c r="B177" s="41">
        <v>72.900002000000001</v>
      </c>
      <c r="C177" s="41">
        <v>72.900002000000001</v>
      </c>
      <c r="D177" s="41">
        <v>71.150002000000001</v>
      </c>
      <c r="E177" s="41">
        <v>71.400002000000001</v>
      </c>
      <c r="F177" s="41">
        <v>71.400002000000001</v>
      </c>
      <c r="G177" s="41">
        <f t="shared" si="0"/>
        <v>-0.70821565440266387</v>
      </c>
      <c r="H177" s="44">
        <f t="shared" si="3"/>
        <v>-5.5021045888252766E-3</v>
      </c>
    </row>
    <row r="178" spans="1:8" ht="15.75" customHeight="1" x14ac:dyDescent="0.2">
      <c r="A178" s="42">
        <v>44439</v>
      </c>
      <c r="B178" s="41">
        <v>71.099997999999999</v>
      </c>
      <c r="C178" s="41">
        <v>72.5</v>
      </c>
      <c r="D178" s="41">
        <v>70.5</v>
      </c>
      <c r="E178" s="41">
        <v>71.300003000000004</v>
      </c>
      <c r="F178" s="41">
        <v>71.300003000000004</v>
      </c>
      <c r="G178" s="41">
        <f t="shared" si="0"/>
        <v>-0.75175754294324204</v>
      </c>
      <c r="H178" s="44">
        <f t="shared" si="3"/>
        <v>1.4378925975395924E-2</v>
      </c>
    </row>
    <row r="179" spans="1:8" ht="15.75" customHeight="1" x14ac:dyDescent="0.2">
      <c r="A179" s="42">
        <v>44440</v>
      </c>
      <c r="B179" s="41">
        <v>71.349997999999999</v>
      </c>
      <c r="C179" s="41">
        <v>73.550003000000004</v>
      </c>
      <c r="D179" s="41">
        <v>71.300003000000004</v>
      </c>
      <c r="E179" s="41">
        <v>72.050003000000004</v>
      </c>
      <c r="F179" s="41">
        <v>72.050003000000004</v>
      </c>
      <c r="G179" s="41">
        <f t="shared" si="0"/>
        <v>-0.63746033044612249</v>
      </c>
      <c r="H179" s="44">
        <f t="shared" si="3"/>
        <v>-7.5060466876337969E-3</v>
      </c>
    </row>
    <row r="180" spans="1:8" ht="15.75" customHeight="1" x14ac:dyDescent="0.2">
      <c r="A180" s="42">
        <v>44441</v>
      </c>
      <c r="B180" s="41">
        <v>72.5</v>
      </c>
      <c r="C180" s="41">
        <v>73</v>
      </c>
      <c r="D180" s="41">
        <v>71.300003000000004</v>
      </c>
      <c r="E180" s="41">
        <v>71.599997999999999</v>
      </c>
      <c r="F180" s="41">
        <v>71.599997999999999</v>
      </c>
      <c r="G180" s="41">
        <f t="shared" si="0"/>
        <v>-0.69733045440296215</v>
      </c>
      <c r="H180" s="44">
        <f t="shared" si="3"/>
        <v>0</v>
      </c>
    </row>
    <row r="181" spans="1:8" ht="15.75" customHeight="1" x14ac:dyDescent="0.2">
      <c r="A181" s="42">
        <v>44442</v>
      </c>
      <c r="B181" s="41">
        <v>71.949996999999996</v>
      </c>
      <c r="C181" s="41">
        <v>73</v>
      </c>
      <c r="D181" s="41">
        <v>70.5</v>
      </c>
      <c r="E181" s="41">
        <v>71.550003000000004</v>
      </c>
      <c r="F181" s="41">
        <v>71.550003000000004</v>
      </c>
      <c r="G181" s="41">
        <f t="shared" si="0"/>
        <v>-0.69733045440296215</v>
      </c>
      <c r="H181" s="44">
        <f t="shared" si="3"/>
        <v>-1.8666258960742456E-2</v>
      </c>
    </row>
    <row r="182" spans="1:8" ht="15.75" customHeight="1" x14ac:dyDescent="0.2">
      <c r="A182" s="42">
        <v>44445</v>
      </c>
      <c r="B182" s="41">
        <v>71.5</v>
      </c>
      <c r="C182" s="41">
        <v>71.650002000000001</v>
      </c>
      <c r="D182" s="41">
        <v>70.199996999999996</v>
      </c>
      <c r="E182" s="41">
        <v>70.349997999999999</v>
      </c>
      <c r="F182" s="41">
        <v>70.349997999999999</v>
      </c>
      <c r="G182" s="41">
        <f t="shared" si="0"/>
        <v>-0.84428337575336387</v>
      </c>
      <c r="H182" s="44">
        <f t="shared" si="3"/>
        <v>3.4831103557636228E-3</v>
      </c>
    </row>
    <row r="183" spans="1:8" ht="15.75" customHeight="1" x14ac:dyDescent="0.2">
      <c r="A183" s="42">
        <v>44446</v>
      </c>
      <c r="B183" s="41">
        <v>71.5</v>
      </c>
      <c r="C183" s="41">
        <v>71.900002000000001</v>
      </c>
      <c r="D183" s="41">
        <v>69.400002000000001</v>
      </c>
      <c r="E183" s="41">
        <v>69.900002000000001</v>
      </c>
      <c r="F183" s="41">
        <v>69.900002000000001</v>
      </c>
      <c r="G183" s="41">
        <f t="shared" si="0"/>
        <v>-0.81706983148322387</v>
      </c>
      <c r="H183" s="44">
        <f t="shared" si="3"/>
        <v>-1.2596415502096874E-2</v>
      </c>
    </row>
    <row r="184" spans="1:8" ht="15.75" customHeight="1" x14ac:dyDescent="0.2">
      <c r="A184" s="42">
        <v>44447</v>
      </c>
      <c r="B184" s="41">
        <v>70.599997999999999</v>
      </c>
      <c r="C184" s="41">
        <v>71</v>
      </c>
      <c r="D184" s="41">
        <v>69</v>
      </c>
      <c r="E184" s="41">
        <v>69.599997999999999</v>
      </c>
      <c r="F184" s="41">
        <v>69.599997999999999</v>
      </c>
      <c r="G184" s="41">
        <f t="shared" si="0"/>
        <v>-0.91503880856408204</v>
      </c>
      <c r="H184" s="44">
        <f t="shared" si="3"/>
        <v>-9.1971219101999475E-3</v>
      </c>
    </row>
    <row r="185" spans="1:8" ht="15.75" customHeight="1" x14ac:dyDescent="0.2">
      <c r="A185" s="42">
        <v>44448</v>
      </c>
      <c r="B185" s="41">
        <v>69.599997999999999</v>
      </c>
      <c r="C185" s="41">
        <v>70.349997999999999</v>
      </c>
      <c r="D185" s="41">
        <v>69.25</v>
      </c>
      <c r="E185" s="41">
        <v>69.599997999999999</v>
      </c>
      <c r="F185" s="41">
        <v>69.599997999999999</v>
      </c>
      <c r="G185" s="41">
        <f t="shared" si="0"/>
        <v>-0.98579424137480021</v>
      </c>
      <c r="H185" s="44">
        <f t="shared" si="3"/>
        <v>1.2010021151982141E-2</v>
      </c>
    </row>
    <row r="186" spans="1:8" ht="15.75" customHeight="1" x14ac:dyDescent="0.2">
      <c r="A186" s="42">
        <v>44452</v>
      </c>
      <c r="B186" s="41">
        <v>69.699996999999996</v>
      </c>
      <c r="C186" s="41">
        <v>71.199996999999996</v>
      </c>
      <c r="D186" s="41">
        <v>69.550003000000004</v>
      </c>
      <c r="E186" s="41">
        <v>69.800003000000004</v>
      </c>
      <c r="F186" s="41">
        <v>69.800003000000004</v>
      </c>
      <c r="G186" s="41">
        <f t="shared" si="0"/>
        <v>-0.8932682997105017</v>
      </c>
      <c r="H186" s="44">
        <f t="shared" si="3"/>
        <v>1.9472117999443071E-2</v>
      </c>
    </row>
    <row r="187" spans="1:8" ht="15.75" customHeight="1" x14ac:dyDescent="0.2">
      <c r="A187" s="42">
        <v>44453</v>
      </c>
      <c r="B187" s="41">
        <v>70.199996999999996</v>
      </c>
      <c r="C187" s="41">
        <v>72.599997999999999</v>
      </c>
      <c r="D187" s="41">
        <v>70.199996999999996</v>
      </c>
      <c r="E187" s="41">
        <v>72.050003000000004</v>
      </c>
      <c r="F187" s="41">
        <v>72.050003000000004</v>
      </c>
      <c r="G187" s="41">
        <f t="shared" si="0"/>
        <v>-0.74087234294354032</v>
      </c>
      <c r="H187" s="44">
        <f t="shared" si="3"/>
        <v>6.4021912152933791E-2</v>
      </c>
    </row>
    <row r="188" spans="1:8" ht="15.75" customHeight="1" x14ac:dyDescent="0.2">
      <c r="A188" s="42">
        <v>44454</v>
      </c>
      <c r="B188" s="41">
        <v>73.25</v>
      </c>
      <c r="C188" s="41">
        <v>77.400002000000001</v>
      </c>
      <c r="D188" s="41">
        <v>72.599997999999999</v>
      </c>
      <c r="E188" s="41">
        <v>76.300003000000004</v>
      </c>
      <c r="F188" s="41">
        <v>76.300003000000004</v>
      </c>
      <c r="G188" s="41">
        <f t="shared" si="0"/>
        <v>-0.2183718575401441</v>
      </c>
      <c r="H188" s="44">
        <f t="shared" si="3"/>
        <v>-6.4625527289599181E-4</v>
      </c>
    </row>
    <row r="189" spans="1:8" ht="15.75" customHeight="1" x14ac:dyDescent="0.2">
      <c r="A189" s="42">
        <v>44455</v>
      </c>
      <c r="B189" s="41">
        <v>77.25</v>
      </c>
      <c r="C189" s="41">
        <v>77.349997999999999</v>
      </c>
      <c r="D189" s="41">
        <v>74.949996999999996</v>
      </c>
      <c r="E189" s="41">
        <v>75.949996999999996</v>
      </c>
      <c r="F189" s="41">
        <v>75.949996999999996</v>
      </c>
      <c r="G189" s="41">
        <f t="shared" si="0"/>
        <v>-0.22381500181088054</v>
      </c>
      <c r="H189" s="44">
        <f t="shared" si="3"/>
        <v>5.7768717419571979E-2</v>
      </c>
    </row>
    <row r="190" spans="1:8" ht="15.75" customHeight="1" x14ac:dyDescent="0.2">
      <c r="A190" s="42">
        <v>44456</v>
      </c>
      <c r="B190" s="41">
        <v>77.400002000000001</v>
      </c>
      <c r="C190" s="41">
        <v>81.949996999999996</v>
      </c>
      <c r="D190" s="41">
        <v>76.650002000000001</v>
      </c>
      <c r="E190" s="41">
        <v>78.550003000000004</v>
      </c>
      <c r="F190" s="41">
        <v>78.550003000000004</v>
      </c>
      <c r="G190" s="41">
        <f t="shared" si="0"/>
        <v>0.27691410390551779</v>
      </c>
      <c r="H190" s="44">
        <f t="shared" si="3"/>
        <v>8.5055798833096278E-3</v>
      </c>
    </row>
    <row r="191" spans="1:8" ht="15.75" customHeight="1" x14ac:dyDescent="0.2">
      <c r="A191" s="42">
        <v>44459</v>
      </c>
      <c r="B191" s="41">
        <v>78.550003000000004</v>
      </c>
      <c r="C191" s="41">
        <v>82.650002000000001</v>
      </c>
      <c r="D191" s="41">
        <v>77.599997999999999</v>
      </c>
      <c r="E191" s="41">
        <v>78.5</v>
      </c>
      <c r="F191" s="41">
        <v>78.5</v>
      </c>
      <c r="G191" s="41">
        <f t="shared" si="0"/>
        <v>0.35311257213279568</v>
      </c>
      <c r="H191" s="44">
        <f t="shared" si="3"/>
        <v>-2.0165693793021251E-2</v>
      </c>
    </row>
    <row r="192" spans="1:8" ht="15.75" customHeight="1" x14ac:dyDescent="0.2">
      <c r="A192" s="42">
        <v>44460</v>
      </c>
      <c r="B192" s="41">
        <v>78.5</v>
      </c>
      <c r="C192" s="41">
        <v>81</v>
      </c>
      <c r="D192" s="41">
        <v>77.050003000000004</v>
      </c>
      <c r="E192" s="41">
        <v>79.75</v>
      </c>
      <c r="F192" s="41">
        <v>79.75</v>
      </c>
      <c r="G192" s="41">
        <f t="shared" si="0"/>
        <v>0.17350296224151751</v>
      </c>
      <c r="H192" s="44">
        <f t="shared" si="3"/>
        <v>-6.8133185242896625E-3</v>
      </c>
    </row>
    <row r="193" spans="1:8" ht="15.75" customHeight="1" x14ac:dyDescent="0.2">
      <c r="A193" s="42">
        <v>44461</v>
      </c>
      <c r="B193" s="41">
        <v>80.25</v>
      </c>
      <c r="C193" s="41">
        <v>80.449996999999996</v>
      </c>
      <c r="D193" s="41">
        <v>77.699996999999996</v>
      </c>
      <c r="E193" s="41">
        <v>78.199996999999996</v>
      </c>
      <c r="F193" s="41">
        <v>78.199996999999996</v>
      </c>
      <c r="G193" s="41">
        <f t="shared" si="0"/>
        <v>0.11363283828467788</v>
      </c>
      <c r="H193" s="44">
        <f t="shared" si="3"/>
        <v>-1.6291024552650663E-2</v>
      </c>
    </row>
    <row r="194" spans="1:8" ht="15.75" customHeight="1" x14ac:dyDescent="0.2">
      <c r="A194" s="42">
        <v>44462</v>
      </c>
      <c r="B194" s="41">
        <v>78.599997999999999</v>
      </c>
      <c r="C194" s="41">
        <v>79.150002000000001</v>
      </c>
      <c r="D194" s="41">
        <v>77.550003000000004</v>
      </c>
      <c r="E194" s="41">
        <v>77.849997999999999</v>
      </c>
      <c r="F194" s="41">
        <v>77.849997999999999</v>
      </c>
      <c r="G194" s="41">
        <f t="shared" si="0"/>
        <v>-2.7877047649164179E-2</v>
      </c>
      <c r="H194" s="44">
        <f t="shared" si="3"/>
        <v>-1.1435982175235844E-2</v>
      </c>
    </row>
    <row r="195" spans="1:8" ht="15.75" customHeight="1" x14ac:dyDescent="0.2">
      <c r="A195" s="42">
        <v>44463</v>
      </c>
      <c r="B195" s="41">
        <v>77.849997999999999</v>
      </c>
      <c r="C195" s="41">
        <v>78.25</v>
      </c>
      <c r="D195" s="41">
        <v>75.550003000000004</v>
      </c>
      <c r="E195" s="41">
        <v>76.150002000000001</v>
      </c>
      <c r="F195" s="41">
        <v>76.150002000000001</v>
      </c>
      <c r="G195" s="41">
        <f t="shared" si="0"/>
        <v>-0.12584602473002238</v>
      </c>
      <c r="H195" s="44">
        <f t="shared" ref="H195:H246" si="4">LN(C196/C195)</f>
        <v>6.3694482854799285E-3</v>
      </c>
    </row>
    <row r="196" spans="1:8" ht="15.75" customHeight="1" x14ac:dyDescent="0.2">
      <c r="A196" s="42">
        <v>44466</v>
      </c>
      <c r="B196" s="41">
        <v>77.650002000000001</v>
      </c>
      <c r="C196" s="41">
        <v>78.75</v>
      </c>
      <c r="D196" s="41">
        <v>76.599997999999999</v>
      </c>
      <c r="E196" s="41">
        <v>77.300003000000004</v>
      </c>
      <c r="F196" s="41">
        <v>77.300003000000004</v>
      </c>
      <c r="G196" s="41">
        <f t="shared" si="0"/>
        <v>-7.1418936189742391E-2</v>
      </c>
      <c r="H196" s="44">
        <f t="shared" si="4"/>
        <v>-1.3423058942180108E-2</v>
      </c>
    </row>
    <row r="197" spans="1:8" ht="15.75" customHeight="1" x14ac:dyDescent="0.2">
      <c r="A197" s="42">
        <v>44467</v>
      </c>
      <c r="B197" s="41">
        <v>77.650002000000001</v>
      </c>
      <c r="C197" s="41">
        <v>77.699996999999996</v>
      </c>
      <c r="D197" s="41">
        <v>75.699996999999996</v>
      </c>
      <c r="E197" s="41">
        <v>76.050003000000004</v>
      </c>
      <c r="F197" s="41">
        <v>76.050003000000004</v>
      </c>
      <c r="G197" s="41">
        <f t="shared" si="0"/>
        <v>-0.18571614868686201</v>
      </c>
      <c r="H197" s="44">
        <f t="shared" si="4"/>
        <v>-1.2301832296255777E-2</v>
      </c>
    </row>
    <row r="198" spans="1:8" ht="15.75" customHeight="1" x14ac:dyDescent="0.2">
      <c r="A198" s="42">
        <v>44468</v>
      </c>
      <c r="B198" s="41">
        <v>75.699996999999996</v>
      </c>
      <c r="C198" s="41">
        <v>76.75</v>
      </c>
      <c r="D198" s="41">
        <v>75</v>
      </c>
      <c r="E198" s="41">
        <v>75.800003000000004</v>
      </c>
      <c r="F198" s="41">
        <v>75.800003000000004</v>
      </c>
      <c r="G198" s="41">
        <f t="shared" si="0"/>
        <v>-0.28912729035086232</v>
      </c>
      <c r="H198" s="44">
        <f t="shared" si="4"/>
        <v>-6.517172075257814E-4</v>
      </c>
    </row>
    <row r="199" spans="1:8" ht="15.75" customHeight="1" x14ac:dyDescent="0.2">
      <c r="A199" s="42">
        <v>44469</v>
      </c>
      <c r="B199" s="41">
        <v>76</v>
      </c>
      <c r="C199" s="41">
        <v>76.699996999999996</v>
      </c>
      <c r="D199" s="41">
        <v>74.949996999999996</v>
      </c>
      <c r="E199" s="41">
        <v>75.150002000000001</v>
      </c>
      <c r="F199" s="41">
        <v>75.150002000000001</v>
      </c>
      <c r="G199" s="41">
        <f t="shared" si="0"/>
        <v>-0.29457032576742193</v>
      </c>
      <c r="H199" s="44">
        <f t="shared" si="4"/>
        <v>-3.918946909295765E-3</v>
      </c>
    </row>
    <row r="200" spans="1:8" ht="15.75" customHeight="1" x14ac:dyDescent="0.2">
      <c r="A200" s="42">
        <v>44470</v>
      </c>
      <c r="B200" s="41">
        <v>74.199996999999996</v>
      </c>
      <c r="C200" s="41">
        <v>76.400002000000001</v>
      </c>
      <c r="D200" s="41">
        <v>74.199996999999996</v>
      </c>
      <c r="E200" s="41">
        <v>75</v>
      </c>
      <c r="F200" s="41">
        <v>75</v>
      </c>
      <c r="G200" s="41">
        <f t="shared" si="0"/>
        <v>-0.32722603462070404</v>
      </c>
      <c r="H200" s="44">
        <f t="shared" si="4"/>
        <v>-3.9344837640540448E-3</v>
      </c>
    </row>
    <row r="201" spans="1:8" ht="15.75" customHeight="1" x14ac:dyDescent="0.2">
      <c r="A201" s="42">
        <v>44473</v>
      </c>
      <c r="B201" s="41">
        <v>75.650002000000001</v>
      </c>
      <c r="C201" s="41">
        <v>76.099997999999999</v>
      </c>
      <c r="D201" s="41">
        <v>74.849997999999999</v>
      </c>
      <c r="E201" s="41">
        <v>75.25</v>
      </c>
      <c r="F201" s="41">
        <v>75.25</v>
      </c>
      <c r="G201" s="41">
        <f t="shared" si="0"/>
        <v>-0.35988272316158049</v>
      </c>
      <c r="H201" s="44">
        <f t="shared" si="4"/>
        <v>-1.3148983000997757E-3</v>
      </c>
    </row>
    <row r="202" spans="1:8" ht="15.75" customHeight="1" x14ac:dyDescent="0.2">
      <c r="A202" s="42">
        <v>44474</v>
      </c>
      <c r="B202" s="41">
        <v>75.25</v>
      </c>
      <c r="C202" s="41">
        <v>76</v>
      </c>
      <c r="D202" s="41">
        <v>75.25</v>
      </c>
      <c r="E202" s="41">
        <v>75.400002000000001</v>
      </c>
      <c r="F202" s="41">
        <v>75.400002000000001</v>
      </c>
      <c r="G202" s="41">
        <f t="shared" si="0"/>
        <v>-0.37076792316128226</v>
      </c>
      <c r="H202" s="44">
        <f t="shared" si="4"/>
        <v>0</v>
      </c>
    </row>
    <row r="203" spans="1:8" ht="15.75" customHeight="1" x14ac:dyDescent="0.2">
      <c r="A203" s="42">
        <v>44475</v>
      </c>
      <c r="B203" s="41">
        <v>76</v>
      </c>
      <c r="C203" s="41">
        <v>76</v>
      </c>
      <c r="D203" s="41">
        <v>61.099997999999999</v>
      </c>
      <c r="E203" s="41">
        <v>70.849997999999999</v>
      </c>
      <c r="F203" s="41">
        <v>70.849997999999999</v>
      </c>
      <c r="G203" s="41">
        <f t="shared" si="0"/>
        <v>-0.37076792316128226</v>
      </c>
      <c r="H203" s="44">
        <f t="shared" si="4"/>
        <v>-5.2770835558705485E-3</v>
      </c>
    </row>
    <row r="204" spans="1:8" ht="15.75" customHeight="1" x14ac:dyDescent="0.2">
      <c r="A204" s="42">
        <v>44476</v>
      </c>
      <c r="B204" s="41">
        <v>72.449996999999996</v>
      </c>
      <c r="C204" s="41">
        <v>75.599997999999999</v>
      </c>
      <c r="D204" s="41">
        <v>72.449996999999996</v>
      </c>
      <c r="E204" s="41">
        <v>75.099997999999999</v>
      </c>
      <c r="F204" s="41">
        <v>75.099997999999999</v>
      </c>
      <c r="G204" s="41">
        <f t="shared" si="0"/>
        <v>-0.41430981170186049</v>
      </c>
      <c r="H204" s="44">
        <f t="shared" si="4"/>
        <v>-1.9861112780348526E-3</v>
      </c>
    </row>
    <row r="205" spans="1:8" ht="15.75" customHeight="1" x14ac:dyDescent="0.2">
      <c r="A205" s="42">
        <v>44477</v>
      </c>
      <c r="B205" s="41">
        <v>75.099997999999999</v>
      </c>
      <c r="C205" s="41">
        <v>75.449996999999996</v>
      </c>
      <c r="D205" s="41">
        <v>74.050003000000004</v>
      </c>
      <c r="E205" s="41">
        <v>74.25</v>
      </c>
      <c r="F205" s="41">
        <v>74.25</v>
      </c>
      <c r="G205" s="41">
        <f t="shared" si="0"/>
        <v>-0.43063804711812187</v>
      </c>
      <c r="H205" s="44">
        <f t="shared" si="4"/>
        <v>2.8741429898870189E-2</v>
      </c>
    </row>
    <row r="206" spans="1:8" ht="15.75" customHeight="1" x14ac:dyDescent="0.2">
      <c r="A206" s="42">
        <v>44480</v>
      </c>
      <c r="B206" s="41">
        <v>74.849997999999999</v>
      </c>
      <c r="C206" s="41">
        <v>77.650002000000001</v>
      </c>
      <c r="D206" s="41">
        <v>74.349997999999999</v>
      </c>
      <c r="E206" s="41">
        <v>75.650002000000001</v>
      </c>
      <c r="F206" s="41">
        <v>75.650002000000001</v>
      </c>
      <c r="G206" s="41">
        <f t="shared" si="0"/>
        <v>-0.1911583132700041</v>
      </c>
      <c r="H206" s="44">
        <f t="shared" si="4"/>
        <v>-2.4113243125134218E-2</v>
      </c>
    </row>
    <row r="207" spans="1:8" ht="15.75" customHeight="1" x14ac:dyDescent="0.2">
      <c r="A207" s="42">
        <v>44481</v>
      </c>
      <c r="B207" s="41">
        <v>75.650002000000001</v>
      </c>
      <c r="C207" s="41">
        <v>75.800003000000004</v>
      </c>
      <c r="D207" s="41">
        <v>74.550003000000004</v>
      </c>
      <c r="E207" s="41">
        <v>75</v>
      </c>
      <c r="F207" s="41">
        <v>75</v>
      </c>
      <c r="G207" s="41">
        <f t="shared" si="0"/>
        <v>-0.3925384320148626</v>
      </c>
      <c r="H207" s="44">
        <f t="shared" si="4"/>
        <v>4.7029522996965417E-2</v>
      </c>
    </row>
    <row r="208" spans="1:8" ht="15.75" customHeight="1" x14ac:dyDescent="0.2">
      <c r="A208" s="42">
        <v>44482</v>
      </c>
      <c r="B208" s="41">
        <v>78.5</v>
      </c>
      <c r="C208" s="41">
        <v>79.449996999999996</v>
      </c>
      <c r="D208" s="41">
        <v>77.099997999999999</v>
      </c>
      <c r="E208" s="41">
        <v>77.550003000000004</v>
      </c>
      <c r="F208" s="41">
        <v>77.550003000000004</v>
      </c>
      <c r="G208" s="41">
        <f t="shared" si="0"/>
        <v>4.7786612041179205E-3</v>
      </c>
      <c r="H208" s="44">
        <f t="shared" si="4"/>
        <v>-1.5858246035033694E-2</v>
      </c>
    </row>
    <row r="209" spans="1:8" ht="15.75" customHeight="1" x14ac:dyDescent="0.2">
      <c r="A209" s="42">
        <v>44483</v>
      </c>
      <c r="B209" s="41">
        <v>78.199996999999996</v>
      </c>
      <c r="C209" s="41">
        <v>78.199996999999996</v>
      </c>
      <c r="D209" s="41">
        <v>76.050003000000004</v>
      </c>
      <c r="E209" s="41">
        <v>76.550003000000004</v>
      </c>
      <c r="F209" s="41">
        <v>76.550003000000004</v>
      </c>
      <c r="G209" s="41">
        <f t="shared" si="0"/>
        <v>-0.13128906014658201</v>
      </c>
      <c r="H209" s="44">
        <f t="shared" si="4"/>
        <v>-1.2222693410238423E-2</v>
      </c>
    </row>
    <row r="210" spans="1:8" ht="15.75" customHeight="1" x14ac:dyDescent="0.2">
      <c r="A210" s="42">
        <v>44487</v>
      </c>
      <c r="B210" s="41">
        <v>75.349997999999999</v>
      </c>
      <c r="C210" s="41">
        <v>77.25</v>
      </c>
      <c r="D210" s="41">
        <v>75.349997999999999</v>
      </c>
      <c r="E210" s="41">
        <v>75.800003000000004</v>
      </c>
      <c r="F210" s="41">
        <v>75.800003000000004</v>
      </c>
      <c r="G210" s="41">
        <f t="shared" si="0"/>
        <v>-0.23470020181058232</v>
      </c>
      <c r="H210" s="44">
        <f t="shared" si="4"/>
        <v>-3.2414939241709557E-3</v>
      </c>
    </row>
    <row r="211" spans="1:8" ht="15.75" customHeight="1" x14ac:dyDescent="0.2">
      <c r="A211" s="42">
        <v>44488</v>
      </c>
      <c r="B211" s="41">
        <v>76.900002000000001</v>
      </c>
      <c r="C211" s="41">
        <v>77</v>
      </c>
      <c r="D211" s="41">
        <v>73.849997999999999</v>
      </c>
      <c r="E211" s="41">
        <v>74.349997999999999</v>
      </c>
      <c r="F211" s="41">
        <v>74.349997999999999</v>
      </c>
      <c r="G211" s="41">
        <f t="shared" si="0"/>
        <v>-0.26191374608072232</v>
      </c>
      <c r="H211" s="44">
        <f t="shared" si="4"/>
        <v>-2.4984889714753621E-2</v>
      </c>
    </row>
    <row r="212" spans="1:8" ht="15.75" customHeight="1" x14ac:dyDescent="0.2">
      <c r="A212" s="42">
        <v>44489</v>
      </c>
      <c r="B212" s="41">
        <v>74.5</v>
      </c>
      <c r="C212" s="41">
        <v>75.099997999999999</v>
      </c>
      <c r="D212" s="41">
        <v>72.800003000000004</v>
      </c>
      <c r="E212" s="41">
        <v>73.599997999999999</v>
      </c>
      <c r="F212" s="41">
        <v>73.599997999999999</v>
      </c>
      <c r="G212" s="41">
        <f t="shared" si="0"/>
        <v>-0.46873690024214043</v>
      </c>
      <c r="H212" s="44">
        <f t="shared" si="4"/>
        <v>-6.0099813620366621E-3</v>
      </c>
    </row>
    <row r="213" spans="1:8" ht="15.75" customHeight="1" x14ac:dyDescent="0.2">
      <c r="A213" s="42">
        <v>44490</v>
      </c>
      <c r="B213" s="41">
        <v>74</v>
      </c>
      <c r="C213" s="41">
        <v>74.650002000000001</v>
      </c>
      <c r="D213" s="41">
        <v>73.25</v>
      </c>
      <c r="E213" s="41">
        <v>73.800003000000004</v>
      </c>
      <c r="F213" s="41">
        <v>73.800003000000004</v>
      </c>
      <c r="G213" s="41">
        <f t="shared" si="0"/>
        <v>-0.51772084451168399</v>
      </c>
      <c r="H213" s="44">
        <f t="shared" si="4"/>
        <v>1.7922789509437383E-2</v>
      </c>
    </row>
    <row r="214" spans="1:8" ht="15.75" customHeight="1" x14ac:dyDescent="0.2">
      <c r="A214" s="42">
        <v>44491</v>
      </c>
      <c r="B214" s="41">
        <v>76</v>
      </c>
      <c r="C214" s="41">
        <v>76</v>
      </c>
      <c r="D214" s="41">
        <v>72.650002000000001</v>
      </c>
      <c r="E214" s="41">
        <v>73.25</v>
      </c>
      <c r="F214" s="41">
        <v>73.25</v>
      </c>
      <c r="G214" s="41">
        <f t="shared" si="0"/>
        <v>-0.37076792316128226</v>
      </c>
      <c r="H214" s="44">
        <f t="shared" si="4"/>
        <v>-2.6668247082161294E-2</v>
      </c>
    </row>
    <row r="215" spans="1:8" ht="15.75" customHeight="1" x14ac:dyDescent="0.2">
      <c r="A215" s="42">
        <v>44494</v>
      </c>
      <c r="B215" s="41">
        <v>74</v>
      </c>
      <c r="C215" s="41">
        <v>74</v>
      </c>
      <c r="D215" s="41">
        <v>71.5</v>
      </c>
      <c r="E215" s="41">
        <v>72.599997999999999</v>
      </c>
      <c r="F215" s="41">
        <v>72.599997999999999</v>
      </c>
      <c r="G215" s="41">
        <f t="shared" si="0"/>
        <v>-0.58847627732240215</v>
      </c>
      <c r="H215" s="44">
        <f t="shared" si="4"/>
        <v>-8.8226158817097354E-3</v>
      </c>
    </row>
    <row r="216" spans="1:8" ht="15.75" customHeight="1" x14ac:dyDescent="0.2">
      <c r="A216" s="42">
        <v>44495</v>
      </c>
      <c r="B216" s="41">
        <v>73</v>
      </c>
      <c r="C216" s="41">
        <v>73.349997999999999</v>
      </c>
      <c r="D216" s="41">
        <v>72.300003000000004</v>
      </c>
      <c r="E216" s="41">
        <v>72.5</v>
      </c>
      <c r="F216" s="41">
        <v>72.5</v>
      </c>
      <c r="G216" s="41">
        <f t="shared" si="0"/>
        <v>-0.65923171013312032</v>
      </c>
      <c r="H216" s="44">
        <f t="shared" si="4"/>
        <v>1.3623844533137402E-3</v>
      </c>
    </row>
    <row r="217" spans="1:8" ht="15.75" customHeight="1" x14ac:dyDescent="0.2">
      <c r="A217" s="42">
        <v>44496</v>
      </c>
      <c r="B217" s="41">
        <v>72.5</v>
      </c>
      <c r="C217" s="41">
        <v>73.449996999999996</v>
      </c>
      <c r="D217" s="41">
        <v>72.199996999999996</v>
      </c>
      <c r="E217" s="41">
        <v>72.5</v>
      </c>
      <c r="F217" s="41">
        <v>72.5</v>
      </c>
      <c r="G217" s="41">
        <f t="shared" si="0"/>
        <v>-0.64834640127924181</v>
      </c>
      <c r="H217" s="44">
        <f t="shared" si="4"/>
        <v>-2.0442119554743374E-3</v>
      </c>
    </row>
    <row r="218" spans="1:8" ht="15.75" customHeight="1" x14ac:dyDescent="0.2">
      <c r="A218" s="42">
        <v>44497</v>
      </c>
      <c r="B218" s="41">
        <v>73.300003000000004</v>
      </c>
      <c r="C218" s="41">
        <v>73.300003000000004</v>
      </c>
      <c r="D218" s="41">
        <v>70.650002000000001</v>
      </c>
      <c r="E218" s="41">
        <v>71.099997999999999</v>
      </c>
      <c r="F218" s="41">
        <v>71.099997999999999</v>
      </c>
      <c r="G218" s="41">
        <f t="shared" si="0"/>
        <v>-0.66467387471626249</v>
      </c>
      <c r="H218" s="44">
        <f t="shared" si="4"/>
        <v>-1.8589258182545542E-2</v>
      </c>
    </row>
    <row r="219" spans="1:8" ht="15.75" customHeight="1" x14ac:dyDescent="0.2">
      <c r="A219" s="42">
        <v>44498</v>
      </c>
      <c r="B219" s="41">
        <v>71.650002000000001</v>
      </c>
      <c r="C219" s="41">
        <v>71.949996999999996</v>
      </c>
      <c r="D219" s="41">
        <v>69.550003000000004</v>
      </c>
      <c r="E219" s="41">
        <v>70.800003000000004</v>
      </c>
      <c r="F219" s="41">
        <v>70.800003000000004</v>
      </c>
      <c r="G219" s="41">
        <f t="shared" si="0"/>
        <v>-0.8116276669000817</v>
      </c>
      <c r="H219" s="44">
        <f t="shared" si="4"/>
        <v>-4.8763456041152516E-3</v>
      </c>
    </row>
    <row r="220" spans="1:8" ht="15.75" customHeight="1" x14ac:dyDescent="0.2">
      <c r="A220" s="42">
        <v>44501</v>
      </c>
      <c r="B220" s="41">
        <v>71</v>
      </c>
      <c r="C220" s="41">
        <v>71.599997999999999</v>
      </c>
      <c r="D220" s="41">
        <v>70.599997999999999</v>
      </c>
      <c r="E220" s="41">
        <v>70.849997999999999</v>
      </c>
      <c r="F220" s="41">
        <v>70.849997999999999</v>
      </c>
      <c r="G220" s="41">
        <f t="shared" si="0"/>
        <v>-0.84972652002410032</v>
      </c>
      <c r="H220" s="44">
        <f t="shared" si="4"/>
        <v>-6.9849810245835222E-4</v>
      </c>
    </row>
    <row r="221" spans="1:8" ht="15.75" customHeight="1" x14ac:dyDescent="0.2">
      <c r="A221" s="42">
        <v>44502</v>
      </c>
      <c r="B221" s="41">
        <v>71.199996999999996</v>
      </c>
      <c r="C221" s="41">
        <v>71.550003000000004</v>
      </c>
      <c r="D221" s="41">
        <v>70.5</v>
      </c>
      <c r="E221" s="41">
        <v>70.900002000000001</v>
      </c>
      <c r="F221" s="41">
        <v>70.900002000000001</v>
      </c>
      <c r="G221" s="41">
        <f t="shared" si="0"/>
        <v>-0.85516868460724238</v>
      </c>
      <c r="H221" s="44">
        <f t="shared" si="4"/>
        <v>-4.2017287824203976E-3</v>
      </c>
    </row>
    <row r="222" spans="1:8" ht="15.75" customHeight="1" x14ac:dyDescent="0.2">
      <c r="A222" s="42">
        <v>44503</v>
      </c>
      <c r="B222" s="41">
        <v>70.900002000000001</v>
      </c>
      <c r="C222" s="41">
        <v>71.25</v>
      </c>
      <c r="D222" s="41">
        <v>69.25</v>
      </c>
      <c r="E222" s="41">
        <v>69.699996999999996</v>
      </c>
      <c r="F222" s="41">
        <v>69.699996999999996</v>
      </c>
      <c r="G222" s="41">
        <f t="shared" si="0"/>
        <v>-0.88782526429394204</v>
      </c>
      <c r="H222" s="44">
        <f t="shared" si="4"/>
        <v>-4.9243574019337379E-3</v>
      </c>
    </row>
    <row r="223" spans="1:8" ht="15.75" customHeight="1" x14ac:dyDescent="0.2">
      <c r="A223" s="42">
        <v>44504</v>
      </c>
      <c r="B223" s="41">
        <v>69.599997999999999</v>
      </c>
      <c r="C223" s="41">
        <v>70.900002000000001</v>
      </c>
      <c r="D223" s="41">
        <v>69.599997999999999</v>
      </c>
      <c r="E223" s="41">
        <v>70.550003000000004</v>
      </c>
      <c r="F223" s="41">
        <v>70.550003000000004</v>
      </c>
      <c r="G223" s="41">
        <f t="shared" si="0"/>
        <v>-0.92592400856378376</v>
      </c>
      <c r="H223" s="44">
        <f t="shared" si="4"/>
        <v>3.1924918236832314E-2</v>
      </c>
    </row>
    <row r="224" spans="1:8" ht="15.75" customHeight="1" x14ac:dyDescent="0.2">
      <c r="A224" s="42">
        <v>44508</v>
      </c>
      <c r="B224" s="41">
        <v>70.800003000000004</v>
      </c>
      <c r="C224" s="41">
        <v>73.199996999999996</v>
      </c>
      <c r="D224" s="41">
        <v>70.550003000000004</v>
      </c>
      <c r="E224" s="41">
        <v>72.5</v>
      </c>
      <c r="F224" s="41">
        <v>72.5</v>
      </c>
      <c r="G224" s="41">
        <f t="shared" si="0"/>
        <v>-0.67555994554938181</v>
      </c>
      <c r="H224" s="44">
        <f t="shared" si="4"/>
        <v>3.0937276271320605E-2</v>
      </c>
    </row>
    <row r="225" spans="1:8" ht="15.75" customHeight="1" x14ac:dyDescent="0.2">
      <c r="A225" s="42">
        <v>44509</v>
      </c>
      <c r="B225" s="41">
        <v>72.75</v>
      </c>
      <c r="C225" s="41">
        <v>75.5</v>
      </c>
      <c r="D225" s="41">
        <v>72.349997999999999</v>
      </c>
      <c r="E225" s="41">
        <v>74.349997999999999</v>
      </c>
      <c r="F225" s="41">
        <v>74.349997999999999</v>
      </c>
      <c r="G225" s="41">
        <f t="shared" si="0"/>
        <v>-0.42519501170156221</v>
      </c>
      <c r="H225" s="44">
        <f t="shared" si="4"/>
        <v>2.6454645583044042E-3</v>
      </c>
    </row>
    <row r="226" spans="1:8" ht="15.75" customHeight="1" x14ac:dyDescent="0.2">
      <c r="A226" s="42">
        <v>44510</v>
      </c>
      <c r="B226" s="41">
        <v>74.400002000000001</v>
      </c>
      <c r="C226" s="41">
        <v>75.699996999999996</v>
      </c>
      <c r="D226" s="41">
        <v>73.300003000000004</v>
      </c>
      <c r="E226" s="41">
        <v>73.5</v>
      </c>
      <c r="F226" s="41">
        <v>73.5</v>
      </c>
      <c r="G226" s="41">
        <f t="shared" si="0"/>
        <v>-0.40342450284798193</v>
      </c>
      <c r="H226" s="44">
        <f t="shared" si="4"/>
        <v>-1.8667128712720086E-2</v>
      </c>
    </row>
    <row r="227" spans="1:8" ht="15.75" customHeight="1" x14ac:dyDescent="0.2">
      <c r="A227" s="42">
        <v>44511</v>
      </c>
      <c r="B227" s="41">
        <v>73.800003000000004</v>
      </c>
      <c r="C227" s="41">
        <v>74.300003000000004</v>
      </c>
      <c r="D227" s="41">
        <v>72.300003000000004</v>
      </c>
      <c r="E227" s="41">
        <v>73.199996999999996</v>
      </c>
      <c r="F227" s="41">
        <v>73.199996999999996</v>
      </c>
      <c r="G227" s="41">
        <f t="shared" si="0"/>
        <v>-0.55581969763570249</v>
      </c>
      <c r="H227" s="44">
        <f t="shared" si="4"/>
        <v>2.2622348185767846E-2</v>
      </c>
    </row>
    <row r="228" spans="1:8" ht="15.75" customHeight="1" x14ac:dyDescent="0.2">
      <c r="A228" s="42">
        <v>44512</v>
      </c>
      <c r="B228" s="41">
        <v>73.25</v>
      </c>
      <c r="C228" s="41">
        <v>76</v>
      </c>
      <c r="D228" s="41">
        <v>72.599997999999999</v>
      </c>
      <c r="E228" s="41">
        <v>74</v>
      </c>
      <c r="F228" s="41">
        <v>74</v>
      </c>
      <c r="G228" s="41">
        <f t="shared" si="0"/>
        <v>-0.37076792316128226</v>
      </c>
      <c r="H228" s="44">
        <f t="shared" si="4"/>
        <v>-2.1949694279965615E-2</v>
      </c>
    </row>
    <row r="229" spans="1:8" ht="15.75" customHeight="1" x14ac:dyDescent="0.2">
      <c r="A229" s="42">
        <v>44515</v>
      </c>
      <c r="B229" s="41">
        <v>73</v>
      </c>
      <c r="C229" s="41">
        <v>74.349997999999999</v>
      </c>
      <c r="D229" s="41">
        <v>70.699996999999996</v>
      </c>
      <c r="E229" s="41">
        <v>71.25</v>
      </c>
      <c r="F229" s="41">
        <v>71.25</v>
      </c>
      <c r="G229" s="41">
        <f t="shared" si="0"/>
        <v>-0.55037753305256043</v>
      </c>
      <c r="H229" s="44">
        <f t="shared" si="4"/>
        <v>6.5714747435641138E-2</v>
      </c>
    </row>
    <row r="230" spans="1:8" ht="15.75" customHeight="1" x14ac:dyDescent="0.2">
      <c r="A230" s="42">
        <v>44516</v>
      </c>
      <c r="B230" s="41">
        <v>72.5</v>
      </c>
      <c r="C230" s="41">
        <v>79.400002000000001</v>
      </c>
      <c r="D230" s="41">
        <v>71.5</v>
      </c>
      <c r="E230" s="41">
        <v>78.150002000000001</v>
      </c>
      <c r="F230" s="41">
        <v>78.150002000000001</v>
      </c>
      <c r="G230" s="41">
        <f t="shared" si="0"/>
        <v>-6.6350337902419231E-4</v>
      </c>
      <c r="H230" s="44">
        <f t="shared" si="4"/>
        <v>-6.2997167437774657E-4</v>
      </c>
    </row>
    <row r="231" spans="1:8" ht="15.75" customHeight="1" x14ac:dyDescent="0.2">
      <c r="A231" s="42">
        <v>44517</v>
      </c>
      <c r="B231" s="41">
        <v>78.900002000000001</v>
      </c>
      <c r="C231" s="41">
        <v>79.349997999999999</v>
      </c>
      <c r="D231" s="41">
        <v>76.099997999999999</v>
      </c>
      <c r="E231" s="41">
        <v>78.099997999999999</v>
      </c>
      <c r="F231" s="41">
        <v>78.099997999999999</v>
      </c>
      <c r="G231" s="41">
        <f t="shared" si="0"/>
        <v>-6.1066476497606504E-3</v>
      </c>
      <c r="H231" s="44">
        <f t="shared" si="4"/>
        <v>-9.4967477777609371E-3</v>
      </c>
    </row>
    <row r="232" spans="1:8" ht="15.75" customHeight="1" x14ac:dyDescent="0.2">
      <c r="A232" s="42">
        <v>44518</v>
      </c>
      <c r="B232" s="41">
        <v>77.949996999999996</v>
      </c>
      <c r="C232" s="41">
        <v>78.599997999999999</v>
      </c>
      <c r="D232" s="41">
        <v>74.5</v>
      </c>
      <c r="E232" s="41">
        <v>77.400002000000001</v>
      </c>
      <c r="F232" s="41">
        <v>77.400002000000001</v>
      </c>
      <c r="G232" s="41">
        <f t="shared" si="0"/>
        <v>-8.7747280460180613E-2</v>
      </c>
      <c r="H232" s="44">
        <f t="shared" si="4"/>
        <v>1.8904155115656192E-2</v>
      </c>
    </row>
    <row r="233" spans="1:8" ht="15.75" customHeight="1" x14ac:dyDescent="0.2">
      <c r="A233" s="42">
        <v>44522</v>
      </c>
      <c r="B233" s="41">
        <v>77.75</v>
      </c>
      <c r="C233" s="41">
        <v>80.099997999999999</v>
      </c>
      <c r="D233" s="41">
        <v>75.599997999999999</v>
      </c>
      <c r="E233" s="41">
        <v>78.5</v>
      </c>
      <c r="F233" s="41">
        <v>78.5</v>
      </c>
      <c r="G233" s="41">
        <f t="shared" si="0"/>
        <v>7.5533985160659317E-2</v>
      </c>
      <c r="H233" s="44">
        <f t="shared" si="4"/>
        <v>6.1138601491135279E-2</v>
      </c>
    </row>
    <row r="234" spans="1:8" ht="15.75" customHeight="1" x14ac:dyDescent="0.2">
      <c r="A234" s="42">
        <v>44523</v>
      </c>
      <c r="B234" s="41">
        <v>79.900002000000001</v>
      </c>
      <c r="C234" s="41">
        <v>85.150002000000001</v>
      </c>
      <c r="D234" s="41">
        <v>77.699996999999996</v>
      </c>
      <c r="E234" s="41">
        <v>84.449996999999996</v>
      </c>
      <c r="F234" s="41">
        <v>84.449996999999996</v>
      </c>
      <c r="G234" s="41">
        <f t="shared" si="0"/>
        <v>0.62524801483419556</v>
      </c>
      <c r="H234" s="44">
        <f t="shared" si="4"/>
        <v>2.4936066613157715E-2</v>
      </c>
    </row>
    <row r="235" spans="1:8" ht="15.75" customHeight="1" x14ac:dyDescent="0.2">
      <c r="A235" s="42">
        <v>44524</v>
      </c>
      <c r="B235" s="41">
        <v>85.150002000000001</v>
      </c>
      <c r="C235" s="41">
        <v>87.300003000000004</v>
      </c>
      <c r="D235" s="41">
        <v>81.550003000000004</v>
      </c>
      <c r="E235" s="41">
        <v>82.849997999999999</v>
      </c>
      <c r="F235" s="41">
        <v>82.849997999999999</v>
      </c>
      <c r="G235" s="41">
        <f t="shared" si="0"/>
        <v>0.85928460441157684</v>
      </c>
      <c r="H235" s="44">
        <f t="shared" si="4"/>
        <v>-4.5702163864300982E-2</v>
      </c>
    </row>
    <row r="236" spans="1:8" ht="15.75" customHeight="1" x14ac:dyDescent="0.2">
      <c r="A236" s="42">
        <v>44525</v>
      </c>
      <c r="B236" s="41">
        <v>82.5</v>
      </c>
      <c r="C236" s="41">
        <v>83.400002000000001</v>
      </c>
      <c r="D236" s="41">
        <v>80.300003000000004</v>
      </c>
      <c r="E236" s="41">
        <v>80.900002000000001</v>
      </c>
      <c r="F236" s="41">
        <v>80.900002000000001</v>
      </c>
      <c r="G236" s="41">
        <f t="shared" si="0"/>
        <v>0.43475320494321562</v>
      </c>
      <c r="H236" s="44">
        <f t="shared" si="4"/>
        <v>-4.914993990350959E-2</v>
      </c>
    </row>
    <row r="237" spans="1:8" ht="15.75" customHeight="1" x14ac:dyDescent="0.2">
      <c r="A237" s="42">
        <v>44526</v>
      </c>
      <c r="B237" s="41">
        <v>78.25</v>
      </c>
      <c r="C237" s="41">
        <v>79.400002000000001</v>
      </c>
      <c r="D237" s="41">
        <v>74.25</v>
      </c>
      <c r="E237" s="41">
        <v>75.449996999999996</v>
      </c>
      <c r="F237" s="41">
        <v>75.449996999999996</v>
      </c>
      <c r="G237" s="41">
        <f t="shared" si="0"/>
        <v>-6.6350337902419231E-4</v>
      </c>
      <c r="H237" s="44">
        <f t="shared" si="4"/>
        <v>-8.4038952293615438E-2</v>
      </c>
    </row>
    <row r="238" spans="1:8" ht="15.75" customHeight="1" x14ac:dyDescent="0.2">
      <c r="A238" s="42">
        <v>44529</v>
      </c>
      <c r="B238" s="41">
        <v>72.099997999999999</v>
      </c>
      <c r="C238" s="41">
        <v>73</v>
      </c>
      <c r="D238" s="41">
        <v>69.5</v>
      </c>
      <c r="E238" s="41">
        <v>70.75</v>
      </c>
      <c r="F238" s="41">
        <v>70.75</v>
      </c>
      <c r="G238" s="41">
        <f t="shared" si="0"/>
        <v>-0.69733045440296215</v>
      </c>
      <c r="H238" s="44">
        <f t="shared" si="4"/>
        <v>3.4188067487854611E-3</v>
      </c>
    </row>
    <row r="239" spans="1:8" ht="15.75" customHeight="1" x14ac:dyDescent="0.2">
      <c r="A239" s="42">
        <v>44530</v>
      </c>
      <c r="B239" s="41">
        <v>70.099997999999999</v>
      </c>
      <c r="C239" s="41">
        <v>73.25</v>
      </c>
      <c r="D239" s="41">
        <v>69.050003000000004</v>
      </c>
      <c r="E239" s="41">
        <v>70.099997999999999</v>
      </c>
      <c r="F239" s="41">
        <v>70.099997999999999</v>
      </c>
      <c r="G239" s="41">
        <f t="shared" si="0"/>
        <v>-0.67011691013282215</v>
      </c>
      <c r="H239" s="44">
        <f t="shared" si="4"/>
        <v>-1.5130934957269505E-2</v>
      </c>
    </row>
    <row r="240" spans="1:8" ht="15.75" customHeight="1" x14ac:dyDescent="0.2">
      <c r="A240" s="42">
        <v>44531</v>
      </c>
      <c r="B240" s="41">
        <v>70.949996999999996</v>
      </c>
      <c r="C240" s="41">
        <v>72.150002000000001</v>
      </c>
      <c r="D240" s="41">
        <v>69.25</v>
      </c>
      <c r="E240" s="41">
        <v>71.150002000000001</v>
      </c>
      <c r="F240" s="41">
        <v>71.150002000000001</v>
      </c>
      <c r="G240" s="41">
        <f t="shared" si="0"/>
        <v>-0.78985628721308387</v>
      </c>
      <c r="H240" s="44">
        <f t="shared" si="4"/>
        <v>3.4590140760723926E-3</v>
      </c>
    </row>
    <row r="241" spans="1:8" ht="15.75" customHeight="1" x14ac:dyDescent="0.2">
      <c r="A241" s="42">
        <v>44532</v>
      </c>
      <c r="B241" s="41">
        <v>71.199996999999996</v>
      </c>
      <c r="C241" s="41">
        <v>72.400002000000001</v>
      </c>
      <c r="D241" s="41">
        <v>70.199996999999996</v>
      </c>
      <c r="E241" s="41">
        <v>71.400002000000001</v>
      </c>
      <c r="F241" s="41">
        <v>71.400002000000001</v>
      </c>
      <c r="G241" s="41">
        <f t="shared" si="0"/>
        <v>-0.76264274294294387</v>
      </c>
      <c r="H241" s="44">
        <f t="shared" si="4"/>
        <v>-2.0740000234381693E-3</v>
      </c>
    </row>
    <row r="242" spans="1:8" ht="15.75" customHeight="1" x14ac:dyDescent="0.2">
      <c r="A242" s="42">
        <v>44533</v>
      </c>
      <c r="B242" s="41">
        <v>71.400002000000001</v>
      </c>
      <c r="C242" s="41">
        <v>72.25</v>
      </c>
      <c r="D242" s="41">
        <v>70.199996999999996</v>
      </c>
      <c r="E242" s="41">
        <v>71.300003000000004</v>
      </c>
      <c r="F242" s="41">
        <v>71.300003000000004</v>
      </c>
      <c r="G242" s="41">
        <f t="shared" si="0"/>
        <v>-0.77897108721338204</v>
      </c>
      <c r="H242" s="44">
        <f t="shared" si="4"/>
        <v>-7.6416212279720288E-3</v>
      </c>
    </row>
    <row r="243" spans="1:8" ht="15.75" customHeight="1" x14ac:dyDescent="0.2">
      <c r="A243" s="42">
        <v>44536</v>
      </c>
      <c r="B243" s="41">
        <v>70.849997999999999</v>
      </c>
      <c r="C243" s="41">
        <v>71.699996999999996</v>
      </c>
      <c r="D243" s="41">
        <v>68.099997999999999</v>
      </c>
      <c r="E243" s="41">
        <v>68.849997999999999</v>
      </c>
      <c r="F243" s="41">
        <v>68.849997999999999</v>
      </c>
      <c r="G243" s="41">
        <f t="shared" si="0"/>
        <v>-0.8388412111702217</v>
      </c>
      <c r="H243" s="44">
        <f t="shared" si="4"/>
        <v>-1.9007950633454018E-2</v>
      </c>
    </row>
    <row r="244" spans="1:8" ht="15.75" customHeight="1" x14ac:dyDescent="0.2">
      <c r="A244" s="42">
        <v>44537</v>
      </c>
      <c r="B244" s="41">
        <v>69.400002000000001</v>
      </c>
      <c r="C244" s="41">
        <v>70.349997999999999</v>
      </c>
      <c r="D244" s="41">
        <v>67.849997999999999</v>
      </c>
      <c r="E244" s="41">
        <v>68.449996999999996</v>
      </c>
      <c r="F244" s="41">
        <v>68.449996999999996</v>
      </c>
      <c r="G244" s="41">
        <f t="shared" si="0"/>
        <v>-0.98579424137480021</v>
      </c>
      <c r="H244" s="44">
        <f t="shared" si="4"/>
        <v>-1.5037805645215556E-2</v>
      </c>
    </row>
    <row r="245" spans="1:8" ht="15.75" customHeight="1" x14ac:dyDescent="0.2">
      <c r="A245" s="42">
        <v>44538</v>
      </c>
      <c r="B245" s="41">
        <v>66.150002000000001</v>
      </c>
      <c r="C245" s="41">
        <v>69.300003000000004</v>
      </c>
      <c r="D245" s="41">
        <v>66.150002000000001</v>
      </c>
      <c r="E245" s="41">
        <v>67.75</v>
      </c>
      <c r="F245" s="41">
        <v>67.75</v>
      </c>
      <c r="G245" s="41">
        <f t="shared" si="0"/>
        <v>-1.1000905830385024</v>
      </c>
      <c r="H245" s="44">
        <f t="shared" si="4"/>
        <v>3.3348232701748769E-2</v>
      </c>
    </row>
    <row r="246" spans="1:8" ht="15.75" customHeight="1" x14ac:dyDescent="0.2">
      <c r="A246" s="42">
        <v>44539</v>
      </c>
      <c r="B246" s="41">
        <v>68</v>
      </c>
      <c r="C246" s="41">
        <v>71.650002000000001</v>
      </c>
      <c r="D246" s="41">
        <v>68</v>
      </c>
      <c r="E246" s="41">
        <v>70.449996999999996</v>
      </c>
      <c r="F246" s="41">
        <v>70.449996999999996</v>
      </c>
      <c r="G246" s="41">
        <f t="shared" si="0"/>
        <v>-0.84428337575336387</v>
      </c>
      <c r="H246" s="44">
        <f t="shared" si="4"/>
        <v>-1.264064566430176E-2</v>
      </c>
    </row>
    <row r="247" spans="1:8" ht="15.75" customHeight="1" x14ac:dyDescent="0.2">
      <c r="A247" s="42">
        <v>44540</v>
      </c>
      <c r="B247" s="41">
        <v>69.849997999999999</v>
      </c>
      <c r="C247" s="41">
        <v>70.75</v>
      </c>
      <c r="D247" s="41">
        <v>69.099997999999999</v>
      </c>
      <c r="E247" s="41">
        <v>70.349997999999999</v>
      </c>
      <c r="F247" s="41">
        <v>70.349997999999999</v>
      </c>
      <c r="G247" s="41">
        <f t="shared" si="0"/>
        <v>-0.94225235283422204</v>
      </c>
      <c r="H247" s="44"/>
    </row>
  </sheetData>
  <mergeCells count="1">
    <mergeCell ref="J19:L1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CC65-B0F5-4034-9529-A62E6042A00B}">
  <dimension ref="A1:Q21"/>
  <sheetViews>
    <sheetView workbookViewId="0">
      <selection activeCell="B5" sqref="B5"/>
    </sheetView>
  </sheetViews>
  <sheetFormatPr defaultRowHeight="15" x14ac:dyDescent="0.25"/>
  <cols>
    <col min="1" max="1" width="26.140625" bestFit="1" customWidth="1"/>
    <col min="2" max="2" width="14.140625" customWidth="1"/>
  </cols>
  <sheetData>
    <row r="1" spans="1:17" x14ac:dyDescent="0.25">
      <c r="A1" s="3" t="s">
        <v>9</v>
      </c>
      <c r="B1" s="4">
        <v>0.05</v>
      </c>
      <c r="D1" s="8" t="s">
        <v>16</v>
      </c>
      <c r="E1" s="9"/>
      <c r="F1" s="9"/>
      <c r="G1" s="9"/>
      <c r="H1" s="9"/>
      <c r="I1" s="9"/>
      <c r="J1" s="9"/>
    </row>
    <row r="2" spans="1:17" x14ac:dyDescent="0.25">
      <c r="A2" s="2"/>
    </row>
    <row r="3" spans="1:17" x14ac:dyDescent="0.25">
      <c r="A3" s="5" t="s">
        <v>10</v>
      </c>
    </row>
    <row r="4" spans="1:17" x14ac:dyDescent="0.25">
      <c r="A4" s="2"/>
      <c r="F4" s="95" t="s">
        <v>66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x14ac:dyDescent="0.25">
      <c r="A5" s="6" t="s">
        <v>11</v>
      </c>
      <c r="B5" s="7">
        <f>'HDFC Historical Data '!L5</f>
        <v>3.9222787208047065E-4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7" x14ac:dyDescent="0.25">
      <c r="A6" s="6" t="s">
        <v>12</v>
      </c>
      <c r="B6" s="7">
        <f>SQRT('HDFC Historical Data '!L7)</f>
        <v>1.3991322485474319E-2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x14ac:dyDescent="0.25">
      <c r="A7" s="6" t="s">
        <v>13</v>
      </c>
      <c r="B7" s="7">
        <f>(B5-B1)/B6</f>
        <v>-3.5456099435505064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x14ac:dyDescent="0.25">
      <c r="A8" s="2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x14ac:dyDescent="0.25">
      <c r="A9" s="5" t="s">
        <v>14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7" x14ac:dyDescent="0.25">
      <c r="A10" s="2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x14ac:dyDescent="0.25">
      <c r="A11" s="6" t="s">
        <v>11</v>
      </c>
      <c r="B11" s="7">
        <f>'ONGC Historical Data'!M6</f>
        <v>1.4973949387416497E-3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x14ac:dyDescent="0.25">
      <c r="A12" s="6" t="s">
        <v>12</v>
      </c>
      <c r="B12" s="7">
        <f>SQRT('ONGC Historical Data'!M8)</f>
        <v>2.2926082107630141E-2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x14ac:dyDescent="0.25">
      <c r="A13" s="6" t="s">
        <v>13</v>
      </c>
      <c r="B13" s="7">
        <f>(B11-B1)/B12</f>
        <v>-2.1156081023157447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x14ac:dyDescent="0.25">
      <c r="A14" s="2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x14ac:dyDescent="0.25">
      <c r="A15" s="5" t="s">
        <v>15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x14ac:dyDescent="0.25">
      <c r="A16" s="2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x14ac:dyDescent="0.25">
      <c r="A17" s="6" t="s">
        <v>11</v>
      </c>
      <c r="B17" s="51">
        <f>'SpiceJet Historical Data'!K12</f>
        <v>-1.7226626705160114E-3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x14ac:dyDescent="0.25">
      <c r="A18" s="6" t="s">
        <v>12</v>
      </c>
      <c r="B18" s="7">
        <f>'SpiceJet Historical Data'!K13</f>
        <v>6.7114399732667222E-4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x14ac:dyDescent="0.25">
      <c r="A19" s="6" t="s">
        <v>13</v>
      </c>
      <c r="B19" s="7">
        <f>(B17-B1)/B18</f>
        <v>-77.066416263186142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x14ac:dyDescent="0.25"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x14ac:dyDescent="0.25"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</sheetData>
  <mergeCells count="1">
    <mergeCell ref="F4:Q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569-ECC8-4366-84DB-BDEE251E1F80}">
  <dimension ref="A1:H247"/>
  <sheetViews>
    <sheetView topLeftCell="B1" workbookViewId="0">
      <selection activeCell="K10" sqref="K10"/>
    </sheetView>
  </sheetViews>
  <sheetFormatPr defaultRowHeight="15" x14ac:dyDescent="0.25"/>
  <cols>
    <col min="1" max="1" width="9.140625" customWidth="1"/>
    <col min="3" max="3" width="12.7109375" customWidth="1"/>
    <col min="4" max="4" width="15.42578125" customWidth="1"/>
    <col min="5" max="5" width="18.28515625" customWidth="1"/>
    <col min="7" max="7" width="21.140625" customWidth="1"/>
    <col min="8" max="8" width="12" bestFit="1" customWidth="1"/>
  </cols>
  <sheetData>
    <row r="1" spans="1:8" x14ac:dyDescent="0.25">
      <c r="A1" s="10" t="s">
        <v>6</v>
      </c>
      <c r="B1" s="10" t="s">
        <v>7</v>
      </c>
      <c r="C1" t="s">
        <v>68</v>
      </c>
      <c r="D1" t="s">
        <v>69</v>
      </c>
      <c r="E1" t="s">
        <v>70</v>
      </c>
    </row>
    <row r="2" spans="1:8" ht="15.75" thickBot="1" x14ac:dyDescent="0.3">
      <c r="A2">
        <v>1388</v>
      </c>
      <c r="B2">
        <v>102.550003</v>
      </c>
      <c r="C2">
        <f>LN(A3/A2)</f>
        <v>4.9946751257513187E-3</v>
      </c>
      <c r="D2">
        <f>LN(B3/B2)</f>
        <v>-4.8771519394884104E-4</v>
      </c>
      <c r="E2">
        <f>C2+D2</f>
        <v>4.5069599318024777E-3</v>
      </c>
    </row>
    <row r="3" spans="1:8" x14ac:dyDescent="0.25">
      <c r="A3">
        <v>1394.9499510000001</v>
      </c>
      <c r="B3">
        <v>102.5</v>
      </c>
      <c r="C3">
        <f t="shared" ref="C3:C66" si="0">LN(A4/A3)</f>
        <v>1.5542304861102118E-2</v>
      </c>
      <c r="D3">
        <f t="shared" ref="D3:D66" si="1">LN(B4/B3)</f>
        <v>1.0674511941900264E-2</v>
      </c>
      <c r="E3">
        <f>C3+D3</f>
        <v>2.6216816803002384E-2</v>
      </c>
      <c r="G3" s="61" t="s">
        <v>11</v>
      </c>
      <c r="H3" s="62">
        <f>AVERAGE(E2:E247)</f>
        <v>1.8896228108221194E-3</v>
      </c>
    </row>
    <row r="4" spans="1:8" ht="15.75" thickBot="1" x14ac:dyDescent="0.3">
      <c r="A4">
        <v>1416.8000489999999</v>
      </c>
      <c r="B4">
        <v>103.599998</v>
      </c>
      <c r="C4">
        <f t="shared" si="0"/>
        <v>1.9708479492929174E-2</v>
      </c>
      <c r="D4">
        <f t="shared" si="1"/>
        <v>1.9121041812403854E-2</v>
      </c>
      <c r="E4">
        <f t="shared" ref="E4:E67" si="2">C4+D4</f>
        <v>3.8829521305333028E-2</v>
      </c>
      <c r="G4" s="33" t="s">
        <v>71</v>
      </c>
      <c r="H4" s="63">
        <f>_xlfn.VAR.S(E2:E247)</f>
        <v>8.5867886907804096E-4</v>
      </c>
    </row>
    <row r="5" spans="1:8" ht="15.75" thickBot="1" x14ac:dyDescent="0.3">
      <c r="A5">
        <v>1445</v>
      </c>
      <c r="B5">
        <v>105.599998</v>
      </c>
      <c r="C5">
        <f t="shared" si="0"/>
        <v>-3.6745970490919501E-3</v>
      </c>
      <c r="D5">
        <f t="shared" si="1"/>
        <v>-3.1748650049673408E-2</v>
      </c>
      <c r="E5">
        <f t="shared" si="2"/>
        <v>-3.5423247098765355E-2</v>
      </c>
    </row>
    <row r="6" spans="1:8" x14ac:dyDescent="0.25">
      <c r="A6">
        <v>1439.6999510000001</v>
      </c>
      <c r="B6">
        <v>102.300003</v>
      </c>
      <c r="C6">
        <f t="shared" si="0"/>
        <v>-1.1070271008219229E-2</v>
      </c>
      <c r="D6">
        <f t="shared" si="1"/>
        <v>-3.3295060552861987E-2</v>
      </c>
      <c r="E6">
        <f t="shared" si="2"/>
        <v>-4.4365331561081217E-2</v>
      </c>
      <c r="G6" s="61" t="s">
        <v>74</v>
      </c>
      <c r="H6" s="62">
        <f>_xlfn.COVARIANCE.S(C2:C247,D2:D247)</f>
        <v>6.8658261689851692E-5</v>
      </c>
    </row>
    <row r="7" spans="1:8" x14ac:dyDescent="0.25">
      <c r="A7">
        <v>1423.849976</v>
      </c>
      <c r="B7">
        <v>98.949996999999996</v>
      </c>
      <c r="C7">
        <f t="shared" si="0"/>
        <v>-2.7808693243051592E-2</v>
      </c>
      <c r="D7">
        <f t="shared" si="1"/>
        <v>-6.9570467718717069E-2</v>
      </c>
      <c r="E7">
        <f t="shared" si="2"/>
        <v>-9.7379160961768657E-2</v>
      </c>
      <c r="G7" s="25"/>
      <c r="H7" s="30"/>
    </row>
    <row r="8" spans="1:8" x14ac:dyDescent="0.25">
      <c r="A8">
        <v>1384.8000489999999</v>
      </c>
      <c r="B8">
        <v>92.300003000000004</v>
      </c>
      <c r="C8">
        <f t="shared" si="0"/>
        <v>-2.7841276232195367E-3</v>
      </c>
      <c r="D8">
        <f t="shared" si="1"/>
        <v>-1.089335355188469E-2</v>
      </c>
      <c r="E8">
        <f t="shared" si="2"/>
        <v>-1.3677481175104228E-2</v>
      </c>
      <c r="G8" s="25" t="s">
        <v>76</v>
      </c>
      <c r="H8" s="30">
        <f>'HDFC Historical Data '!L7</f>
        <v>1.9575710489253928E-4</v>
      </c>
    </row>
    <row r="9" spans="1:8" x14ac:dyDescent="0.25">
      <c r="A9">
        <v>1380.9499510000001</v>
      </c>
      <c r="B9">
        <v>91.300003000000004</v>
      </c>
      <c r="C9">
        <f t="shared" si="0"/>
        <v>1.6553672962806017E-2</v>
      </c>
      <c r="D9">
        <f t="shared" si="1"/>
        <v>4.4975427027054739E-2</v>
      </c>
      <c r="E9">
        <f t="shared" si="2"/>
        <v>6.1529099989860753E-2</v>
      </c>
      <c r="G9" s="25" t="s">
        <v>77</v>
      </c>
      <c r="H9" s="30">
        <f>'ONGC Historical Data'!M8</f>
        <v>5.2560524080579886E-4</v>
      </c>
    </row>
    <row r="10" spans="1:8" x14ac:dyDescent="0.25">
      <c r="A10">
        <v>1404</v>
      </c>
      <c r="B10">
        <v>95.5</v>
      </c>
      <c r="C10">
        <f t="shared" si="0"/>
        <v>1.2035543511344312E-2</v>
      </c>
      <c r="D10">
        <f t="shared" si="1"/>
        <v>-3.6716327250832584E-3</v>
      </c>
      <c r="E10">
        <f t="shared" si="2"/>
        <v>8.3639107862610532E-3</v>
      </c>
      <c r="G10" s="25"/>
      <c r="H10" s="30"/>
    </row>
    <row r="11" spans="1:8" ht="15.75" thickBot="1" x14ac:dyDescent="0.3">
      <c r="A11">
        <v>1421</v>
      </c>
      <c r="B11">
        <v>95.150002000000001</v>
      </c>
      <c r="C11">
        <f t="shared" si="0"/>
        <v>9.6297688913712324E-3</v>
      </c>
      <c r="D11">
        <f t="shared" si="1"/>
        <v>-5.2687159757889204E-3</v>
      </c>
      <c r="E11">
        <f t="shared" si="2"/>
        <v>4.361052915582312E-3</v>
      </c>
      <c r="G11" s="33" t="s">
        <v>73</v>
      </c>
      <c r="H11" s="63">
        <f>H6/(SQRT(H8)*SQRT(H9))</f>
        <v>0.21404455942327866</v>
      </c>
    </row>
    <row r="12" spans="1:8" x14ac:dyDescent="0.25">
      <c r="A12">
        <v>1434.75</v>
      </c>
      <c r="B12">
        <v>94.650002000000001</v>
      </c>
      <c r="C12">
        <f t="shared" si="0"/>
        <v>3.5830653935769586E-3</v>
      </c>
      <c r="D12">
        <f t="shared" si="1"/>
        <v>-1.5860642861152954E-3</v>
      </c>
      <c r="E12">
        <f t="shared" si="2"/>
        <v>1.9970011074616633E-3</v>
      </c>
    </row>
    <row r="13" spans="1:8" x14ac:dyDescent="0.25">
      <c r="A13">
        <v>1439.900024</v>
      </c>
      <c r="B13">
        <v>94.5</v>
      </c>
      <c r="C13">
        <f t="shared" si="0"/>
        <v>2.8433570707227006E-3</v>
      </c>
      <c r="D13">
        <f t="shared" si="1"/>
        <v>1.1049867583758753E-2</v>
      </c>
      <c r="E13">
        <f t="shared" si="2"/>
        <v>1.3893224654481454E-2</v>
      </c>
    </row>
    <row r="14" spans="1:8" x14ac:dyDescent="0.25">
      <c r="A14">
        <v>1444</v>
      </c>
      <c r="B14">
        <v>95.550003000000004</v>
      </c>
      <c r="C14">
        <f t="shared" si="0"/>
        <v>-6.9276067890071597E-4</v>
      </c>
      <c r="D14">
        <f t="shared" si="1"/>
        <v>-1.1579139898775291E-2</v>
      </c>
      <c r="E14">
        <f t="shared" si="2"/>
        <v>-1.2271900577676007E-2</v>
      </c>
    </row>
    <row r="15" spans="1:8" x14ac:dyDescent="0.25">
      <c r="A15">
        <v>1443</v>
      </c>
      <c r="B15">
        <v>94.449996999999996</v>
      </c>
      <c r="C15">
        <f t="shared" si="0"/>
        <v>-3.4710204928788554E-3</v>
      </c>
      <c r="D15">
        <f t="shared" si="1"/>
        <v>2.9728457839755203E-2</v>
      </c>
      <c r="E15">
        <f t="shared" si="2"/>
        <v>2.6257437346876349E-2</v>
      </c>
    </row>
    <row r="16" spans="1:8" x14ac:dyDescent="0.25">
      <c r="A16">
        <v>1438</v>
      </c>
      <c r="B16">
        <v>97.300003000000004</v>
      </c>
      <c r="C16">
        <f t="shared" si="0"/>
        <v>-5.0544769917803952E-3</v>
      </c>
      <c r="D16">
        <f t="shared" si="1"/>
        <v>-8.2560116794956288E-3</v>
      </c>
      <c r="E16">
        <f t="shared" si="2"/>
        <v>-1.3310488671276023E-2</v>
      </c>
    </row>
    <row r="17" spans="1:5" x14ac:dyDescent="0.25">
      <c r="A17">
        <v>1430.75</v>
      </c>
      <c r="B17">
        <v>96.5</v>
      </c>
      <c r="C17">
        <f t="shared" si="0"/>
        <v>6.4443312808346543E-3</v>
      </c>
      <c r="D17">
        <f t="shared" si="1"/>
        <v>2.8602592917666678E-2</v>
      </c>
      <c r="E17">
        <f t="shared" si="2"/>
        <v>3.5046924198501334E-2</v>
      </c>
    </row>
    <row r="18" spans="1:5" x14ac:dyDescent="0.25">
      <c r="A18">
        <v>1440</v>
      </c>
      <c r="B18">
        <v>99.300003000000004</v>
      </c>
      <c r="C18">
        <f t="shared" si="0"/>
        <v>-5.1521551424528944E-3</v>
      </c>
      <c r="D18">
        <f t="shared" si="1"/>
        <v>-2.5207978303139096E-3</v>
      </c>
      <c r="E18">
        <f t="shared" si="2"/>
        <v>-7.672952972766804E-3</v>
      </c>
    </row>
    <row r="19" spans="1:5" x14ac:dyDescent="0.25">
      <c r="A19">
        <v>1432.599976</v>
      </c>
      <c r="B19">
        <v>99.050003000000004</v>
      </c>
      <c r="C19">
        <f t="shared" si="0"/>
        <v>6.5400804173008633E-3</v>
      </c>
      <c r="D19">
        <f t="shared" si="1"/>
        <v>2.2461637437349205E-2</v>
      </c>
      <c r="E19">
        <f t="shared" si="2"/>
        <v>2.9001717854650069E-2</v>
      </c>
    </row>
    <row r="20" spans="1:5" x14ac:dyDescent="0.25">
      <c r="A20">
        <v>1442</v>
      </c>
      <c r="B20">
        <v>101.300003</v>
      </c>
      <c r="C20">
        <f t="shared" si="0"/>
        <v>1.5755958274200687E-2</v>
      </c>
      <c r="D20">
        <f t="shared" si="1"/>
        <v>1.567122140670741E-2</v>
      </c>
      <c r="E20">
        <f t="shared" si="2"/>
        <v>3.1427179680908093E-2</v>
      </c>
    </row>
    <row r="21" spans="1:5" x14ac:dyDescent="0.25">
      <c r="A21">
        <v>1464.900024</v>
      </c>
      <c r="B21">
        <v>102.900002</v>
      </c>
      <c r="C21">
        <f t="shared" si="0"/>
        <v>1.5444273107354243E-2</v>
      </c>
      <c r="D21">
        <f t="shared" si="1"/>
        <v>1.5429409128515889E-2</v>
      </c>
      <c r="E21">
        <f t="shared" si="2"/>
        <v>3.0873682235870132E-2</v>
      </c>
    </row>
    <row r="22" spans="1:5" x14ac:dyDescent="0.25">
      <c r="A22">
        <v>1487.6999510000001</v>
      </c>
      <c r="B22">
        <v>104.5</v>
      </c>
      <c r="C22">
        <f t="shared" si="0"/>
        <v>6.1650487278758371E-3</v>
      </c>
      <c r="D22">
        <f t="shared" si="1"/>
        <v>3.2017819394904307E-2</v>
      </c>
      <c r="E22">
        <f t="shared" si="2"/>
        <v>3.8182868122780142E-2</v>
      </c>
    </row>
    <row r="23" spans="1:5" x14ac:dyDescent="0.25">
      <c r="A23">
        <v>1496.900024</v>
      </c>
      <c r="B23">
        <v>107.900002</v>
      </c>
      <c r="C23">
        <f t="shared" si="0"/>
        <v>-5.9633825612879898E-3</v>
      </c>
      <c r="D23">
        <f t="shared" si="1"/>
        <v>-4.1792956312137744E-3</v>
      </c>
      <c r="E23">
        <f t="shared" si="2"/>
        <v>-1.0142678192501763E-2</v>
      </c>
    </row>
    <row r="24" spans="1:5" x14ac:dyDescent="0.25">
      <c r="A24">
        <v>1488</v>
      </c>
      <c r="B24">
        <v>107.449997</v>
      </c>
      <c r="C24">
        <f t="shared" si="0"/>
        <v>-1.1048699807302262E-2</v>
      </c>
      <c r="D24">
        <f t="shared" si="1"/>
        <v>-1.2643568398760355E-2</v>
      </c>
      <c r="E24">
        <f t="shared" si="2"/>
        <v>-2.3692268206062617E-2</v>
      </c>
    </row>
    <row r="25" spans="1:5" x14ac:dyDescent="0.25">
      <c r="A25">
        <v>1471.650024</v>
      </c>
      <c r="B25">
        <v>106.099998</v>
      </c>
      <c r="C25">
        <f t="shared" si="0"/>
        <v>2.0979052817989011E-2</v>
      </c>
      <c r="D25">
        <f t="shared" si="1"/>
        <v>-4.0880903733701915E-2</v>
      </c>
      <c r="E25">
        <f t="shared" si="2"/>
        <v>-1.9901850915712904E-2</v>
      </c>
    </row>
    <row r="26" spans="1:5" x14ac:dyDescent="0.25">
      <c r="A26">
        <v>1502.849976</v>
      </c>
      <c r="B26">
        <v>101.849998</v>
      </c>
      <c r="C26">
        <f t="shared" si="0"/>
        <v>5.8384959349904609E-3</v>
      </c>
      <c r="D26">
        <f t="shared" si="1"/>
        <v>-2.8381272901504054E-2</v>
      </c>
      <c r="E26">
        <f t="shared" si="2"/>
        <v>-2.2542776966513592E-2</v>
      </c>
    </row>
    <row r="27" spans="1:5" x14ac:dyDescent="0.25">
      <c r="A27">
        <v>1511.650024</v>
      </c>
      <c r="B27">
        <v>99</v>
      </c>
      <c r="C27">
        <f t="shared" si="0"/>
        <v>-7.0702327052524112E-3</v>
      </c>
      <c r="D27">
        <f t="shared" si="1"/>
        <v>8.0483632429482078E-3</v>
      </c>
      <c r="E27">
        <f t="shared" si="2"/>
        <v>9.7813053769579654E-4</v>
      </c>
    </row>
    <row r="28" spans="1:5" x14ac:dyDescent="0.25">
      <c r="A28">
        <v>1501</v>
      </c>
      <c r="B28">
        <v>99.800003000000004</v>
      </c>
      <c r="C28">
        <f t="shared" si="0"/>
        <v>-4.4402390232293129E-3</v>
      </c>
      <c r="D28">
        <f t="shared" si="1"/>
        <v>3.999945333106064E-3</v>
      </c>
      <c r="E28">
        <f t="shared" si="2"/>
        <v>-4.4029369012324893E-4</v>
      </c>
    </row>
    <row r="29" spans="1:5" x14ac:dyDescent="0.25">
      <c r="A29">
        <v>1494.349976</v>
      </c>
      <c r="B29">
        <v>100.199997</v>
      </c>
      <c r="C29">
        <f t="shared" si="0"/>
        <v>-1.7858489297157543E-2</v>
      </c>
      <c r="D29">
        <f t="shared" si="1"/>
        <v>-4.8565639968956173E-2</v>
      </c>
      <c r="E29">
        <f t="shared" si="2"/>
        <v>-6.6424129266113713E-2</v>
      </c>
    </row>
    <row r="30" spans="1:5" x14ac:dyDescent="0.25">
      <c r="A30">
        <v>1467.900024</v>
      </c>
      <c r="B30">
        <v>95.449996999999996</v>
      </c>
      <c r="C30">
        <f t="shared" si="0"/>
        <v>8.8847109547238162E-3</v>
      </c>
      <c r="D30">
        <f t="shared" si="1"/>
        <v>-1.7970853891167798E-2</v>
      </c>
      <c r="E30">
        <f t="shared" si="2"/>
        <v>-9.0861429364439816E-3</v>
      </c>
    </row>
    <row r="31" spans="1:5" x14ac:dyDescent="0.25">
      <c r="A31">
        <v>1481</v>
      </c>
      <c r="B31">
        <v>93.75</v>
      </c>
      <c r="C31">
        <f t="shared" si="0"/>
        <v>-6.1634357638023496E-3</v>
      </c>
      <c r="D31">
        <f t="shared" si="1"/>
        <v>-2.1564177915840525E-2</v>
      </c>
      <c r="E31">
        <f t="shared" si="2"/>
        <v>-2.7727613679642875E-2</v>
      </c>
    </row>
    <row r="32" spans="1:5" x14ac:dyDescent="0.25">
      <c r="A32">
        <v>1471.900024</v>
      </c>
      <c r="B32">
        <v>91.75</v>
      </c>
      <c r="C32">
        <f t="shared" si="0"/>
        <v>-4.915368736029492E-2</v>
      </c>
      <c r="D32">
        <f t="shared" si="1"/>
        <v>-3.821986592737448E-3</v>
      </c>
      <c r="E32">
        <f t="shared" si="2"/>
        <v>-5.2975673953032369E-2</v>
      </c>
    </row>
    <row r="33" spans="1:5" x14ac:dyDescent="0.25">
      <c r="A33">
        <v>1401.3000489999999</v>
      </c>
      <c r="B33">
        <v>91.400002000000001</v>
      </c>
      <c r="C33">
        <f t="shared" si="0"/>
        <v>5.3023742102844221E-3</v>
      </c>
      <c r="D33">
        <f t="shared" si="1"/>
        <v>1.6816181550093325E-2</v>
      </c>
      <c r="E33">
        <f t="shared" si="2"/>
        <v>2.2118555760377745E-2</v>
      </c>
    </row>
    <row r="34" spans="1:5" x14ac:dyDescent="0.25">
      <c r="A34">
        <v>1408.75</v>
      </c>
      <c r="B34">
        <v>92.949996999999996</v>
      </c>
      <c r="C34">
        <f t="shared" si="0"/>
        <v>5.1027065517894481E-2</v>
      </c>
      <c r="D34">
        <f t="shared" si="1"/>
        <v>-1.9006817706487315E-2</v>
      </c>
      <c r="E34">
        <f t="shared" si="2"/>
        <v>3.2020247811407165E-2</v>
      </c>
    </row>
    <row r="35" spans="1:5" x14ac:dyDescent="0.25">
      <c r="A35">
        <v>1482.5</v>
      </c>
      <c r="B35">
        <v>91.199996999999996</v>
      </c>
      <c r="C35">
        <f t="shared" si="0"/>
        <v>6.2745177126165882E-2</v>
      </c>
      <c r="D35">
        <f t="shared" si="1"/>
        <v>2.9707829742046929E-2</v>
      </c>
      <c r="E35">
        <f t="shared" si="2"/>
        <v>9.2453006868212811E-2</v>
      </c>
    </row>
    <row r="36" spans="1:5" x14ac:dyDescent="0.25">
      <c r="A36">
        <v>1578.5</v>
      </c>
      <c r="B36">
        <v>93.949996999999996</v>
      </c>
      <c r="C36">
        <f t="shared" si="0"/>
        <v>2.0251579920702264E-3</v>
      </c>
      <c r="D36">
        <f t="shared" si="1"/>
        <v>1.4267148212099198E-2</v>
      </c>
      <c r="E36">
        <f t="shared" si="2"/>
        <v>1.6292306204169424E-2</v>
      </c>
    </row>
    <row r="37" spans="1:5" x14ac:dyDescent="0.25">
      <c r="A37">
        <v>1581.6999510000001</v>
      </c>
      <c r="B37">
        <v>95.300003000000004</v>
      </c>
      <c r="C37">
        <f t="shared" si="0"/>
        <v>3.975175816964327E-3</v>
      </c>
      <c r="D37">
        <f t="shared" si="1"/>
        <v>3.4041399184919663E-2</v>
      </c>
      <c r="E37">
        <f t="shared" si="2"/>
        <v>3.801657500188399E-2</v>
      </c>
    </row>
    <row r="38" spans="1:5" x14ac:dyDescent="0.25">
      <c r="A38">
        <v>1588</v>
      </c>
      <c r="B38">
        <v>98.599997999999999</v>
      </c>
      <c r="C38">
        <f t="shared" si="0"/>
        <v>1.8869955618538565E-2</v>
      </c>
      <c r="D38">
        <f t="shared" si="1"/>
        <v>1.3598789606787124E-2</v>
      </c>
      <c r="E38">
        <f t="shared" si="2"/>
        <v>3.2468745225325689E-2</v>
      </c>
    </row>
    <row r="39" spans="1:5" x14ac:dyDescent="0.25">
      <c r="A39">
        <v>1618.25</v>
      </c>
      <c r="B39">
        <v>99.949996999999996</v>
      </c>
      <c r="C39">
        <f t="shared" si="0"/>
        <v>8.2464690231534247E-3</v>
      </c>
      <c r="D39">
        <f t="shared" si="1"/>
        <v>8.468354467771496E-3</v>
      </c>
      <c r="E39">
        <f t="shared" si="2"/>
        <v>1.6714823490924922E-2</v>
      </c>
    </row>
    <row r="40" spans="1:5" x14ac:dyDescent="0.25">
      <c r="A40">
        <v>1631.650024</v>
      </c>
      <c r="B40">
        <v>100.800003</v>
      </c>
      <c r="C40">
        <f t="shared" si="0"/>
        <v>-2.2395198862873284E-3</v>
      </c>
      <c r="D40">
        <f t="shared" si="1"/>
        <v>2.4982881376887089E-2</v>
      </c>
      <c r="E40">
        <f t="shared" si="2"/>
        <v>2.2743361490599762E-2</v>
      </c>
    </row>
    <row r="41" spans="1:5" x14ac:dyDescent="0.25">
      <c r="A41">
        <v>1628</v>
      </c>
      <c r="B41">
        <v>103.349998</v>
      </c>
      <c r="C41">
        <f t="shared" si="0"/>
        <v>-8.1102093383015397E-3</v>
      </c>
      <c r="D41">
        <f t="shared" si="1"/>
        <v>-8.2584681975967755E-3</v>
      </c>
      <c r="E41">
        <f t="shared" si="2"/>
        <v>-1.6368677535898317E-2</v>
      </c>
    </row>
    <row r="42" spans="1:5" x14ac:dyDescent="0.25">
      <c r="A42">
        <v>1614.849976</v>
      </c>
      <c r="B42">
        <v>102.5</v>
      </c>
      <c r="C42">
        <f t="shared" si="0"/>
        <v>-1.0614344509075706E-2</v>
      </c>
      <c r="D42">
        <f t="shared" si="1"/>
        <v>-2.1198743266360044E-2</v>
      </c>
      <c r="E42">
        <f t="shared" si="2"/>
        <v>-3.1813087775435747E-2</v>
      </c>
    </row>
    <row r="43" spans="1:5" x14ac:dyDescent="0.25">
      <c r="A43">
        <v>1597.8000489999999</v>
      </c>
      <c r="B43">
        <v>100.349998</v>
      </c>
      <c r="C43">
        <f t="shared" si="0"/>
        <v>-3.3226052687899432E-3</v>
      </c>
      <c r="D43">
        <f t="shared" si="1"/>
        <v>-9.5119215288503242E-3</v>
      </c>
      <c r="E43">
        <f t="shared" si="2"/>
        <v>-1.2834526797640267E-2</v>
      </c>
    </row>
    <row r="44" spans="1:5" x14ac:dyDescent="0.25">
      <c r="A44">
        <v>1592.5</v>
      </c>
      <c r="B44">
        <v>99.400002000000001</v>
      </c>
      <c r="C44">
        <f t="shared" si="0"/>
        <v>2.0202707317519469E-2</v>
      </c>
      <c r="D44">
        <f t="shared" si="1"/>
        <v>-1.510214215952716E-3</v>
      </c>
      <c r="E44">
        <f t="shared" si="2"/>
        <v>1.8692493101566753E-2</v>
      </c>
    </row>
    <row r="45" spans="1:5" x14ac:dyDescent="0.25">
      <c r="A45">
        <v>1625</v>
      </c>
      <c r="B45">
        <v>99.25</v>
      </c>
      <c r="C45">
        <f t="shared" si="0"/>
        <v>9.7979963262530296E-3</v>
      </c>
      <c r="D45">
        <f t="shared" si="1"/>
        <v>5.4888818705760095E-2</v>
      </c>
      <c r="E45">
        <f t="shared" si="2"/>
        <v>6.4686815032013123E-2</v>
      </c>
    </row>
    <row r="46" spans="1:5" x14ac:dyDescent="0.25">
      <c r="A46">
        <v>1641</v>
      </c>
      <c r="B46">
        <v>104.849998</v>
      </c>
      <c r="C46">
        <f t="shared" si="0"/>
        <v>-1.1769138366291267E-2</v>
      </c>
      <c r="D46">
        <f t="shared" si="1"/>
        <v>-1.2959125567636093E-2</v>
      </c>
      <c r="E46">
        <f t="shared" si="2"/>
        <v>-2.4728263933927359E-2</v>
      </c>
    </row>
    <row r="47" spans="1:5" x14ac:dyDescent="0.25">
      <c r="A47">
        <v>1621.8000489999999</v>
      </c>
      <c r="B47">
        <v>103.5</v>
      </c>
      <c r="C47">
        <f t="shared" si="0"/>
        <v>-9.8212224635893901E-3</v>
      </c>
      <c r="D47">
        <f t="shared" si="1"/>
        <v>0.10969891725642453</v>
      </c>
      <c r="E47">
        <f t="shared" si="2"/>
        <v>9.9877694792835134E-2</v>
      </c>
    </row>
    <row r="48" spans="1:5" x14ac:dyDescent="0.25">
      <c r="A48">
        <v>1605.9499510000001</v>
      </c>
      <c r="B48">
        <v>115.5</v>
      </c>
      <c r="C48">
        <f t="shared" si="0"/>
        <v>-2.6340971418617083E-2</v>
      </c>
      <c r="D48">
        <f t="shared" si="1"/>
        <v>-2.8987563611220641E-2</v>
      </c>
      <c r="E48">
        <f t="shared" si="2"/>
        <v>-5.5328535029837728E-2</v>
      </c>
    </row>
    <row r="49" spans="1:5" x14ac:dyDescent="0.25">
      <c r="A49">
        <v>1564.1999510000001</v>
      </c>
      <c r="B49">
        <v>112.199997</v>
      </c>
      <c r="C49">
        <f t="shared" si="0"/>
        <v>6.1821509647070278E-3</v>
      </c>
      <c r="D49">
        <f t="shared" si="1"/>
        <v>-3.3072042389293489E-2</v>
      </c>
      <c r="E49">
        <f t="shared" si="2"/>
        <v>-2.6889891424586462E-2</v>
      </c>
    </row>
    <row r="50" spans="1:5" x14ac:dyDescent="0.25">
      <c r="A50">
        <v>1573.900024</v>
      </c>
      <c r="B50">
        <v>108.550003</v>
      </c>
      <c r="C50">
        <f t="shared" si="0"/>
        <v>-1.034628793037534E-2</v>
      </c>
      <c r="D50">
        <f t="shared" si="1"/>
        <v>5.249017246688082E-2</v>
      </c>
      <c r="E50">
        <f t="shared" si="2"/>
        <v>4.2143884536505478E-2</v>
      </c>
    </row>
    <row r="51" spans="1:5" x14ac:dyDescent="0.25">
      <c r="A51">
        <v>1557.6999510000001</v>
      </c>
      <c r="B51">
        <v>114.400002</v>
      </c>
      <c r="C51">
        <f t="shared" si="0"/>
        <v>3.5474217179490848E-2</v>
      </c>
      <c r="D51">
        <f t="shared" si="1"/>
        <v>8.2698708530126678E-3</v>
      </c>
      <c r="E51">
        <f t="shared" si="2"/>
        <v>4.3744088032503514E-2</v>
      </c>
    </row>
    <row r="52" spans="1:5" x14ac:dyDescent="0.25">
      <c r="A52">
        <v>1613.9499510000001</v>
      </c>
      <c r="B52">
        <v>115.349998</v>
      </c>
      <c r="C52">
        <f t="shared" si="0"/>
        <v>1.3722478168694E-2</v>
      </c>
      <c r="D52">
        <f t="shared" si="1"/>
        <v>4.3678785649482008E-2</v>
      </c>
      <c r="E52">
        <f t="shared" si="2"/>
        <v>5.7401263818176007E-2</v>
      </c>
    </row>
    <row r="53" spans="1:5" x14ac:dyDescent="0.25">
      <c r="A53">
        <v>1636.25</v>
      </c>
      <c r="B53">
        <v>120.5</v>
      </c>
      <c r="C53">
        <f t="shared" si="0"/>
        <v>-2.9365070224999033E-2</v>
      </c>
      <c r="D53">
        <f t="shared" si="1"/>
        <v>-1.7581013588912574E-2</v>
      </c>
      <c r="E53">
        <f t="shared" si="2"/>
        <v>-4.6946083813911604E-2</v>
      </c>
    </row>
    <row r="54" spans="1:5" x14ac:dyDescent="0.25">
      <c r="A54">
        <v>1588.900024</v>
      </c>
      <c r="B54">
        <v>118.400002</v>
      </c>
      <c r="C54">
        <f t="shared" si="0"/>
        <v>-1.034343126804734E-2</v>
      </c>
      <c r="D54">
        <f t="shared" si="1"/>
        <v>-6.3546071688507103E-3</v>
      </c>
      <c r="E54">
        <f t="shared" si="2"/>
        <v>-1.6698038436898051E-2</v>
      </c>
    </row>
    <row r="55" spans="1:5" x14ac:dyDescent="0.25">
      <c r="A55">
        <v>1572.5500489999999</v>
      </c>
      <c r="B55">
        <v>117.650002</v>
      </c>
      <c r="C55">
        <f t="shared" si="0"/>
        <v>9.4619150357834834E-3</v>
      </c>
      <c r="D55">
        <f t="shared" si="1"/>
        <v>-8.5361165602010382E-3</v>
      </c>
      <c r="E55">
        <f t="shared" si="2"/>
        <v>9.257984755824452E-4</v>
      </c>
    </row>
    <row r="56" spans="1:5" x14ac:dyDescent="0.25">
      <c r="A56">
        <v>1587.5</v>
      </c>
      <c r="B56">
        <v>116.650002</v>
      </c>
      <c r="C56">
        <f t="shared" si="0"/>
        <v>5.340047242907371E-3</v>
      </c>
      <c r="D56">
        <f t="shared" si="1"/>
        <v>-7.3134245671149511E-3</v>
      </c>
      <c r="E56">
        <f t="shared" si="2"/>
        <v>-1.9733773242075802E-3</v>
      </c>
    </row>
    <row r="57" spans="1:5" x14ac:dyDescent="0.25">
      <c r="A57">
        <v>1596</v>
      </c>
      <c r="B57">
        <v>115.800003</v>
      </c>
      <c r="C57">
        <f t="shared" si="0"/>
        <v>-1.5788139754132902E-2</v>
      </c>
      <c r="D57">
        <f t="shared" si="1"/>
        <v>1.0309343752125852E-2</v>
      </c>
      <c r="E57">
        <f t="shared" si="2"/>
        <v>-5.4787960020070501E-3</v>
      </c>
    </row>
    <row r="58" spans="1:5" x14ac:dyDescent="0.25">
      <c r="A58">
        <v>1571</v>
      </c>
      <c r="B58">
        <v>117</v>
      </c>
      <c r="C58">
        <f t="shared" si="0"/>
        <v>-1.6300190325318095E-2</v>
      </c>
      <c r="D58">
        <f t="shared" si="1"/>
        <v>1.0627092574286193E-2</v>
      </c>
      <c r="E58">
        <f t="shared" si="2"/>
        <v>-5.6730977510319018E-3</v>
      </c>
    </row>
    <row r="59" spans="1:5" x14ac:dyDescent="0.25">
      <c r="A59">
        <v>1545.599976</v>
      </c>
      <c r="B59">
        <v>118.25</v>
      </c>
      <c r="C59">
        <f t="shared" si="0"/>
        <v>6.0633766830314618E-3</v>
      </c>
      <c r="D59">
        <f t="shared" si="1"/>
        <v>3.4084746170091482E-2</v>
      </c>
      <c r="E59">
        <f t="shared" si="2"/>
        <v>4.0148122853122942E-2</v>
      </c>
    </row>
    <row r="60" spans="1:5" x14ac:dyDescent="0.25">
      <c r="A60">
        <v>1555</v>
      </c>
      <c r="B60">
        <v>122.349998</v>
      </c>
      <c r="C60">
        <f t="shared" si="0"/>
        <v>6.8574314082362163E-3</v>
      </c>
      <c r="D60">
        <f t="shared" si="1"/>
        <v>-2.3151054543697341E-2</v>
      </c>
      <c r="E60">
        <f t="shared" si="2"/>
        <v>-1.6293623135461125E-2</v>
      </c>
    </row>
    <row r="61" spans="1:5" x14ac:dyDescent="0.25">
      <c r="A61">
        <v>1565.6999510000001</v>
      </c>
      <c r="B61">
        <v>119.550003</v>
      </c>
      <c r="C61">
        <f t="shared" si="0"/>
        <v>5.9222952381626079E-3</v>
      </c>
      <c r="D61">
        <f t="shared" si="1"/>
        <v>-2.1560784200680229E-2</v>
      </c>
      <c r="E61">
        <f t="shared" si="2"/>
        <v>-1.563848896251762E-2</v>
      </c>
    </row>
    <row r="62" spans="1:5" x14ac:dyDescent="0.25">
      <c r="A62">
        <v>1575</v>
      </c>
      <c r="B62">
        <v>117</v>
      </c>
      <c r="C62">
        <f t="shared" si="0"/>
        <v>1.5748356968139112E-2</v>
      </c>
      <c r="D62">
        <f t="shared" si="1"/>
        <v>3.4129896320149221E-3</v>
      </c>
      <c r="E62">
        <f t="shared" si="2"/>
        <v>1.9161346600154033E-2</v>
      </c>
    </row>
    <row r="63" spans="1:5" x14ac:dyDescent="0.25">
      <c r="A63">
        <v>1600</v>
      </c>
      <c r="B63">
        <v>117.400002</v>
      </c>
      <c r="C63">
        <f t="shared" si="0"/>
        <v>-3.278147402450883E-2</v>
      </c>
      <c r="D63">
        <f t="shared" si="1"/>
        <v>-4.695880560864835E-3</v>
      </c>
      <c r="E63">
        <f t="shared" si="2"/>
        <v>-3.7477354585373664E-2</v>
      </c>
    </row>
    <row r="64" spans="1:5" x14ac:dyDescent="0.25">
      <c r="A64">
        <v>1548.400024</v>
      </c>
      <c r="B64">
        <v>116.849998</v>
      </c>
      <c r="C64">
        <f t="shared" si="0"/>
        <v>-5.180016682241266E-3</v>
      </c>
      <c r="D64">
        <f t="shared" si="1"/>
        <v>-4.7179585489308734E-3</v>
      </c>
      <c r="E64">
        <f t="shared" si="2"/>
        <v>-9.8979752311721403E-3</v>
      </c>
    </row>
    <row r="65" spans="1:5" x14ac:dyDescent="0.25">
      <c r="A65">
        <v>1540.400024</v>
      </c>
      <c r="B65">
        <v>116.300003</v>
      </c>
      <c r="C65">
        <f t="shared" si="0"/>
        <v>-9.0928368224320994E-4</v>
      </c>
      <c r="D65">
        <f t="shared" si="1"/>
        <v>-1.2546173598886493E-2</v>
      </c>
      <c r="E65">
        <f t="shared" si="2"/>
        <v>-1.3455457281129703E-2</v>
      </c>
    </row>
    <row r="66" spans="1:5" x14ac:dyDescent="0.25">
      <c r="A66">
        <v>1539</v>
      </c>
      <c r="B66">
        <v>114.849998</v>
      </c>
      <c r="C66">
        <f t="shared" si="0"/>
        <v>-1.1074712252254823E-2</v>
      </c>
      <c r="D66">
        <f t="shared" si="1"/>
        <v>-2.3343945370461177E-2</v>
      </c>
      <c r="E66">
        <f t="shared" si="2"/>
        <v>-3.4418657622716002E-2</v>
      </c>
    </row>
    <row r="67" spans="1:5" x14ac:dyDescent="0.25">
      <c r="A67">
        <v>1522.0500489999999</v>
      </c>
      <c r="B67">
        <v>112.199997</v>
      </c>
      <c r="C67">
        <f t="shared" ref="C67:C130" si="3">LN(A68/A67)</f>
        <v>-7.1541378238883513E-3</v>
      </c>
      <c r="D67">
        <f t="shared" ref="D67:D130" si="4">LN(B68/B67)</f>
        <v>9.3147980125157463E-3</v>
      </c>
      <c r="E67">
        <f t="shared" si="2"/>
        <v>2.160660188627395E-3</v>
      </c>
    </row>
    <row r="68" spans="1:5" x14ac:dyDescent="0.25">
      <c r="A68">
        <v>1511.1999510000001</v>
      </c>
      <c r="B68">
        <v>113.25</v>
      </c>
      <c r="C68">
        <f t="shared" si="3"/>
        <v>-1.0844673752681968E-2</v>
      </c>
      <c r="D68">
        <f t="shared" si="4"/>
        <v>-1.7817843316793786E-2</v>
      </c>
      <c r="E68">
        <f t="shared" ref="E68:E131" si="5">C68+D68</f>
        <v>-2.8662517069475753E-2</v>
      </c>
    </row>
    <row r="69" spans="1:5" x14ac:dyDescent="0.25">
      <c r="A69">
        <v>1494.900024</v>
      </c>
      <c r="B69">
        <v>111.25</v>
      </c>
      <c r="C69">
        <f t="shared" si="3"/>
        <v>8.3601180401542009E-3</v>
      </c>
      <c r="D69">
        <f t="shared" si="4"/>
        <v>-8.575967588343749E-3</v>
      </c>
      <c r="E69">
        <f t="shared" si="5"/>
        <v>-2.1584954818954817E-4</v>
      </c>
    </row>
    <row r="70" spans="1:5" x14ac:dyDescent="0.25">
      <c r="A70">
        <v>1507.4499510000001</v>
      </c>
      <c r="B70">
        <v>110.300003</v>
      </c>
      <c r="C70">
        <f t="shared" si="3"/>
        <v>-6.6359206955256896E-4</v>
      </c>
      <c r="D70">
        <f t="shared" si="4"/>
        <v>-3.9764859345938708E-2</v>
      </c>
      <c r="E70">
        <f t="shared" si="5"/>
        <v>-4.0428451415491277E-2</v>
      </c>
    </row>
    <row r="71" spans="1:5" x14ac:dyDescent="0.25">
      <c r="A71">
        <v>1506.4499510000001</v>
      </c>
      <c r="B71">
        <v>106</v>
      </c>
      <c r="C71">
        <f t="shared" si="3"/>
        <v>-7.2617920714429319E-3</v>
      </c>
      <c r="D71">
        <f t="shared" si="4"/>
        <v>1.5910462195122155E-2</v>
      </c>
      <c r="E71">
        <f t="shared" si="5"/>
        <v>8.6486701236792238E-3</v>
      </c>
    </row>
    <row r="72" spans="1:5" x14ac:dyDescent="0.25">
      <c r="A72">
        <v>1495.5500489999999</v>
      </c>
      <c r="B72">
        <v>107.699997</v>
      </c>
      <c r="C72">
        <f t="shared" si="3"/>
        <v>2.3041541933849136E-3</v>
      </c>
      <c r="D72">
        <f t="shared" si="4"/>
        <v>-3.4958657165816635E-2</v>
      </c>
      <c r="E72">
        <f t="shared" si="5"/>
        <v>-3.265450297243172E-2</v>
      </c>
    </row>
    <row r="73" spans="1:5" x14ac:dyDescent="0.25">
      <c r="A73">
        <v>1499</v>
      </c>
      <c r="B73">
        <v>104</v>
      </c>
      <c r="C73">
        <f t="shared" si="3"/>
        <v>4.1520914354965861E-2</v>
      </c>
      <c r="D73">
        <f t="shared" si="4"/>
        <v>2.1874414428542339E-2</v>
      </c>
      <c r="E73">
        <f t="shared" si="5"/>
        <v>6.3395328783508204E-2</v>
      </c>
    </row>
    <row r="74" spans="1:5" x14ac:dyDescent="0.25">
      <c r="A74">
        <v>1562.5500489999999</v>
      </c>
      <c r="B74">
        <v>106.300003</v>
      </c>
      <c r="C74">
        <f t="shared" si="3"/>
        <v>-9.3553583078910801E-3</v>
      </c>
      <c r="D74">
        <f t="shared" si="4"/>
        <v>-1.9953213041435908E-2</v>
      </c>
      <c r="E74">
        <f t="shared" si="5"/>
        <v>-2.9308571349326989E-2</v>
      </c>
    </row>
    <row r="75" spans="1:5" x14ac:dyDescent="0.25">
      <c r="A75">
        <v>1548</v>
      </c>
      <c r="B75">
        <v>104.199997</v>
      </c>
      <c r="C75">
        <f t="shared" si="3"/>
        <v>-3.1898731074308288E-2</v>
      </c>
      <c r="D75">
        <f t="shared" si="4"/>
        <v>1.0026372034011667E-2</v>
      </c>
      <c r="E75">
        <f t="shared" si="5"/>
        <v>-2.1872359040296621E-2</v>
      </c>
    </row>
    <row r="76" spans="1:5" x14ac:dyDescent="0.25">
      <c r="A76">
        <v>1499.400024</v>
      </c>
      <c r="B76">
        <v>105.25</v>
      </c>
      <c r="C76">
        <f t="shared" si="3"/>
        <v>-9.6502718385641749E-3</v>
      </c>
      <c r="D76">
        <f t="shared" si="4"/>
        <v>-7.1514011576251282E-3</v>
      </c>
      <c r="E76">
        <f t="shared" si="5"/>
        <v>-1.6801672996189301E-2</v>
      </c>
    </row>
    <row r="77" spans="1:5" x14ac:dyDescent="0.25">
      <c r="A77">
        <v>1485</v>
      </c>
      <c r="B77">
        <v>104.5</v>
      </c>
      <c r="C77">
        <f t="shared" si="3"/>
        <v>-1.5164896878988879E-2</v>
      </c>
      <c r="D77">
        <f t="shared" si="4"/>
        <v>-9.5737679923934996E-4</v>
      </c>
      <c r="E77">
        <f t="shared" si="5"/>
        <v>-1.612227367822823E-2</v>
      </c>
    </row>
    <row r="78" spans="1:5" x14ac:dyDescent="0.25">
      <c r="A78">
        <v>1462.650024</v>
      </c>
      <c r="B78">
        <v>104.400002</v>
      </c>
      <c r="C78">
        <f t="shared" si="3"/>
        <v>-4.076305540583771E-3</v>
      </c>
      <c r="D78">
        <f t="shared" si="4"/>
        <v>9.0584266602336243E-3</v>
      </c>
      <c r="E78">
        <f t="shared" si="5"/>
        <v>4.9821211196498533E-3</v>
      </c>
    </row>
    <row r="79" spans="1:5" x14ac:dyDescent="0.25">
      <c r="A79">
        <v>1456.6999510000001</v>
      </c>
      <c r="B79">
        <v>105.349998</v>
      </c>
      <c r="C79">
        <f t="shared" si="3"/>
        <v>2.8791307494701623E-3</v>
      </c>
      <c r="D79">
        <f t="shared" si="4"/>
        <v>3.3167432281177868E-3</v>
      </c>
      <c r="E79">
        <f t="shared" si="5"/>
        <v>6.1958739775879491E-3</v>
      </c>
    </row>
    <row r="80" spans="1:5" x14ac:dyDescent="0.25">
      <c r="A80">
        <v>1460.900024</v>
      </c>
      <c r="B80">
        <v>105.699997</v>
      </c>
      <c r="C80">
        <f t="shared" si="3"/>
        <v>-1.9422094621424382E-2</v>
      </c>
      <c r="D80">
        <f t="shared" si="4"/>
        <v>-7.5973300259494902E-3</v>
      </c>
      <c r="E80">
        <f t="shared" si="5"/>
        <v>-2.701942464737387E-2</v>
      </c>
    </row>
    <row r="81" spans="1:5" x14ac:dyDescent="0.25">
      <c r="A81">
        <v>1432.8000489999999</v>
      </c>
      <c r="B81">
        <v>104.900002</v>
      </c>
      <c r="C81">
        <f t="shared" si="3"/>
        <v>-2.3872910279791843E-2</v>
      </c>
      <c r="D81">
        <f t="shared" si="4"/>
        <v>-2.5586739545117126E-2</v>
      </c>
      <c r="E81">
        <f t="shared" si="5"/>
        <v>-4.9459649824908969E-2</v>
      </c>
    </row>
    <row r="82" spans="1:5" x14ac:dyDescent="0.25">
      <c r="A82">
        <v>1399</v>
      </c>
      <c r="B82">
        <v>102.25</v>
      </c>
      <c r="C82">
        <f t="shared" si="3"/>
        <v>5.3110685573598809E-3</v>
      </c>
      <c r="D82">
        <f t="shared" si="4"/>
        <v>2.4420036555518089E-3</v>
      </c>
      <c r="E82">
        <f t="shared" si="5"/>
        <v>7.7530722129116898E-3</v>
      </c>
    </row>
    <row r="83" spans="1:5" x14ac:dyDescent="0.25">
      <c r="A83">
        <v>1406.4499510000001</v>
      </c>
      <c r="B83">
        <v>102.5</v>
      </c>
      <c r="C83">
        <f t="shared" si="3"/>
        <v>2.1280018687894513E-2</v>
      </c>
      <c r="D83">
        <f t="shared" si="4"/>
        <v>4.0626853530271102E-2</v>
      </c>
      <c r="E83">
        <f t="shared" si="5"/>
        <v>6.1906872218165612E-2</v>
      </c>
    </row>
    <row r="84" spans="1:5" x14ac:dyDescent="0.25">
      <c r="A84">
        <v>1436.6999510000001</v>
      </c>
      <c r="B84">
        <v>106.75</v>
      </c>
      <c r="C84">
        <f t="shared" si="3"/>
        <v>5.7605386357969844E-3</v>
      </c>
      <c r="D84">
        <f t="shared" si="4"/>
        <v>1.0251702182156751E-2</v>
      </c>
      <c r="E84">
        <f t="shared" si="5"/>
        <v>1.6012240817953736E-2</v>
      </c>
    </row>
    <row r="85" spans="1:5" x14ac:dyDescent="0.25">
      <c r="A85">
        <v>1445</v>
      </c>
      <c r="B85">
        <v>107.849998</v>
      </c>
      <c r="C85">
        <f t="shared" si="3"/>
        <v>-1.9073515985971904E-2</v>
      </c>
      <c r="D85">
        <f t="shared" si="4"/>
        <v>-1.7774097891826129E-2</v>
      </c>
      <c r="E85">
        <f t="shared" si="5"/>
        <v>-3.684761387779803E-2</v>
      </c>
    </row>
    <row r="86" spans="1:5" x14ac:dyDescent="0.25">
      <c r="A86">
        <v>1417.6999510000001</v>
      </c>
      <c r="B86">
        <v>105.949997</v>
      </c>
      <c r="C86">
        <f t="shared" si="3"/>
        <v>6.1179988139447722E-3</v>
      </c>
      <c r="D86">
        <f t="shared" si="4"/>
        <v>-9.0069062415411901E-3</v>
      </c>
      <c r="E86">
        <f t="shared" si="5"/>
        <v>-2.8889074275964179E-3</v>
      </c>
    </row>
    <row r="87" spans="1:5" x14ac:dyDescent="0.25">
      <c r="A87">
        <v>1426.400024</v>
      </c>
      <c r="B87">
        <v>105</v>
      </c>
      <c r="C87">
        <f t="shared" si="3"/>
        <v>2.804044528151248E-4</v>
      </c>
      <c r="D87">
        <f t="shared" si="4"/>
        <v>-5.2518908768254971E-3</v>
      </c>
      <c r="E87">
        <f t="shared" si="5"/>
        <v>-4.9714864240103726E-3</v>
      </c>
    </row>
    <row r="88" spans="1:5" x14ac:dyDescent="0.25">
      <c r="A88">
        <v>1426.8000489999999</v>
      </c>
      <c r="B88">
        <v>104.449997</v>
      </c>
      <c r="C88">
        <f t="shared" si="3"/>
        <v>5.4518391356112427E-3</v>
      </c>
      <c r="D88">
        <f t="shared" si="4"/>
        <v>-7.688601103202717E-3</v>
      </c>
      <c r="E88">
        <f t="shared" si="5"/>
        <v>-2.2367619675914743E-3</v>
      </c>
    </row>
    <row r="89" spans="1:5" x14ac:dyDescent="0.25">
      <c r="A89">
        <v>1434.599976</v>
      </c>
      <c r="B89">
        <v>103.650002</v>
      </c>
      <c r="C89">
        <f t="shared" si="3"/>
        <v>-3.9111490330645668E-3</v>
      </c>
      <c r="D89">
        <f t="shared" si="4"/>
        <v>1.9585006316482668E-2</v>
      </c>
      <c r="E89">
        <f t="shared" si="5"/>
        <v>1.5673857283418101E-2</v>
      </c>
    </row>
    <row r="90" spans="1:5" x14ac:dyDescent="0.25">
      <c r="A90">
        <v>1429</v>
      </c>
      <c r="B90">
        <v>105.699997</v>
      </c>
      <c r="C90">
        <f t="shared" si="3"/>
        <v>9.0561399150270484E-3</v>
      </c>
      <c r="D90">
        <f t="shared" si="4"/>
        <v>-1.6213965352605015E-2</v>
      </c>
      <c r="E90">
        <f t="shared" si="5"/>
        <v>-7.1578254375779665E-3</v>
      </c>
    </row>
    <row r="91" spans="1:5" x14ac:dyDescent="0.25">
      <c r="A91">
        <v>1442</v>
      </c>
      <c r="B91">
        <v>104</v>
      </c>
      <c r="C91">
        <f t="shared" si="3"/>
        <v>2.5335144865905403E-2</v>
      </c>
      <c r="D91">
        <f t="shared" si="4"/>
        <v>3.8387954642535747E-3</v>
      </c>
      <c r="E91">
        <f t="shared" si="5"/>
        <v>2.9173940330158979E-2</v>
      </c>
    </row>
    <row r="92" spans="1:5" x14ac:dyDescent="0.25">
      <c r="A92">
        <v>1479</v>
      </c>
      <c r="B92">
        <v>104.400002</v>
      </c>
      <c r="C92">
        <f t="shared" si="3"/>
        <v>1.6529317912371732E-2</v>
      </c>
      <c r="D92">
        <f t="shared" si="4"/>
        <v>1.42655768874755E-2</v>
      </c>
      <c r="E92">
        <f t="shared" si="5"/>
        <v>3.0794894799847233E-2</v>
      </c>
    </row>
    <row r="93" spans="1:5" x14ac:dyDescent="0.25">
      <c r="A93">
        <v>1503.650024</v>
      </c>
      <c r="B93">
        <v>105.900002</v>
      </c>
      <c r="C93">
        <f t="shared" si="3"/>
        <v>-3.3714649867863287E-2</v>
      </c>
      <c r="D93">
        <f t="shared" si="4"/>
        <v>6.2234122933284987E-2</v>
      </c>
      <c r="E93">
        <f t="shared" si="5"/>
        <v>2.8519473065421699E-2</v>
      </c>
    </row>
    <row r="94" spans="1:5" x14ac:dyDescent="0.25">
      <c r="A94">
        <v>1453.8000489999999</v>
      </c>
      <c r="B94">
        <v>112.699997</v>
      </c>
      <c r="C94">
        <f t="shared" si="3"/>
        <v>-2.2186829474155442E-2</v>
      </c>
      <c r="D94">
        <f t="shared" si="4"/>
        <v>-1.7905581812067074E-2</v>
      </c>
      <c r="E94">
        <f t="shared" si="5"/>
        <v>-4.0092411286222512E-2</v>
      </c>
    </row>
    <row r="95" spans="1:5" x14ac:dyDescent="0.25">
      <c r="A95">
        <v>1421.900024</v>
      </c>
      <c r="B95">
        <v>110.699997</v>
      </c>
      <c r="C95">
        <f t="shared" si="3"/>
        <v>7.7329680869967507E-4</v>
      </c>
      <c r="D95">
        <f t="shared" si="4"/>
        <v>-3.6198591563139605E-3</v>
      </c>
      <c r="E95">
        <f t="shared" si="5"/>
        <v>-2.8465623476142854E-3</v>
      </c>
    </row>
    <row r="96" spans="1:5" x14ac:dyDescent="0.25">
      <c r="A96">
        <v>1423</v>
      </c>
      <c r="B96">
        <v>110.300003</v>
      </c>
      <c r="C96">
        <f t="shared" si="3"/>
        <v>-9.461359934044216E-3</v>
      </c>
      <c r="D96">
        <f t="shared" si="4"/>
        <v>3.2994494936489628E-2</v>
      </c>
      <c r="E96">
        <f t="shared" si="5"/>
        <v>2.3533135002445412E-2</v>
      </c>
    </row>
    <row r="97" spans="1:5" x14ac:dyDescent="0.25">
      <c r="A97">
        <v>1409.599976</v>
      </c>
      <c r="B97">
        <v>114</v>
      </c>
      <c r="C97">
        <f t="shared" si="3"/>
        <v>8.5099493815492754E-4</v>
      </c>
      <c r="D97">
        <f t="shared" si="4"/>
        <v>-1.0138962853591617E-2</v>
      </c>
      <c r="E97">
        <f t="shared" si="5"/>
        <v>-9.2879679154366894E-3</v>
      </c>
    </row>
    <row r="98" spans="1:5" x14ac:dyDescent="0.25">
      <c r="A98">
        <v>1410.8000489999999</v>
      </c>
      <c r="B98">
        <v>112.849998</v>
      </c>
      <c r="C98">
        <f t="shared" si="3"/>
        <v>9.9797368867290456E-3</v>
      </c>
      <c r="D98">
        <f t="shared" si="4"/>
        <v>-4.4405047110789905E-3</v>
      </c>
      <c r="E98">
        <f t="shared" si="5"/>
        <v>5.5392321756500551E-3</v>
      </c>
    </row>
    <row r="99" spans="1:5" x14ac:dyDescent="0.25">
      <c r="A99">
        <v>1424.9499510000001</v>
      </c>
      <c r="B99">
        <v>112.349998</v>
      </c>
      <c r="C99">
        <f t="shared" si="3"/>
        <v>3.5377532732607155E-3</v>
      </c>
      <c r="D99">
        <f t="shared" si="4"/>
        <v>2.2878244281061749E-2</v>
      </c>
      <c r="E99">
        <f t="shared" si="5"/>
        <v>2.6415997554322466E-2</v>
      </c>
    </row>
    <row r="100" spans="1:5" x14ac:dyDescent="0.25">
      <c r="A100">
        <v>1430</v>
      </c>
      <c r="B100">
        <v>114.949997</v>
      </c>
      <c r="C100">
        <f t="shared" si="3"/>
        <v>-4.0642261112092621E-3</v>
      </c>
      <c r="D100">
        <f t="shared" si="4"/>
        <v>3.2102051230935874E-2</v>
      </c>
      <c r="E100">
        <f t="shared" si="5"/>
        <v>2.8037825119726613E-2</v>
      </c>
    </row>
    <row r="101" spans="1:5" x14ac:dyDescent="0.25">
      <c r="A101">
        <v>1424.1999510000001</v>
      </c>
      <c r="B101">
        <v>118.699997</v>
      </c>
      <c r="C101">
        <f t="shared" si="3"/>
        <v>-1.1013931869627815E-2</v>
      </c>
      <c r="D101">
        <f t="shared" si="4"/>
        <v>2.0430187429172582E-2</v>
      </c>
      <c r="E101">
        <f t="shared" si="5"/>
        <v>9.4162555595447665E-3</v>
      </c>
    </row>
    <row r="102" spans="1:5" x14ac:dyDescent="0.25">
      <c r="A102">
        <v>1408.599976</v>
      </c>
      <c r="B102">
        <v>121.150002</v>
      </c>
      <c r="C102">
        <f t="shared" si="3"/>
        <v>-6.9100556343940044E-3</v>
      </c>
      <c r="D102">
        <f t="shared" si="4"/>
        <v>-4.3439272664630491E-2</v>
      </c>
      <c r="E102">
        <f t="shared" si="5"/>
        <v>-5.0349328299024498E-2</v>
      </c>
    </row>
    <row r="103" spans="1:5" x14ac:dyDescent="0.25">
      <c r="A103">
        <v>1398.900024</v>
      </c>
      <c r="B103">
        <v>116</v>
      </c>
      <c r="C103">
        <f t="shared" si="3"/>
        <v>3.076079379422202E-2</v>
      </c>
      <c r="D103">
        <f t="shared" si="4"/>
        <v>-5.1858197013430196E-3</v>
      </c>
      <c r="E103">
        <f t="shared" si="5"/>
        <v>2.5574974092879E-2</v>
      </c>
    </row>
    <row r="104" spans="1:5" x14ac:dyDescent="0.25">
      <c r="A104">
        <v>1442.599976</v>
      </c>
      <c r="B104">
        <v>115.400002</v>
      </c>
      <c r="C104">
        <f t="shared" si="3"/>
        <v>2.7451447285892296E-2</v>
      </c>
      <c r="D104">
        <f t="shared" si="4"/>
        <v>1.8033962179192155E-2</v>
      </c>
      <c r="E104">
        <f t="shared" si="5"/>
        <v>4.5485409465084448E-2</v>
      </c>
    </row>
    <row r="105" spans="1:5" x14ac:dyDescent="0.25">
      <c r="A105">
        <v>1482.75</v>
      </c>
      <c r="B105">
        <v>117.5</v>
      </c>
      <c r="C105">
        <f t="shared" si="3"/>
        <v>-2.6337292585025779E-3</v>
      </c>
      <c r="D105">
        <f t="shared" si="4"/>
        <v>-1.4573742538583343E-2</v>
      </c>
      <c r="E105">
        <f t="shared" si="5"/>
        <v>-1.720747179708592E-2</v>
      </c>
    </row>
    <row r="106" spans="1:5" x14ac:dyDescent="0.25">
      <c r="A106">
        <v>1478.849976</v>
      </c>
      <c r="B106">
        <v>115.800003</v>
      </c>
      <c r="C106">
        <f t="shared" si="3"/>
        <v>-8.795337792153567E-3</v>
      </c>
      <c r="D106">
        <f t="shared" si="4"/>
        <v>-9.5445930654931028E-3</v>
      </c>
      <c r="E106">
        <f t="shared" si="5"/>
        <v>-1.833993085764667E-2</v>
      </c>
    </row>
    <row r="107" spans="1:5" x14ac:dyDescent="0.25">
      <c r="A107">
        <v>1465.900024</v>
      </c>
      <c r="B107">
        <v>114.699997</v>
      </c>
      <c r="C107">
        <f t="shared" si="3"/>
        <v>2.4261584523114069E-2</v>
      </c>
      <c r="D107">
        <f t="shared" si="4"/>
        <v>-5.6830229454879382E-3</v>
      </c>
      <c r="E107">
        <f t="shared" si="5"/>
        <v>1.8578561577626131E-2</v>
      </c>
    </row>
    <row r="108" spans="1:5" x14ac:dyDescent="0.25">
      <c r="A108">
        <v>1501.900024</v>
      </c>
      <c r="B108">
        <v>114.050003</v>
      </c>
      <c r="C108">
        <f t="shared" si="3"/>
        <v>1.2275322238372665E-2</v>
      </c>
      <c r="D108">
        <f t="shared" si="4"/>
        <v>-8.7724567029288133E-4</v>
      </c>
      <c r="E108">
        <f t="shared" si="5"/>
        <v>1.1398076568079785E-2</v>
      </c>
    </row>
    <row r="109" spans="1:5" x14ac:dyDescent="0.25">
      <c r="A109">
        <v>1520.4499510000001</v>
      </c>
      <c r="B109">
        <v>113.949997</v>
      </c>
      <c r="C109">
        <f t="shared" si="3"/>
        <v>-4.4162955623645818E-3</v>
      </c>
      <c r="D109">
        <f t="shared" si="4"/>
        <v>2.7268524159895904E-2</v>
      </c>
      <c r="E109">
        <f t="shared" si="5"/>
        <v>2.2852228597531322E-2</v>
      </c>
    </row>
    <row r="110" spans="1:5" x14ac:dyDescent="0.25">
      <c r="A110">
        <v>1513.75</v>
      </c>
      <c r="B110">
        <v>117.099998</v>
      </c>
      <c r="C110">
        <f t="shared" si="3"/>
        <v>-1.7829348407146901E-2</v>
      </c>
      <c r="D110">
        <f t="shared" si="4"/>
        <v>-1.4623882119230687E-2</v>
      </c>
      <c r="E110">
        <f t="shared" si="5"/>
        <v>-3.2453230526377587E-2</v>
      </c>
    </row>
    <row r="111" spans="1:5" x14ac:dyDescent="0.25">
      <c r="A111">
        <v>1487</v>
      </c>
      <c r="B111">
        <v>115.400002</v>
      </c>
      <c r="C111">
        <f t="shared" si="3"/>
        <v>1.3440862238539562E-3</v>
      </c>
      <c r="D111">
        <f t="shared" si="4"/>
        <v>-1.5280803508581268E-2</v>
      </c>
      <c r="E111">
        <f t="shared" si="5"/>
        <v>-1.3936717284727312E-2</v>
      </c>
    </row>
    <row r="112" spans="1:5" x14ac:dyDescent="0.25">
      <c r="A112">
        <v>1489</v>
      </c>
      <c r="B112">
        <v>113.650002</v>
      </c>
      <c r="C112">
        <f t="shared" si="3"/>
        <v>1.5989681104346905E-2</v>
      </c>
      <c r="D112">
        <f t="shared" si="4"/>
        <v>1.6579794786735876E-2</v>
      </c>
      <c r="E112">
        <f t="shared" si="5"/>
        <v>3.2569475891082778E-2</v>
      </c>
    </row>
    <row r="113" spans="1:5" x14ac:dyDescent="0.25">
      <c r="A113">
        <v>1513</v>
      </c>
      <c r="B113">
        <v>115.550003</v>
      </c>
      <c r="C113">
        <f t="shared" si="3"/>
        <v>4.2868985684918091E-3</v>
      </c>
      <c r="D113">
        <f t="shared" si="4"/>
        <v>-1.0439459704547854E-2</v>
      </c>
      <c r="E113">
        <f t="shared" si="5"/>
        <v>-6.1525611360560449E-3</v>
      </c>
    </row>
    <row r="114" spans="1:5" x14ac:dyDescent="0.25">
      <c r="A114">
        <v>1519.5</v>
      </c>
      <c r="B114">
        <v>114.349998</v>
      </c>
      <c r="C114">
        <f t="shared" si="3"/>
        <v>4.9236928617847411E-3</v>
      </c>
      <c r="D114">
        <f t="shared" si="4"/>
        <v>3.522700229902373E-2</v>
      </c>
      <c r="E114">
        <f t="shared" si="5"/>
        <v>4.0150695160808471E-2</v>
      </c>
    </row>
    <row r="115" spans="1:5" x14ac:dyDescent="0.25">
      <c r="A115">
        <v>1527</v>
      </c>
      <c r="B115">
        <v>118.449997</v>
      </c>
      <c r="C115">
        <f t="shared" si="3"/>
        <v>-1.1062966295341406E-2</v>
      </c>
      <c r="D115">
        <f t="shared" si="4"/>
        <v>7.9883124312684801E-3</v>
      </c>
      <c r="E115">
        <f t="shared" si="5"/>
        <v>-3.0746538640729262E-3</v>
      </c>
    </row>
    <row r="116" spans="1:5" x14ac:dyDescent="0.25">
      <c r="A116">
        <v>1510.1999510000001</v>
      </c>
      <c r="B116">
        <v>119.400002</v>
      </c>
      <c r="C116">
        <f t="shared" si="3"/>
        <v>9.7195305632719175E-3</v>
      </c>
      <c r="D116">
        <f t="shared" si="4"/>
        <v>3.6188166774208316E-2</v>
      </c>
      <c r="E116">
        <f t="shared" si="5"/>
        <v>4.5907697337480236E-2</v>
      </c>
    </row>
    <row r="117" spans="1:5" x14ac:dyDescent="0.25">
      <c r="A117">
        <v>1524.9499510000001</v>
      </c>
      <c r="B117">
        <v>123.800003</v>
      </c>
      <c r="C117">
        <f t="shared" si="3"/>
        <v>-2.8236996928942344E-3</v>
      </c>
      <c r="D117">
        <f t="shared" si="4"/>
        <v>2.3154679165984852E-2</v>
      </c>
      <c r="E117">
        <f t="shared" si="5"/>
        <v>2.0330979473090618E-2</v>
      </c>
    </row>
    <row r="118" spans="1:5" x14ac:dyDescent="0.25">
      <c r="A118">
        <v>1520.650024</v>
      </c>
      <c r="B118">
        <v>126.699997</v>
      </c>
      <c r="C118">
        <f t="shared" si="3"/>
        <v>-4.382735796274578E-3</v>
      </c>
      <c r="D118">
        <f t="shared" si="4"/>
        <v>6.2943009493671735E-3</v>
      </c>
      <c r="E118">
        <f t="shared" si="5"/>
        <v>1.9115651530925955E-3</v>
      </c>
    </row>
    <row r="119" spans="1:5" x14ac:dyDescent="0.25">
      <c r="A119">
        <v>1514</v>
      </c>
      <c r="B119">
        <v>127.5</v>
      </c>
      <c r="C119">
        <f t="shared" si="3"/>
        <v>-8.4237229407553606E-3</v>
      </c>
      <c r="D119">
        <f t="shared" si="4"/>
        <v>-1.2628407662556001E-2</v>
      </c>
      <c r="E119">
        <f t="shared" si="5"/>
        <v>-2.1052130603311361E-2</v>
      </c>
    </row>
    <row r="120" spans="1:5" x14ac:dyDescent="0.25">
      <c r="A120">
        <v>1501.3000489999999</v>
      </c>
      <c r="B120">
        <v>125.900002</v>
      </c>
      <c r="C120">
        <f t="shared" si="3"/>
        <v>4.6612126744136561E-4</v>
      </c>
      <c r="D120">
        <f t="shared" si="4"/>
        <v>1.6542306983692238E-2</v>
      </c>
      <c r="E120">
        <f t="shared" si="5"/>
        <v>1.7008428251133603E-2</v>
      </c>
    </row>
    <row r="121" spans="1:5" x14ac:dyDescent="0.25">
      <c r="A121">
        <v>1502</v>
      </c>
      <c r="B121">
        <v>128</v>
      </c>
      <c r="C121">
        <f t="shared" si="3"/>
        <v>-8.6927996400711135E-3</v>
      </c>
      <c r="D121">
        <f t="shared" si="4"/>
        <v>-2.5317783945828596E-2</v>
      </c>
      <c r="E121">
        <f t="shared" si="5"/>
        <v>-3.4010583585899708E-2</v>
      </c>
    </row>
    <row r="122" spans="1:5" x14ac:dyDescent="0.25">
      <c r="A122">
        <v>1489</v>
      </c>
      <c r="B122">
        <v>124.800003</v>
      </c>
      <c r="C122">
        <f t="shared" si="3"/>
        <v>5.0577380855894253E-3</v>
      </c>
      <c r="D122">
        <f t="shared" si="4"/>
        <v>1.4320013938498707E-2</v>
      </c>
      <c r="E122">
        <f t="shared" si="5"/>
        <v>1.9377752024088132E-2</v>
      </c>
    </row>
    <row r="123" spans="1:5" x14ac:dyDescent="0.25">
      <c r="A123">
        <v>1496.5500489999999</v>
      </c>
      <c r="B123">
        <v>126.599998</v>
      </c>
      <c r="C123">
        <f t="shared" si="3"/>
        <v>-7.0745454918939646E-3</v>
      </c>
      <c r="D123">
        <f t="shared" si="4"/>
        <v>-6.3391257985707401E-3</v>
      </c>
      <c r="E123">
        <f t="shared" si="5"/>
        <v>-1.3413671290464705E-2</v>
      </c>
    </row>
    <row r="124" spans="1:5" x14ac:dyDescent="0.25">
      <c r="A124">
        <v>1486</v>
      </c>
      <c r="B124">
        <v>125.800003</v>
      </c>
      <c r="C124">
        <f t="shared" si="3"/>
        <v>6.7069332567180799E-3</v>
      </c>
      <c r="D124">
        <f t="shared" si="4"/>
        <v>2.1235536221557907E-2</v>
      </c>
      <c r="E124">
        <f t="shared" si="5"/>
        <v>2.7942469478275986E-2</v>
      </c>
    </row>
    <row r="125" spans="1:5" x14ac:dyDescent="0.25">
      <c r="A125">
        <v>1496</v>
      </c>
      <c r="B125">
        <v>128.5</v>
      </c>
      <c r="C125">
        <f t="shared" si="3"/>
        <v>-1.3377928416599422E-3</v>
      </c>
      <c r="D125">
        <f t="shared" si="4"/>
        <v>-1.9474202843955666E-3</v>
      </c>
      <c r="E125">
        <f t="shared" si="5"/>
        <v>-3.2852131260555088E-3</v>
      </c>
    </row>
    <row r="126" spans="1:5" x14ac:dyDescent="0.25">
      <c r="A126">
        <v>1494</v>
      </c>
      <c r="B126">
        <v>128.25</v>
      </c>
      <c r="C126">
        <f t="shared" si="3"/>
        <v>-1.0259950400166098E-2</v>
      </c>
      <c r="D126">
        <f t="shared" si="4"/>
        <v>-9.7943975922876979E-3</v>
      </c>
      <c r="E126">
        <f t="shared" si="5"/>
        <v>-2.0054347992453796E-2</v>
      </c>
    </row>
    <row r="127" spans="1:5" x14ac:dyDescent="0.25">
      <c r="A127">
        <v>1478.75</v>
      </c>
      <c r="B127">
        <v>127</v>
      </c>
      <c r="C127">
        <f t="shared" si="3"/>
        <v>7.5789836469082987E-3</v>
      </c>
      <c r="D127">
        <f t="shared" si="4"/>
        <v>-1.9479820663689907E-2</v>
      </c>
      <c r="E127">
        <f t="shared" si="5"/>
        <v>-1.1900837016781608E-2</v>
      </c>
    </row>
    <row r="128" spans="1:5" x14ac:dyDescent="0.25">
      <c r="A128">
        <v>1490</v>
      </c>
      <c r="B128">
        <v>124.550003</v>
      </c>
      <c r="C128">
        <f t="shared" si="3"/>
        <v>1.2073574277834127E-3</v>
      </c>
      <c r="D128">
        <f t="shared" si="4"/>
        <v>-2.0686221061644736E-2</v>
      </c>
      <c r="E128">
        <f t="shared" si="5"/>
        <v>-1.9478863633861324E-2</v>
      </c>
    </row>
    <row r="129" spans="1:5" x14ac:dyDescent="0.25">
      <c r="A129">
        <v>1491.8000489999999</v>
      </c>
      <c r="B129">
        <v>122</v>
      </c>
      <c r="C129">
        <f t="shared" si="3"/>
        <v>1.0800792200612967E-2</v>
      </c>
      <c r="D129">
        <f t="shared" si="4"/>
        <v>1.7872100611532195E-2</v>
      </c>
      <c r="E129">
        <f t="shared" si="5"/>
        <v>2.8672892812145162E-2</v>
      </c>
    </row>
    <row r="130" spans="1:5" x14ac:dyDescent="0.25">
      <c r="A130">
        <v>1508</v>
      </c>
      <c r="B130">
        <v>124.199997</v>
      </c>
      <c r="C130">
        <f t="shared" si="3"/>
        <v>-6.7868720379870764E-3</v>
      </c>
      <c r="D130">
        <f t="shared" si="4"/>
        <v>1.6090510374607541E-3</v>
      </c>
      <c r="E130">
        <f t="shared" si="5"/>
        <v>-5.177821000526322E-3</v>
      </c>
    </row>
    <row r="131" spans="1:5" x14ac:dyDescent="0.25">
      <c r="A131">
        <v>1497.8000489999999</v>
      </c>
      <c r="B131">
        <v>124.400002</v>
      </c>
      <c r="C131">
        <f t="shared" ref="C131:C194" si="6">LN(A132/A131)</f>
        <v>1.0394383000548795E-2</v>
      </c>
      <c r="D131">
        <f t="shared" ref="D131:D194" si="7">LN(B132/B131)</f>
        <v>4.0180832528465769E-4</v>
      </c>
      <c r="E131">
        <f t="shared" si="5"/>
        <v>1.0796191325833452E-2</v>
      </c>
    </row>
    <row r="132" spans="1:5" x14ac:dyDescent="0.25">
      <c r="A132">
        <v>1513.4499510000001</v>
      </c>
      <c r="B132">
        <v>124.449997</v>
      </c>
      <c r="C132">
        <f t="shared" si="6"/>
        <v>5.6334788911680577E-3</v>
      </c>
      <c r="D132">
        <f t="shared" si="7"/>
        <v>4.0096285638233087E-3</v>
      </c>
      <c r="E132">
        <f t="shared" ref="E132:E195" si="8">C132+D132</f>
        <v>9.6431074549913655E-3</v>
      </c>
    </row>
    <row r="133" spans="1:5" x14ac:dyDescent="0.25">
      <c r="A133">
        <v>1522</v>
      </c>
      <c r="B133">
        <v>124.949997</v>
      </c>
      <c r="C133">
        <f t="shared" si="6"/>
        <v>6.5681447353075359E-4</v>
      </c>
      <c r="D133">
        <f t="shared" si="7"/>
        <v>-3.6079173665949284E-3</v>
      </c>
      <c r="E133">
        <f t="shared" si="8"/>
        <v>-2.9511028930641748E-3</v>
      </c>
    </row>
    <row r="134" spans="1:5" x14ac:dyDescent="0.25">
      <c r="A134">
        <v>1523</v>
      </c>
      <c r="B134">
        <v>124.5</v>
      </c>
      <c r="C134">
        <f t="shared" si="6"/>
        <v>-9.7652196156754068E-3</v>
      </c>
      <c r="D134">
        <f t="shared" si="7"/>
        <v>-1.6602957006381733E-2</v>
      </c>
      <c r="E134">
        <f t="shared" si="8"/>
        <v>-2.6368176622057142E-2</v>
      </c>
    </row>
    <row r="135" spans="1:5" x14ac:dyDescent="0.25">
      <c r="A135">
        <v>1508.1999510000001</v>
      </c>
      <c r="B135">
        <v>122.449997</v>
      </c>
      <c r="C135">
        <f t="shared" si="6"/>
        <v>5.3032548836265793E-4</v>
      </c>
      <c r="D135">
        <f t="shared" si="7"/>
        <v>-1.23255466459825E-2</v>
      </c>
      <c r="E135">
        <f t="shared" si="8"/>
        <v>-1.1795221157619842E-2</v>
      </c>
    </row>
    <row r="136" spans="1:5" x14ac:dyDescent="0.25">
      <c r="A136">
        <v>1509</v>
      </c>
      <c r="B136">
        <v>120.949997</v>
      </c>
      <c r="C136">
        <f t="shared" si="6"/>
        <v>-4.6496264437687921E-3</v>
      </c>
      <c r="D136">
        <f t="shared" si="7"/>
        <v>-9.9709759613734912E-3</v>
      </c>
      <c r="E136">
        <f t="shared" si="8"/>
        <v>-1.4620602405142284E-2</v>
      </c>
    </row>
    <row r="137" spans="1:5" x14ac:dyDescent="0.25">
      <c r="A137">
        <v>1502</v>
      </c>
      <c r="B137">
        <v>119.75</v>
      </c>
      <c r="C137">
        <f t="shared" si="6"/>
        <v>-8.5249158152832655E-3</v>
      </c>
      <c r="D137">
        <f t="shared" si="7"/>
        <v>9.1438543090257875E-3</v>
      </c>
      <c r="E137">
        <f t="shared" si="8"/>
        <v>6.1893849374252199E-4</v>
      </c>
    </row>
    <row r="138" spans="1:5" x14ac:dyDescent="0.25">
      <c r="A138">
        <v>1489.25</v>
      </c>
      <c r="B138">
        <v>120.849998</v>
      </c>
      <c r="C138">
        <f t="shared" si="6"/>
        <v>1.0187979561302995E-2</v>
      </c>
      <c r="D138">
        <f t="shared" si="7"/>
        <v>4.9525401466075491E-3</v>
      </c>
      <c r="E138">
        <f t="shared" si="8"/>
        <v>1.5140519707910544E-2</v>
      </c>
    </row>
    <row r="139" spans="1:5" x14ac:dyDescent="0.25">
      <c r="A139">
        <v>1504.5</v>
      </c>
      <c r="B139">
        <v>121.449997</v>
      </c>
      <c r="C139">
        <f t="shared" si="6"/>
        <v>2.3321799337574826E-2</v>
      </c>
      <c r="D139">
        <f t="shared" si="7"/>
        <v>2.881110655564327E-2</v>
      </c>
      <c r="E139">
        <f t="shared" si="8"/>
        <v>5.2132905893218097E-2</v>
      </c>
    </row>
    <row r="140" spans="1:5" x14ac:dyDescent="0.25">
      <c r="A140">
        <v>1540</v>
      </c>
      <c r="B140">
        <v>125</v>
      </c>
      <c r="C140">
        <f t="shared" si="6"/>
        <v>3.4679899548561359E-3</v>
      </c>
      <c r="D140">
        <f t="shared" si="7"/>
        <v>-3.7494187816284864E-2</v>
      </c>
      <c r="E140">
        <f t="shared" si="8"/>
        <v>-3.4026197861428728E-2</v>
      </c>
    </row>
    <row r="141" spans="1:5" x14ac:dyDescent="0.25">
      <c r="A141">
        <v>1545.349976</v>
      </c>
      <c r="B141">
        <v>120.400002</v>
      </c>
      <c r="C141">
        <f t="shared" si="6"/>
        <v>-4.9626447066580034E-3</v>
      </c>
      <c r="D141">
        <f t="shared" si="7"/>
        <v>-8.3403317770959166E-3</v>
      </c>
      <c r="E141">
        <f t="shared" si="8"/>
        <v>-1.330297648375392E-2</v>
      </c>
    </row>
    <row r="142" spans="1:5" x14ac:dyDescent="0.25">
      <c r="A142">
        <v>1537.6999510000001</v>
      </c>
      <c r="B142">
        <v>119.400002</v>
      </c>
      <c r="C142">
        <f t="shared" si="6"/>
        <v>-1.4212474453556199E-2</v>
      </c>
      <c r="D142">
        <f t="shared" si="7"/>
        <v>-6.3012179708478878E-3</v>
      </c>
      <c r="E142">
        <f t="shared" si="8"/>
        <v>-2.0513692424404088E-2</v>
      </c>
    </row>
    <row r="143" spans="1:5" x14ac:dyDescent="0.25">
      <c r="A143">
        <v>1516</v>
      </c>
      <c r="B143">
        <v>118.650002</v>
      </c>
      <c r="C143">
        <f t="shared" si="6"/>
        <v>-9.2777338782368771E-3</v>
      </c>
      <c r="D143">
        <f t="shared" si="7"/>
        <v>5.8823362893304539E-3</v>
      </c>
      <c r="E143">
        <f t="shared" si="8"/>
        <v>-3.3953975889064233E-3</v>
      </c>
    </row>
    <row r="144" spans="1:5" x14ac:dyDescent="0.25">
      <c r="A144">
        <v>1502</v>
      </c>
      <c r="B144">
        <v>119.349998</v>
      </c>
      <c r="C144">
        <f t="shared" si="6"/>
        <v>2.7259589585257966E-3</v>
      </c>
      <c r="D144">
        <f t="shared" si="7"/>
        <v>1.2075974307748536E-2</v>
      </c>
      <c r="E144">
        <f t="shared" si="8"/>
        <v>1.4801933266274332E-2</v>
      </c>
    </row>
    <row r="145" spans="1:5" x14ac:dyDescent="0.25">
      <c r="A145">
        <v>1506.099976</v>
      </c>
      <c r="B145">
        <v>120.800003</v>
      </c>
      <c r="C145">
        <f t="shared" si="6"/>
        <v>8.296139584890327E-4</v>
      </c>
      <c r="D145">
        <f t="shared" si="7"/>
        <v>7.8334516275477169E-3</v>
      </c>
      <c r="E145">
        <f t="shared" si="8"/>
        <v>8.6630655860367497E-3</v>
      </c>
    </row>
    <row r="146" spans="1:5" x14ac:dyDescent="0.25">
      <c r="A146">
        <v>1507.349976</v>
      </c>
      <c r="B146">
        <v>121.75</v>
      </c>
      <c r="C146">
        <f t="shared" si="6"/>
        <v>1.2788166862149257E-2</v>
      </c>
      <c r="D146">
        <f t="shared" si="7"/>
        <v>-1.9490544253778826E-2</v>
      </c>
      <c r="E146">
        <f t="shared" si="8"/>
        <v>-6.7023773916295697E-3</v>
      </c>
    </row>
    <row r="147" spans="1:5" x14ac:dyDescent="0.25">
      <c r="A147">
        <v>1526.75</v>
      </c>
      <c r="B147">
        <v>119.400002</v>
      </c>
      <c r="C147">
        <f t="shared" si="6"/>
        <v>2.0937299834896781E-3</v>
      </c>
      <c r="D147">
        <f t="shared" si="7"/>
        <v>-1.6892293279149234E-2</v>
      </c>
      <c r="E147">
        <f t="shared" si="8"/>
        <v>-1.4798563295659557E-2</v>
      </c>
    </row>
    <row r="148" spans="1:5" x14ac:dyDescent="0.25">
      <c r="A148">
        <v>1529.9499510000001</v>
      </c>
      <c r="B148">
        <v>117.400002</v>
      </c>
      <c r="C148">
        <f t="shared" si="6"/>
        <v>-2.7231029347877311E-2</v>
      </c>
      <c r="D148">
        <f t="shared" si="7"/>
        <v>-7.2665332079794439E-3</v>
      </c>
      <c r="E148">
        <f t="shared" si="8"/>
        <v>-3.4497562555856752E-2</v>
      </c>
    </row>
    <row r="149" spans="1:5" x14ac:dyDescent="0.25">
      <c r="A149">
        <v>1488.849976</v>
      </c>
      <c r="B149">
        <v>116.550003</v>
      </c>
      <c r="C149">
        <f t="shared" si="6"/>
        <v>-2.3685614645391935E-2</v>
      </c>
      <c r="D149">
        <f t="shared" si="7"/>
        <v>-2.8722626858648164E-2</v>
      </c>
      <c r="E149">
        <f t="shared" si="8"/>
        <v>-5.2408241504040096E-2</v>
      </c>
    </row>
    <row r="150" spans="1:5" x14ac:dyDescent="0.25">
      <c r="A150">
        <v>1454</v>
      </c>
      <c r="B150">
        <v>113.25</v>
      </c>
      <c r="C150">
        <f t="shared" si="6"/>
        <v>9.9230925452100192E-3</v>
      </c>
      <c r="D150">
        <f t="shared" si="7"/>
        <v>2.2266826682487001E-2</v>
      </c>
      <c r="E150">
        <f t="shared" si="8"/>
        <v>3.2189919227697018E-2</v>
      </c>
    </row>
    <row r="151" spans="1:5" x14ac:dyDescent="0.25">
      <c r="A151">
        <v>1468.5</v>
      </c>
      <c r="B151">
        <v>115.800003</v>
      </c>
      <c r="C151">
        <f t="shared" si="6"/>
        <v>-7.5531719401572012E-3</v>
      </c>
      <c r="D151">
        <f t="shared" si="7"/>
        <v>8.1703055033762878E-3</v>
      </c>
      <c r="E151">
        <f t="shared" si="8"/>
        <v>6.1713356321908656E-4</v>
      </c>
    </row>
    <row r="152" spans="1:5" x14ac:dyDescent="0.25">
      <c r="A152">
        <v>1457.4499510000001</v>
      </c>
      <c r="B152">
        <v>116.75</v>
      </c>
      <c r="C152">
        <f t="shared" si="6"/>
        <v>-9.2712592457459882E-3</v>
      </c>
      <c r="D152">
        <f t="shared" si="7"/>
        <v>-9.8989576117678203E-3</v>
      </c>
      <c r="E152">
        <f t="shared" si="8"/>
        <v>-1.9170216857513807E-2</v>
      </c>
    </row>
    <row r="153" spans="1:5" x14ac:dyDescent="0.25">
      <c r="A153">
        <v>1444</v>
      </c>
      <c r="B153">
        <v>115.599998</v>
      </c>
      <c r="C153">
        <f t="shared" si="6"/>
        <v>4.0775646192421789E-3</v>
      </c>
      <c r="D153">
        <f t="shared" si="7"/>
        <v>2.5918286647223796E-3</v>
      </c>
      <c r="E153">
        <f t="shared" si="8"/>
        <v>6.6693932839645585E-3</v>
      </c>
    </row>
    <row r="154" spans="1:5" x14ac:dyDescent="0.25">
      <c r="A154">
        <v>1449.900024</v>
      </c>
      <c r="B154">
        <v>115.900002</v>
      </c>
      <c r="C154">
        <f t="shared" si="6"/>
        <v>-7.7547110875519501E-3</v>
      </c>
      <c r="D154">
        <f t="shared" si="7"/>
        <v>-6.0580453818374382E-3</v>
      </c>
      <c r="E154">
        <f t="shared" si="8"/>
        <v>-1.3812756469389387E-2</v>
      </c>
    </row>
    <row r="155" spans="1:5" x14ac:dyDescent="0.25">
      <c r="A155">
        <v>1438.6999510000001</v>
      </c>
      <c r="B155">
        <v>115.199997</v>
      </c>
      <c r="C155">
        <f t="shared" si="6"/>
        <v>-6.1004496436979352E-3</v>
      </c>
      <c r="D155">
        <f t="shared" si="7"/>
        <v>5.1948688255064601E-3</v>
      </c>
      <c r="E155">
        <f t="shared" si="8"/>
        <v>-9.0558081819147509E-4</v>
      </c>
    </row>
    <row r="156" spans="1:5" x14ac:dyDescent="0.25">
      <c r="A156">
        <v>1429.9499510000001</v>
      </c>
      <c r="B156">
        <v>115.800003</v>
      </c>
      <c r="C156">
        <f t="shared" si="6"/>
        <v>1.2580279332026969E-3</v>
      </c>
      <c r="D156">
        <f t="shared" si="7"/>
        <v>8.1703055033762878E-3</v>
      </c>
      <c r="E156">
        <f t="shared" si="8"/>
        <v>9.4283334365789853E-3</v>
      </c>
    </row>
    <row r="157" spans="1:5" x14ac:dyDescent="0.25">
      <c r="A157">
        <v>1431.75</v>
      </c>
      <c r="B157">
        <v>116.75</v>
      </c>
      <c r="C157">
        <f t="shared" si="6"/>
        <v>2.2673769197548441E-3</v>
      </c>
      <c r="D157">
        <f t="shared" si="7"/>
        <v>6.4034370352070071E-3</v>
      </c>
      <c r="E157">
        <f t="shared" si="8"/>
        <v>8.6708139549618521E-3</v>
      </c>
    </row>
    <row r="158" spans="1:5" x14ac:dyDescent="0.25">
      <c r="A158">
        <v>1435</v>
      </c>
      <c r="B158">
        <v>117.5</v>
      </c>
      <c r="C158">
        <f t="shared" si="6"/>
        <v>3.4088341883273536E-3</v>
      </c>
      <c r="D158">
        <f t="shared" si="7"/>
        <v>5.9397460070732648E-3</v>
      </c>
      <c r="E158">
        <f t="shared" si="8"/>
        <v>9.348580195400618E-3</v>
      </c>
    </row>
    <row r="159" spans="1:5" x14ac:dyDescent="0.25">
      <c r="A159">
        <v>1439.900024</v>
      </c>
      <c r="B159">
        <v>118.199997</v>
      </c>
      <c r="C159">
        <f t="shared" si="6"/>
        <v>2.3745265873282111E-2</v>
      </c>
      <c r="D159">
        <f t="shared" si="7"/>
        <v>2.5348809838990813E-3</v>
      </c>
      <c r="E159">
        <f t="shared" si="8"/>
        <v>2.6280146857181191E-2</v>
      </c>
    </row>
    <row r="160" spans="1:5" x14ac:dyDescent="0.25">
      <c r="A160">
        <v>1474.5</v>
      </c>
      <c r="B160">
        <v>118.5</v>
      </c>
      <c r="C160">
        <f t="shared" si="6"/>
        <v>2.1835180834953061E-2</v>
      </c>
      <c r="D160">
        <f t="shared" si="7"/>
        <v>-1.0604553248797112E-2</v>
      </c>
      <c r="E160">
        <f t="shared" si="8"/>
        <v>1.1230627586155948E-2</v>
      </c>
    </row>
    <row r="161" spans="1:5" x14ac:dyDescent="0.25">
      <c r="A161">
        <v>1507.0500489999999</v>
      </c>
      <c r="B161">
        <v>117.25</v>
      </c>
      <c r="C161">
        <f t="shared" si="6"/>
        <v>-4.6890219999825011E-3</v>
      </c>
      <c r="D161">
        <f t="shared" si="7"/>
        <v>8.0696722648981208E-3</v>
      </c>
      <c r="E161">
        <f t="shared" si="8"/>
        <v>3.3806502649156196E-3</v>
      </c>
    </row>
    <row r="162" spans="1:5" x14ac:dyDescent="0.25">
      <c r="A162">
        <v>1500</v>
      </c>
      <c r="B162">
        <v>118.199997</v>
      </c>
      <c r="C162">
        <f t="shared" si="6"/>
        <v>4.8880181507934611E-3</v>
      </c>
      <c r="D162">
        <f t="shared" si="7"/>
        <v>-1.0204144793530656E-2</v>
      </c>
      <c r="E162">
        <f t="shared" si="8"/>
        <v>-5.3161266427371951E-3</v>
      </c>
    </row>
    <row r="163" spans="1:5" x14ac:dyDescent="0.25">
      <c r="A163">
        <v>1507.349976</v>
      </c>
      <c r="B163">
        <v>117</v>
      </c>
      <c r="C163">
        <f t="shared" si="6"/>
        <v>8.1927213877368097E-3</v>
      </c>
      <c r="D163">
        <f t="shared" si="7"/>
        <v>-1.1173326527252685E-2</v>
      </c>
      <c r="E163">
        <f t="shared" si="8"/>
        <v>-2.9806051395158753E-3</v>
      </c>
    </row>
    <row r="164" spans="1:5" x14ac:dyDescent="0.25">
      <c r="A164">
        <v>1519.75</v>
      </c>
      <c r="B164">
        <v>115.699997</v>
      </c>
      <c r="C164">
        <f t="shared" si="6"/>
        <v>-5.9239388759907646E-4</v>
      </c>
      <c r="D164">
        <f t="shared" si="7"/>
        <v>1.3734172964373514E-2</v>
      </c>
      <c r="E164">
        <f t="shared" si="8"/>
        <v>1.3141779076774439E-2</v>
      </c>
    </row>
    <row r="165" spans="1:5" x14ac:dyDescent="0.25">
      <c r="A165">
        <v>1518.849976</v>
      </c>
      <c r="B165">
        <v>117.300003</v>
      </c>
      <c r="C165">
        <f t="shared" si="6"/>
        <v>-7.4344872675945828E-3</v>
      </c>
      <c r="D165">
        <f t="shared" si="7"/>
        <v>5.102043271976533E-3</v>
      </c>
      <c r="E165">
        <f t="shared" si="8"/>
        <v>-2.3324439956180498E-3</v>
      </c>
    </row>
    <row r="166" spans="1:5" x14ac:dyDescent="0.25">
      <c r="A166">
        <v>1507.599976</v>
      </c>
      <c r="B166">
        <v>117.900002</v>
      </c>
      <c r="C166">
        <f t="shared" si="6"/>
        <v>1.5402150184045643E-2</v>
      </c>
      <c r="D166">
        <f t="shared" si="7"/>
        <v>-8.090357128653863E-3</v>
      </c>
      <c r="E166">
        <f t="shared" si="8"/>
        <v>7.3117930553917802E-3</v>
      </c>
    </row>
    <row r="167" spans="1:5" x14ac:dyDescent="0.25">
      <c r="A167">
        <v>1531</v>
      </c>
      <c r="B167">
        <v>116.949997</v>
      </c>
      <c r="C167">
        <f t="shared" si="6"/>
        <v>2.6092643636138452E-3</v>
      </c>
      <c r="D167">
        <f t="shared" si="7"/>
        <v>1.1899851682764868E-2</v>
      </c>
      <c r="E167">
        <f t="shared" si="8"/>
        <v>1.4509116046378714E-2</v>
      </c>
    </row>
    <row r="168" spans="1:5" x14ac:dyDescent="0.25">
      <c r="A168">
        <v>1535</v>
      </c>
      <c r="B168">
        <v>118.349998</v>
      </c>
      <c r="C168">
        <f t="shared" si="6"/>
        <v>-7.1919237747059932E-3</v>
      </c>
      <c r="D168">
        <f t="shared" si="7"/>
        <v>-2.0056127954599837E-2</v>
      </c>
      <c r="E168">
        <f t="shared" si="8"/>
        <v>-2.724805172930583E-2</v>
      </c>
    </row>
    <row r="169" spans="1:5" x14ac:dyDescent="0.25">
      <c r="A169">
        <v>1524</v>
      </c>
      <c r="B169">
        <v>116</v>
      </c>
      <c r="C169">
        <f t="shared" si="6"/>
        <v>2.6770968563968784E-2</v>
      </c>
      <c r="D169">
        <f t="shared" si="7"/>
        <v>-6.4865092296067734E-3</v>
      </c>
      <c r="E169">
        <f t="shared" si="8"/>
        <v>2.0284459334362012E-2</v>
      </c>
    </row>
    <row r="170" spans="1:5" x14ac:dyDescent="0.25">
      <c r="A170">
        <v>1565.349976</v>
      </c>
      <c r="B170">
        <v>115.25</v>
      </c>
      <c r="C170">
        <f t="shared" si="6"/>
        <v>-2.9530646333791981E-2</v>
      </c>
      <c r="D170">
        <f t="shared" si="7"/>
        <v>-3.0839448383079702E-2</v>
      </c>
      <c r="E170">
        <f t="shared" si="8"/>
        <v>-6.0370094716871686E-2</v>
      </c>
    </row>
    <row r="171" spans="1:5" x14ac:dyDescent="0.25">
      <c r="A171">
        <v>1519.8000489999999</v>
      </c>
      <c r="B171">
        <v>111.75</v>
      </c>
      <c r="C171">
        <f t="shared" si="6"/>
        <v>8.7456786204722064E-3</v>
      </c>
      <c r="D171">
        <f t="shared" si="7"/>
        <v>2.2346378014163628E-3</v>
      </c>
      <c r="E171">
        <f t="shared" si="8"/>
        <v>1.098031642188857E-2</v>
      </c>
    </row>
    <row r="172" spans="1:5" x14ac:dyDescent="0.25">
      <c r="A172">
        <v>1533.150024</v>
      </c>
      <c r="B172">
        <v>112</v>
      </c>
      <c r="C172">
        <f t="shared" si="6"/>
        <v>2.024182601169628E-2</v>
      </c>
      <c r="D172">
        <f t="shared" si="7"/>
        <v>2.8170850925029189E-2</v>
      </c>
      <c r="E172">
        <f t="shared" si="8"/>
        <v>4.841267693672547E-2</v>
      </c>
    </row>
    <row r="173" spans="1:5" x14ac:dyDescent="0.25">
      <c r="A173">
        <v>1564.5</v>
      </c>
      <c r="B173">
        <v>115.199997</v>
      </c>
      <c r="C173">
        <f t="shared" si="6"/>
        <v>1.9176748552152072E-4</v>
      </c>
      <c r="D173">
        <f t="shared" si="7"/>
        <v>1.7212129325518327E-2</v>
      </c>
      <c r="E173">
        <f t="shared" si="8"/>
        <v>1.7403896811039848E-2</v>
      </c>
    </row>
    <row r="174" spans="1:5" x14ac:dyDescent="0.25">
      <c r="A174">
        <v>1564.8000489999999</v>
      </c>
      <c r="B174">
        <v>117.199997</v>
      </c>
      <c r="C174">
        <f t="shared" si="6"/>
        <v>3.9543076611628543E-3</v>
      </c>
      <c r="D174">
        <f t="shared" si="7"/>
        <v>-8.1388070781765083E-3</v>
      </c>
      <c r="E174">
        <f t="shared" si="8"/>
        <v>-4.184499417013654E-3</v>
      </c>
    </row>
    <row r="175" spans="1:5" x14ac:dyDescent="0.25">
      <c r="A175">
        <v>1571</v>
      </c>
      <c r="B175">
        <v>116.25</v>
      </c>
      <c r="C175">
        <f t="shared" si="6"/>
        <v>-7.8922818909153303E-3</v>
      </c>
      <c r="D175">
        <f t="shared" si="7"/>
        <v>6.4308903302903314E-3</v>
      </c>
      <c r="E175">
        <f t="shared" si="8"/>
        <v>-1.4613915606249989E-3</v>
      </c>
    </row>
    <row r="176" spans="1:5" x14ac:dyDescent="0.25">
      <c r="A176">
        <v>1558.650024</v>
      </c>
      <c r="B176">
        <v>117</v>
      </c>
      <c r="C176">
        <f t="shared" si="6"/>
        <v>7.2555419776478428E-3</v>
      </c>
      <c r="D176">
        <f t="shared" si="7"/>
        <v>2.8645614688260199E-2</v>
      </c>
      <c r="E176">
        <f t="shared" si="8"/>
        <v>3.5901156665908041E-2</v>
      </c>
    </row>
    <row r="177" spans="1:5" x14ac:dyDescent="0.25">
      <c r="A177">
        <v>1570</v>
      </c>
      <c r="B177">
        <v>120.400002</v>
      </c>
      <c r="C177">
        <f t="shared" si="6"/>
        <v>8.4672211208764378E-3</v>
      </c>
      <c r="D177">
        <f t="shared" si="7"/>
        <v>4.9709961107249059E-3</v>
      </c>
      <c r="E177">
        <f t="shared" si="8"/>
        <v>1.3438217231601345E-2</v>
      </c>
    </row>
    <row r="178" spans="1:5" x14ac:dyDescent="0.25">
      <c r="A178">
        <v>1583.349976</v>
      </c>
      <c r="B178">
        <v>121</v>
      </c>
      <c r="C178">
        <f t="shared" si="6"/>
        <v>9.2100068629899241E-3</v>
      </c>
      <c r="D178">
        <f t="shared" si="7"/>
        <v>1.027758275824023E-2</v>
      </c>
      <c r="E178">
        <f t="shared" si="8"/>
        <v>1.9487589621230154E-2</v>
      </c>
    </row>
    <row r="179" spans="1:5" x14ac:dyDescent="0.25">
      <c r="A179">
        <v>1598</v>
      </c>
      <c r="B179">
        <v>122.25</v>
      </c>
      <c r="C179">
        <f t="shared" si="6"/>
        <v>-3.7617599218916845E-3</v>
      </c>
      <c r="D179">
        <f t="shared" si="7"/>
        <v>-1.7327149526644298E-2</v>
      </c>
      <c r="E179">
        <f t="shared" si="8"/>
        <v>-2.1088909448535982E-2</v>
      </c>
    </row>
    <row r="180" spans="1:5" x14ac:dyDescent="0.25">
      <c r="A180">
        <v>1592</v>
      </c>
      <c r="B180">
        <v>120.150002</v>
      </c>
      <c r="C180">
        <f t="shared" si="6"/>
        <v>3.761759921891586E-3</v>
      </c>
      <c r="D180">
        <f t="shared" si="7"/>
        <v>2.7500177239694699E-2</v>
      </c>
      <c r="E180">
        <f t="shared" si="8"/>
        <v>3.1261937161586283E-2</v>
      </c>
    </row>
    <row r="181" spans="1:5" x14ac:dyDescent="0.25">
      <c r="A181">
        <v>1598</v>
      </c>
      <c r="B181">
        <v>123.5</v>
      </c>
      <c r="C181">
        <f t="shared" si="6"/>
        <v>-1.0726946164316501E-2</v>
      </c>
      <c r="D181">
        <f t="shared" si="7"/>
        <v>6.8589980977468504E-3</v>
      </c>
      <c r="E181">
        <f t="shared" si="8"/>
        <v>-3.8679480665696504E-3</v>
      </c>
    </row>
    <row r="182" spans="1:5" x14ac:dyDescent="0.25">
      <c r="A182">
        <v>1580.9499510000001</v>
      </c>
      <c r="B182">
        <v>124.349998</v>
      </c>
      <c r="C182">
        <f t="shared" si="6"/>
        <v>6.6396816569576952E-4</v>
      </c>
      <c r="D182">
        <f t="shared" si="7"/>
        <v>-1.2950387491148643E-2</v>
      </c>
      <c r="E182">
        <f t="shared" si="8"/>
        <v>-1.2286419325452875E-2</v>
      </c>
    </row>
    <row r="183" spans="1:5" x14ac:dyDescent="0.25">
      <c r="A183">
        <v>1582</v>
      </c>
      <c r="B183">
        <v>122.75</v>
      </c>
      <c r="C183">
        <f t="shared" si="6"/>
        <v>-9.4861667192677442E-4</v>
      </c>
      <c r="D183">
        <f t="shared" si="7"/>
        <v>-2.6833395303064576E-2</v>
      </c>
      <c r="E183">
        <f t="shared" si="8"/>
        <v>-2.778201197499135E-2</v>
      </c>
    </row>
    <row r="184" spans="1:5" x14ac:dyDescent="0.25">
      <c r="A184">
        <v>1580.5</v>
      </c>
      <c r="B184">
        <v>119.5</v>
      </c>
      <c r="C184">
        <f t="shared" si="6"/>
        <v>-6.6459852525032411E-4</v>
      </c>
      <c r="D184">
        <f t="shared" si="7"/>
        <v>3.5351013111563474E-2</v>
      </c>
      <c r="E184">
        <f t="shared" si="8"/>
        <v>3.468641458631315E-2</v>
      </c>
    </row>
    <row r="185" spans="1:5" x14ac:dyDescent="0.25">
      <c r="A185">
        <v>1579.4499510000001</v>
      </c>
      <c r="B185">
        <v>123.800003</v>
      </c>
      <c r="C185">
        <f t="shared" si="6"/>
        <v>2.8766392439491225E-3</v>
      </c>
      <c r="D185">
        <f t="shared" si="7"/>
        <v>-3.2362568043859813E-3</v>
      </c>
      <c r="E185">
        <f t="shared" si="8"/>
        <v>-3.5961756043685882E-4</v>
      </c>
    </row>
    <row r="186" spans="1:5" x14ac:dyDescent="0.25">
      <c r="A186">
        <v>1584</v>
      </c>
      <c r="B186">
        <v>123.400002</v>
      </c>
      <c r="C186">
        <f t="shared" si="6"/>
        <v>-1.2387009265434354E-2</v>
      </c>
      <c r="D186">
        <f t="shared" si="7"/>
        <v>1.6077516469040688E-2</v>
      </c>
      <c r="E186">
        <f t="shared" si="8"/>
        <v>3.690507203606334E-3</v>
      </c>
    </row>
    <row r="187" spans="1:5" x14ac:dyDescent="0.25">
      <c r="A187">
        <v>1564.5</v>
      </c>
      <c r="B187">
        <v>125.400002</v>
      </c>
      <c r="C187">
        <f t="shared" si="6"/>
        <v>-6.219332615561869E-3</v>
      </c>
      <c r="D187">
        <f t="shared" si="7"/>
        <v>4.1395953529064153E-2</v>
      </c>
      <c r="E187">
        <f t="shared" si="8"/>
        <v>3.5176620913502286E-2</v>
      </c>
    </row>
    <row r="188" spans="1:5" x14ac:dyDescent="0.25">
      <c r="A188">
        <v>1554.8000489999999</v>
      </c>
      <c r="B188">
        <v>130.699997</v>
      </c>
      <c r="C188">
        <f t="shared" si="6"/>
        <v>6.0915193982638248E-3</v>
      </c>
      <c r="D188">
        <f t="shared" si="7"/>
        <v>4.1993037948854749E-3</v>
      </c>
      <c r="E188">
        <f t="shared" si="8"/>
        <v>1.02908231931493E-2</v>
      </c>
    </row>
    <row r="189" spans="1:5" x14ac:dyDescent="0.25">
      <c r="A189">
        <v>1564.3000489999999</v>
      </c>
      <c r="B189">
        <v>131.25</v>
      </c>
      <c r="C189">
        <f t="shared" si="6"/>
        <v>1.5666416645077015E-2</v>
      </c>
      <c r="D189">
        <f t="shared" si="7"/>
        <v>-1.1879833279635894E-2</v>
      </c>
      <c r="E189">
        <f t="shared" si="8"/>
        <v>3.7865833654411214E-3</v>
      </c>
    </row>
    <row r="190" spans="1:5" x14ac:dyDescent="0.25">
      <c r="A190">
        <v>1589</v>
      </c>
      <c r="B190">
        <v>129.699997</v>
      </c>
      <c r="C190">
        <f t="shared" si="6"/>
        <v>-4.6047005465993922E-3</v>
      </c>
      <c r="D190">
        <f t="shared" si="7"/>
        <v>-2.315732493149729E-3</v>
      </c>
      <c r="E190">
        <f t="shared" si="8"/>
        <v>-6.9204330397491208E-3</v>
      </c>
    </row>
    <row r="191" spans="1:5" x14ac:dyDescent="0.25">
      <c r="A191">
        <v>1581.6999510000001</v>
      </c>
      <c r="B191">
        <v>129.39999399999999</v>
      </c>
      <c r="C191">
        <f t="shared" si="6"/>
        <v>-8.2847948619630806E-3</v>
      </c>
      <c r="D191">
        <f t="shared" si="7"/>
        <v>4.974655003710466E-2</v>
      </c>
      <c r="E191">
        <f t="shared" si="8"/>
        <v>4.1461755175141578E-2</v>
      </c>
    </row>
    <row r="192" spans="1:5" x14ac:dyDescent="0.25">
      <c r="A192">
        <v>1568.650024</v>
      </c>
      <c r="B192">
        <v>136</v>
      </c>
      <c r="C192">
        <f t="shared" si="6"/>
        <v>-1.1863676221260493E-2</v>
      </c>
      <c r="D192">
        <f t="shared" si="7"/>
        <v>-5.5299680094610861E-3</v>
      </c>
      <c r="E192">
        <f t="shared" si="8"/>
        <v>-1.7393644230721581E-2</v>
      </c>
    </row>
    <row r="193" spans="1:5" x14ac:dyDescent="0.25">
      <c r="A193">
        <v>1550.150024</v>
      </c>
      <c r="B193">
        <v>135.25</v>
      </c>
      <c r="C193">
        <f t="shared" si="6"/>
        <v>1.3996978082258757E-2</v>
      </c>
      <c r="D193">
        <f t="shared" si="7"/>
        <v>2.2661831874611987E-2</v>
      </c>
      <c r="E193">
        <f t="shared" si="8"/>
        <v>3.6658809956870743E-2</v>
      </c>
    </row>
    <row r="194" spans="1:5" x14ac:dyDescent="0.25">
      <c r="A194">
        <v>1572</v>
      </c>
      <c r="B194">
        <v>138.35000600000001</v>
      </c>
      <c r="C194">
        <f t="shared" si="6"/>
        <v>2.2611351265367056E-2</v>
      </c>
      <c r="D194">
        <f t="shared" si="7"/>
        <v>1.1141089182454688E-2</v>
      </c>
      <c r="E194">
        <f t="shared" si="8"/>
        <v>3.3752440447821747E-2</v>
      </c>
    </row>
    <row r="195" spans="1:5" x14ac:dyDescent="0.25">
      <c r="A195">
        <v>1607.9499510000001</v>
      </c>
      <c r="B195">
        <v>139.89999399999999</v>
      </c>
      <c r="C195">
        <f t="shared" ref="C195:C246" si="9">LN(A196/A195)</f>
        <v>1.6988522723919791E-2</v>
      </c>
      <c r="D195">
        <f t="shared" ref="D195:D246" si="10">LN(B196/B195)</f>
        <v>6.0574282361421745E-3</v>
      </c>
      <c r="E195">
        <f t="shared" si="8"/>
        <v>2.3045950960061967E-2</v>
      </c>
    </row>
    <row r="196" spans="1:5" x14ac:dyDescent="0.25">
      <c r="A196">
        <v>1635.5</v>
      </c>
      <c r="B196">
        <v>140.75</v>
      </c>
      <c r="C196">
        <f t="shared" si="9"/>
        <v>-2.1423114543862739E-3</v>
      </c>
      <c r="D196">
        <f t="shared" si="10"/>
        <v>2.0046431377052927E-2</v>
      </c>
      <c r="E196">
        <f t="shared" ref="E196:E245" si="11">C196+D196</f>
        <v>1.7904119922666654E-2</v>
      </c>
    </row>
    <row r="197" spans="1:5" x14ac:dyDescent="0.25">
      <c r="A197">
        <v>1632</v>
      </c>
      <c r="B197">
        <v>143.60000600000001</v>
      </c>
      <c r="C197">
        <f t="shared" si="9"/>
        <v>-1.5686126722719455E-2</v>
      </c>
      <c r="D197">
        <f t="shared" si="10"/>
        <v>3.5571444163428917E-2</v>
      </c>
      <c r="E197">
        <f t="shared" si="11"/>
        <v>1.9885317440709462E-2</v>
      </c>
    </row>
    <row r="198" spans="1:5" x14ac:dyDescent="0.25">
      <c r="A198">
        <v>1606.599976</v>
      </c>
      <c r="B198">
        <v>148.800003</v>
      </c>
      <c r="C198">
        <f t="shared" si="9"/>
        <v>-1.5562022704328373E-4</v>
      </c>
      <c r="D198">
        <f t="shared" si="10"/>
        <v>-1.8654093185621255E-2</v>
      </c>
      <c r="E198">
        <f t="shared" si="11"/>
        <v>-1.8809713412664537E-2</v>
      </c>
    </row>
    <row r="199" spans="1:5" x14ac:dyDescent="0.25">
      <c r="A199">
        <v>1606.349976</v>
      </c>
      <c r="B199">
        <v>146.050003</v>
      </c>
      <c r="C199">
        <f t="shared" si="9"/>
        <v>-1.0859622037573527E-2</v>
      </c>
      <c r="D199">
        <f t="shared" si="10"/>
        <v>2.4350144830494927E-2</v>
      </c>
      <c r="E199">
        <f t="shared" si="11"/>
        <v>1.34905227929214E-2</v>
      </c>
    </row>
    <row r="200" spans="1:5" x14ac:dyDescent="0.25">
      <c r="A200">
        <v>1589</v>
      </c>
      <c r="B200">
        <v>149.64999399999999</v>
      </c>
      <c r="C200">
        <f t="shared" si="9"/>
        <v>7.7421209468699851E-3</v>
      </c>
      <c r="D200">
        <f t="shared" si="10"/>
        <v>-7.7142359624011196E-3</v>
      </c>
      <c r="E200">
        <f t="shared" si="11"/>
        <v>2.7884984468865524E-5</v>
      </c>
    </row>
    <row r="201" spans="1:5" x14ac:dyDescent="0.25">
      <c r="A201">
        <v>1601.349976</v>
      </c>
      <c r="B201">
        <v>148.5</v>
      </c>
      <c r="C201">
        <f t="shared" si="9"/>
        <v>-2.407101231896149E-3</v>
      </c>
      <c r="D201">
        <f t="shared" si="10"/>
        <v>0.10293336645221936</v>
      </c>
      <c r="E201">
        <f t="shared" si="11"/>
        <v>0.10052626522032321</v>
      </c>
    </row>
    <row r="202" spans="1:5" x14ac:dyDescent="0.25">
      <c r="A202">
        <v>1597.5</v>
      </c>
      <c r="B202">
        <v>164.60000600000001</v>
      </c>
      <c r="C202">
        <f t="shared" si="9"/>
        <v>1.8205707742268106E-2</v>
      </c>
      <c r="D202">
        <f t="shared" si="10"/>
        <v>4.8327137952805632E-2</v>
      </c>
      <c r="E202">
        <f t="shared" si="11"/>
        <v>6.6532845695073742E-2</v>
      </c>
    </row>
    <row r="203" spans="1:5" x14ac:dyDescent="0.25">
      <c r="A203">
        <v>1626.849976</v>
      </c>
      <c r="B203">
        <v>172.75</v>
      </c>
      <c r="C203">
        <f t="shared" si="9"/>
        <v>5.2233029966658852E-4</v>
      </c>
      <c r="D203">
        <f t="shared" si="10"/>
        <v>-1.5165096963868495E-2</v>
      </c>
      <c r="E203">
        <f t="shared" si="11"/>
        <v>-1.4642766664201907E-2</v>
      </c>
    </row>
    <row r="204" spans="1:5" x14ac:dyDescent="0.25">
      <c r="A204">
        <v>1627.6999510000001</v>
      </c>
      <c r="B204">
        <v>170.14999399999999</v>
      </c>
      <c r="C204">
        <f t="shared" si="9"/>
        <v>-3.5079896182663673E-3</v>
      </c>
      <c r="D204">
        <f t="shared" si="10"/>
        <v>-2.1084599936763315E-2</v>
      </c>
      <c r="E204">
        <f t="shared" si="11"/>
        <v>-2.4592589555029683E-2</v>
      </c>
    </row>
    <row r="205" spans="1:5" x14ac:dyDescent="0.25">
      <c r="A205">
        <v>1622</v>
      </c>
      <c r="B205">
        <v>166.60000600000001</v>
      </c>
      <c r="C205">
        <f t="shared" si="9"/>
        <v>1.4080428524114086E-2</v>
      </c>
      <c r="D205">
        <f t="shared" si="10"/>
        <v>-2.403901376341386E-3</v>
      </c>
      <c r="E205">
        <f t="shared" si="11"/>
        <v>1.1676527147772699E-2</v>
      </c>
    </row>
    <row r="206" spans="1:5" x14ac:dyDescent="0.25">
      <c r="A206">
        <v>1645</v>
      </c>
      <c r="B206">
        <v>166.199997</v>
      </c>
      <c r="C206">
        <f t="shared" si="9"/>
        <v>-2.0994369267109615E-3</v>
      </c>
      <c r="D206">
        <f t="shared" si="10"/>
        <v>-2.1080628004766606E-3</v>
      </c>
      <c r="E206">
        <f t="shared" si="11"/>
        <v>-4.2074997271876226E-3</v>
      </c>
    </row>
    <row r="207" spans="1:5" x14ac:dyDescent="0.25">
      <c r="A207">
        <v>1641.5500489999999</v>
      </c>
      <c r="B207">
        <v>165.85000600000001</v>
      </c>
      <c r="C207">
        <f t="shared" si="9"/>
        <v>3.9214841966557267E-3</v>
      </c>
      <c r="D207">
        <f t="shared" si="10"/>
        <v>-1.243761183634224E-2</v>
      </c>
      <c r="E207">
        <f t="shared" si="11"/>
        <v>-8.5161276396865139E-3</v>
      </c>
    </row>
    <row r="208" spans="1:5" x14ac:dyDescent="0.25">
      <c r="A208">
        <v>1648</v>
      </c>
      <c r="B208">
        <v>163.800003</v>
      </c>
      <c r="C208">
        <f t="shared" si="9"/>
        <v>2.5166097447702082E-2</v>
      </c>
      <c r="D208">
        <f t="shared" si="10"/>
        <v>-1.2594256352977231E-2</v>
      </c>
      <c r="E208">
        <f t="shared" si="11"/>
        <v>1.2571841094724851E-2</v>
      </c>
    </row>
    <row r="209" spans="1:5" x14ac:dyDescent="0.25">
      <c r="A209">
        <v>1690</v>
      </c>
      <c r="B209">
        <v>161.75</v>
      </c>
      <c r="C209">
        <f t="shared" si="9"/>
        <v>2.0498521548340969E-2</v>
      </c>
      <c r="D209">
        <f t="shared" si="10"/>
        <v>2.2919261436107709E-2</v>
      </c>
      <c r="E209">
        <f t="shared" si="11"/>
        <v>4.3417782984448677E-2</v>
      </c>
    </row>
    <row r="210" spans="1:5" x14ac:dyDescent="0.25">
      <c r="A210">
        <v>1725</v>
      </c>
      <c r="B210">
        <v>165.5</v>
      </c>
      <c r="C210">
        <f t="shared" si="9"/>
        <v>-1.9049896165006616E-2</v>
      </c>
      <c r="D210">
        <f t="shared" si="10"/>
        <v>-1.2158204479809519E-2</v>
      </c>
      <c r="E210">
        <f t="shared" si="11"/>
        <v>-3.1208100644816134E-2</v>
      </c>
    </row>
    <row r="211" spans="1:5" x14ac:dyDescent="0.25">
      <c r="A211">
        <v>1692.4499510000001</v>
      </c>
      <c r="B211">
        <v>163.5</v>
      </c>
      <c r="C211">
        <f t="shared" si="9"/>
        <v>3.715532164899915E-3</v>
      </c>
      <c r="D211">
        <f t="shared" si="10"/>
        <v>-2.5709911820998122E-2</v>
      </c>
      <c r="E211">
        <f t="shared" si="11"/>
        <v>-2.1994379656098208E-2</v>
      </c>
    </row>
    <row r="212" spans="1:5" x14ac:dyDescent="0.25">
      <c r="A212">
        <v>1698.75</v>
      </c>
      <c r="B212">
        <v>159.35000600000001</v>
      </c>
      <c r="C212">
        <f t="shared" si="9"/>
        <v>-9.9388810232062027E-3</v>
      </c>
      <c r="D212">
        <f t="shared" si="10"/>
        <v>5.9439998141067787E-3</v>
      </c>
      <c r="E212">
        <f t="shared" si="11"/>
        <v>-3.994881209099424E-3</v>
      </c>
    </row>
    <row r="213" spans="1:5" x14ac:dyDescent="0.25">
      <c r="A213">
        <v>1681.9499510000001</v>
      </c>
      <c r="B213">
        <v>160.300003</v>
      </c>
      <c r="C213">
        <f t="shared" si="9"/>
        <v>1.5369289906367795E-2</v>
      </c>
      <c r="D213">
        <f t="shared" si="10"/>
        <v>-1.2239267455020133E-2</v>
      </c>
      <c r="E213">
        <f t="shared" si="11"/>
        <v>3.130022451347662E-3</v>
      </c>
    </row>
    <row r="214" spans="1:5" x14ac:dyDescent="0.25">
      <c r="A214">
        <v>1708</v>
      </c>
      <c r="B214">
        <v>158.35000600000001</v>
      </c>
      <c r="C214">
        <f t="shared" si="9"/>
        <v>-1.0594566431396028E-2</v>
      </c>
      <c r="D214">
        <f t="shared" si="10"/>
        <v>2.8635575997618398E-2</v>
      </c>
      <c r="E214">
        <f t="shared" si="11"/>
        <v>1.8041009566222371E-2</v>
      </c>
    </row>
    <row r="215" spans="1:5" x14ac:dyDescent="0.25">
      <c r="A215">
        <v>1690</v>
      </c>
      <c r="B215">
        <v>162.949997</v>
      </c>
      <c r="C215">
        <f t="shared" si="9"/>
        <v>-9.6021809555016779E-3</v>
      </c>
      <c r="D215">
        <f t="shared" si="10"/>
        <v>6.1180981193804827E-3</v>
      </c>
      <c r="E215">
        <f t="shared" si="11"/>
        <v>-3.4840828361211952E-3</v>
      </c>
    </row>
    <row r="216" spans="1:5" x14ac:dyDescent="0.25">
      <c r="A216">
        <v>1673.849976</v>
      </c>
      <c r="B216">
        <v>163.949997</v>
      </c>
      <c r="C216">
        <f t="shared" si="9"/>
        <v>-5.2711655393903158E-3</v>
      </c>
      <c r="D216">
        <f t="shared" si="10"/>
        <v>-2.1370241489327736E-3</v>
      </c>
      <c r="E216">
        <f t="shared" si="11"/>
        <v>-7.4081896883230894E-3</v>
      </c>
    </row>
    <row r="217" spans="1:5" x14ac:dyDescent="0.25">
      <c r="A217">
        <v>1665.0500489999999</v>
      </c>
      <c r="B217">
        <v>163.60000600000001</v>
      </c>
      <c r="C217">
        <f t="shared" si="9"/>
        <v>-9.079894527600876E-3</v>
      </c>
      <c r="D217">
        <f t="shared" si="10"/>
        <v>-4.2134487953668164E-2</v>
      </c>
      <c r="E217">
        <f t="shared" si="11"/>
        <v>-5.1214382481269041E-2</v>
      </c>
    </row>
    <row r="218" spans="1:5" x14ac:dyDescent="0.25">
      <c r="A218">
        <v>1650</v>
      </c>
      <c r="B218">
        <v>156.85000600000001</v>
      </c>
      <c r="C218">
        <f t="shared" si="9"/>
        <v>-2.9522439266321726E-2</v>
      </c>
      <c r="D218">
        <f t="shared" si="10"/>
        <v>-3.2396741885360555E-2</v>
      </c>
      <c r="E218">
        <f t="shared" si="11"/>
        <v>-6.1919181151682282E-2</v>
      </c>
    </row>
    <row r="219" spans="1:5" x14ac:dyDescent="0.25">
      <c r="A219">
        <v>1602</v>
      </c>
      <c r="B219">
        <v>151.85000600000001</v>
      </c>
      <c r="C219">
        <f t="shared" si="9"/>
        <v>5.6022555486697516E-3</v>
      </c>
      <c r="D219">
        <f t="shared" si="10"/>
        <v>1.1458628771637119E-2</v>
      </c>
      <c r="E219">
        <f t="shared" si="11"/>
        <v>1.706088432030687E-2</v>
      </c>
    </row>
    <row r="220" spans="1:5" x14ac:dyDescent="0.25">
      <c r="A220">
        <v>1611</v>
      </c>
      <c r="B220">
        <v>153.60000600000001</v>
      </c>
      <c r="C220">
        <f t="shared" si="9"/>
        <v>6.8048514983837897E-3</v>
      </c>
      <c r="D220">
        <f t="shared" si="10"/>
        <v>7.7821207594005442E-3</v>
      </c>
      <c r="E220">
        <f t="shared" si="11"/>
        <v>1.4586972257784334E-2</v>
      </c>
    </row>
    <row r="221" spans="1:5" x14ac:dyDescent="0.25">
      <c r="A221">
        <v>1622</v>
      </c>
      <c r="B221">
        <v>154.800003</v>
      </c>
      <c r="C221">
        <f t="shared" si="9"/>
        <v>-7.4878755193513872E-3</v>
      </c>
      <c r="D221">
        <f t="shared" si="10"/>
        <v>-3.8835388614955639E-3</v>
      </c>
      <c r="E221">
        <f t="shared" si="11"/>
        <v>-1.1371414380846951E-2</v>
      </c>
    </row>
    <row r="222" spans="1:5" x14ac:dyDescent="0.25">
      <c r="A222">
        <v>1609.900024</v>
      </c>
      <c r="B222">
        <v>154.199997</v>
      </c>
      <c r="C222">
        <f t="shared" si="9"/>
        <v>-7.5131195899519384E-3</v>
      </c>
      <c r="D222">
        <f t="shared" si="10"/>
        <v>-8.79335408296247E-3</v>
      </c>
      <c r="E222">
        <f t="shared" si="11"/>
        <v>-1.6306473672914407E-2</v>
      </c>
    </row>
    <row r="223" spans="1:5" x14ac:dyDescent="0.25">
      <c r="A223">
        <v>1597.849976</v>
      </c>
      <c r="B223">
        <v>152.85000600000001</v>
      </c>
      <c r="C223">
        <f t="shared" si="9"/>
        <v>4.2778321039562131E-3</v>
      </c>
      <c r="D223">
        <f t="shared" si="10"/>
        <v>1.7510155039035444E-2</v>
      </c>
      <c r="E223">
        <f t="shared" si="11"/>
        <v>2.1787987142991658E-2</v>
      </c>
    </row>
    <row r="224" spans="1:5" x14ac:dyDescent="0.25">
      <c r="A224">
        <v>1604.6999510000001</v>
      </c>
      <c r="B224">
        <v>155.550003</v>
      </c>
      <c r="C224">
        <f t="shared" si="9"/>
        <v>-6.3138866524126702E-3</v>
      </c>
      <c r="D224">
        <f t="shared" si="10"/>
        <v>1.6576669182942289E-2</v>
      </c>
      <c r="E224">
        <f t="shared" si="11"/>
        <v>1.0262782530529618E-2</v>
      </c>
    </row>
    <row r="225" spans="1:5" x14ac:dyDescent="0.25">
      <c r="A225">
        <v>1594.599976</v>
      </c>
      <c r="B225">
        <v>158.14999399999999</v>
      </c>
      <c r="C225">
        <f t="shared" si="9"/>
        <v>-1.6184432284565928E-2</v>
      </c>
      <c r="D225">
        <f t="shared" si="10"/>
        <v>3.471696815780335E-3</v>
      </c>
      <c r="E225">
        <f t="shared" si="11"/>
        <v>-1.2712735468785593E-2</v>
      </c>
    </row>
    <row r="226" spans="1:5" x14ac:dyDescent="0.25">
      <c r="A226">
        <v>1569</v>
      </c>
      <c r="B226">
        <v>158.699997</v>
      </c>
      <c r="C226">
        <f t="shared" si="9"/>
        <v>-9.0272234341859364E-3</v>
      </c>
      <c r="D226">
        <f t="shared" si="10"/>
        <v>-1.1725635738976945E-2</v>
      </c>
      <c r="E226">
        <f t="shared" si="11"/>
        <v>-2.0752859173162882E-2</v>
      </c>
    </row>
    <row r="227" spans="1:5" x14ac:dyDescent="0.25">
      <c r="A227">
        <v>1554.900024</v>
      </c>
      <c r="B227">
        <v>156.85000600000001</v>
      </c>
      <c r="C227">
        <f t="shared" si="9"/>
        <v>2.6654425149586344E-3</v>
      </c>
      <c r="D227">
        <f t="shared" si="10"/>
        <v>-8.0013225850926479E-3</v>
      </c>
      <c r="E227">
        <f t="shared" si="11"/>
        <v>-5.3358800701340135E-3</v>
      </c>
    </row>
    <row r="228" spans="1:5" x14ac:dyDescent="0.25">
      <c r="A228">
        <v>1559.0500489999999</v>
      </c>
      <c r="B228">
        <v>155.60000600000001</v>
      </c>
      <c r="C228">
        <f t="shared" si="9"/>
        <v>8.176561506622472E-3</v>
      </c>
      <c r="D228">
        <f t="shared" si="10"/>
        <v>4.1849705279497537E-2</v>
      </c>
      <c r="E228">
        <f t="shared" si="11"/>
        <v>5.0026266786120009E-2</v>
      </c>
    </row>
    <row r="229" spans="1:5" x14ac:dyDescent="0.25">
      <c r="A229">
        <v>1571.849976</v>
      </c>
      <c r="B229">
        <v>162.25</v>
      </c>
      <c r="C229">
        <f t="shared" si="9"/>
        <v>-9.363949050862682E-3</v>
      </c>
      <c r="D229">
        <f t="shared" si="10"/>
        <v>-1.5841319148455171E-2</v>
      </c>
      <c r="E229">
        <f t="shared" si="11"/>
        <v>-2.5205268199317853E-2</v>
      </c>
    </row>
    <row r="230" spans="1:5" x14ac:dyDescent="0.25">
      <c r="A230">
        <v>1557.1999510000001</v>
      </c>
      <c r="B230">
        <v>159.699997</v>
      </c>
      <c r="C230">
        <f t="shared" si="9"/>
        <v>-8.5128536848435559E-3</v>
      </c>
      <c r="D230">
        <f t="shared" si="10"/>
        <v>-2.8217419834714774E-3</v>
      </c>
      <c r="E230">
        <f t="shared" si="11"/>
        <v>-1.1334595668315033E-2</v>
      </c>
    </row>
    <row r="231" spans="1:5" x14ac:dyDescent="0.25">
      <c r="A231">
        <v>1544</v>
      </c>
      <c r="B231">
        <v>159.25</v>
      </c>
      <c r="C231">
        <f t="shared" si="9"/>
        <v>-3.2388664250749259E-4</v>
      </c>
      <c r="D231">
        <f t="shared" si="10"/>
        <v>-1.4229489103964651E-2</v>
      </c>
      <c r="E231">
        <f t="shared" si="11"/>
        <v>-1.4553375746472143E-2</v>
      </c>
    </row>
    <row r="232" spans="1:5" x14ac:dyDescent="0.25">
      <c r="A232">
        <v>1543.5</v>
      </c>
      <c r="B232">
        <v>157</v>
      </c>
      <c r="C232">
        <f t="shared" si="9"/>
        <v>5.9427544869783307E-3</v>
      </c>
      <c r="D232">
        <f t="shared" si="10"/>
        <v>-2.1243174322300717E-2</v>
      </c>
      <c r="E232">
        <f t="shared" si="11"/>
        <v>-1.5300419835322387E-2</v>
      </c>
    </row>
    <row r="233" spans="1:5" x14ac:dyDescent="0.25">
      <c r="A233">
        <v>1552.6999510000001</v>
      </c>
      <c r="B233">
        <v>153.699997</v>
      </c>
      <c r="C233">
        <f t="shared" si="9"/>
        <v>-1.6166495249672747E-2</v>
      </c>
      <c r="D233">
        <f t="shared" si="10"/>
        <v>-3.9819461800115571E-2</v>
      </c>
      <c r="E233">
        <f t="shared" si="11"/>
        <v>-5.5985957049788315E-2</v>
      </c>
    </row>
    <row r="234" spans="1:5" x14ac:dyDescent="0.25">
      <c r="A234">
        <v>1527.8000489999999</v>
      </c>
      <c r="B234">
        <v>147.699997</v>
      </c>
      <c r="C234">
        <f t="shared" si="9"/>
        <v>5.5806335327996757E-3</v>
      </c>
      <c r="D234">
        <f t="shared" si="10"/>
        <v>5.3710875486009856E-2</v>
      </c>
      <c r="E234">
        <f t="shared" si="11"/>
        <v>5.929150901880953E-2</v>
      </c>
    </row>
    <row r="235" spans="1:5" x14ac:dyDescent="0.25">
      <c r="A235">
        <v>1536.349976</v>
      </c>
      <c r="B235">
        <v>155.85000600000001</v>
      </c>
      <c r="C235">
        <f t="shared" si="9"/>
        <v>-1.9871503127596698E-3</v>
      </c>
      <c r="D235">
        <f t="shared" si="10"/>
        <v>9.6196253763530955E-4</v>
      </c>
      <c r="E235">
        <f t="shared" si="11"/>
        <v>-1.0251877751243602E-3</v>
      </c>
    </row>
    <row r="236" spans="1:5" x14ac:dyDescent="0.25">
      <c r="A236">
        <v>1533.3000489999999</v>
      </c>
      <c r="B236">
        <v>156</v>
      </c>
      <c r="C236">
        <f t="shared" si="9"/>
        <v>-1.7500511113721647E-2</v>
      </c>
      <c r="D236">
        <f t="shared" si="10"/>
        <v>-2.4332100659530669E-2</v>
      </c>
      <c r="E236">
        <f t="shared" si="11"/>
        <v>-4.1832611773252315E-2</v>
      </c>
    </row>
    <row r="237" spans="1:5" x14ac:dyDescent="0.25">
      <c r="A237">
        <v>1506.6999510000001</v>
      </c>
      <c r="B237">
        <v>152.25</v>
      </c>
      <c r="C237">
        <f t="shared" si="9"/>
        <v>6.3036677183464377E-4</v>
      </c>
      <c r="D237">
        <f t="shared" si="10"/>
        <v>-4.1574857215346005E-2</v>
      </c>
      <c r="E237">
        <f t="shared" si="11"/>
        <v>-4.094449044351136E-2</v>
      </c>
    </row>
    <row r="238" spans="1:5" x14ac:dyDescent="0.25">
      <c r="A238">
        <v>1507.650024</v>
      </c>
      <c r="B238">
        <v>146.050003</v>
      </c>
      <c r="C238">
        <f t="shared" si="9"/>
        <v>1.4061763871389894E-2</v>
      </c>
      <c r="D238">
        <f t="shared" si="10"/>
        <v>1.1572606911547156E-2</v>
      </c>
      <c r="E238">
        <f t="shared" si="11"/>
        <v>2.5634370782937052E-2</v>
      </c>
    </row>
    <row r="239" spans="1:5" x14ac:dyDescent="0.25">
      <c r="A239">
        <v>1529</v>
      </c>
      <c r="B239">
        <v>147.75</v>
      </c>
      <c r="C239">
        <f t="shared" si="9"/>
        <v>-1.4459796838778337E-2</v>
      </c>
      <c r="D239">
        <f t="shared" si="10"/>
        <v>-2.8141912629096509E-2</v>
      </c>
      <c r="E239">
        <f t="shared" si="11"/>
        <v>-4.2601709467874845E-2</v>
      </c>
    </row>
    <row r="240" spans="1:5" x14ac:dyDescent="0.25">
      <c r="A240">
        <v>1507.0500489999999</v>
      </c>
      <c r="B240">
        <v>143.64999399999999</v>
      </c>
      <c r="C240">
        <f t="shared" si="9"/>
        <v>1.4329015887060852E-2</v>
      </c>
      <c r="D240">
        <f t="shared" si="10"/>
        <v>6.9372462855990689E-3</v>
      </c>
      <c r="E240">
        <f t="shared" si="11"/>
        <v>2.1266262172659922E-2</v>
      </c>
    </row>
    <row r="241" spans="1:5" x14ac:dyDescent="0.25">
      <c r="A241">
        <v>1528.8000489999999</v>
      </c>
      <c r="B241">
        <v>144.64999399999999</v>
      </c>
      <c r="C241">
        <f t="shared" si="9"/>
        <v>4.6659042150281041E-3</v>
      </c>
      <c r="D241">
        <f t="shared" si="10"/>
        <v>1.5094708559936613E-2</v>
      </c>
      <c r="E241">
        <f t="shared" si="11"/>
        <v>1.9760612774964718E-2</v>
      </c>
    </row>
    <row r="242" spans="1:5" x14ac:dyDescent="0.25">
      <c r="A242">
        <v>1535.9499510000001</v>
      </c>
      <c r="B242">
        <v>146.85000600000001</v>
      </c>
      <c r="C242">
        <f t="shared" si="9"/>
        <v>-1.1228468572413856E-2</v>
      </c>
      <c r="D242">
        <f t="shared" si="10"/>
        <v>-6.8329610507614595E-3</v>
      </c>
      <c r="E242">
        <f t="shared" si="11"/>
        <v>-1.8061429623175314E-2</v>
      </c>
    </row>
    <row r="243" spans="1:5" x14ac:dyDescent="0.25">
      <c r="A243">
        <v>1518.8000489999999</v>
      </c>
      <c r="B243">
        <v>145.85000600000001</v>
      </c>
      <c r="C243">
        <f t="shared" si="9"/>
        <v>8.6534896805774801E-3</v>
      </c>
      <c r="D243">
        <f t="shared" si="10"/>
        <v>2.7387486600806226E-3</v>
      </c>
      <c r="E243">
        <f t="shared" si="11"/>
        <v>1.1392238340658103E-2</v>
      </c>
    </row>
    <row r="244" spans="1:5" x14ac:dyDescent="0.25">
      <c r="A244">
        <v>1532</v>
      </c>
      <c r="B244">
        <v>146.25</v>
      </c>
      <c r="C244">
        <f t="shared" si="9"/>
        <v>1.4933659646934508E-2</v>
      </c>
      <c r="D244">
        <f t="shared" si="10"/>
        <v>2.7648463229455494E-2</v>
      </c>
      <c r="E244">
        <f t="shared" si="11"/>
        <v>4.2582122876390002E-2</v>
      </c>
    </row>
    <row r="245" spans="1:5" x14ac:dyDescent="0.25">
      <c r="A245">
        <v>1555.0500489999999</v>
      </c>
      <c r="B245">
        <v>150.35000600000001</v>
      </c>
      <c r="C245">
        <f t="shared" si="9"/>
        <v>-2.2516150911097048E-4</v>
      </c>
      <c r="D245">
        <f t="shared" si="10"/>
        <v>-2.9975842595545924E-3</v>
      </c>
      <c r="E245">
        <f t="shared" si="11"/>
        <v>-3.222745768665563E-3</v>
      </c>
    </row>
    <row r="246" spans="1:5" x14ac:dyDescent="0.25">
      <c r="A246">
        <v>1554.6999510000001</v>
      </c>
      <c r="B246">
        <v>149.89999399999999</v>
      </c>
      <c r="C246">
        <f t="shared" si="9"/>
        <v>-1.7322878711894325E-2</v>
      </c>
      <c r="D246">
        <f t="shared" si="10"/>
        <v>-1.2756091317751661E-2</v>
      </c>
      <c r="E246">
        <f>C246+D246</f>
        <v>-3.0078970029645984E-2</v>
      </c>
    </row>
    <row r="247" spans="1:5" x14ac:dyDescent="0.25">
      <c r="A247">
        <v>1528</v>
      </c>
      <c r="B247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1C7D-8F82-41C2-B400-6C1ACE8BF847}">
  <dimension ref="A1:J247"/>
  <sheetViews>
    <sheetView workbookViewId="0">
      <selection activeCell="I13" sqref="I13"/>
    </sheetView>
  </sheetViews>
  <sheetFormatPr defaultColWidth="16.42578125" defaultRowHeight="15" customHeight="1" x14ac:dyDescent="0.2"/>
  <cols>
    <col min="1" max="2" width="10" style="41" customWidth="1"/>
    <col min="3" max="3" width="18.140625" style="64" customWidth="1"/>
    <col min="4" max="4" width="21.140625" style="64" customWidth="1"/>
    <col min="5" max="6" width="14.85546875" style="65" customWidth="1"/>
    <col min="7" max="7" width="10" style="41" customWidth="1"/>
    <col min="8" max="8" width="11.42578125" style="41" customWidth="1"/>
    <col min="9" max="9" width="17.5703125" style="41" customWidth="1"/>
    <col min="10" max="10" width="15.5703125" style="41" customWidth="1"/>
    <col min="11" max="12" width="10" style="41" customWidth="1"/>
    <col min="13" max="16384" width="16.42578125" style="41"/>
  </cols>
  <sheetData>
    <row r="1" spans="1:10" ht="14.25" customHeight="1" thickBot="1" x14ac:dyDescent="0.3">
      <c r="A1" s="40" t="s">
        <v>7</v>
      </c>
      <c r="B1" s="40" t="s">
        <v>8</v>
      </c>
      <c r="C1" s="64" t="s">
        <v>85</v>
      </c>
      <c r="D1" s="64" t="s">
        <v>86</v>
      </c>
      <c r="E1" s="65" t="s">
        <v>87</v>
      </c>
    </row>
    <row r="2" spans="1:10" ht="14.25" customHeight="1" x14ac:dyDescent="0.2">
      <c r="A2" s="41">
        <v>102.550003</v>
      </c>
      <c r="B2" s="41">
        <v>107.900002</v>
      </c>
      <c r="C2" s="64">
        <f t="shared" ref="C2:D17" si="0">LN(A3/A2)</f>
        <v>-4.8771519394884104E-4</v>
      </c>
      <c r="D2" s="64">
        <f t="shared" si="0"/>
        <v>-2.486641823727918E-2</v>
      </c>
      <c r="E2" s="65">
        <f t="shared" ref="E2:E246" si="1">C2+D2</f>
        <v>-2.5354133431228019E-2</v>
      </c>
      <c r="G2" s="66" t="s">
        <v>67</v>
      </c>
      <c r="H2" s="67"/>
      <c r="I2" s="67"/>
      <c r="J2" s="73">
        <f>AVERAGE(E2:E246)</f>
        <v>-2.2526773177436018E-4</v>
      </c>
    </row>
    <row r="3" spans="1:10" ht="14.25" customHeight="1" thickBot="1" x14ac:dyDescent="0.25">
      <c r="A3" s="41">
        <v>102.5</v>
      </c>
      <c r="B3" s="41">
        <v>105.25</v>
      </c>
      <c r="C3" s="64">
        <f t="shared" si="0"/>
        <v>1.0674511941900264E-2</v>
      </c>
      <c r="D3" s="64">
        <f t="shared" si="0"/>
        <v>1.9290205033155212E-2</v>
      </c>
      <c r="E3" s="65">
        <f t="shared" si="1"/>
        <v>2.9964716975055476E-2</v>
      </c>
      <c r="G3" s="68" t="s">
        <v>81</v>
      </c>
      <c r="H3" s="69"/>
      <c r="I3" s="69"/>
      <c r="J3" s="74">
        <f>_xlfn.VAR.P(E2:E246)</f>
        <v>1.4127668025351392E-3</v>
      </c>
    </row>
    <row r="4" spans="1:10" ht="14.25" customHeight="1" thickBot="1" x14ac:dyDescent="0.25">
      <c r="A4" s="41">
        <v>103.599998</v>
      </c>
      <c r="B4" s="41">
        <v>107.300003</v>
      </c>
      <c r="C4" s="64">
        <f t="shared" si="0"/>
        <v>1.9121041812403854E-2</v>
      </c>
      <c r="D4" s="64">
        <f t="shared" si="0"/>
        <v>-9.8338697911197082E-3</v>
      </c>
      <c r="E4" s="65">
        <f t="shared" si="1"/>
        <v>9.2871720212841461E-3</v>
      </c>
      <c r="G4" s="96"/>
      <c r="H4" s="97"/>
      <c r="I4" s="97"/>
      <c r="J4" s="44"/>
    </row>
    <row r="5" spans="1:10" ht="14.25" customHeight="1" x14ac:dyDescent="0.2">
      <c r="A5" s="41">
        <v>105.599998</v>
      </c>
      <c r="B5" s="41">
        <v>106.25</v>
      </c>
      <c r="C5" s="64">
        <f t="shared" si="0"/>
        <v>-3.1748650049673408E-2</v>
      </c>
      <c r="D5" s="64">
        <f t="shared" si="0"/>
        <v>-1.1834457647002796E-2</v>
      </c>
      <c r="E5" s="65">
        <f t="shared" si="1"/>
        <v>-4.3583107696676206E-2</v>
      </c>
      <c r="G5" s="98" t="s">
        <v>72</v>
      </c>
      <c r="H5" s="99"/>
      <c r="I5" s="70">
        <f>_xlfn.COVARIANCE.S(C2:C247,D2:D247)</f>
        <v>1.1090379614095528E-4</v>
      </c>
      <c r="J5" s="44"/>
    </row>
    <row r="6" spans="1:10" ht="14.25" customHeight="1" x14ac:dyDescent="0.2">
      <c r="A6" s="41">
        <v>102.300003</v>
      </c>
      <c r="B6" s="41">
        <v>105</v>
      </c>
      <c r="C6" s="64">
        <f t="shared" si="0"/>
        <v>-3.3295060552861987E-2</v>
      </c>
      <c r="D6" s="64">
        <f t="shared" si="0"/>
        <v>-4.1318149330730976E-2</v>
      </c>
      <c r="E6" s="65">
        <f t="shared" si="1"/>
        <v>-7.4613209883592962E-2</v>
      </c>
      <c r="G6" s="100" t="s">
        <v>75</v>
      </c>
      <c r="H6" s="101"/>
      <c r="I6" s="71">
        <f>'ONGC Historical Data'!M7</f>
        <v>402.61476892499559</v>
      </c>
    </row>
    <row r="7" spans="1:10" ht="14.25" customHeight="1" x14ac:dyDescent="0.2">
      <c r="A7" s="41">
        <v>98.949996999999996</v>
      </c>
      <c r="B7" s="41">
        <v>100.75</v>
      </c>
      <c r="C7" s="64">
        <f t="shared" si="0"/>
        <v>-6.9570467718717069E-2</v>
      </c>
      <c r="D7" s="64">
        <f t="shared" si="0"/>
        <v>-0.11061280701763855</v>
      </c>
      <c r="E7" s="65">
        <f t="shared" si="1"/>
        <v>-0.18018327473635562</v>
      </c>
      <c r="G7" s="100" t="s">
        <v>82</v>
      </c>
      <c r="H7" s="101"/>
      <c r="I7" s="71">
        <f>'SpiceJet Historical Data'!K13</f>
        <v>6.7114399732667222E-4</v>
      </c>
    </row>
    <row r="8" spans="1:10" ht="14.25" customHeight="1" x14ac:dyDescent="0.2">
      <c r="A8" s="41">
        <v>92.300003000000004</v>
      </c>
      <c r="B8" s="41">
        <v>90.199996999999996</v>
      </c>
      <c r="C8" s="64">
        <f t="shared" si="0"/>
        <v>-1.089335355188469E-2</v>
      </c>
      <c r="D8" s="64">
        <f t="shared" si="0"/>
        <v>8.038380505632127E-2</v>
      </c>
      <c r="E8" s="65">
        <f t="shared" si="1"/>
        <v>6.9490451504436584E-2</v>
      </c>
      <c r="G8" s="100"/>
      <c r="H8" s="101"/>
      <c r="I8" s="104"/>
    </row>
    <row r="9" spans="1:10" ht="14.25" customHeight="1" thickBot="1" x14ac:dyDescent="0.25">
      <c r="A9" s="41">
        <v>91.300003000000004</v>
      </c>
      <c r="B9" s="41">
        <v>97.75</v>
      </c>
      <c r="C9" s="64">
        <f t="shared" si="0"/>
        <v>4.4975427027054739E-2</v>
      </c>
      <c r="D9" s="64">
        <f t="shared" si="0"/>
        <v>1.7241776268593065E-2</v>
      </c>
      <c r="E9" s="65">
        <f t="shared" si="1"/>
        <v>6.2217203295647804E-2</v>
      </c>
      <c r="G9" s="102" t="s">
        <v>73</v>
      </c>
      <c r="H9" s="103"/>
      <c r="I9" s="72">
        <f>I5/(SQRT(I6)*SQRT(I7))</f>
        <v>2.1335052008587382E-4</v>
      </c>
    </row>
    <row r="10" spans="1:10" ht="14.25" customHeight="1" x14ac:dyDescent="0.2">
      <c r="A10" s="41">
        <v>95.5</v>
      </c>
      <c r="B10" s="41">
        <v>99.449996999999996</v>
      </c>
      <c r="C10" s="64">
        <f t="shared" si="0"/>
        <v>-3.6716327250832584E-3</v>
      </c>
      <c r="D10" s="64">
        <f t="shared" si="0"/>
        <v>-1.9802597130266691E-2</v>
      </c>
      <c r="E10" s="65">
        <f t="shared" si="1"/>
        <v>-2.347422985534995E-2</v>
      </c>
    </row>
    <row r="11" spans="1:10" ht="14.25" customHeight="1" x14ac:dyDescent="0.2">
      <c r="A11" s="41">
        <v>95.150002000000001</v>
      </c>
      <c r="B11" s="41">
        <v>97.5</v>
      </c>
      <c r="C11" s="64">
        <f t="shared" si="0"/>
        <v>-5.2687159757889204E-3</v>
      </c>
      <c r="D11" s="64">
        <f t="shared" si="0"/>
        <v>-1.0261468214313842E-3</v>
      </c>
      <c r="E11" s="65">
        <f t="shared" si="1"/>
        <v>-6.2948627972203046E-3</v>
      </c>
    </row>
    <row r="12" spans="1:10" ht="14.25" customHeight="1" x14ac:dyDescent="0.2">
      <c r="A12" s="41">
        <v>94.650002000000001</v>
      </c>
      <c r="B12" s="41">
        <v>97.400002000000001</v>
      </c>
      <c r="C12" s="64">
        <f t="shared" si="0"/>
        <v>-1.5860642861152954E-3</v>
      </c>
      <c r="D12" s="64">
        <f t="shared" si="0"/>
        <v>5.1316398618125717E-4</v>
      </c>
      <c r="E12" s="65">
        <f t="shared" si="1"/>
        <v>-1.0729002999340382E-3</v>
      </c>
    </row>
    <row r="13" spans="1:10" ht="14.25" customHeight="1" x14ac:dyDescent="0.2">
      <c r="A13" s="41">
        <v>94.5</v>
      </c>
      <c r="B13" s="41">
        <v>97.449996999999996</v>
      </c>
      <c r="C13" s="64">
        <f t="shared" si="0"/>
        <v>1.1049867583758753E-2</v>
      </c>
      <c r="D13" s="64">
        <f t="shared" si="0"/>
        <v>-1.2910068681922302E-2</v>
      </c>
      <c r="E13" s="65">
        <f t="shared" si="1"/>
        <v>-1.860201098163549E-3</v>
      </c>
    </row>
    <row r="14" spans="1:10" ht="14.25" customHeight="1" x14ac:dyDescent="0.2">
      <c r="A14" s="41">
        <v>95.550003000000004</v>
      </c>
      <c r="B14" s="41">
        <v>96.199996999999996</v>
      </c>
      <c r="C14" s="64">
        <f t="shared" si="0"/>
        <v>-1.1579139898775291E-2</v>
      </c>
      <c r="D14" s="64">
        <f t="shared" si="0"/>
        <v>-5.2110593756833816E-3</v>
      </c>
      <c r="E14" s="65">
        <f t="shared" si="1"/>
        <v>-1.6790199274458673E-2</v>
      </c>
    </row>
    <row r="15" spans="1:10" ht="14.25" customHeight="1" x14ac:dyDescent="0.2">
      <c r="A15" s="41">
        <v>94.449996999999996</v>
      </c>
      <c r="B15" s="41">
        <v>95.699996999999996</v>
      </c>
      <c r="C15" s="64">
        <f t="shared" si="0"/>
        <v>2.9728457839755203E-2</v>
      </c>
      <c r="D15" s="64">
        <f t="shared" si="0"/>
        <v>1.555241349124967E-2</v>
      </c>
      <c r="E15" s="65">
        <f t="shared" si="1"/>
        <v>4.5280871331004877E-2</v>
      </c>
    </row>
    <row r="16" spans="1:10" ht="14.25" customHeight="1" x14ac:dyDescent="0.2">
      <c r="A16" s="41">
        <v>97.300003000000004</v>
      </c>
      <c r="B16" s="41">
        <v>97.199996999999996</v>
      </c>
      <c r="C16" s="64">
        <f t="shared" si="0"/>
        <v>-8.2560116794956288E-3</v>
      </c>
      <c r="D16" s="64">
        <f t="shared" si="0"/>
        <v>-1.9216369531121488E-2</v>
      </c>
      <c r="E16" s="65">
        <f t="shared" si="1"/>
        <v>-2.7472381210617118E-2</v>
      </c>
    </row>
    <row r="17" spans="1:5" ht="14.25" customHeight="1" x14ac:dyDescent="0.2">
      <c r="A17" s="41">
        <v>96.5</v>
      </c>
      <c r="B17" s="41">
        <v>95.349997999999999</v>
      </c>
      <c r="C17" s="64">
        <f t="shared" si="0"/>
        <v>2.8602592917666678E-2</v>
      </c>
      <c r="D17" s="64">
        <f t="shared" si="0"/>
        <v>1.5719364156106131E-3</v>
      </c>
      <c r="E17" s="65">
        <f t="shared" si="1"/>
        <v>3.0174529333277293E-2</v>
      </c>
    </row>
    <row r="18" spans="1:5" ht="14.25" customHeight="1" x14ac:dyDescent="0.2">
      <c r="A18" s="41">
        <v>99.300003000000004</v>
      </c>
      <c r="B18" s="41">
        <v>95.5</v>
      </c>
      <c r="C18" s="64">
        <f t="shared" ref="C18:D33" si="2">LN(A19/A18)</f>
        <v>-2.5207978303139096E-3</v>
      </c>
      <c r="D18" s="64">
        <f t="shared" si="2"/>
        <v>-4.1972989658343477E-3</v>
      </c>
      <c r="E18" s="65">
        <f t="shared" si="1"/>
        <v>-6.7180967961482574E-3</v>
      </c>
    </row>
    <row r="19" spans="1:5" ht="14.25" customHeight="1" x14ac:dyDescent="0.2">
      <c r="A19" s="41">
        <v>99.050003000000004</v>
      </c>
      <c r="B19" s="41">
        <v>95.099997999999999</v>
      </c>
      <c r="C19" s="64">
        <f t="shared" si="2"/>
        <v>2.2461637437349205E-2</v>
      </c>
      <c r="D19" s="64">
        <f t="shared" si="2"/>
        <v>-1.5785428581324228E-3</v>
      </c>
      <c r="E19" s="65">
        <f t="shared" si="1"/>
        <v>2.0883094579216784E-2</v>
      </c>
    </row>
    <row r="20" spans="1:5" ht="14.25" customHeight="1" x14ac:dyDescent="0.2">
      <c r="A20" s="41">
        <v>101.300003</v>
      </c>
      <c r="B20" s="41">
        <v>94.949996999999996</v>
      </c>
      <c r="C20" s="64">
        <f t="shared" si="2"/>
        <v>1.567122140670741E-2</v>
      </c>
      <c r="D20" s="64">
        <f t="shared" si="2"/>
        <v>-6.3391550458270305E-3</v>
      </c>
      <c r="E20" s="65">
        <f t="shared" si="1"/>
        <v>9.3320663608803794E-3</v>
      </c>
    </row>
    <row r="21" spans="1:5" ht="14.25" customHeight="1" x14ac:dyDescent="0.2">
      <c r="A21" s="41">
        <v>102.900002</v>
      </c>
      <c r="B21" s="41">
        <v>94.349997999999999</v>
      </c>
      <c r="C21" s="64">
        <f t="shared" si="2"/>
        <v>1.5429409128515889E-2</v>
      </c>
      <c r="D21" s="64">
        <f t="shared" si="2"/>
        <v>1.3684466178937081E-2</v>
      </c>
      <c r="E21" s="65">
        <f t="shared" si="1"/>
        <v>2.911387530745297E-2</v>
      </c>
    </row>
    <row r="22" spans="1:5" ht="14.25" customHeight="1" x14ac:dyDescent="0.2">
      <c r="A22" s="41">
        <v>104.5</v>
      </c>
      <c r="B22" s="41">
        <v>95.650002000000001</v>
      </c>
      <c r="C22" s="64">
        <f t="shared" si="2"/>
        <v>3.2017819394904307E-2</v>
      </c>
      <c r="D22" s="64">
        <f t="shared" si="2"/>
        <v>-9.4538728332920399E-3</v>
      </c>
      <c r="E22" s="65">
        <f t="shared" si="1"/>
        <v>2.2563946561612265E-2</v>
      </c>
    </row>
    <row r="23" spans="1:5" ht="14.25" customHeight="1" x14ac:dyDescent="0.2">
      <c r="A23" s="41">
        <v>107.900002</v>
      </c>
      <c r="B23" s="41">
        <v>94.75</v>
      </c>
      <c r="C23" s="64">
        <f t="shared" si="2"/>
        <v>-4.1792956312137744E-3</v>
      </c>
      <c r="D23" s="64">
        <f t="shared" si="2"/>
        <v>-1.9180162070500151E-2</v>
      </c>
      <c r="E23" s="65">
        <f t="shared" si="1"/>
        <v>-2.3359457701713927E-2</v>
      </c>
    </row>
    <row r="24" spans="1:5" ht="14.25" customHeight="1" x14ac:dyDescent="0.2">
      <c r="A24" s="41">
        <v>107.449997</v>
      </c>
      <c r="B24" s="41">
        <v>92.949996999999996</v>
      </c>
      <c r="C24" s="64">
        <f t="shared" si="2"/>
        <v>-1.2643568398760355E-2</v>
      </c>
      <c r="D24" s="64">
        <f t="shared" si="2"/>
        <v>-1.1360630767608761E-2</v>
      </c>
      <c r="E24" s="65">
        <f t="shared" si="1"/>
        <v>-2.4004199166369117E-2</v>
      </c>
    </row>
    <row r="25" spans="1:5" ht="14.25" customHeight="1" x14ac:dyDescent="0.2">
      <c r="A25" s="41">
        <v>106.099998</v>
      </c>
      <c r="B25" s="41">
        <v>91.900002000000001</v>
      </c>
      <c r="C25" s="64">
        <f t="shared" si="2"/>
        <v>-4.0880903733701915E-2</v>
      </c>
      <c r="D25" s="64">
        <f t="shared" si="2"/>
        <v>-1.5351200418546321E-2</v>
      </c>
      <c r="E25" s="65">
        <f t="shared" si="1"/>
        <v>-5.6232104152248233E-2</v>
      </c>
    </row>
    <row r="26" spans="1:5" ht="14.25" customHeight="1" x14ac:dyDescent="0.2">
      <c r="A26" s="41">
        <v>101.849998</v>
      </c>
      <c r="B26" s="41">
        <v>90.5</v>
      </c>
      <c r="C26" s="64">
        <f t="shared" si="2"/>
        <v>-2.8381272901504054E-2</v>
      </c>
      <c r="D26" s="64">
        <f t="shared" si="2"/>
        <v>7.7050134796678828E-3</v>
      </c>
      <c r="E26" s="65">
        <f t="shared" si="1"/>
        <v>-2.0676259421836173E-2</v>
      </c>
    </row>
    <row r="27" spans="1:5" ht="14.25" customHeight="1" x14ac:dyDescent="0.2">
      <c r="A27" s="41">
        <v>99</v>
      </c>
      <c r="B27" s="41">
        <v>91.199996999999996</v>
      </c>
      <c r="C27" s="64">
        <f t="shared" si="2"/>
        <v>8.0483632429482078E-3</v>
      </c>
      <c r="D27" s="64">
        <f t="shared" si="2"/>
        <v>2.704329304175181E-2</v>
      </c>
      <c r="E27" s="65">
        <f t="shared" si="1"/>
        <v>3.5091656284700019E-2</v>
      </c>
    </row>
    <row r="28" spans="1:5" ht="14.25" customHeight="1" x14ac:dyDescent="0.2">
      <c r="A28" s="41">
        <v>99.800003000000004</v>
      </c>
      <c r="B28" s="41">
        <v>93.699996999999996</v>
      </c>
      <c r="C28" s="64">
        <f t="shared" si="2"/>
        <v>3.999945333106064E-3</v>
      </c>
      <c r="D28" s="64">
        <f t="shared" si="2"/>
        <v>-2.136720932658865E-3</v>
      </c>
      <c r="E28" s="65">
        <f t="shared" si="1"/>
        <v>1.863224400447199E-3</v>
      </c>
    </row>
    <row r="29" spans="1:5" ht="14.25" customHeight="1" x14ac:dyDescent="0.2">
      <c r="A29" s="41">
        <v>100.199997</v>
      </c>
      <c r="B29" s="41">
        <v>93.5</v>
      </c>
      <c r="C29" s="64">
        <f t="shared" si="2"/>
        <v>-4.8565639968956173E-2</v>
      </c>
      <c r="D29" s="64">
        <f t="shared" si="2"/>
        <v>-3.64864644600685E-2</v>
      </c>
      <c r="E29" s="65">
        <f t="shared" si="1"/>
        <v>-8.5052104429024666E-2</v>
      </c>
    </row>
    <row r="30" spans="1:5" ht="14.25" customHeight="1" x14ac:dyDescent="0.2">
      <c r="A30" s="41">
        <v>95.449996999999996</v>
      </c>
      <c r="B30" s="41">
        <v>90.150002000000001</v>
      </c>
      <c r="C30" s="64">
        <f t="shared" si="2"/>
        <v>-1.7970853891167798E-2</v>
      </c>
      <c r="D30" s="64">
        <f t="shared" si="2"/>
        <v>-1.4525439743760823E-2</v>
      </c>
      <c r="E30" s="65">
        <f t="shared" si="1"/>
        <v>-3.2496293634928619E-2</v>
      </c>
    </row>
    <row r="31" spans="1:5" ht="14.25" customHeight="1" x14ac:dyDescent="0.2">
      <c r="A31" s="41">
        <v>93.75</v>
      </c>
      <c r="B31" s="41">
        <v>88.849997999999999</v>
      </c>
      <c r="C31" s="64">
        <f t="shared" si="2"/>
        <v>-2.1564177915840525E-2</v>
      </c>
      <c r="D31" s="64">
        <f t="shared" si="2"/>
        <v>-3.6096741492912886E-2</v>
      </c>
      <c r="E31" s="65">
        <f t="shared" si="1"/>
        <v>-5.7660919408753411E-2</v>
      </c>
    </row>
    <row r="32" spans="1:5" ht="14.25" customHeight="1" x14ac:dyDescent="0.2">
      <c r="A32" s="41">
        <v>91.75</v>
      </c>
      <c r="B32" s="41">
        <v>85.699996999999996</v>
      </c>
      <c r="C32" s="64">
        <f t="shared" si="2"/>
        <v>-3.821986592737448E-3</v>
      </c>
      <c r="D32" s="64">
        <f t="shared" si="2"/>
        <v>-2.2419747310339695E-2</v>
      </c>
      <c r="E32" s="65">
        <f t="shared" si="1"/>
        <v>-2.6241733903077144E-2</v>
      </c>
    </row>
    <row r="33" spans="1:5" ht="14.25" customHeight="1" x14ac:dyDescent="0.2">
      <c r="A33" s="41">
        <v>91.400002000000001</v>
      </c>
      <c r="B33" s="41">
        <v>83.800003000000004</v>
      </c>
      <c r="C33" s="64">
        <f t="shared" si="2"/>
        <v>1.6816181550093325E-2</v>
      </c>
      <c r="D33" s="64">
        <f t="shared" si="2"/>
        <v>8.3184910755687153E-3</v>
      </c>
      <c r="E33" s="65">
        <f t="shared" si="1"/>
        <v>2.513467262566204E-2</v>
      </c>
    </row>
    <row r="34" spans="1:5" ht="14.25" customHeight="1" x14ac:dyDescent="0.2">
      <c r="A34" s="41">
        <v>92.949996999999996</v>
      </c>
      <c r="B34" s="41">
        <v>84.5</v>
      </c>
      <c r="C34" s="64">
        <f t="shared" ref="C34:D49" si="3">LN(A35/A34)</f>
        <v>-1.9006817706487315E-2</v>
      </c>
      <c r="D34" s="64">
        <f t="shared" si="3"/>
        <v>1.4101256234771015E-2</v>
      </c>
      <c r="E34" s="65">
        <f t="shared" si="1"/>
        <v>-4.9055614717163007E-3</v>
      </c>
    </row>
    <row r="35" spans="1:5" ht="14.25" customHeight="1" x14ac:dyDescent="0.2">
      <c r="A35" s="41">
        <v>91.199996999999996</v>
      </c>
      <c r="B35" s="41">
        <v>85.699996999999996</v>
      </c>
      <c r="C35" s="64">
        <f t="shared" si="3"/>
        <v>2.9707829742046929E-2</v>
      </c>
      <c r="D35" s="64">
        <f t="shared" si="3"/>
        <v>1.620407029844528E-2</v>
      </c>
      <c r="E35" s="65">
        <f t="shared" si="1"/>
        <v>4.5911900040492212E-2</v>
      </c>
    </row>
    <row r="36" spans="1:5" ht="14.25" customHeight="1" x14ac:dyDescent="0.2">
      <c r="A36" s="41">
        <v>93.949996999999996</v>
      </c>
      <c r="B36" s="41">
        <v>87.099997999999999</v>
      </c>
      <c r="C36" s="64">
        <f t="shared" si="3"/>
        <v>1.4267148212099198E-2</v>
      </c>
      <c r="D36" s="64">
        <f t="shared" si="3"/>
        <v>-4.6030117119249744E-3</v>
      </c>
      <c r="E36" s="65">
        <f t="shared" si="1"/>
        <v>9.6641365001742235E-3</v>
      </c>
    </row>
    <row r="37" spans="1:5" ht="14.25" customHeight="1" x14ac:dyDescent="0.2">
      <c r="A37" s="41">
        <v>95.300003000000004</v>
      </c>
      <c r="B37" s="41">
        <v>86.699996999999996</v>
      </c>
      <c r="C37" s="64">
        <f t="shared" si="3"/>
        <v>3.4041399184919663E-2</v>
      </c>
      <c r="D37" s="64">
        <f t="shared" si="3"/>
        <v>1.7153079814720133E-2</v>
      </c>
      <c r="E37" s="65">
        <f t="shared" si="1"/>
        <v>5.1194478999639796E-2</v>
      </c>
    </row>
    <row r="38" spans="1:5" ht="14.25" customHeight="1" x14ac:dyDescent="0.2">
      <c r="A38" s="41">
        <v>98.599997999999999</v>
      </c>
      <c r="B38" s="41">
        <v>88.199996999999996</v>
      </c>
      <c r="C38" s="64">
        <f t="shared" si="3"/>
        <v>1.3598789606787124E-2</v>
      </c>
      <c r="D38" s="64">
        <f t="shared" si="3"/>
        <v>4.2181648049900732E-2</v>
      </c>
      <c r="E38" s="65">
        <f t="shared" si="1"/>
        <v>5.5780437656687859E-2</v>
      </c>
    </row>
    <row r="39" spans="1:5" ht="14.25" customHeight="1" x14ac:dyDescent="0.2">
      <c r="A39" s="41">
        <v>99.949996999999996</v>
      </c>
      <c r="B39" s="41">
        <v>92</v>
      </c>
      <c r="C39" s="64">
        <f t="shared" si="3"/>
        <v>8.468354467771496E-3</v>
      </c>
      <c r="D39" s="64">
        <f t="shared" si="3"/>
        <v>-1.8651083403509731E-2</v>
      </c>
      <c r="E39" s="65">
        <f t="shared" si="1"/>
        <v>-1.0182728935738235E-2</v>
      </c>
    </row>
    <row r="40" spans="1:5" ht="14.25" customHeight="1" x14ac:dyDescent="0.2">
      <c r="A40" s="41">
        <v>100.800003</v>
      </c>
      <c r="B40" s="41">
        <v>90.300003000000004</v>
      </c>
      <c r="C40" s="64">
        <f t="shared" si="3"/>
        <v>2.4982881376887089E-2</v>
      </c>
      <c r="D40" s="64">
        <f t="shared" si="3"/>
        <v>-1.6750809863623005E-2</v>
      </c>
      <c r="E40" s="65">
        <f t="shared" si="1"/>
        <v>8.2320715132640845E-3</v>
      </c>
    </row>
    <row r="41" spans="1:5" ht="14.25" customHeight="1" x14ac:dyDescent="0.2">
      <c r="A41" s="41">
        <v>103.349998</v>
      </c>
      <c r="B41" s="41">
        <v>88.800003000000004</v>
      </c>
      <c r="C41" s="64">
        <f t="shared" si="3"/>
        <v>-8.2584681975967755E-3</v>
      </c>
      <c r="D41" s="64">
        <f t="shared" si="3"/>
        <v>1.7857605740116834E-2</v>
      </c>
      <c r="E41" s="65">
        <f t="shared" si="1"/>
        <v>9.599137542520059E-3</v>
      </c>
    </row>
    <row r="42" spans="1:5" ht="14.25" customHeight="1" x14ac:dyDescent="0.2">
      <c r="A42" s="41">
        <v>102.5</v>
      </c>
      <c r="B42" s="41">
        <v>90.400002000000001</v>
      </c>
      <c r="C42" s="64">
        <f t="shared" si="3"/>
        <v>-2.1198743266360044E-2</v>
      </c>
      <c r="D42" s="64">
        <f t="shared" si="3"/>
        <v>-7.7735539020906321E-3</v>
      </c>
      <c r="E42" s="65">
        <f t="shared" si="1"/>
        <v>-2.8972297168450678E-2</v>
      </c>
    </row>
    <row r="43" spans="1:5" ht="14.25" customHeight="1" x14ac:dyDescent="0.2">
      <c r="A43" s="41">
        <v>100.349998</v>
      </c>
      <c r="B43" s="41">
        <v>89.699996999999996</v>
      </c>
      <c r="C43" s="64">
        <f t="shared" si="3"/>
        <v>-9.5119215288503242E-3</v>
      </c>
      <c r="D43" s="64">
        <f t="shared" si="3"/>
        <v>4.4694152375187216E-2</v>
      </c>
      <c r="E43" s="65">
        <f t="shared" si="1"/>
        <v>3.5182230846336891E-2</v>
      </c>
    </row>
    <row r="44" spans="1:5" ht="14.25" customHeight="1" x14ac:dyDescent="0.2">
      <c r="A44" s="41">
        <v>99.400002000000001</v>
      </c>
      <c r="B44" s="41">
        <v>93.800003000000004</v>
      </c>
      <c r="C44" s="64">
        <f t="shared" si="3"/>
        <v>-1.510214215952716E-3</v>
      </c>
      <c r="D44" s="64">
        <f t="shared" si="3"/>
        <v>-2.4279584105622993E-2</v>
      </c>
      <c r="E44" s="65">
        <f t="shared" si="1"/>
        <v>-2.578979832157571E-2</v>
      </c>
    </row>
    <row r="45" spans="1:5" ht="14.25" customHeight="1" x14ac:dyDescent="0.2">
      <c r="A45" s="41">
        <v>99.25</v>
      </c>
      <c r="B45" s="41">
        <v>91.550003000000004</v>
      </c>
      <c r="C45" s="64">
        <f t="shared" si="3"/>
        <v>5.4888818705760095E-2</v>
      </c>
      <c r="D45" s="64">
        <f t="shared" si="3"/>
        <v>-2.7687260464888987E-2</v>
      </c>
      <c r="E45" s="65">
        <f t="shared" si="1"/>
        <v>2.7201558240871108E-2</v>
      </c>
    </row>
    <row r="46" spans="1:5" ht="14.25" customHeight="1" x14ac:dyDescent="0.2">
      <c r="A46" s="41">
        <v>104.849998</v>
      </c>
      <c r="B46" s="41">
        <v>89.050003000000004</v>
      </c>
      <c r="C46" s="64">
        <f t="shared" si="3"/>
        <v>-1.2959125567636093E-2</v>
      </c>
      <c r="D46" s="64">
        <f t="shared" si="3"/>
        <v>1.7807915839130148E-2</v>
      </c>
      <c r="E46" s="65">
        <f t="shared" si="1"/>
        <v>4.8487902714940551E-3</v>
      </c>
    </row>
    <row r="47" spans="1:5" ht="14.25" customHeight="1" x14ac:dyDescent="0.2">
      <c r="A47" s="41">
        <v>103.5</v>
      </c>
      <c r="B47" s="41">
        <v>90.650002000000001</v>
      </c>
      <c r="C47" s="64">
        <f t="shared" si="3"/>
        <v>0.10969891725642453</v>
      </c>
      <c r="D47" s="64">
        <f t="shared" si="3"/>
        <v>-1.5004437786661348E-2</v>
      </c>
      <c r="E47" s="65">
        <f t="shared" si="1"/>
        <v>9.4694479469763185E-2</v>
      </c>
    </row>
    <row r="48" spans="1:5" ht="14.25" customHeight="1" x14ac:dyDescent="0.2">
      <c r="A48" s="41">
        <v>115.5</v>
      </c>
      <c r="B48" s="41">
        <v>89.300003000000004</v>
      </c>
      <c r="C48" s="64">
        <f t="shared" si="3"/>
        <v>-2.8987563611220641E-2</v>
      </c>
      <c r="D48" s="64">
        <f t="shared" si="3"/>
        <v>-8.9989694631938712E-3</v>
      </c>
      <c r="E48" s="65">
        <f t="shared" si="1"/>
        <v>-3.7986533074414512E-2</v>
      </c>
    </row>
    <row r="49" spans="1:5" ht="14.25" customHeight="1" x14ac:dyDescent="0.2">
      <c r="A49" s="41">
        <v>112.199997</v>
      </c>
      <c r="B49" s="41">
        <v>88.5</v>
      </c>
      <c r="C49" s="64">
        <f t="shared" si="3"/>
        <v>-3.3072042389293489E-2</v>
      </c>
      <c r="D49" s="64">
        <f t="shared" si="3"/>
        <v>-2.575249610241474E-2</v>
      </c>
      <c r="E49" s="65">
        <f t="shared" si="1"/>
        <v>-5.8824538491708225E-2</v>
      </c>
    </row>
    <row r="50" spans="1:5" ht="14.25" customHeight="1" x14ac:dyDescent="0.2">
      <c r="A50" s="41">
        <v>108.550003</v>
      </c>
      <c r="B50" s="41">
        <v>86.25</v>
      </c>
      <c r="C50" s="64">
        <f t="shared" ref="C50:D65" si="4">LN(A51/A50)</f>
        <v>5.249017246688082E-2</v>
      </c>
      <c r="D50" s="64">
        <f t="shared" si="4"/>
        <v>-1.7544309650909508E-2</v>
      </c>
      <c r="E50" s="65">
        <f t="shared" si="1"/>
        <v>3.4945862815971312E-2</v>
      </c>
    </row>
    <row r="51" spans="1:5" ht="14.25" customHeight="1" x14ac:dyDescent="0.2">
      <c r="A51" s="41">
        <v>114.400002</v>
      </c>
      <c r="B51" s="41">
        <v>84.75</v>
      </c>
      <c r="C51" s="64">
        <f t="shared" si="4"/>
        <v>8.2698708530126678E-3</v>
      </c>
      <c r="D51" s="64">
        <f t="shared" si="4"/>
        <v>4.7086843360998496E-3</v>
      </c>
      <c r="E51" s="65">
        <f t="shared" si="1"/>
        <v>1.2978555189112517E-2</v>
      </c>
    </row>
    <row r="52" spans="1:5" ht="14.25" customHeight="1" x14ac:dyDescent="0.2">
      <c r="A52" s="41">
        <v>115.349998</v>
      </c>
      <c r="B52" s="41">
        <v>85.150002000000001</v>
      </c>
      <c r="C52" s="64">
        <f t="shared" si="4"/>
        <v>4.3678785649482008E-2</v>
      </c>
      <c r="D52" s="64">
        <f t="shared" si="4"/>
        <v>1.8039418587760047E-2</v>
      </c>
      <c r="E52" s="65">
        <f t="shared" si="1"/>
        <v>6.1718204237242058E-2</v>
      </c>
    </row>
    <row r="53" spans="1:5" ht="14.25" customHeight="1" x14ac:dyDescent="0.2">
      <c r="A53" s="41">
        <v>120.5</v>
      </c>
      <c r="B53" s="41">
        <v>86.699996999999996</v>
      </c>
      <c r="C53" s="64">
        <f t="shared" si="4"/>
        <v>-1.7581013588912574E-2</v>
      </c>
      <c r="D53" s="64">
        <f t="shared" si="4"/>
        <v>-2.2748102923859762E-2</v>
      </c>
      <c r="E53" s="65">
        <f t="shared" si="1"/>
        <v>-4.0329116512772337E-2</v>
      </c>
    </row>
    <row r="54" spans="1:5" ht="14.25" customHeight="1" x14ac:dyDescent="0.2">
      <c r="A54" s="41">
        <v>118.400002</v>
      </c>
      <c r="B54" s="41">
        <v>84.75</v>
      </c>
      <c r="C54" s="64">
        <f t="shared" si="4"/>
        <v>-6.3546071688507103E-3</v>
      </c>
      <c r="D54" s="64">
        <f t="shared" si="4"/>
        <v>2.3570665424895612E-3</v>
      </c>
      <c r="E54" s="65">
        <f t="shared" si="1"/>
        <v>-3.9975406263611495E-3</v>
      </c>
    </row>
    <row r="55" spans="1:5" ht="14.25" customHeight="1" x14ac:dyDescent="0.2">
      <c r="A55" s="41">
        <v>117.650002</v>
      </c>
      <c r="B55" s="41">
        <v>84.949996999999996</v>
      </c>
      <c r="C55" s="64">
        <f t="shared" si="4"/>
        <v>-8.5361165602010382E-3</v>
      </c>
      <c r="D55" s="64">
        <f t="shared" si="4"/>
        <v>-5.8869592862187425E-4</v>
      </c>
      <c r="E55" s="65">
        <f t="shared" si="1"/>
        <v>-9.1248124888229122E-3</v>
      </c>
    </row>
    <row r="56" spans="1:5" ht="14.25" customHeight="1" x14ac:dyDescent="0.2">
      <c r="A56" s="41">
        <v>116.650002</v>
      </c>
      <c r="B56" s="41">
        <v>84.900002000000001</v>
      </c>
      <c r="C56" s="64">
        <f t="shared" si="4"/>
        <v>-7.3134245671149511E-3</v>
      </c>
      <c r="D56" s="64">
        <f t="shared" si="4"/>
        <v>5.6110891841298464E-2</v>
      </c>
      <c r="E56" s="65">
        <f t="shared" si="1"/>
        <v>4.8797467274183513E-2</v>
      </c>
    </row>
    <row r="57" spans="1:5" ht="14.25" customHeight="1" x14ac:dyDescent="0.2">
      <c r="A57" s="41">
        <v>115.800003</v>
      </c>
      <c r="B57" s="41">
        <v>89.800003000000004</v>
      </c>
      <c r="C57" s="64">
        <f t="shared" si="4"/>
        <v>1.0309343752125852E-2</v>
      </c>
      <c r="D57" s="64">
        <f t="shared" si="4"/>
        <v>8.869182258152428E-3</v>
      </c>
      <c r="E57" s="65">
        <f t="shared" si="1"/>
        <v>1.917852601027828E-2</v>
      </c>
    </row>
    <row r="58" spans="1:5" ht="14.25" customHeight="1" x14ac:dyDescent="0.2">
      <c r="A58" s="41">
        <v>117</v>
      </c>
      <c r="B58" s="41">
        <v>90.599997999999999</v>
      </c>
      <c r="C58" s="64">
        <f t="shared" si="4"/>
        <v>1.0627092574286193E-2</v>
      </c>
      <c r="D58" s="64">
        <f t="shared" si="4"/>
        <v>-2.9685753900601571E-2</v>
      </c>
      <c r="E58" s="65">
        <f t="shared" si="1"/>
        <v>-1.9058661326315379E-2</v>
      </c>
    </row>
    <row r="59" spans="1:5" ht="14.25" customHeight="1" x14ac:dyDescent="0.2">
      <c r="A59" s="41">
        <v>118.25</v>
      </c>
      <c r="B59" s="41">
        <v>87.949996999999996</v>
      </c>
      <c r="C59" s="64">
        <f t="shared" si="4"/>
        <v>3.4084746170091482E-2</v>
      </c>
      <c r="D59" s="64">
        <f t="shared" si="4"/>
        <v>-1.8359655642141107E-2</v>
      </c>
      <c r="E59" s="65">
        <f t="shared" si="1"/>
        <v>1.5725090527950375E-2</v>
      </c>
    </row>
    <row r="60" spans="1:5" ht="14.25" customHeight="1" x14ac:dyDescent="0.2">
      <c r="A60" s="41">
        <v>122.349998</v>
      </c>
      <c r="B60" s="41">
        <v>86.349997999999999</v>
      </c>
      <c r="C60" s="64">
        <f t="shared" si="4"/>
        <v>-2.3151054543697341E-2</v>
      </c>
      <c r="D60" s="64">
        <f t="shared" si="4"/>
        <v>-1.1062657217407814E-2</v>
      </c>
      <c r="E60" s="65">
        <f t="shared" si="1"/>
        <v>-3.4213711761105159E-2</v>
      </c>
    </row>
    <row r="61" spans="1:5" ht="14.25" customHeight="1" x14ac:dyDescent="0.2">
      <c r="A61" s="41">
        <v>119.550003</v>
      </c>
      <c r="B61" s="41">
        <v>85.400002000000001</v>
      </c>
      <c r="C61" s="64">
        <f t="shared" si="4"/>
        <v>-2.1560784200680229E-2</v>
      </c>
      <c r="D61" s="64">
        <f t="shared" si="4"/>
        <v>5.8377280593687473E-3</v>
      </c>
      <c r="E61" s="65">
        <f t="shared" si="1"/>
        <v>-1.5723056141311482E-2</v>
      </c>
    </row>
    <row r="62" spans="1:5" ht="14.25" customHeight="1" x14ac:dyDescent="0.2">
      <c r="A62" s="41">
        <v>117</v>
      </c>
      <c r="B62" s="41">
        <v>85.900002000000001</v>
      </c>
      <c r="C62" s="64">
        <f t="shared" si="4"/>
        <v>3.4129896320149221E-3</v>
      </c>
      <c r="D62" s="64">
        <f t="shared" si="4"/>
        <v>-1.9988966654269798E-2</v>
      </c>
      <c r="E62" s="65">
        <f t="shared" si="1"/>
        <v>-1.6575977022254877E-2</v>
      </c>
    </row>
    <row r="63" spans="1:5" ht="14.25" customHeight="1" x14ac:dyDescent="0.2">
      <c r="A63" s="41">
        <v>117.400002</v>
      </c>
      <c r="B63" s="41">
        <v>84.199996999999996</v>
      </c>
      <c r="C63" s="64">
        <f t="shared" si="4"/>
        <v>-4.695880560864835E-3</v>
      </c>
      <c r="D63" s="64">
        <f t="shared" si="4"/>
        <v>-1.1346756758273464E-2</v>
      </c>
      <c r="E63" s="65">
        <f t="shared" si="1"/>
        <v>-1.6042637319138298E-2</v>
      </c>
    </row>
    <row r="64" spans="1:5" ht="14.25" customHeight="1" x14ac:dyDescent="0.2">
      <c r="A64" s="41">
        <v>116.849998</v>
      </c>
      <c r="B64" s="41">
        <v>83.25</v>
      </c>
      <c r="C64" s="64">
        <f t="shared" si="4"/>
        <v>-4.7179585489308734E-3</v>
      </c>
      <c r="D64" s="64">
        <f t="shared" si="4"/>
        <v>-3.2349504161866743E-2</v>
      </c>
      <c r="E64" s="65">
        <f t="shared" si="1"/>
        <v>-3.7067462710797618E-2</v>
      </c>
    </row>
    <row r="65" spans="1:5" ht="14.25" customHeight="1" x14ac:dyDescent="0.2">
      <c r="A65" s="41">
        <v>116.300003</v>
      </c>
      <c r="B65" s="41">
        <v>80.599997999999999</v>
      </c>
      <c r="C65" s="64">
        <f t="shared" si="4"/>
        <v>-1.2546173598886493E-2</v>
      </c>
      <c r="D65" s="64">
        <f t="shared" si="4"/>
        <v>1.4778655584830783E-2</v>
      </c>
      <c r="E65" s="65">
        <f t="shared" si="1"/>
        <v>2.2324819859442895E-3</v>
      </c>
    </row>
    <row r="66" spans="1:5" ht="14.25" customHeight="1" x14ac:dyDescent="0.2">
      <c r="A66" s="41">
        <v>114.849998</v>
      </c>
      <c r="B66" s="41">
        <v>81.800003000000004</v>
      </c>
      <c r="C66" s="64">
        <f t="shared" ref="C66:D81" si="5">LN(A67/A66)</f>
        <v>-2.3343945370461177E-2</v>
      </c>
      <c r="D66" s="64">
        <f t="shared" si="5"/>
        <v>-3.4829427816495846E-2</v>
      </c>
      <c r="E66" s="65">
        <f t="shared" si="1"/>
        <v>-5.817337318695702E-2</v>
      </c>
    </row>
    <row r="67" spans="1:5" ht="14.25" customHeight="1" x14ac:dyDescent="0.2">
      <c r="A67" s="41">
        <v>112.199997</v>
      </c>
      <c r="B67" s="41">
        <v>79</v>
      </c>
      <c r="C67" s="64">
        <f t="shared" si="5"/>
        <v>9.3147980125157463E-3</v>
      </c>
      <c r="D67" s="64">
        <f t="shared" si="5"/>
        <v>-6.1336860366458128E-2</v>
      </c>
      <c r="E67" s="65">
        <f t="shared" si="1"/>
        <v>-5.2022062353942383E-2</v>
      </c>
    </row>
    <row r="68" spans="1:5" ht="14.25" customHeight="1" x14ac:dyDescent="0.2">
      <c r="A68" s="41">
        <v>113.25</v>
      </c>
      <c r="B68" s="41">
        <v>74.300003000000004</v>
      </c>
      <c r="C68" s="64">
        <f t="shared" si="5"/>
        <v>-1.7817843316793786E-2</v>
      </c>
      <c r="D68" s="64">
        <f t="shared" si="5"/>
        <v>3.5694429753120434E-2</v>
      </c>
      <c r="E68" s="65">
        <f t="shared" si="1"/>
        <v>1.7876586436326648E-2</v>
      </c>
    </row>
    <row r="69" spans="1:5" ht="14.25" customHeight="1" x14ac:dyDescent="0.2">
      <c r="A69" s="41">
        <v>111.25</v>
      </c>
      <c r="B69" s="41">
        <v>77</v>
      </c>
      <c r="C69" s="64">
        <f t="shared" si="5"/>
        <v>-8.575967588343749E-3</v>
      </c>
      <c r="D69" s="64">
        <f t="shared" si="5"/>
        <v>1.1620556696959257E-2</v>
      </c>
      <c r="E69" s="65">
        <f t="shared" si="1"/>
        <v>3.0445891086155075E-3</v>
      </c>
    </row>
    <row r="70" spans="1:5" ht="14.25" customHeight="1" x14ac:dyDescent="0.2">
      <c r="A70" s="41">
        <v>110.300003</v>
      </c>
      <c r="B70" s="41">
        <v>77.900002000000001</v>
      </c>
      <c r="C70" s="64">
        <f t="shared" si="5"/>
        <v>-3.9764859345938708E-2</v>
      </c>
      <c r="D70" s="64">
        <f t="shared" si="5"/>
        <v>-5.2036829961786595E-2</v>
      </c>
      <c r="E70" s="65">
        <f t="shared" si="1"/>
        <v>-9.1801689307725309E-2</v>
      </c>
    </row>
    <row r="71" spans="1:5" ht="14.25" customHeight="1" x14ac:dyDescent="0.2">
      <c r="A71" s="41">
        <v>106</v>
      </c>
      <c r="B71" s="41">
        <v>73.949996999999996</v>
      </c>
      <c r="C71" s="64">
        <f t="shared" si="5"/>
        <v>1.5910462195122155E-2</v>
      </c>
      <c r="D71" s="64">
        <f t="shared" si="5"/>
        <v>-1.9113127907867997E-2</v>
      </c>
      <c r="E71" s="65">
        <f t="shared" si="1"/>
        <v>-3.2026657127458419E-3</v>
      </c>
    </row>
    <row r="72" spans="1:5" ht="14.25" customHeight="1" x14ac:dyDescent="0.2">
      <c r="A72" s="41">
        <v>107.699997</v>
      </c>
      <c r="B72" s="41">
        <v>72.550003000000004</v>
      </c>
      <c r="C72" s="64">
        <f t="shared" si="5"/>
        <v>-3.4958657165816635E-2</v>
      </c>
      <c r="D72" s="64">
        <f t="shared" si="5"/>
        <v>-2.5123484157641623E-2</v>
      </c>
      <c r="E72" s="65">
        <f t="shared" si="1"/>
        <v>-6.0082141323458259E-2</v>
      </c>
    </row>
    <row r="73" spans="1:5" ht="14.25" customHeight="1" x14ac:dyDescent="0.2">
      <c r="A73" s="41">
        <v>104</v>
      </c>
      <c r="B73" s="41">
        <v>70.75</v>
      </c>
      <c r="C73" s="64">
        <f t="shared" si="5"/>
        <v>2.1874414428542339E-2</v>
      </c>
      <c r="D73" s="64">
        <f t="shared" si="5"/>
        <v>-9.2297710134734492E-3</v>
      </c>
      <c r="E73" s="65">
        <f t="shared" si="1"/>
        <v>1.264464341506889E-2</v>
      </c>
    </row>
    <row r="74" spans="1:5" ht="14.25" customHeight="1" x14ac:dyDescent="0.2">
      <c r="A74" s="41">
        <v>106.300003</v>
      </c>
      <c r="B74" s="41">
        <v>70.099997999999999</v>
      </c>
      <c r="C74" s="64">
        <f t="shared" si="5"/>
        <v>-1.9953213041435908E-2</v>
      </c>
      <c r="D74" s="64">
        <f t="shared" si="5"/>
        <v>1.5570010773224136E-2</v>
      </c>
      <c r="E74" s="65">
        <f t="shared" si="1"/>
        <v>-4.3832022682117715E-3</v>
      </c>
    </row>
    <row r="75" spans="1:5" ht="14.25" customHeight="1" x14ac:dyDescent="0.2">
      <c r="A75" s="41">
        <v>104.199997</v>
      </c>
      <c r="B75" s="41">
        <v>71.199996999999996</v>
      </c>
      <c r="C75" s="64">
        <f t="shared" si="5"/>
        <v>1.0026372034011667E-2</v>
      </c>
      <c r="D75" s="64">
        <f t="shared" si="5"/>
        <v>1.9472117999443071E-2</v>
      </c>
      <c r="E75" s="65">
        <f t="shared" si="1"/>
        <v>2.9498490033454738E-2</v>
      </c>
    </row>
    <row r="76" spans="1:5" ht="14.25" customHeight="1" x14ac:dyDescent="0.2">
      <c r="A76" s="41">
        <v>105.25</v>
      </c>
      <c r="B76" s="41">
        <v>72.599997999999999</v>
      </c>
      <c r="C76" s="64">
        <f t="shared" si="5"/>
        <v>-7.1514011576251282E-3</v>
      </c>
      <c r="D76" s="64">
        <f t="shared" si="5"/>
        <v>-1.9472117999442935E-2</v>
      </c>
      <c r="E76" s="65">
        <f t="shared" si="1"/>
        <v>-2.6623519157068065E-2</v>
      </c>
    </row>
    <row r="77" spans="1:5" ht="14.25" customHeight="1" x14ac:dyDescent="0.2">
      <c r="A77" s="41">
        <v>104.5</v>
      </c>
      <c r="B77" s="41">
        <v>71.199996999999996</v>
      </c>
      <c r="C77" s="64">
        <f t="shared" si="5"/>
        <v>-9.5737679923934996E-4</v>
      </c>
      <c r="D77" s="64">
        <f t="shared" si="5"/>
        <v>-1.9858723534829089E-2</v>
      </c>
      <c r="E77" s="65">
        <f t="shared" si="1"/>
        <v>-2.081610033406844E-2</v>
      </c>
    </row>
    <row r="78" spans="1:5" ht="14.25" customHeight="1" x14ac:dyDescent="0.2">
      <c r="A78" s="41">
        <v>104.400002</v>
      </c>
      <c r="B78" s="41">
        <v>69.800003000000004</v>
      </c>
      <c r="C78" s="64">
        <f t="shared" si="5"/>
        <v>9.0584266602336243E-3</v>
      </c>
      <c r="D78" s="64">
        <f t="shared" si="5"/>
        <v>3.6572274267711022E-2</v>
      </c>
      <c r="E78" s="65">
        <f t="shared" si="1"/>
        <v>4.5630700927944648E-2</v>
      </c>
    </row>
    <row r="79" spans="1:5" ht="14.25" customHeight="1" x14ac:dyDescent="0.2">
      <c r="A79" s="41">
        <v>105.349998</v>
      </c>
      <c r="B79" s="41">
        <v>72.400002000000001</v>
      </c>
      <c r="C79" s="64">
        <f t="shared" si="5"/>
        <v>3.3167432281177868E-3</v>
      </c>
      <c r="D79" s="64">
        <f t="shared" si="5"/>
        <v>-2.7663226684466339E-3</v>
      </c>
      <c r="E79" s="65">
        <f t="shared" si="1"/>
        <v>5.5042055967115299E-4</v>
      </c>
    </row>
    <row r="80" spans="1:5" ht="14.25" customHeight="1" x14ac:dyDescent="0.2">
      <c r="A80" s="41">
        <v>105.699997</v>
      </c>
      <c r="B80" s="41">
        <v>72.199996999999996</v>
      </c>
      <c r="C80" s="64">
        <f t="shared" si="5"/>
        <v>-7.5973300259494902E-3</v>
      </c>
      <c r="D80" s="64">
        <f t="shared" si="5"/>
        <v>-1.0442141959061431E-2</v>
      </c>
      <c r="E80" s="65">
        <f t="shared" si="1"/>
        <v>-1.8039471985010921E-2</v>
      </c>
    </row>
    <row r="81" spans="1:5" ht="14.25" customHeight="1" x14ac:dyDescent="0.2">
      <c r="A81" s="41">
        <v>104.900002</v>
      </c>
      <c r="B81" s="41">
        <v>71.449996999999996</v>
      </c>
      <c r="C81" s="64">
        <f t="shared" si="5"/>
        <v>-2.5586739545117126E-2</v>
      </c>
      <c r="D81" s="64">
        <f t="shared" si="5"/>
        <v>-3.4891357791212288E-2</v>
      </c>
      <c r="E81" s="65">
        <f t="shared" si="1"/>
        <v>-6.0478097336329417E-2</v>
      </c>
    </row>
    <row r="82" spans="1:5" ht="14.25" customHeight="1" x14ac:dyDescent="0.2">
      <c r="A82" s="41">
        <v>102.25</v>
      </c>
      <c r="B82" s="41">
        <v>69</v>
      </c>
      <c r="C82" s="64">
        <f t="shared" ref="C82:D97" si="6">LN(A83/A82)</f>
        <v>2.4420036555518089E-3</v>
      </c>
      <c r="D82" s="64">
        <f t="shared" si="6"/>
        <v>2.0796691164036474E-2</v>
      </c>
      <c r="E82" s="65">
        <f t="shared" si="1"/>
        <v>2.3238694819588283E-2</v>
      </c>
    </row>
    <row r="83" spans="1:5" ht="14.25" customHeight="1" x14ac:dyDescent="0.2">
      <c r="A83" s="41">
        <v>102.5</v>
      </c>
      <c r="B83" s="41">
        <v>70.449996999999996</v>
      </c>
      <c r="C83" s="64">
        <f t="shared" si="6"/>
        <v>4.0626853530271102E-2</v>
      </c>
      <c r="D83" s="64">
        <f t="shared" si="6"/>
        <v>-3.1725761696226693E-2</v>
      </c>
      <c r="E83" s="65">
        <f t="shared" si="1"/>
        <v>8.9010918340444098E-3</v>
      </c>
    </row>
    <row r="84" spans="1:5" ht="14.25" customHeight="1" x14ac:dyDescent="0.2">
      <c r="A84" s="41">
        <v>106.75</v>
      </c>
      <c r="B84" s="41">
        <v>68.25</v>
      </c>
      <c r="C84" s="64">
        <f t="shared" si="6"/>
        <v>1.0251702182156751E-2</v>
      </c>
      <c r="D84" s="64">
        <f t="shared" si="6"/>
        <v>-7.3291320392352875E-4</v>
      </c>
      <c r="E84" s="65">
        <f t="shared" si="1"/>
        <v>9.5187889782332221E-3</v>
      </c>
    </row>
    <row r="85" spans="1:5" ht="14.25" customHeight="1" x14ac:dyDescent="0.2">
      <c r="A85" s="41">
        <v>107.849998</v>
      </c>
      <c r="B85" s="41">
        <v>68.199996999999996</v>
      </c>
      <c r="C85" s="64">
        <f t="shared" si="6"/>
        <v>-1.7774097891826129E-2</v>
      </c>
      <c r="D85" s="64">
        <f t="shared" si="6"/>
        <v>-7.9309794469612921E-2</v>
      </c>
      <c r="E85" s="65">
        <f t="shared" si="1"/>
        <v>-9.708389236143905E-2</v>
      </c>
    </row>
    <row r="86" spans="1:5" ht="14.25" customHeight="1" x14ac:dyDescent="0.2">
      <c r="A86" s="41">
        <v>105.949997</v>
      </c>
      <c r="B86" s="41">
        <v>63</v>
      </c>
      <c r="C86" s="64">
        <f t="shared" si="6"/>
        <v>-9.0069062415411901E-3</v>
      </c>
      <c r="D86" s="64">
        <f t="shared" si="6"/>
        <v>6.3291665973884137E-3</v>
      </c>
      <c r="E86" s="65">
        <f t="shared" si="1"/>
        <v>-2.6777396441527764E-3</v>
      </c>
    </row>
    <row r="87" spans="1:5" ht="14.25" customHeight="1" x14ac:dyDescent="0.2">
      <c r="A87" s="41">
        <v>105</v>
      </c>
      <c r="B87" s="41">
        <v>63.400002000000001</v>
      </c>
      <c r="C87" s="64">
        <f t="shared" si="6"/>
        <v>-5.2518908768254971E-3</v>
      </c>
      <c r="D87" s="64">
        <f t="shared" si="6"/>
        <v>-4.0230685432347764E-2</v>
      </c>
      <c r="E87" s="65">
        <f t="shared" si="1"/>
        <v>-4.548257630917326E-2</v>
      </c>
    </row>
    <row r="88" spans="1:5" ht="14.25" customHeight="1" x14ac:dyDescent="0.2">
      <c r="A88" s="41">
        <v>104.449997</v>
      </c>
      <c r="B88" s="41">
        <v>60.900002000000001</v>
      </c>
      <c r="C88" s="64">
        <f t="shared" si="6"/>
        <v>-7.688601103202717E-3</v>
      </c>
      <c r="D88" s="64">
        <f t="shared" si="6"/>
        <v>6.5466190723786353E-3</v>
      </c>
      <c r="E88" s="65">
        <f t="shared" si="1"/>
        <v>-1.1419820308240817E-3</v>
      </c>
    </row>
    <row r="89" spans="1:5" ht="14.25" customHeight="1" x14ac:dyDescent="0.2">
      <c r="A89" s="41">
        <v>103.650002</v>
      </c>
      <c r="B89" s="41">
        <v>61.299999</v>
      </c>
      <c r="C89" s="64">
        <f t="shared" si="6"/>
        <v>1.9585006316482668E-2</v>
      </c>
      <c r="D89" s="64">
        <f t="shared" si="6"/>
        <v>3.7619529796301406E-2</v>
      </c>
      <c r="E89" s="65">
        <f t="shared" si="1"/>
        <v>5.7204536112784074E-2</v>
      </c>
    </row>
    <row r="90" spans="1:5" ht="14.25" customHeight="1" x14ac:dyDescent="0.2">
      <c r="A90" s="41">
        <v>105.699997</v>
      </c>
      <c r="B90" s="41">
        <v>63.650002000000001</v>
      </c>
      <c r="C90" s="64">
        <f t="shared" si="6"/>
        <v>-1.6213965352605015E-2</v>
      </c>
      <c r="D90" s="64">
        <f t="shared" si="6"/>
        <v>2.0987913470383888E-2</v>
      </c>
      <c r="E90" s="65">
        <f t="shared" si="1"/>
        <v>4.7739481177788735E-3</v>
      </c>
    </row>
    <row r="91" spans="1:5" ht="14.25" customHeight="1" x14ac:dyDescent="0.2">
      <c r="A91" s="41">
        <v>104</v>
      </c>
      <c r="B91" s="41">
        <v>65</v>
      </c>
      <c r="C91" s="64">
        <f t="shared" si="6"/>
        <v>3.8387954642535747E-3</v>
      </c>
      <c r="D91" s="64">
        <f t="shared" si="6"/>
        <v>1.4509563778678573E-2</v>
      </c>
      <c r="E91" s="65">
        <f t="shared" si="1"/>
        <v>1.8348359242932148E-2</v>
      </c>
    </row>
    <row r="92" spans="1:5" ht="14.25" customHeight="1" x14ac:dyDescent="0.2">
      <c r="A92" s="41">
        <v>104.400002</v>
      </c>
      <c r="B92" s="41">
        <v>65.949996999999996</v>
      </c>
      <c r="C92" s="64">
        <f t="shared" si="6"/>
        <v>1.42655768874755E-2</v>
      </c>
      <c r="D92" s="64">
        <f t="shared" si="6"/>
        <v>2.2718829261383108E-3</v>
      </c>
      <c r="E92" s="65">
        <f t="shared" si="1"/>
        <v>1.6537459813613809E-2</v>
      </c>
    </row>
    <row r="93" spans="1:5" ht="14.25" customHeight="1" x14ac:dyDescent="0.2">
      <c r="A93" s="41">
        <v>105.900002</v>
      </c>
      <c r="B93" s="41">
        <v>66.099997999999999</v>
      </c>
      <c r="C93" s="64">
        <f t="shared" si="6"/>
        <v>6.2234122933284987E-2</v>
      </c>
      <c r="D93" s="64">
        <f t="shared" si="6"/>
        <v>-3.2285633240782173E-2</v>
      </c>
      <c r="E93" s="65">
        <f t="shared" si="1"/>
        <v>2.9948489692502814E-2</v>
      </c>
    </row>
    <row r="94" spans="1:5" ht="14.25" customHeight="1" x14ac:dyDescent="0.2">
      <c r="A94" s="41">
        <v>112.699997</v>
      </c>
      <c r="B94" s="41">
        <v>64</v>
      </c>
      <c r="C94" s="64">
        <f t="shared" si="6"/>
        <v>-1.7905581812067074E-2</v>
      </c>
      <c r="D94" s="64">
        <f t="shared" si="6"/>
        <v>-1.8928025809085876E-2</v>
      </c>
      <c r="E94" s="65">
        <f t="shared" si="1"/>
        <v>-3.6833607621152953E-2</v>
      </c>
    </row>
    <row r="95" spans="1:5" ht="14.25" customHeight="1" x14ac:dyDescent="0.2">
      <c r="A95" s="41">
        <v>110.699997</v>
      </c>
      <c r="B95" s="41">
        <v>62.799999</v>
      </c>
      <c r="C95" s="64">
        <f t="shared" si="6"/>
        <v>-3.6198591563139605E-3</v>
      </c>
      <c r="D95" s="64">
        <f t="shared" si="6"/>
        <v>7.9302558017560632E-3</v>
      </c>
      <c r="E95" s="65">
        <f t="shared" si="1"/>
        <v>4.3103966454421027E-3</v>
      </c>
    </row>
    <row r="96" spans="1:5" ht="14.25" customHeight="1" x14ac:dyDescent="0.2">
      <c r="A96" s="41">
        <v>110.300003</v>
      </c>
      <c r="B96" s="41">
        <v>63.299999</v>
      </c>
      <c r="C96" s="64">
        <f t="shared" si="6"/>
        <v>3.2994494936489628E-2</v>
      </c>
      <c r="D96" s="64">
        <f t="shared" si="6"/>
        <v>4.7281255471930657E-3</v>
      </c>
      <c r="E96" s="65">
        <f t="shared" si="1"/>
        <v>3.7722620483682696E-2</v>
      </c>
    </row>
    <row r="97" spans="1:5" ht="14.25" customHeight="1" x14ac:dyDescent="0.2">
      <c r="A97" s="41">
        <v>114</v>
      </c>
      <c r="B97" s="41">
        <v>63.599997999999999</v>
      </c>
      <c r="C97" s="64">
        <f t="shared" si="6"/>
        <v>-1.0138962853591617E-2</v>
      </c>
      <c r="D97" s="64">
        <f t="shared" si="6"/>
        <v>-1.5735330008890985E-3</v>
      </c>
      <c r="E97" s="65">
        <f t="shared" si="1"/>
        <v>-1.1712495854480715E-2</v>
      </c>
    </row>
    <row r="98" spans="1:5" ht="14.25" customHeight="1" x14ac:dyDescent="0.2">
      <c r="A98" s="41">
        <v>112.849998</v>
      </c>
      <c r="B98" s="41">
        <v>63.5</v>
      </c>
      <c r="C98" s="64">
        <f t="shared" ref="C98:D113" si="7">LN(A99/A98)</f>
        <v>-4.4405047110789905E-3</v>
      </c>
      <c r="D98" s="64">
        <f t="shared" si="7"/>
        <v>-1.5760129097248394E-3</v>
      </c>
      <c r="E98" s="65">
        <f t="shared" si="1"/>
        <v>-6.0165176208038301E-3</v>
      </c>
    </row>
    <row r="99" spans="1:5" ht="14.25" customHeight="1" x14ac:dyDescent="0.2">
      <c r="A99" s="41">
        <v>112.349998</v>
      </c>
      <c r="B99" s="41">
        <v>63.400002000000001</v>
      </c>
      <c r="C99" s="64">
        <f t="shared" si="7"/>
        <v>2.2878244281061749E-2</v>
      </c>
      <c r="D99" s="64">
        <f t="shared" si="7"/>
        <v>7.072658166212378E-3</v>
      </c>
      <c r="E99" s="65">
        <f t="shared" si="1"/>
        <v>2.9950902447274129E-2</v>
      </c>
    </row>
    <row r="100" spans="1:5" ht="14.25" customHeight="1" x14ac:dyDescent="0.2">
      <c r="A100" s="41">
        <v>114.949997</v>
      </c>
      <c r="B100" s="41">
        <v>63.849997999999999</v>
      </c>
      <c r="C100" s="64">
        <f t="shared" si="7"/>
        <v>3.2102051230935874E-2</v>
      </c>
      <c r="D100" s="64">
        <f t="shared" si="7"/>
        <v>9.4811717141588273E-2</v>
      </c>
      <c r="E100" s="65">
        <f t="shared" si="1"/>
        <v>0.12691376837252416</v>
      </c>
    </row>
    <row r="101" spans="1:5" ht="14.25" customHeight="1" x14ac:dyDescent="0.2">
      <c r="A101" s="41">
        <v>118.699997</v>
      </c>
      <c r="B101" s="41">
        <v>70.199996999999996</v>
      </c>
      <c r="C101" s="64">
        <f t="shared" si="7"/>
        <v>2.0430187429172582E-2</v>
      </c>
      <c r="D101" s="64">
        <f t="shared" si="7"/>
        <v>4.4575694571704245E-2</v>
      </c>
      <c r="E101" s="65">
        <f t="shared" si="1"/>
        <v>6.5005882000876827E-2</v>
      </c>
    </row>
    <row r="102" spans="1:5" ht="14.25" customHeight="1" x14ac:dyDescent="0.2">
      <c r="A102" s="41">
        <v>121.150002</v>
      </c>
      <c r="B102" s="41">
        <v>73.400002000000001</v>
      </c>
      <c r="C102" s="64">
        <f t="shared" si="7"/>
        <v>-4.3439272664630491E-2</v>
      </c>
      <c r="D102" s="64">
        <f t="shared" si="7"/>
        <v>-2.0457149712492955E-3</v>
      </c>
      <c r="E102" s="65">
        <f t="shared" si="1"/>
        <v>-4.5484987635879784E-2</v>
      </c>
    </row>
    <row r="103" spans="1:5" ht="14.25" customHeight="1" x14ac:dyDescent="0.2">
      <c r="A103" s="41">
        <v>116</v>
      </c>
      <c r="B103" s="41">
        <v>73.25</v>
      </c>
      <c r="C103" s="64">
        <f t="shared" si="7"/>
        <v>-5.1858197013430196E-3</v>
      </c>
      <c r="D103" s="64">
        <f t="shared" si="7"/>
        <v>-2.5580350540433856E-2</v>
      </c>
      <c r="E103" s="65">
        <f t="shared" si="1"/>
        <v>-3.0766170241776875E-2</v>
      </c>
    </row>
    <row r="104" spans="1:5" ht="14.25" customHeight="1" x14ac:dyDescent="0.2">
      <c r="A104" s="41">
        <v>115.400002</v>
      </c>
      <c r="B104" s="41">
        <v>71.400002000000001</v>
      </c>
      <c r="C104" s="64">
        <f t="shared" si="7"/>
        <v>1.8033962179192155E-2</v>
      </c>
      <c r="D104" s="64">
        <f t="shared" si="7"/>
        <v>8.0042653805835473E-2</v>
      </c>
      <c r="E104" s="65">
        <f t="shared" si="1"/>
        <v>9.8076615985027621E-2</v>
      </c>
    </row>
    <row r="105" spans="1:5" ht="14.25" customHeight="1" x14ac:dyDescent="0.2">
      <c r="A105" s="41">
        <v>117.5</v>
      </c>
      <c r="B105" s="41">
        <v>77.349997999999999</v>
      </c>
      <c r="C105" s="64">
        <f t="shared" si="7"/>
        <v>-1.4573742538583343E-2</v>
      </c>
      <c r="D105" s="64">
        <f t="shared" si="7"/>
        <v>1.4120889775544614E-2</v>
      </c>
      <c r="E105" s="65">
        <f t="shared" si="1"/>
        <v>-4.5285276303872954E-4</v>
      </c>
    </row>
    <row r="106" spans="1:5" ht="14.25" customHeight="1" x14ac:dyDescent="0.2">
      <c r="A106" s="41">
        <v>115.800003</v>
      </c>
      <c r="B106" s="41">
        <v>78.449996999999996</v>
      </c>
      <c r="C106" s="64">
        <f t="shared" si="7"/>
        <v>-9.5445930654931028E-3</v>
      </c>
      <c r="D106" s="64">
        <f t="shared" si="7"/>
        <v>-2.4517279644359159E-2</v>
      </c>
      <c r="E106" s="65">
        <f t="shared" si="1"/>
        <v>-3.406187270985226E-2</v>
      </c>
    </row>
    <row r="107" spans="1:5" ht="14.25" customHeight="1" x14ac:dyDescent="0.2">
      <c r="A107" s="41">
        <v>114.699997</v>
      </c>
      <c r="B107" s="41">
        <v>76.550003000000004</v>
      </c>
      <c r="C107" s="64">
        <f t="shared" si="7"/>
        <v>-5.6830229454879382E-3</v>
      </c>
      <c r="D107" s="64">
        <f t="shared" si="7"/>
        <v>8.4552568768622369E-3</v>
      </c>
      <c r="E107" s="65">
        <f t="shared" si="1"/>
        <v>2.7722339313742987E-3</v>
      </c>
    </row>
    <row r="108" spans="1:5" ht="14.25" customHeight="1" x14ac:dyDescent="0.2">
      <c r="A108" s="41">
        <v>114.050003</v>
      </c>
      <c r="B108" s="41">
        <v>77.199996999999996</v>
      </c>
      <c r="C108" s="64">
        <f t="shared" si="7"/>
        <v>-8.7724567029288133E-4</v>
      </c>
      <c r="D108" s="64">
        <f t="shared" si="7"/>
        <v>6.2147450658359783E-2</v>
      </c>
      <c r="E108" s="65">
        <f t="shared" si="1"/>
        <v>6.1270204988066901E-2</v>
      </c>
    </row>
    <row r="109" spans="1:5" ht="14.25" customHeight="1" x14ac:dyDescent="0.2">
      <c r="A109" s="41">
        <v>113.949997</v>
      </c>
      <c r="B109" s="41">
        <v>82.150002000000001</v>
      </c>
      <c r="C109" s="64">
        <f t="shared" si="7"/>
        <v>2.7268524159895904E-2</v>
      </c>
      <c r="D109" s="64">
        <f t="shared" si="7"/>
        <v>2.1078768482076633E-2</v>
      </c>
      <c r="E109" s="65">
        <f t="shared" si="1"/>
        <v>4.8347292641972538E-2</v>
      </c>
    </row>
    <row r="110" spans="1:5" ht="14.25" customHeight="1" x14ac:dyDescent="0.2">
      <c r="A110" s="41">
        <v>117.099998</v>
      </c>
      <c r="B110" s="41">
        <v>83.900002000000001</v>
      </c>
      <c r="C110" s="64">
        <f t="shared" si="7"/>
        <v>-1.4623882119230687E-2</v>
      </c>
      <c r="D110" s="64">
        <f t="shared" si="7"/>
        <v>-7.1770521238602942E-3</v>
      </c>
      <c r="E110" s="65">
        <f t="shared" si="1"/>
        <v>-2.1800934243090982E-2</v>
      </c>
    </row>
    <row r="111" spans="1:5" ht="14.25" customHeight="1" x14ac:dyDescent="0.2">
      <c r="A111" s="41">
        <v>115.400002</v>
      </c>
      <c r="B111" s="41">
        <v>83.300003000000004</v>
      </c>
      <c r="C111" s="64">
        <f t="shared" si="7"/>
        <v>-1.5280803508581268E-2</v>
      </c>
      <c r="D111" s="64">
        <f t="shared" si="7"/>
        <v>-1.6949569908154261E-2</v>
      </c>
      <c r="E111" s="65">
        <f t="shared" si="1"/>
        <v>-3.2230373416735528E-2</v>
      </c>
    </row>
    <row r="112" spans="1:5" ht="14.25" customHeight="1" x14ac:dyDescent="0.2">
      <c r="A112" s="41">
        <v>113.650002</v>
      </c>
      <c r="B112" s="41">
        <v>81.900002000000001</v>
      </c>
      <c r="C112" s="64">
        <f t="shared" si="7"/>
        <v>1.6579794786735876E-2</v>
      </c>
      <c r="D112" s="64">
        <f t="shared" si="7"/>
        <v>-1.4141053176281908E-2</v>
      </c>
      <c r="E112" s="65">
        <f t="shared" si="1"/>
        <v>2.4387416104539681E-3</v>
      </c>
    </row>
    <row r="113" spans="1:5" ht="14.25" customHeight="1" x14ac:dyDescent="0.2">
      <c r="A113" s="41">
        <v>115.550003</v>
      </c>
      <c r="B113" s="41">
        <v>80.75</v>
      </c>
      <c r="C113" s="64">
        <f t="shared" si="7"/>
        <v>-1.0439459704547854E-2</v>
      </c>
      <c r="D113" s="64">
        <f t="shared" si="7"/>
        <v>1.3530317279435619E-2</v>
      </c>
      <c r="E113" s="65">
        <f t="shared" si="1"/>
        <v>3.0908575748877648E-3</v>
      </c>
    </row>
    <row r="114" spans="1:5" ht="14.25" customHeight="1" x14ac:dyDescent="0.2">
      <c r="A114" s="41">
        <v>114.349998</v>
      </c>
      <c r="B114" s="41">
        <v>81.849997999999999</v>
      </c>
      <c r="C114" s="64">
        <f t="shared" ref="C114:D129" si="8">LN(A115/A114)</f>
        <v>3.522700229902373E-2</v>
      </c>
      <c r="D114" s="64">
        <f t="shared" si="8"/>
        <v>-2.2861644708320038E-2</v>
      </c>
      <c r="E114" s="65">
        <f t="shared" si="1"/>
        <v>1.2365357590703691E-2</v>
      </c>
    </row>
    <row r="115" spans="1:5" ht="14.25" customHeight="1" x14ac:dyDescent="0.2">
      <c r="A115" s="41">
        <v>118.449997</v>
      </c>
      <c r="B115" s="41">
        <v>80</v>
      </c>
      <c r="C115" s="64">
        <f t="shared" si="8"/>
        <v>7.9883124312684801E-3</v>
      </c>
      <c r="D115" s="64">
        <f t="shared" si="8"/>
        <v>-3.3039828238407246E-2</v>
      </c>
      <c r="E115" s="65">
        <f t="shared" si="1"/>
        <v>-2.5051515807138765E-2</v>
      </c>
    </row>
    <row r="116" spans="1:5" ht="14.25" customHeight="1" x14ac:dyDescent="0.2">
      <c r="A116" s="41">
        <v>119.400002</v>
      </c>
      <c r="B116" s="41">
        <v>77.400002000000001</v>
      </c>
      <c r="C116" s="64">
        <f t="shared" si="8"/>
        <v>3.6188166774208316E-2</v>
      </c>
      <c r="D116" s="64">
        <f t="shared" si="8"/>
        <v>1.5384867554393581E-2</v>
      </c>
      <c r="E116" s="65">
        <f t="shared" si="1"/>
        <v>5.1573034328601899E-2</v>
      </c>
    </row>
    <row r="117" spans="1:5" ht="14.25" customHeight="1" x14ac:dyDescent="0.2">
      <c r="A117" s="41">
        <v>123.800003</v>
      </c>
      <c r="B117" s="41">
        <v>78.599997999999999</v>
      </c>
      <c r="C117" s="64">
        <f t="shared" si="8"/>
        <v>2.3154679165984852E-2</v>
      </c>
      <c r="D117" s="64">
        <f t="shared" si="8"/>
        <v>3.0077480682570927E-2</v>
      </c>
      <c r="E117" s="65">
        <f t="shared" si="1"/>
        <v>5.3232159848555782E-2</v>
      </c>
    </row>
    <row r="118" spans="1:5" ht="14.25" customHeight="1" x14ac:dyDescent="0.2">
      <c r="A118" s="41">
        <v>126.699997</v>
      </c>
      <c r="B118" s="41">
        <v>81</v>
      </c>
      <c r="C118" s="64">
        <f t="shared" si="8"/>
        <v>6.2943009493671735E-3</v>
      </c>
      <c r="D118" s="64">
        <f t="shared" si="8"/>
        <v>8.6048104738115552E-3</v>
      </c>
      <c r="E118" s="65">
        <f t="shared" si="1"/>
        <v>1.4899111423178728E-2</v>
      </c>
    </row>
    <row r="119" spans="1:5" ht="14.25" customHeight="1" x14ac:dyDescent="0.2">
      <c r="A119" s="41">
        <v>127.5</v>
      </c>
      <c r="B119" s="41">
        <v>81.699996999999996</v>
      </c>
      <c r="C119" s="64">
        <f t="shared" si="8"/>
        <v>-1.2628407662556001E-2</v>
      </c>
      <c r="D119" s="64">
        <f t="shared" si="8"/>
        <v>-3.0646669306093246E-3</v>
      </c>
      <c r="E119" s="65">
        <f t="shared" si="1"/>
        <v>-1.5693074593165324E-2</v>
      </c>
    </row>
    <row r="120" spans="1:5" ht="14.25" customHeight="1" x14ac:dyDescent="0.2">
      <c r="A120" s="41">
        <v>125.900002</v>
      </c>
      <c r="B120" s="41">
        <v>81.449996999999996</v>
      </c>
      <c r="C120" s="64">
        <f t="shared" si="8"/>
        <v>1.6542306983692238E-2</v>
      </c>
      <c r="D120" s="64">
        <f t="shared" si="8"/>
        <v>1.8851309580956946E-2</v>
      </c>
      <c r="E120" s="65">
        <f t="shared" si="1"/>
        <v>3.5393616564649184E-2</v>
      </c>
    </row>
    <row r="121" spans="1:5" ht="14.25" customHeight="1" x14ac:dyDescent="0.2">
      <c r="A121" s="41">
        <v>128</v>
      </c>
      <c r="B121" s="41">
        <v>83</v>
      </c>
      <c r="C121" s="64">
        <f t="shared" si="8"/>
        <v>-2.5317783945828596E-2</v>
      </c>
      <c r="D121" s="64">
        <f t="shared" si="8"/>
        <v>-2.8721778426868304E-2</v>
      </c>
      <c r="E121" s="65">
        <f t="shared" si="1"/>
        <v>-5.40395623726969E-2</v>
      </c>
    </row>
    <row r="122" spans="1:5" ht="14.25" customHeight="1" x14ac:dyDescent="0.2">
      <c r="A122" s="41">
        <v>124.800003</v>
      </c>
      <c r="B122" s="41">
        <v>80.650002000000001</v>
      </c>
      <c r="C122" s="64">
        <f t="shared" si="8"/>
        <v>1.4320013938498707E-2</v>
      </c>
      <c r="D122" s="64">
        <f t="shared" si="8"/>
        <v>6.7963808520891244E-3</v>
      </c>
      <c r="E122" s="65">
        <f t="shared" si="1"/>
        <v>2.1116394790587831E-2</v>
      </c>
    </row>
    <row r="123" spans="1:5" ht="14.25" customHeight="1" x14ac:dyDescent="0.2">
      <c r="A123" s="41">
        <v>126.599998</v>
      </c>
      <c r="B123" s="41">
        <v>81.199996999999996</v>
      </c>
      <c r="C123" s="64">
        <f t="shared" si="8"/>
        <v>-6.3391257985707401E-3</v>
      </c>
      <c r="D123" s="64">
        <f t="shared" si="8"/>
        <v>-9.9010091612764337E-3</v>
      </c>
      <c r="E123" s="65">
        <f t="shared" si="1"/>
        <v>-1.6240134959847174E-2</v>
      </c>
    </row>
    <row r="124" spans="1:5" ht="14.25" customHeight="1" x14ac:dyDescent="0.2">
      <c r="A124" s="41">
        <v>125.800003</v>
      </c>
      <c r="B124" s="41">
        <v>80.400002000000001</v>
      </c>
      <c r="C124" s="64">
        <f t="shared" si="8"/>
        <v>2.1235536221557907E-2</v>
      </c>
      <c r="D124" s="64">
        <f t="shared" si="8"/>
        <v>-8.1174593955882762E-3</v>
      </c>
      <c r="E124" s="65">
        <f t="shared" si="1"/>
        <v>1.3118076825969631E-2</v>
      </c>
    </row>
    <row r="125" spans="1:5" ht="14.25" customHeight="1" x14ac:dyDescent="0.2">
      <c r="A125" s="41">
        <v>128.5</v>
      </c>
      <c r="B125" s="41">
        <v>79.75</v>
      </c>
      <c r="C125" s="64">
        <f t="shared" si="8"/>
        <v>-1.9474202843955666E-3</v>
      </c>
      <c r="D125" s="64">
        <f t="shared" si="8"/>
        <v>-7.5519300694555066E-3</v>
      </c>
      <c r="E125" s="65">
        <f t="shared" si="1"/>
        <v>-9.4993503538510736E-3</v>
      </c>
    </row>
    <row r="126" spans="1:5" ht="14.25" customHeight="1" x14ac:dyDescent="0.2">
      <c r="A126" s="41">
        <v>128.25</v>
      </c>
      <c r="B126" s="41">
        <v>79.150002000000001</v>
      </c>
      <c r="C126" s="64">
        <f t="shared" si="8"/>
        <v>-9.7943975922876979E-3</v>
      </c>
      <c r="D126" s="64">
        <f t="shared" si="8"/>
        <v>-1.0797170284565475E-2</v>
      </c>
      <c r="E126" s="65">
        <f t="shared" si="1"/>
        <v>-2.0591567876853172E-2</v>
      </c>
    </row>
    <row r="127" spans="1:5" ht="14.25" customHeight="1" x14ac:dyDescent="0.2">
      <c r="A127" s="41">
        <v>127</v>
      </c>
      <c r="B127" s="41">
        <v>78.300003000000004</v>
      </c>
      <c r="C127" s="64">
        <f t="shared" si="8"/>
        <v>-1.9479820663689907E-2</v>
      </c>
      <c r="D127" s="64">
        <f t="shared" si="8"/>
        <v>-5.1216627602897564E-3</v>
      </c>
      <c r="E127" s="65">
        <f t="shared" si="1"/>
        <v>-2.4601483423979664E-2</v>
      </c>
    </row>
    <row r="128" spans="1:5" ht="14.25" customHeight="1" x14ac:dyDescent="0.2">
      <c r="A128" s="41">
        <v>124.550003</v>
      </c>
      <c r="B128" s="41">
        <v>77.900002000000001</v>
      </c>
      <c r="C128" s="64">
        <f t="shared" si="8"/>
        <v>-2.0686221061644736E-2</v>
      </c>
      <c r="D128" s="64">
        <f t="shared" si="8"/>
        <v>-4.5030502433765262E-3</v>
      </c>
      <c r="E128" s="65">
        <f t="shared" si="1"/>
        <v>-2.5189271305021261E-2</v>
      </c>
    </row>
    <row r="129" spans="1:5" ht="14.25" customHeight="1" x14ac:dyDescent="0.2">
      <c r="A129" s="41">
        <v>122</v>
      </c>
      <c r="B129" s="41">
        <v>77.550003000000004</v>
      </c>
      <c r="C129" s="64">
        <f t="shared" si="8"/>
        <v>1.7872100611532195E-2</v>
      </c>
      <c r="D129" s="64">
        <f t="shared" si="8"/>
        <v>5.4576086971781297E-2</v>
      </c>
      <c r="E129" s="65">
        <f t="shared" si="1"/>
        <v>7.2448187583313492E-2</v>
      </c>
    </row>
    <row r="130" spans="1:5" ht="14.25" customHeight="1" x14ac:dyDescent="0.2">
      <c r="A130" s="41">
        <v>124.199997</v>
      </c>
      <c r="B130" s="41">
        <v>81.900002000000001</v>
      </c>
      <c r="C130" s="64">
        <f t="shared" ref="C130:D145" si="9">LN(A131/A130)</f>
        <v>1.6090510374607541E-3</v>
      </c>
      <c r="D130" s="64">
        <f t="shared" si="9"/>
        <v>-7.9681940692010022E-3</v>
      </c>
      <c r="E130" s="65">
        <f t="shared" si="1"/>
        <v>-6.3591430317402478E-3</v>
      </c>
    </row>
    <row r="131" spans="1:5" ht="14.25" customHeight="1" x14ac:dyDescent="0.2">
      <c r="A131" s="41">
        <v>124.400002</v>
      </c>
      <c r="B131" s="41">
        <v>81.25</v>
      </c>
      <c r="C131" s="64">
        <f t="shared" si="9"/>
        <v>4.0180832528465769E-4</v>
      </c>
      <c r="D131" s="64">
        <f t="shared" si="9"/>
        <v>-2.6186009614348457E-2</v>
      </c>
      <c r="E131" s="65">
        <f t="shared" si="1"/>
        <v>-2.57842012890638E-2</v>
      </c>
    </row>
    <row r="132" spans="1:5" ht="14.25" customHeight="1" x14ac:dyDescent="0.2">
      <c r="A132" s="41">
        <v>124.449997</v>
      </c>
      <c r="B132" s="41">
        <v>79.150002000000001</v>
      </c>
      <c r="C132" s="64">
        <f t="shared" si="9"/>
        <v>4.0096285638233087E-3</v>
      </c>
      <c r="D132" s="64">
        <f t="shared" si="9"/>
        <v>6.3144934609314651E-4</v>
      </c>
      <c r="E132" s="65">
        <f t="shared" si="1"/>
        <v>4.6410779099164551E-3</v>
      </c>
    </row>
    <row r="133" spans="1:5" ht="14.25" customHeight="1" x14ac:dyDescent="0.2">
      <c r="A133" s="41">
        <v>124.949997</v>
      </c>
      <c r="B133" s="41">
        <v>79.199996999999996</v>
      </c>
      <c r="C133" s="64">
        <f t="shared" si="9"/>
        <v>-3.6079173665949284E-3</v>
      </c>
      <c r="D133" s="64">
        <f t="shared" si="9"/>
        <v>1.5037940118950746E-2</v>
      </c>
      <c r="E133" s="65">
        <f t="shared" si="1"/>
        <v>1.1430022752355818E-2</v>
      </c>
    </row>
    <row r="134" spans="1:5" ht="14.25" customHeight="1" x14ac:dyDescent="0.2">
      <c r="A134" s="41">
        <v>124.5</v>
      </c>
      <c r="B134" s="41">
        <v>80.400002000000001</v>
      </c>
      <c r="C134" s="64">
        <f t="shared" si="9"/>
        <v>-1.6602957006381733E-2</v>
      </c>
      <c r="D134" s="64">
        <f t="shared" si="9"/>
        <v>2.8205364693407359E-2</v>
      </c>
      <c r="E134" s="65">
        <f t="shared" si="1"/>
        <v>1.1602407687025626E-2</v>
      </c>
    </row>
    <row r="135" spans="1:5" ht="14.25" customHeight="1" x14ac:dyDescent="0.2">
      <c r="A135" s="41">
        <v>122.449997</v>
      </c>
      <c r="B135" s="41">
        <v>82.699996999999996</v>
      </c>
      <c r="C135" s="64">
        <f t="shared" si="9"/>
        <v>-1.23255466459825E-2</v>
      </c>
      <c r="D135" s="64">
        <f t="shared" si="9"/>
        <v>1.2019375899185307E-2</v>
      </c>
      <c r="E135" s="65">
        <f t="shared" si="1"/>
        <v>-3.0617074679719324E-4</v>
      </c>
    </row>
    <row r="136" spans="1:5" ht="14.25" customHeight="1" x14ac:dyDescent="0.2">
      <c r="A136" s="41">
        <v>120.949997</v>
      </c>
      <c r="B136" s="41">
        <v>83.699996999999996</v>
      </c>
      <c r="C136" s="64">
        <f t="shared" si="9"/>
        <v>-9.9709759613734912E-3</v>
      </c>
      <c r="D136" s="64">
        <f t="shared" si="9"/>
        <v>-2.2961661369617695E-2</v>
      </c>
      <c r="E136" s="65">
        <f t="shared" si="1"/>
        <v>-3.2932637330991187E-2</v>
      </c>
    </row>
    <row r="137" spans="1:5" ht="14.25" customHeight="1" x14ac:dyDescent="0.2">
      <c r="A137" s="41">
        <v>119.75</v>
      </c>
      <c r="B137" s="41">
        <v>81.800003000000004</v>
      </c>
      <c r="C137" s="64">
        <f t="shared" si="9"/>
        <v>9.1438543090257875E-3</v>
      </c>
      <c r="D137" s="64">
        <f t="shared" si="9"/>
        <v>-1.8507621970901628E-2</v>
      </c>
      <c r="E137" s="65">
        <f t="shared" si="1"/>
        <v>-9.3637676618758409E-3</v>
      </c>
    </row>
    <row r="138" spans="1:5" ht="14.25" customHeight="1" x14ac:dyDescent="0.2">
      <c r="A138" s="41">
        <v>120.849998</v>
      </c>
      <c r="B138" s="41">
        <v>80.300003000000004</v>
      </c>
      <c r="C138" s="64">
        <f t="shared" si="9"/>
        <v>4.9525401466075491E-3</v>
      </c>
      <c r="D138" s="64">
        <f t="shared" si="9"/>
        <v>-1.246180846631473E-3</v>
      </c>
      <c r="E138" s="65">
        <f t="shared" si="1"/>
        <v>3.7063592999760763E-3</v>
      </c>
    </row>
    <row r="139" spans="1:5" ht="14.25" customHeight="1" x14ac:dyDescent="0.2">
      <c r="A139" s="41">
        <v>121.449997</v>
      </c>
      <c r="B139" s="41">
        <v>80.199996999999996</v>
      </c>
      <c r="C139" s="64">
        <f t="shared" si="9"/>
        <v>2.881110655564327E-2</v>
      </c>
      <c r="D139" s="64">
        <f t="shared" si="9"/>
        <v>2.1585791116166042E-2</v>
      </c>
      <c r="E139" s="65">
        <f t="shared" si="1"/>
        <v>5.0396897671809313E-2</v>
      </c>
    </row>
    <row r="140" spans="1:5" ht="14.25" customHeight="1" x14ac:dyDescent="0.2">
      <c r="A140" s="41">
        <v>125</v>
      </c>
      <c r="B140" s="41">
        <v>81.949996999999996</v>
      </c>
      <c r="C140" s="64">
        <f t="shared" si="9"/>
        <v>-3.7494187816284864E-2</v>
      </c>
      <c r="D140" s="64">
        <f t="shared" si="9"/>
        <v>-2.9095200857441536E-2</v>
      </c>
      <c r="E140" s="65">
        <f t="shared" si="1"/>
        <v>-6.6589388673726407E-2</v>
      </c>
    </row>
    <row r="141" spans="1:5" ht="14.25" customHeight="1" x14ac:dyDescent="0.2">
      <c r="A141" s="41">
        <v>120.400002</v>
      </c>
      <c r="B141" s="41">
        <v>79.599997999999999</v>
      </c>
      <c r="C141" s="64">
        <f t="shared" si="9"/>
        <v>-8.3403317770959166E-3</v>
      </c>
      <c r="D141" s="64">
        <f t="shared" si="9"/>
        <v>3.5784225615926514E-2</v>
      </c>
      <c r="E141" s="65">
        <f t="shared" si="1"/>
        <v>2.7443893838830599E-2</v>
      </c>
    </row>
    <row r="142" spans="1:5" ht="14.25" customHeight="1" x14ac:dyDescent="0.2">
      <c r="A142" s="41">
        <v>119.400002</v>
      </c>
      <c r="B142" s="41">
        <v>82.5</v>
      </c>
      <c r="C142" s="64">
        <f t="shared" si="9"/>
        <v>-6.3012179708478878E-3</v>
      </c>
      <c r="D142" s="64">
        <f t="shared" si="9"/>
        <v>1.2113629732216869E-3</v>
      </c>
      <c r="E142" s="65">
        <f t="shared" si="1"/>
        <v>-5.0898549976262008E-3</v>
      </c>
    </row>
    <row r="143" spans="1:5" ht="14.25" customHeight="1" x14ac:dyDescent="0.2">
      <c r="A143" s="41">
        <v>118.650002</v>
      </c>
      <c r="B143" s="41">
        <v>82.599997999999999</v>
      </c>
      <c r="C143" s="64">
        <f t="shared" si="9"/>
        <v>5.8823362893304539E-3</v>
      </c>
      <c r="D143" s="64">
        <f t="shared" si="9"/>
        <v>-9.7323760303395963E-3</v>
      </c>
      <c r="E143" s="65">
        <f t="shared" si="1"/>
        <v>-3.8500397410091425E-3</v>
      </c>
    </row>
    <row r="144" spans="1:5" ht="14.25" customHeight="1" x14ac:dyDescent="0.2">
      <c r="A144" s="41">
        <v>119.349998</v>
      </c>
      <c r="B144" s="41">
        <v>81.800003000000004</v>
      </c>
      <c r="C144" s="64">
        <f t="shared" si="9"/>
        <v>1.2075974307748536E-2</v>
      </c>
      <c r="D144" s="64">
        <f t="shared" si="9"/>
        <v>-1.9753802817533084E-2</v>
      </c>
      <c r="E144" s="65">
        <f t="shared" si="1"/>
        <v>-7.6778285097845473E-3</v>
      </c>
    </row>
    <row r="145" spans="1:5" ht="14.25" customHeight="1" x14ac:dyDescent="0.2">
      <c r="A145" s="41">
        <v>120.800003</v>
      </c>
      <c r="B145" s="41">
        <v>80.199996999999996</v>
      </c>
      <c r="C145" s="64">
        <f t="shared" si="9"/>
        <v>7.8334516275477169E-3</v>
      </c>
      <c r="D145" s="64">
        <f t="shared" si="9"/>
        <v>-1.0025084023977627E-2</v>
      </c>
      <c r="E145" s="65">
        <f t="shared" si="1"/>
        <v>-2.1916323964299104E-3</v>
      </c>
    </row>
    <row r="146" spans="1:5" ht="14.25" customHeight="1" x14ac:dyDescent="0.2">
      <c r="A146" s="41">
        <v>121.75</v>
      </c>
      <c r="B146" s="41">
        <v>79.400002000000001</v>
      </c>
      <c r="C146" s="64">
        <f t="shared" ref="C146:D161" si="10">LN(A147/A146)</f>
        <v>-1.9490544253778826E-2</v>
      </c>
      <c r="D146" s="64">
        <f t="shared" si="10"/>
        <v>1.624014465917448E-2</v>
      </c>
      <c r="E146" s="65">
        <f t="shared" si="1"/>
        <v>-3.250399594604346E-3</v>
      </c>
    </row>
    <row r="147" spans="1:5" ht="14.25" customHeight="1" x14ac:dyDescent="0.2">
      <c r="A147" s="41">
        <v>119.400002</v>
      </c>
      <c r="B147" s="41">
        <v>80.699996999999996</v>
      </c>
      <c r="C147" s="64">
        <f t="shared" si="10"/>
        <v>-1.6892293279149234E-2</v>
      </c>
      <c r="D147" s="64">
        <f t="shared" si="10"/>
        <v>-1.4981516440894953E-2</v>
      </c>
      <c r="E147" s="65">
        <f t="shared" si="1"/>
        <v>-3.1873809720044187E-2</v>
      </c>
    </row>
    <row r="148" spans="1:5" ht="14.25" customHeight="1" x14ac:dyDescent="0.2">
      <c r="A148" s="41">
        <v>117.400002</v>
      </c>
      <c r="B148" s="41">
        <v>79.5</v>
      </c>
      <c r="C148" s="64">
        <f t="shared" si="10"/>
        <v>-7.2665332079794439E-3</v>
      </c>
      <c r="D148" s="64">
        <f t="shared" si="10"/>
        <v>-1.0113904356370369E-2</v>
      </c>
      <c r="E148" s="65">
        <f t="shared" si="1"/>
        <v>-1.7380437564349812E-2</v>
      </c>
    </row>
    <row r="149" spans="1:5" ht="14.25" customHeight="1" x14ac:dyDescent="0.2">
      <c r="A149" s="41">
        <v>116.550003</v>
      </c>
      <c r="B149" s="41">
        <v>78.699996999999996</v>
      </c>
      <c r="C149" s="64">
        <f t="shared" si="10"/>
        <v>-2.8722626858648164E-2</v>
      </c>
      <c r="D149" s="64">
        <f t="shared" si="10"/>
        <v>-3.1816763657928418E-3</v>
      </c>
      <c r="E149" s="65">
        <f t="shared" si="1"/>
        <v>-3.1904303224441002E-2</v>
      </c>
    </row>
    <row r="150" spans="1:5" ht="14.25" customHeight="1" x14ac:dyDescent="0.2">
      <c r="A150" s="41">
        <v>113.25</v>
      </c>
      <c r="B150" s="41">
        <v>78.449996999999996</v>
      </c>
      <c r="C150" s="64">
        <f t="shared" si="10"/>
        <v>2.2266826682487001E-2</v>
      </c>
      <c r="D150" s="64">
        <f t="shared" si="10"/>
        <v>2.0814388167401197E-2</v>
      </c>
      <c r="E150" s="65">
        <f t="shared" si="1"/>
        <v>4.3081214849888194E-2</v>
      </c>
    </row>
    <row r="151" spans="1:5" ht="14.25" customHeight="1" x14ac:dyDescent="0.2">
      <c r="A151" s="41">
        <v>115.800003</v>
      </c>
      <c r="B151" s="41">
        <v>80.099997999999999</v>
      </c>
      <c r="C151" s="64">
        <f t="shared" si="10"/>
        <v>8.1703055033762878E-3</v>
      </c>
      <c r="D151" s="64">
        <f t="shared" si="10"/>
        <v>-1.6362794170625496E-2</v>
      </c>
      <c r="E151" s="65">
        <f t="shared" si="1"/>
        <v>-8.1924886672492085E-3</v>
      </c>
    </row>
    <row r="152" spans="1:5" ht="14.25" customHeight="1" x14ac:dyDescent="0.2">
      <c r="A152" s="41">
        <v>116.75</v>
      </c>
      <c r="B152" s="41">
        <v>78.800003000000004</v>
      </c>
      <c r="C152" s="64">
        <f t="shared" si="10"/>
        <v>-9.8989576117678203E-3</v>
      </c>
      <c r="D152" s="64">
        <f t="shared" si="10"/>
        <v>-7.6434257468055294E-3</v>
      </c>
      <c r="E152" s="65">
        <f t="shared" si="1"/>
        <v>-1.754238335857335E-2</v>
      </c>
    </row>
    <row r="153" spans="1:5" ht="14.25" customHeight="1" x14ac:dyDescent="0.2">
      <c r="A153" s="41">
        <v>115.599998</v>
      </c>
      <c r="B153" s="41">
        <v>78.199996999999996</v>
      </c>
      <c r="C153" s="64">
        <f t="shared" si="10"/>
        <v>2.5918286647223796E-3</v>
      </c>
      <c r="D153" s="64">
        <f t="shared" si="10"/>
        <v>-9.6370810598839125E-3</v>
      </c>
      <c r="E153" s="65">
        <f t="shared" si="1"/>
        <v>-7.0452523951615329E-3</v>
      </c>
    </row>
    <row r="154" spans="1:5" ht="14.25" customHeight="1" x14ac:dyDescent="0.2">
      <c r="A154" s="41">
        <v>115.900002</v>
      </c>
      <c r="B154" s="41">
        <v>77.449996999999996</v>
      </c>
      <c r="C154" s="64">
        <f t="shared" si="10"/>
        <v>-6.0580453818374382E-3</v>
      </c>
      <c r="D154" s="64">
        <f t="shared" si="10"/>
        <v>-1.4959550519319013E-2</v>
      </c>
      <c r="E154" s="65">
        <f t="shared" si="1"/>
        <v>-2.1017595901156452E-2</v>
      </c>
    </row>
    <row r="155" spans="1:5" ht="14.25" customHeight="1" x14ac:dyDescent="0.2">
      <c r="A155" s="41">
        <v>115.199997</v>
      </c>
      <c r="B155" s="41">
        <v>76.300003000000004</v>
      </c>
      <c r="C155" s="64">
        <f t="shared" si="10"/>
        <v>5.1948688255064601E-3</v>
      </c>
      <c r="D155" s="64">
        <f t="shared" si="10"/>
        <v>-4.5977880667801146E-3</v>
      </c>
      <c r="E155" s="65">
        <f t="shared" si="1"/>
        <v>5.9708075872634547E-4</v>
      </c>
    </row>
    <row r="156" spans="1:5" ht="14.25" customHeight="1" x14ac:dyDescent="0.2">
      <c r="A156" s="41">
        <v>115.800003</v>
      </c>
      <c r="B156" s="41">
        <v>75.949996999999996</v>
      </c>
      <c r="C156" s="64">
        <f t="shared" si="10"/>
        <v>8.1703055033762878E-3</v>
      </c>
      <c r="D156" s="64">
        <f t="shared" si="10"/>
        <v>3.2862337804109155E-3</v>
      </c>
      <c r="E156" s="65">
        <f t="shared" si="1"/>
        <v>1.1456539283787204E-2</v>
      </c>
    </row>
    <row r="157" spans="1:5" ht="14.25" customHeight="1" x14ac:dyDescent="0.2">
      <c r="A157" s="41">
        <v>116.75</v>
      </c>
      <c r="B157" s="41">
        <v>76.199996999999996</v>
      </c>
      <c r="C157" s="64">
        <f t="shared" si="10"/>
        <v>6.4034370352070071E-3</v>
      </c>
      <c r="D157" s="64">
        <f t="shared" si="10"/>
        <v>-5.9229789330425128E-3</v>
      </c>
      <c r="E157" s="65">
        <f t="shared" si="1"/>
        <v>4.8045810216449433E-4</v>
      </c>
    </row>
    <row r="158" spans="1:5" ht="14.25" customHeight="1" x14ac:dyDescent="0.2">
      <c r="A158" s="41">
        <v>117.5</v>
      </c>
      <c r="B158" s="41">
        <v>75.75</v>
      </c>
      <c r="C158" s="64">
        <f t="shared" si="10"/>
        <v>5.9397460070732648E-3</v>
      </c>
      <c r="D158" s="64">
        <f t="shared" si="10"/>
        <v>9.1984487442578061E-3</v>
      </c>
      <c r="E158" s="65">
        <f t="shared" si="1"/>
        <v>1.5138194751331071E-2</v>
      </c>
    </row>
    <row r="159" spans="1:5" ht="14.25" customHeight="1" x14ac:dyDescent="0.2">
      <c r="A159" s="41">
        <v>118.199997</v>
      </c>
      <c r="B159" s="41">
        <v>76.449996999999996</v>
      </c>
      <c r="C159" s="64">
        <f t="shared" si="10"/>
        <v>2.5348809838990813E-3</v>
      </c>
      <c r="D159" s="64">
        <f t="shared" si="10"/>
        <v>-1.8482295080914975E-2</v>
      </c>
      <c r="E159" s="65">
        <f t="shared" si="1"/>
        <v>-1.5947414097015895E-2</v>
      </c>
    </row>
    <row r="160" spans="1:5" ht="14.25" customHeight="1" x14ac:dyDescent="0.2">
      <c r="A160" s="41">
        <v>118.5</v>
      </c>
      <c r="B160" s="41">
        <v>75.050003000000004</v>
      </c>
      <c r="C160" s="64">
        <f t="shared" si="10"/>
        <v>-1.0604553248797112E-2</v>
      </c>
      <c r="D160" s="64">
        <f t="shared" si="10"/>
        <v>-1.9509599491904124E-2</v>
      </c>
      <c r="E160" s="65">
        <f t="shared" si="1"/>
        <v>-3.0114152740701235E-2</v>
      </c>
    </row>
    <row r="161" spans="1:5" ht="14.25" customHeight="1" x14ac:dyDescent="0.2">
      <c r="A161" s="41">
        <v>117.25</v>
      </c>
      <c r="B161" s="41">
        <v>73.599997999999999</v>
      </c>
      <c r="C161" s="64">
        <f t="shared" si="10"/>
        <v>8.0696722648981208E-3</v>
      </c>
      <c r="D161" s="64">
        <f t="shared" si="10"/>
        <v>-3.4557689881117543E-2</v>
      </c>
      <c r="E161" s="65">
        <f t="shared" si="1"/>
        <v>-2.6488017616219422E-2</v>
      </c>
    </row>
    <row r="162" spans="1:5" ht="14.25" customHeight="1" x14ac:dyDescent="0.2">
      <c r="A162" s="41">
        <v>118.199997</v>
      </c>
      <c r="B162" s="41">
        <v>71.099997999999999</v>
      </c>
      <c r="C162" s="64">
        <f t="shared" ref="C162:D177" si="11">LN(A163/A162)</f>
        <v>-1.0204144793530656E-2</v>
      </c>
      <c r="D162" s="64">
        <f t="shared" si="11"/>
        <v>-2.8168469329734854E-3</v>
      </c>
      <c r="E162" s="65">
        <f t="shared" si="1"/>
        <v>-1.3020991726504141E-2</v>
      </c>
    </row>
    <row r="163" spans="1:5" ht="14.25" customHeight="1" x14ac:dyDescent="0.2">
      <c r="A163" s="41">
        <v>117</v>
      </c>
      <c r="B163" s="41">
        <v>70.900002000000001</v>
      </c>
      <c r="C163" s="64">
        <f t="shared" si="11"/>
        <v>-1.1173326527252685E-2</v>
      </c>
      <c r="D163" s="64">
        <f t="shared" si="11"/>
        <v>-7.0771701737388946E-3</v>
      </c>
      <c r="E163" s="65">
        <f t="shared" si="1"/>
        <v>-1.8250496700991579E-2</v>
      </c>
    </row>
    <row r="164" spans="1:5" ht="14.25" customHeight="1" x14ac:dyDescent="0.2">
      <c r="A164" s="41">
        <v>115.699997</v>
      </c>
      <c r="B164" s="41">
        <v>70.400002000000001</v>
      </c>
      <c r="C164" s="64">
        <f t="shared" si="11"/>
        <v>1.3734172964373514E-2</v>
      </c>
      <c r="D164" s="64">
        <f t="shared" si="11"/>
        <v>-2.0086786975827796E-2</v>
      </c>
      <c r="E164" s="65">
        <f t="shared" si="1"/>
        <v>-6.3526140114542815E-3</v>
      </c>
    </row>
    <row r="165" spans="1:5" ht="14.25" customHeight="1" x14ac:dyDescent="0.2">
      <c r="A165" s="41">
        <v>117.300003</v>
      </c>
      <c r="B165" s="41">
        <v>69</v>
      </c>
      <c r="C165" s="64">
        <f t="shared" si="11"/>
        <v>5.102043271976533E-3</v>
      </c>
      <c r="D165" s="64">
        <f t="shared" si="11"/>
        <v>4.9480057263369716E-2</v>
      </c>
      <c r="E165" s="65">
        <f t="shared" si="1"/>
        <v>5.4582100535346248E-2</v>
      </c>
    </row>
    <row r="166" spans="1:5" ht="14.25" customHeight="1" x14ac:dyDescent="0.2">
      <c r="A166" s="41">
        <v>117.900002</v>
      </c>
      <c r="B166" s="41">
        <v>72.5</v>
      </c>
      <c r="C166" s="64">
        <f t="shared" si="11"/>
        <v>-8.090357128653863E-3</v>
      </c>
      <c r="D166" s="64">
        <f t="shared" si="11"/>
        <v>1.0291686036547506E-2</v>
      </c>
      <c r="E166" s="65">
        <f t="shared" si="1"/>
        <v>2.2013289078936429E-3</v>
      </c>
    </row>
    <row r="167" spans="1:5" ht="14.25" customHeight="1" x14ac:dyDescent="0.2">
      <c r="A167" s="41">
        <v>116.949997</v>
      </c>
      <c r="B167" s="41">
        <v>73.25</v>
      </c>
      <c r="C167" s="64">
        <f t="shared" si="11"/>
        <v>1.1899851682764868E-2</v>
      </c>
      <c r="D167" s="64">
        <f t="shared" si="11"/>
        <v>-3.1198370855861281E-2</v>
      </c>
      <c r="E167" s="65">
        <f t="shared" si="1"/>
        <v>-1.9298519173096412E-2</v>
      </c>
    </row>
    <row r="168" spans="1:5" ht="14.25" customHeight="1" x14ac:dyDescent="0.2">
      <c r="A168" s="41">
        <v>118.349998</v>
      </c>
      <c r="B168" s="41">
        <v>71</v>
      </c>
      <c r="C168" s="64">
        <f t="shared" si="11"/>
        <v>-2.0056127954599837E-2</v>
      </c>
      <c r="D168" s="64">
        <f t="shared" si="11"/>
        <v>1.7452449951226207E-2</v>
      </c>
      <c r="E168" s="65">
        <f t="shared" si="1"/>
        <v>-2.6036780033736294E-3</v>
      </c>
    </row>
    <row r="169" spans="1:5" ht="14.25" customHeight="1" x14ac:dyDescent="0.2">
      <c r="A169" s="41">
        <v>116</v>
      </c>
      <c r="B169" s="41">
        <v>72.25</v>
      </c>
      <c r="C169" s="64">
        <f t="shared" si="11"/>
        <v>-6.4865092296067734E-3</v>
      </c>
      <c r="D169" s="64">
        <f t="shared" si="11"/>
        <v>5.5210905529997443E-3</v>
      </c>
      <c r="E169" s="65">
        <f t="shared" si="1"/>
        <v>-9.6541867660702909E-4</v>
      </c>
    </row>
    <row r="170" spans="1:5" ht="14.25" customHeight="1" x14ac:dyDescent="0.2">
      <c r="A170" s="41">
        <v>115.25</v>
      </c>
      <c r="B170" s="41">
        <v>72.650002000000001</v>
      </c>
      <c r="C170" s="64">
        <f t="shared" si="11"/>
        <v>-3.0839448383079702E-2</v>
      </c>
      <c r="D170" s="64">
        <f t="shared" si="11"/>
        <v>-5.1546912948282043E-2</v>
      </c>
      <c r="E170" s="65">
        <f t="shared" si="1"/>
        <v>-8.2386361331361749E-2</v>
      </c>
    </row>
    <row r="171" spans="1:5" ht="14.25" customHeight="1" x14ac:dyDescent="0.2">
      <c r="A171" s="41">
        <v>111.75</v>
      </c>
      <c r="B171" s="41">
        <v>69</v>
      </c>
      <c r="C171" s="64">
        <f t="shared" si="11"/>
        <v>2.2346378014163628E-3</v>
      </c>
      <c r="D171" s="64">
        <f t="shared" si="11"/>
        <v>3.6166404701885148E-3</v>
      </c>
      <c r="E171" s="65">
        <f t="shared" si="1"/>
        <v>5.8512782716048772E-3</v>
      </c>
    </row>
    <row r="172" spans="1:5" ht="14.25" customHeight="1" x14ac:dyDescent="0.2">
      <c r="A172" s="41">
        <v>112</v>
      </c>
      <c r="B172" s="41">
        <v>69.25</v>
      </c>
      <c r="C172" s="64">
        <f t="shared" si="11"/>
        <v>2.8170850925029189E-2</v>
      </c>
      <c r="D172" s="64">
        <f t="shared" si="11"/>
        <v>5.0413935372933963E-3</v>
      </c>
      <c r="E172" s="65">
        <f t="shared" si="1"/>
        <v>3.3212244462322585E-2</v>
      </c>
    </row>
    <row r="173" spans="1:5" ht="14.25" customHeight="1" x14ac:dyDescent="0.2">
      <c r="A173" s="41">
        <v>115.199997</v>
      </c>
      <c r="B173" s="41">
        <v>69.599997999999999</v>
      </c>
      <c r="C173" s="64">
        <f t="shared" si="11"/>
        <v>1.7212129325518327E-2</v>
      </c>
      <c r="D173" s="64">
        <f t="shared" si="11"/>
        <v>3.8059632053752721E-2</v>
      </c>
      <c r="E173" s="65">
        <f t="shared" si="1"/>
        <v>5.5271761379271048E-2</v>
      </c>
    </row>
    <row r="174" spans="1:5" ht="14.25" customHeight="1" x14ac:dyDescent="0.2">
      <c r="A174" s="41">
        <v>117.199997</v>
      </c>
      <c r="B174" s="41">
        <v>72.300003000000004</v>
      </c>
      <c r="C174" s="64">
        <f t="shared" si="11"/>
        <v>-8.1388070781765083E-3</v>
      </c>
      <c r="D174" s="64">
        <f t="shared" si="11"/>
        <v>2.5265924897800052E-2</v>
      </c>
      <c r="E174" s="65">
        <f t="shared" si="1"/>
        <v>1.7127117819623543E-2</v>
      </c>
    </row>
    <row r="175" spans="1:5" ht="14.25" customHeight="1" x14ac:dyDescent="0.2">
      <c r="A175" s="41">
        <v>116.25</v>
      </c>
      <c r="B175" s="41">
        <v>74.150002000000001</v>
      </c>
      <c r="C175" s="64">
        <f t="shared" si="11"/>
        <v>6.4308903302903314E-3</v>
      </c>
      <c r="D175" s="64">
        <f t="shared" si="11"/>
        <v>-3.3772405385389258E-3</v>
      </c>
      <c r="E175" s="65">
        <f t="shared" si="1"/>
        <v>3.0536497917514056E-3</v>
      </c>
    </row>
    <row r="176" spans="1:5" ht="14.25" customHeight="1" x14ac:dyDescent="0.2">
      <c r="A176" s="41">
        <v>117</v>
      </c>
      <c r="B176" s="41">
        <v>73.900002000000001</v>
      </c>
      <c r="C176" s="64">
        <f t="shared" si="11"/>
        <v>2.8645614688260199E-2</v>
      </c>
      <c r="D176" s="64">
        <f t="shared" si="11"/>
        <v>-1.3624188568300897E-2</v>
      </c>
      <c r="E176" s="65">
        <f t="shared" si="1"/>
        <v>1.5021426119959302E-2</v>
      </c>
    </row>
    <row r="177" spans="1:5" ht="14.25" customHeight="1" x14ac:dyDescent="0.2">
      <c r="A177" s="41">
        <v>120.400002</v>
      </c>
      <c r="B177" s="41">
        <v>72.900002000000001</v>
      </c>
      <c r="C177" s="64">
        <f t="shared" si="11"/>
        <v>4.9709961107249059E-3</v>
      </c>
      <c r="D177" s="64">
        <f t="shared" si="11"/>
        <v>-5.5021045888252766E-3</v>
      </c>
      <c r="E177" s="65">
        <f t="shared" si="1"/>
        <v>-5.3110847810037068E-4</v>
      </c>
    </row>
    <row r="178" spans="1:5" ht="14.25" customHeight="1" x14ac:dyDescent="0.2">
      <c r="A178" s="41">
        <v>121</v>
      </c>
      <c r="B178" s="41">
        <v>72.5</v>
      </c>
      <c r="C178" s="64">
        <f t="shared" ref="C178:D193" si="12">LN(A179/A178)</f>
        <v>1.027758275824023E-2</v>
      </c>
      <c r="D178" s="64">
        <f t="shared" si="12"/>
        <v>1.4378925975395924E-2</v>
      </c>
      <c r="E178" s="65">
        <f t="shared" si="1"/>
        <v>2.4656508733636152E-2</v>
      </c>
    </row>
    <row r="179" spans="1:5" ht="14.25" customHeight="1" x14ac:dyDescent="0.2">
      <c r="A179" s="41">
        <v>122.25</v>
      </c>
      <c r="B179" s="41">
        <v>73.550003000000004</v>
      </c>
      <c r="C179" s="64">
        <f t="shared" si="12"/>
        <v>-1.7327149526644298E-2</v>
      </c>
      <c r="D179" s="64">
        <f t="shared" si="12"/>
        <v>-7.5060466876337969E-3</v>
      </c>
      <c r="E179" s="65">
        <f t="shared" si="1"/>
        <v>-2.4833196214278094E-2</v>
      </c>
    </row>
    <row r="180" spans="1:5" ht="14.25" customHeight="1" x14ac:dyDescent="0.2">
      <c r="A180" s="41">
        <v>120.150002</v>
      </c>
      <c r="B180" s="41">
        <v>73</v>
      </c>
      <c r="C180" s="64">
        <f t="shared" si="12"/>
        <v>2.7500177239694699E-2</v>
      </c>
      <c r="D180" s="64">
        <f t="shared" si="12"/>
        <v>0</v>
      </c>
      <c r="E180" s="65">
        <f t="shared" si="1"/>
        <v>2.7500177239694699E-2</v>
      </c>
    </row>
    <row r="181" spans="1:5" ht="14.25" customHeight="1" x14ac:dyDescent="0.2">
      <c r="A181" s="41">
        <v>123.5</v>
      </c>
      <c r="B181" s="41">
        <v>73</v>
      </c>
      <c r="C181" s="64">
        <f t="shared" si="12"/>
        <v>6.8589980977468504E-3</v>
      </c>
      <c r="D181" s="64">
        <f t="shared" si="12"/>
        <v>-1.8666258960742456E-2</v>
      </c>
      <c r="E181" s="65">
        <f t="shared" si="1"/>
        <v>-1.1807260862995606E-2</v>
      </c>
    </row>
    <row r="182" spans="1:5" ht="14.25" customHeight="1" x14ac:dyDescent="0.2">
      <c r="A182" s="41">
        <v>124.349998</v>
      </c>
      <c r="B182" s="41">
        <v>71.650002000000001</v>
      </c>
      <c r="C182" s="64">
        <f t="shared" si="12"/>
        <v>-1.2950387491148643E-2</v>
      </c>
      <c r="D182" s="64">
        <f t="shared" si="12"/>
        <v>3.4831103557636228E-3</v>
      </c>
      <c r="E182" s="65">
        <f t="shared" si="1"/>
        <v>-9.4672771353850205E-3</v>
      </c>
    </row>
    <row r="183" spans="1:5" ht="14.25" customHeight="1" x14ac:dyDescent="0.2">
      <c r="A183" s="41">
        <v>122.75</v>
      </c>
      <c r="B183" s="41">
        <v>71.900002000000001</v>
      </c>
      <c r="C183" s="64">
        <f t="shared" si="12"/>
        <v>-2.6833395303064576E-2</v>
      </c>
      <c r="D183" s="64">
        <f t="shared" si="12"/>
        <v>-1.2596415502096874E-2</v>
      </c>
      <c r="E183" s="65">
        <f t="shared" si="1"/>
        <v>-3.9429810805161447E-2</v>
      </c>
    </row>
    <row r="184" spans="1:5" ht="14.25" customHeight="1" x14ac:dyDescent="0.2">
      <c r="A184" s="41">
        <v>119.5</v>
      </c>
      <c r="B184" s="41">
        <v>71</v>
      </c>
      <c r="C184" s="64">
        <f t="shared" si="12"/>
        <v>3.5351013111563474E-2</v>
      </c>
      <c r="D184" s="64">
        <f t="shared" si="12"/>
        <v>-9.1971219101999475E-3</v>
      </c>
      <c r="E184" s="65">
        <f t="shared" si="1"/>
        <v>2.6153891201363529E-2</v>
      </c>
    </row>
    <row r="185" spans="1:5" ht="14.25" customHeight="1" x14ac:dyDescent="0.2">
      <c r="A185" s="41">
        <v>123.800003</v>
      </c>
      <c r="B185" s="41">
        <v>70.349997999999999</v>
      </c>
      <c r="C185" s="64">
        <f t="shared" si="12"/>
        <v>-3.2362568043859813E-3</v>
      </c>
      <c r="D185" s="64">
        <f t="shared" si="12"/>
        <v>1.2010021151982141E-2</v>
      </c>
      <c r="E185" s="65">
        <f t="shared" si="1"/>
        <v>8.7737643475961601E-3</v>
      </c>
    </row>
    <row r="186" spans="1:5" ht="14.25" customHeight="1" x14ac:dyDescent="0.2">
      <c r="A186" s="41">
        <v>123.400002</v>
      </c>
      <c r="B186" s="41">
        <v>71.199996999999996</v>
      </c>
      <c r="C186" s="64">
        <f t="shared" si="12"/>
        <v>1.6077516469040688E-2</v>
      </c>
      <c r="D186" s="64">
        <f t="shared" si="12"/>
        <v>1.9472117999443071E-2</v>
      </c>
      <c r="E186" s="65">
        <f t="shared" si="1"/>
        <v>3.5549634468483762E-2</v>
      </c>
    </row>
    <row r="187" spans="1:5" ht="14.25" customHeight="1" x14ac:dyDescent="0.2">
      <c r="A187" s="41">
        <v>125.400002</v>
      </c>
      <c r="B187" s="41">
        <v>72.599997999999999</v>
      </c>
      <c r="C187" s="64">
        <f t="shared" si="12"/>
        <v>4.1395953529064153E-2</v>
      </c>
      <c r="D187" s="64">
        <f t="shared" si="12"/>
        <v>6.4021912152933791E-2</v>
      </c>
      <c r="E187" s="65">
        <f t="shared" si="1"/>
        <v>0.10541786568199794</v>
      </c>
    </row>
    <row r="188" spans="1:5" ht="14.25" customHeight="1" x14ac:dyDescent="0.2">
      <c r="A188" s="41">
        <v>130.699997</v>
      </c>
      <c r="B188" s="41">
        <v>77.400002000000001</v>
      </c>
      <c r="C188" s="64">
        <f t="shared" si="12"/>
        <v>4.1993037948854749E-3</v>
      </c>
      <c r="D188" s="64">
        <f t="shared" si="12"/>
        <v>-6.4625527289599181E-4</v>
      </c>
      <c r="E188" s="65">
        <f t="shared" si="1"/>
        <v>3.5530485219894829E-3</v>
      </c>
    </row>
    <row r="189" spans="1:5" ht="14.25" customHeight="1" x14ac:dyDescent="0.2">
      <c r="A189" s="41">
        <v>131.25</v>
      </c>
      <c r="B189" s="41">
        <v>77.349997999999999</v>
      </c>
      <c r="C189" s="64">
        <f t="shared" si="12"/>
        <v>-1.1879833279635894E-2</v>
      </c>
      <c r="D189" s="64">
        <f t="shared" si="12"/>
        <v>5.7768717419571979E-2</v>
      </c>
      <c r="E189" s="65">
        <f t="shared" si="1"/>
        <v>4.5888884139936081E-2</v>
      </c>
    </row>
    <row r="190" spans="1:5" ht="14.25" customHeight="1" x14ac:dyDescent="0.2">
      <c r="A190" s="41">
        <v>129.699997</v>
      </c>
      <c r="B190" s="41">
        <v>81.949996999999996</v>
      </c>
      <c r="C190" s="64">
        <f t="shared" si="12"/>
        <v>-2.315732493149729E-3</v>
      </c>
      <c r="D190" s="64">
        <f t="shared" si="12"/>
        <v>8.5055798833096278E-3</v>
      </c>
      <c r="E190" s="65">
        <f t="shared" si="1"/>
        <v>6.1898473901598992E-3</v>
      </c>
    </row>
    <row r="191" spans="1:5" ht="14.25" customHeight="1" x14ac:dyDescent="0.2">
      <c r="A191" s="41">
        <v>129.39999399999999</v>
      </c>
      <c r="B191" s="41">
        <v>82.650002000000001</v>
      </c>
      <c r="C191" s="64">
        <f t="shared" si="12"/>
        <v>4.974655003710466E-2</v>
      </c>
      <c r="D191" s="64">
        <f t="shared" si="12"/>
        <v>-2.0165693793021251E-2</v>
      </c>
      <c r="E191" s="65">
        <f t="shared" si="1"/>
        <v>2.9580856244083409E-2</v>
      </c>
    </row>
    <row r="192" spans="1:5" ht="14.25" customHeight="1" x14ac:dyDescent="0.2">
      <c r="A192" s="41">
        <v>136</v>
      </c>
      <c r="B192" s="41">
        <v>81</v>
      </c>
      <c r="C192" s="64">
        <f t="shared" si="12"/>
        <v>-5.5299680094610861E-3</v>
      </c>
      <c r="D192" s="64">
        <f t="shared" si="12"/>
        <v>-6.8133185242896625E-3</v>
      </c>
      <c r="E192" s="65">
        <f t="shared" si="1"/>
        <v>-1.2343286533750749E-2</v>
      </c>
    </row>
    <row r="193" spans="1:5" ht="14.25" customHeight="1" x14ac:dyDescent="0.2">
      <c r="A193" s="41">
        <v>135.25</v>
      </c>
      <c r="B193" s="41">
        <v>80.449996999999996</v>
      </c>
      <c r="C193" s="64">
        <f t="shared" si="12"/>
        <v>2.2661831874611987E-2</v>
      </c>
      <c r="D193" s="64">
        <f t="shared" si="12"/>
        <v>-1.6291024552650663E-2</v>
      </c>
      <c r="E193" s="65">
        <f t="shared" si="1"/>
        <v>6.3708073219613248E-3</v>
      </c>
    </row>
    <row r="194" spans="1:5" ht="14.25" customHeight="1" x14ac:dyDescent="0.2">
      <c r="A194" s="41">
        <v>138.35000600000001</v>
      </c>
      <c r="B194" s="41">
        <v>79.150002000000001</v>
      </c>
      <c r="C194" s="64">
        <f t="shared" ref="C194:D209" si="13">LN(A195/A194)</f>
        <v>1.1141089182454688E-2</v>
      </c>
      <c r="D194" s="64">
        <f t="shared" si="13"/>
        <v>-1.1435982175235844E-2</v>
      </c>
      <c r="E194" s="65">
        <f t="shared" si="1"/>
        <v>-2.9489299278115562E-4</v>
      </c>
    </row>
    <row r="195" spans="1:5" ht="14.25" customHeight="1" x14ac:dyDescent="0.2">
      <c r="A195" s="41">
        <v>139.89999399999999</v>
      </c>
      <c r="B195" s="41">
        <v>78.25</v>
      </c>
      <c r="C195" s="64">
        <f t="shared" si="13"/>
        <v>6.0574282361421745E-3</v>
      </c>
      <c r="D195" s="64">
        <f t="shared" si="13"/>
        <v>6.3694482854799285E-3</v>
      </c>
      <c r="E195" s="65">
        <f t="shared" si="1"/>
        <v>1.2426876521622103E-2</v>
      </c>
    </row>
    <row r="196" spans="1:5" ht="14.25" customHeight="1" x14ac:dyDescent="0.2">
      <c r="A196" s="41">
        <v>140.75</v>
      </c>
      <c r="B196" s="41">
        <v>78.75</v>
      </c>
      <c r="C196" s="64">
        <f t="shared" si="13"/>
        <v>2.0046431377052927E-2</v>
      </c>
      <c r="D196" s="64">
        <f t="shared" si="13"/>
        <v>-1.3423058942180108E-2</v>
      </c>
      <c r="E196" s="65">
        <f t="shared" si="1"/>
        <v>6.6233724348728189E-3</v>
      </c>
    </row>
    <row r="197" spans="1:5" ht="14.25" customHeight="1" x14ac:dyDescent="0.2">
      <c r="A197" s="41">
        <v>143.60000600000001</v>
      </c>
      <c r="B197" s="41">
        <v>77.699996999999996</v>
      </c>
      <c r="C197" s="64">
        <f t="shared" si="13"/>
        <v>3.5571444163428917E-2</v>
      </c>
      <c r="D197" s="64">
        <f t="shared" si="13"/>
        <v>-1.2301832296255777E-2</v>
      </c>
      <c r="E197" s="65">
        <f t="shared" si="1"/>
        <v>2.3269611867173141E-2</v>
      </c>
    </row>
    <row r="198" spans="1:5" ht="14.25" customHeight="1" x14ac:dyDescent="0.2">
      <c r="A198" s="41">
        <v>148.800003</v>
      </c>
      <c r="B198" s="41">
        <v>76.75</v>
      </c>
      <c r="C198" s="64">
        <f t="shared" si="13"/>
        <v>-1.8654093185621255E-2</v>
      </c>
      <c r="D198" s="64">
        <f t="shared" si="13"/>
        <v>-6.517172075257814E-4</v>
      </c>
      <c r="E198" s="65">
        <f t="shared" si="1"/>
        <v>-1.9305810393147035E-2</v>
      </c>
    </row>
    <row r="199" spans="1:5" ht="14.25" customHeight="1" x14ac:dyDescent="0.2">
      <c r="A199" s="41">
        <v>146.050003</v>
      </c>
      <c r="B199" s="41">
        <v>76.699996999999996</v>
      </c>
      <c r="C199" s="64">
        <f t="shared" si="13"/>
        <v>2.4350144830494927E-2</v>
      </c>
      <c r="D199" s="64">
        <f t="shared" si="13"/>
        <v>-3.918946909295765E-3</v>
      </c>
      <c r="E199" s="65">
        <f t="shared" si="1"/>
        <v>2.0431197921199164E-2</v>
      </c>
    </row>
    <row r="200" spans="1:5" ht="14.25" customHeight="1" x14ac:dyDescent="0.2">
      <c r="A200" s="41">
        <v>149.64999399999999</v>
      </c>
      <c r="B200" s="41">
        <v>76.400002000000001</v>
      </c>
      <c r="C200" s="64">
        <f t="shared" si="13"/>
        <v>-7.7142359624011196E-3</v>
      </c>
      <c r="D200" s="64">
        <f t="shared" si="13"/>
        <v>-3.9344837640540448E-3</v>
      </c>
      <c r="E200" s="65">
        <f t="shared" si="1"/>
        <v>-1.1648719726455165E-2</v>
      </c>
    </row>
    <row r="201" spans="1:5" ht="14.25" customHeight="1" x14ac:dyDescent="0.2">
      <c r="A201" s="41">
        <v>148.5</v>
      </c>
      <c r="B201" s="41">
        <v>76.099997999999999</v>
      </c>
      <c r="C201" s="64">
        <f t="shared" si="13"/>
        <v>0.10293336645221936</v>
      </c>
      <c r="D201" s="64">
        <f t="shared" si="13"/>
        <v>-1.3148983000997757E-3</v>
      </c>
      <c r="E201" s="65">
        <f t="shared" si="1"/>
        <v>0.10161846815211958</v>
      </c>
    </row>
    <row r="202" spans="1:5" ht="14.25" customHeight="1" x14ac:dyDescent="0.2">
      <c r="A202" s="41">
        <v>164.60000600000001</v>
      </c>
      <c r="B202" s="41">
        <v>76</v>
      </c>
      <c r="C202" s="64">
        <f t="shared" si="13"/>
        <v>4.8327137952805632E-2</v>
      </c>
      <c r="D202" s="64">
        <f t="shared" si="13"/>
        <v>0</v>
      </c>
      <c r="E202" s="65">
        <f t="shared" si="1"/>
        <v>4.8327137952805632E-2</v>
      </c>
    </row>
    <row r="203" spans="1:5" ht="14.25" customHeight="1" x14ac:dyDescent="0.2">
      <c r="A203" s="41">
        <v>172.75</v>
      </c>
      <c r="B203" s="41">
        <v>76</v>
      </c>
      <c r="C203" s="64">
        <f t="shared" si="13"/>
        <v>-1.5165096963868495E-2</v>
      </c>
      <c r="D203" s="64">
        <f t="shared" si="13"/>
        <v>-5.2770835558705485E-3</v>
      </c>
      <c r="E203" s="65">
        <f t="shared" si="1"/>
        <v>-2.0442180519739044E-2</v>
      </c>
    </row>
    <row r="204" spans="1:5" ht="14.25" customHeight="1" x14ac:dyDescent="0.2">
      <c r="A204" s="41">
        <v>170.14999399999999</v>
      </c>
      <c r="B204" s="41">
        <v>75.599997999999999</v>
      </c>
      <c r="C204" s="64">
        <f t="shared" si="13"/>
        <v>-2.1084599936763315E-2</v>
      </c>
      <c r="D204" s="64">
        <f t="shared" si="13"/>
        <v>-1.9861112780348526E-3</v>
      </c>
      <c r="E204" s="65">
        <f t="shared" si="1"/>
        <v>-2.3070711214798166E-2</v>
      </c>
    </row>
    <row r="205" spans="1:5" ht="14.25" customHeight="1" x14ac:dyDescent="0.2">
      <c r="A205" s="41">
        <v>166.60000600000001</v>
      </c>
      <c r="B205" s="41">
        <v>75.449996999999996</v>
      </c>
      <c r="C205" s="64">
        <f t="shared" si="13"/>
        <v>-2.403901376341386E-3</v>
      </c>
      <c r="D205" s="64">
        <f t="shared" si="13"/>
        <v>2.8741429898870189E-2</v>
      </c>
      <c r="E205" s="65">
        <f t="shared" si="1"/>
        <v>2.6337528522528804E-2</v>
      </c>
    </row>
    <row r="206" spans="1:5" ht="14.25" customHeight="1" x14ac:dyDescent="0.2">
      <c r="A206" s="41">
        <v>166.199997</v>
      </c>
      <c r="B206" s="41">
        <v>77.650002000000001</v>
      </c>
      <c r="C206" s="64">
        <f t="shared" si="13"/>
        <v>-2.1080628004766606E-3</v>
      </c>
      <c r="D206" s="64">
        <f t="shared" si="13"/>
        <v>-2.4113243125134218E-2</v>
      </c>
      <c r="E206" s="65">
        <f t="shared" si="1"/>
        <v>-2.622130592561088E-2</v>
      </c>
    </row>
    <row r="207" spans="1:5" ht="14.25" customHeight="1" x14ac:dyDescent="0.2">
      <c r="A207" s="41">
        <v>165.85000600000001</v>
      </c>
      <c r="B207" s="41">
        <v>75.800003000000004</v>
      </c>
      <c r="C207" s="64">
        <f t="shared" si="13"/>
        <v>-1.243761183634224E-2</v>
      </c>
      <c r="D207" s="64">
        <f t="shared" si="13"/>
        <v>4.7029522996965417E-2</v>
      </c>
      <c r="E207" s="65">
        <f t="shared" si="1"/>
        <v>3.4591911160623177E-2</v>
      </c>
    </row>
    <row r="208" spans="1:5" ht="14.25" customHeight="1" x14ac:dyDescent="0.2">
      <c r="A208" s="41">
        <v>163.800003</v>
      </c>
      <c r="B208" s="41">
        <v>79.449996999999996</v>
      </c>
      <c r="C208" s="64">
        <f t="shared" si="13"/>
        <v>-1.2594256352977231E-2</v>
      </c>
      <c r="D208" s="64">
        <f t="shared" si="13"/>
        <v>-1.5858246035033694E-2</v>
      </c>
      <c r="E208" s="65">
        <f t="shared" si="1"/>
        <v>-2.8452502388010927E-2</v>
      </c>
    </row>
    <row r="209" spans="1:5" ht="14.25" customHeight="1" x14ac:dyDescent="0.2">
      <c r="A209" s="41">
        <v>161.75</v>
      </c>
      <c r="B209" s="41">
        <v>78.199996999999996</v>
      </c>
      <c r="C209" s="64">
        <f t="shared" si="13"/>
        <v>2.2919261436107709E-2</v>
      </c>
      <c r="D209" s="64">
        <f t="shared" si="13"/>
        <v>-1.2222693410238423E-2</v>
      </c>
      <c r="E209" s="65">
        <f t="shared" si="1"/>
        <v>1.0696568025869286E-2</v>
      </c>
    </row>
    <row r="210" spans="1:5" ht="14.25" customHeight="1" x14ac:dyDescent="0.2">
      <c r="A210" s="41">
        <v>165.5</v>
      </c>
      <c r="B210" s="41">
        <v>77.25</v>
      </c>
      <c r="C210" s="64">
        <f t="shared" ref="C210:D225" si="14">LN(A211/A210)</f>
        <v>-1.2158204479809519E-2</v>
      </c>
      <c r="D210" s="64">
        <f t="shared" si="14"/>
        <v>-3.2414939241709557E-3</v>
      </c>
      <c r="E210" s="65">
        <f t="shared" si="1"/>
        <v>-1.5399698403980474E-2</v>
      </c>
    </row>
    <row r="211" spans="1:5" ht="14.25" customHeight="1" x14ac:dyDescent="0.2">
      <c r="A211" s="41">
        <v>163.5</v>
      </c>
      <c r="B211" s="41">
        <v>77</v>
      </c>
      <c r="C211" s="64">
        <f t="shared" si="14"/>
        <v>-2.5709911820998122E-2</v>
      </c>
      <c r="D211" s="64">
        <f t="shared" si="14"/>
        <v>-2.4984889714753621E-2</v>
      </c>
      <c r="E211" s="65">
        <f t="shared" si="1"/>
        <v>-5.0694801535751746E-2</v>
      </c>
    </row>
    <row r="212" spans="1:5" ht="14.25" customHeight="1" x14ac:dyDescent="0.2">
      <c r="A212" s="41">
        <v>159.35000600000001</v>
      </c>
      <c r="B212" s="41">
        <v>75.099997999999999</v>
      </c>
      <c r="C212" s="64">
        <f t="shared" si="14"/>
        <v>5.9439998141067787E-3</v>
      </c>
      <c r="D212" s="64">
        <f t="shared" si="14"/>
        <v>-6.0099813620366621E-3</v>
      </c>
      <c r="E212" s="65">
        <f t="shared" si="1"/>
        <v>-6.5981547929883436E-5</v>
      </c>
    </row>
    <row r="213" spans="1:5" ht="14.25" customHeight="1" x14ac:dyDescent="0.2">
      <c r="A213" s="41">
        <v>160.300003</v>
      </c>
      <c r="B213" s="41">
        <v>74.650002000000001</v>
      </c>
      <c r="C213" s="64">
        <f t="shared" si="14"/>
        <v>-1.2239267455020133E-2</v>
      </c>
      <c r="D213" s="64">
        <f t="shared" si="14"/>
        <v>1.7922789509437383E-2</v>
      </c>
      <c r="E213" s="65">
        <f t="shared" si="1"/>
        <v>5.6835220544172501E-3</v>
      </c>
    </row>
    <row r="214" spans="1:5" ht="14.25" customHeight="1" x14ac:dyDescent="0.2">
      <c r="A214" s="41">
        <v>158.35000600000001</v>
      </c>
      <c r="B214" s="41">
        <v>76</v>
      </c>
      <c r="C214" s="64">
        <f t="shared" si="14"/>
        <v>2.8635575997618398E-2</v>
      </c>
      <c r="D214" s="64">
        <f t="shared" si="14"/>
        <v>-2.6668247082161294E-2</v>
      </c>
      <c r="E214" s="65">
        <f t="shared" si="1"/>
        <v>1.9673289154571033E-3</v>
      </c>
    </row>
    <row r="215" spans="1:5" ht="14.25" customHeight="1" x14ac:dyDescent="0.2">
      <c r="A215" s="41">
        <v>162.949997</v>
      </c>
      <c r="B215" s="41">
        <v>74</v>
      </c>
      <c r="C215" s="64">
        <f t="shared" si="14"/>
        <v>6.1180981193804827E-3</v>
      </c>
      <c r="D215" s="64">
        <f t="shared" si="14"/>
        <v>-8.8226158817097354E-3</v>
      </c>
      <c r="E215" s="65">
        <f t="shared" si="1"/>
        <v>-2.7045177623292527E-3</v>
      </c>
    </row>
    <row r="216" spans="1:5" ht="14.25" customHeight="1" x14ac:dyDescent="0.2">
      <c r="A216" s="41">
        <v>163.949997</v>
      </c>
      <c r="B216" s="41">
        <v>73.349997999999999</v>
      </c>
      <c r="C216" s="64">
        <f t="shared" si="14"/>
        <v>-2.1370241489327736E-3</v>
      </c>
      <c r="D216" s="64">
        <f t="shared" si="14"/>
        <v>1.3623844533137402E-3</v>
      </c>
      <c r="E216" s="65">
        <f t="shared" si="1"/>
        <v>-7.7463969561903344E-4</v>
      </c>
    </row>
    <row r="217" spans="1:5" ht="14.25" customHeight="1" x14ac:dyDescent="0.2">
      <c r="A217" s="41">
        <v>163.60000600000001</v>
      </c>
      <c r="B217" s="41">
        <v>73.449996999999996</v>
      </c>
      <c r="C217" s="64">
        <f t="shared" si="14"/>
        <v>-4.2134487953668164E-2</v>
      </c>
      <c r="D217" s="64">
        <f t="shared" si="14"/>
        <v>-2.0442119554743374E-3</v>
      </c>
      <c r="E217" s="65">
        <f t="shared" si="1"/>
        <v>-4.4178699909142499E-2</v>
      </c>
    </row>
    <row r="218" spans="1:5" ht="14.25" customHeight="1" x14ac:dyDescent="0.2">
      <c r="A218" s="41">
        <v>156.85000600000001</v>
      </c>
      <c r="B218" s="41">
        <v>73.300003000000004</v>
      </c>
      <c r="C218" s="64">
        <f t="shared" si="14"/>
        <v>-3.2396741885360555E-2</v>
      </c>
      <c r="D218" s="64">
        <f t="shared" si="14"/>
        <v>-1.8589258182545542E-2</v>
      </c>
      <c r="E218" s="65">
        <f t="shared" si="1"/>
        <v>-5.0986000067906101E-2</v>
      </c>
    </row>
    <row r="219" spans="1:5" ht="14.25" customHeight="1" x14ac:dyDescent="0.2">
      <c r="A219" s="41">
        <v>151.85000600000001</v>
      </c>
      <c r="B219" s="41">
        <v>71.949996999999996</v>
      </c>
      <c r="C219" s="64">
        <f t="shared" si="14"/>
        <v>1.1458628771637119E-2</v>
      </c>
      <c r="D219" s="64">
        <f t="shared" si="14"/>
        <v>-4.8763456041152516E-3</v>
      </c>
      <c r="E219" s="65">
        <f t="shared" si="1"/>
        <v>6.5822831675218674E-3</v>
      </c>
    </row>
    <row r="220" spans="1:5" ht="14.25" customHeight="1" x14ac:dyDescent="0.2">
      <c r="A220" s="41">
        <v>153.60000600000001</v>
      </c>
      <c r="B220" s="41">
        <v>71.599997999999999</v>
      </c>
      <c r="C220" s="64">
        <f t="shared" si="14"/>
        <v>7.7821207594005442E-3</v>
      </c>
      <c r="D220" s="64">
        <f t="shared" si="14"/>
        <v>-6.9849810245835222E-4</v>
      </c>
      <c r="E220" s="65">
        <f t="shared" si="1"/>
        <v>7.083622656942192E-3</v>
      </c>
    </row>
    <row r="221" spans="1:5" ht="14.25" customHeight="1" x14ac:dyDescent="0.2">
      <c r="A221" s="41">
        <v>154.800003</v>
      </c>
      <c r="B221" s="41">
        <v>71.550003000000004</v>
      </c>
      <c r="C221" s="64">
        <f t="shared" si="14"/>
        <v>-3.8835388614955639E-3</v>
      </c>
      <c r="D221" s="64">
        <f t="shared" si="14"/>
        <v>-4.2017287824203976E-3</v>
      </c>
      <c r="E221" s="65">
        <f t="shared" si="1"/>
        <v>-8.0852676439159624E-3</v>
      </c>
    </row>
    <row r="222" spans="1:5" ht="14.25" customHeight="1" x14ac:dyDescent="0.2">
      <c r="A222" s="41">
        <v>154.199997</v>
      </c>
      <c r="B222" s="41">
        <v>71.25</v>
      </c>
      <c r="C222" s="64">
        <f t="shared" si="14"/>
        <v>-8.79335408296247E-3</v>
      </c>
      <c r="D222" s="64">
        <f t="shared" si="14"/>
        <v>-4.9243574019337379E-3</v>
      </c>
      <c r="E222" s="65">
        <f t="shared" si="1"/>
        <v>-1.3717711484896207E-2</v>
      </c>
    </row>
    <row r="223" spans="1:5" ht="14.25" customHeight="1" x14ac:dyDescent="0.2">
      <c r="A223" s="41">
        <v>152.85000600000001</v>
      </c>
      <c r="B223" s="41">
        <v>70.900002000000001</v>
      </c>
      <c r="C223" s="64">
        <f t="shared" si="14"/>
        <v>1.7510155039035444E-2</v>
      </c>
      <c r="D223" s="64">
        <f t="shared" si="14"/>
        <v>3.1924918236832314E-2</v>
      </c>
      <c r="E223" s="65">
        <f t="shared" si="1"/>
        <v>4.9435073275867755E-2</v>
      </c>
    </row>
    <row r="224" spans="1:5" ht="14.25" customHeight="1" x14ac:dyDescent="0.2">
      <c r="A224" s="41">
        <v>155.550003</v>
      </c>
      <c r="B224" s="41">
        <v>73.199996999999996</v>
      </c>
      <c r="C224" s="64">
        <f t="shared" si="14"/>
        <v>1.6576669182942289E-2</v>
      </c>
      <c r="D224" s="64">
        <f t="shared" si="14"/>
        <v>3.0937276271320605E-2</v>
      </c>
      <c r="E224" s="65">
        <f t="shared" si="1"/>
        <v>4.7513945454262893E-2</v>
      </c>
    </row>
    <row r="225" spans="1:5" ht="14.25" customHeight="1" x14ac:dyDescent="0.2">
      <c r="A225" s="41">
        <v>158.14999399999999</v>
      </c>
      <c r="B225" s="41">
        <v>75.5</v>
      </c>
      <c r="C225" s="64">
        <f t="shared" si="14"/>
        <v>3.471696815780335E-3</v>
      </c>
      <c r="D225" s="64">
        <f t="shared" si="14"/>
        <v>2.6454645583044042E-3</v>
      </c>
      <c r="E225" s="65">
        <f t="shared" si="1"/>
        <v>6.1171613740847392E-3</v>
      </c>
    </row>
    <row r="226" spans="1:5" ht="14.25" customHeight="1" x14ac:dyDescent="0.2">
      <c r="A226" s="41">
        <v>158.699997</v>
      </c>
      <c r="B226" s="41">
        <v>75.699996999999996</v>
      </c>
      <c r="C226" s="64">
        <f t="shared" ref="C226:D241" si="15">LN(A227/A226)</f>
        <v>-1.1725635738976945E-2</v>
      </c>
      <c r="D226" s="64">
        <f t="shared" si="15"/>
        <v>-1.8667128712720086E-2</v>
      </c>
      <c r="E226" s="65">
        <f t="shared" si="1"/>
        <v>-3.039276445169703E-2</v>
      </c>
    </row>
    <row r="227" spans="1:5" ht="14.25" customHeight="1" x14ac:dyDescent="0.2">
      <c r="A227" s="41">
        <v>156.85000600000001</v>
      </c>
      <c r="B227" s="41">
        <v>74.300003000000004</v>
      </c>
      <c r="C227" s="64">
        <f t="shared" si="15"/>
        <v>-8.0013225850926479E-3</v>
      </c>
      <c r="D227" s="64">
        <f t="shared" si="15"/>
        <v>2.2622348185767846E-2</v>
      </c>
      <c r="E227" s="65">
        <f t="shared" si="1"/>
        <v>1.4621025600675198E-2</v>
      </c>
    </row>
    <row r="228" spans="1:5" ht="14.25" customHeight="1" x14ac:dyDescent="0.2">
      <c r="A228" s="41">
        <v>155.60000600000001</v>
      </c>
      <c r="B228" s="41">
        <v>76</v>
      </c>
      <c r="C228" s="64">
        <f t="shared" si="15"/>
        <v>4.1849705279497537E-2</v>
      </c>
      <c r="D228" s="64">
        <f t="shared" si="15"/>
        <v>-2.1949694279965615E-2</v>
      </c>
      <c r="E228" s="65">
        <f t="shared" si="1"/>
        <v>1.9900010999531922E-2</v>
      </c>
    </row>
    <row r="229" spans="1:5" ht="14.25" customHeight="1" x14ac:dyDescent="0.2">
      <c r="A229" s="41">
        <v>162.25</v>
      </c>
      <c r="B229" s="41">
        <v>74.349997999999999</v>
      </c>
      <c r="C229" s="64">
        <f t="shared" si="15"/>
        <v>-1.5841319148455171E-2</v>
      </c>
      <c r="D229" s="64">
        <f t="shared" si="15"/>
        <v>6.5714747435641138E-2</v>
      </c>
      <c r="E229" s="65">
        <f t="shared" si="1"/>
        <v>4.9873428287185967E-2</v>
      </c>
    </row>
    <row r="230" spans="1:5" ht="14.25" customHeight="1" x14ac:dyDescent="0.2">
      <c r="A230" s="41">
        <v>159.699997</v>
      </c>
      <c r="B230" s="41">
        <v>79.400002000000001</v>
      </c>
      <c r="C230" s="64">
        <f t="shared" si="15"/>
        <v>-2.8217419834714774E-3</v>
      </c>
      <c r="D230" s="64">
        <f t="shared" si="15"/>
        <v>-6.2997167437774657E-4</v>
      </c>
      <c r="E230" s="65">
        <f t="shared" si="1"/>
        <v>-3.4517136578492242E-3</v>
      </c>
    </row>
    <row r="231" spans="1:5" ht="14.25" customHeight="1" x14ac:dyDescent="0.2">
      <c r="A231" s="41">
        <v>159.25</v>
      </c>
      <c r="B231" s="41">
        <v>79.349997999999999</v>
      </c>
      <c r="C231" s="64">
        <f t="shared" si="15"/>
        <v>-1.4229489103964651E-2</v>
      </c>
      <c r="D231" s="64">
        <f t="shared" si="15"/>
        <v>-9.4967477777609371E-3</v>
      </c>
      <c r="E231" s="65">
        <f t="shared" si="1"/>
        <v>-2.3726236881725586E-2</v>
      </c>
    </row>
    <row r="232" spans="1:5" ht="14.25" customHeight="1" x14ac:dyDescent="0.2">
      <c r="A232" s="41">
        <v>157</v>
      </c>
      <c r="B232" s="41">
        <v>78.599997999999999</v>
      </c>
      <c r="C232" s="64">
        <f t="shared" si="15"/>
        <v>-2.1243174322300717E-2</v>
      </c>
      <c r="D232" s="64">
        <f t="shared" si="15"/>
        <v>1.8904155115656192E-2</v>
      </c>
      <c r="E232" s="65">
        <f t="shared" si="1"/>
        <v>-2.3390192066445256E-3</v>
      </c>
    </row>
    <row r="233" spans="1:5" ht="14.25" customHeight="1" x14ac:dyDescent="0.2">
      <c r="A233" s="41">
        <v>153.699997</v>
      </c>
      <c r="B233" s="41">
        <v>80.099997999999999</v>
      </c>
      <c r="C233" s="64">
        <f t="shared" si="15"/>
        <v>-3.9819461800115571E-2</v>
      </c>
      <c r="D233" s="64">
        <f t="shared" si="15"/>
        <v>6.1138601491135279E-2</v>
      </c>
      <c r="E233" s="65">
        <f t="shared" si="1"/>
        <v>2.1319139691019708E-2</v>
      </c>
    </row>
    <row r="234" spans="1:5" ht="14.25" customHeight="1" x14ac:dyDescent="0.2">
      <c r="A234" s="41">
        <v>147.699997</v>
      </c>
      <c r="B234" s="41">
        <v>85.150002000000001</v>
      </c>
      <c r="C234" s="64">
        <f t="shared" si="15"/>
        <v>5.3710875486009856E-2</v>
      </c>
      <c r="D234" s="64">
        <f t="shared" si="15"/>
        <v>2.4936066613157715E-2</v>
      </c>
      <c r="E234" s="65">
        <f t="shared" si="1"/>
        <v>7.8646942099167574E-2</v>
      </c>
    </row>
    <row r="235" spans="1:5" ht="14.25" customHeight="1" x14ac:dyDescent="0.2">
      <c r="A235" s="41">
        <v>155.85000600000001</v>
      </c>
      <c r="B235" s="41">
        <v>87.300003000000004</v>
      </c>
      <c r="C235" s="64">
        <f t="shared" si="15"/>
        <v>9.6196253763530955E-4</v>
      </c>
      <c r="D235" s="64">
        <f t="shared" si="15"/>
        <v>-4.5702163864300982E-2</v>
      </c>
      <c r="E235" s="65">
        <f t="shared" si="1"/>
        <v>-4.4740201326665674E-2</v>
      </c>
    </row>
    <row r="236" spans="1:5" ht="14.25" customHeight="1" x14ac:dyDescent="0.2">
      <c r="A236" s="41">
        <v>156</v>
      </c>
      <c r="B236" s="41">
        <v>83.400002000000001</v>
      </c>
      <c r="C236" s="64">
        <f t="shared" si="15"/>
        <v>-2.4332100659530669E-2</v>
      </c>
      <c r="D236" s="64">
        <f t="shared" si="15"/>
        <v>-4.914993990350959E-2</v>
      </c>
      <c r="E236" s="65">
        <f t="shared" si="1"/>
        <v>-7.3482040563040252E-2</v>
      </c>
    </row>
    <row r="237" spans="1:5" ht="14.25" customHeight="1" x14ac:dyDescent="0.2">
      <c r="A237" s="41">
        <v>152.25</v>
      </c>
      <c r="B237" s="41">
        <v>79.400002000000001</v>
      </c>
      <c r="C237" s="64">
        <f t="shared" si="15"/>
        <v>-4.1574857215346005E-2</v>
      </c>
      <c r="D237" s="64">
        <f t="shared" si="15"/>
        <v>-8.4038952293615438E-2</v>
      </c>
      <c r="E237" s="65">
        <f t="shared" si="1"/>
        <v>-0.12561380950896145</v>
      </c>
    </row>
    <row r="238" spans="1:5" ht="14.25" customHeight="1" x14ac:dyDescent="0.2">
      <c r="A238" s="41">
        <v>146.050003</v>
      </c>
      <c r="B238" s="41">
        <v>73</v>
      </c>
      <c r="C238" s="64">
        <f t="shared" si="15"/>
        <v>1.1572606911547156E-2</v>
      </c>
      <c r="D238" s="64">
        <f t="shared" si="15"/>
        <v>3.4188067487854611E-3</v>
      </c>
      <c r="E238" s="65">
        <f t="shared" si="1"/>
        <v>1.4991413660332617E-2</v>
      </c>
    </row>
    <row r="239" spans="1:5" ht="14.25" customHeight="1" x14ac:dyDescent="0.2">
      <c r="A239" s="41">
        <v>147.75</v>
      </c>
      <c r="B239" s="41">
        <v>73.25</v>
      </c>
      <c r="C239" s="64">
        <f t="shared" si="15"/>
        <v>-2.8141912629096509E-2</v>
      </c>
      <c r="D239" s="64">
        <f t="shared" si="15"/>
        <v>-1.5130934957269505E-2</v>
      </c>
      <c r="E239" s="65">
        <f t="shared" si="1"/>
        <v>-4.3272847586366014E-2</v>
      </c>
    </row>
    <row r="240" spans="1:5" ht="14.25" customHeight="1" x14ac:dyDescent="0.2">
      <c r="A240" s="41">
        <v>143.64999399999999</v>
      </c>
      <c r="B240" s="41">
        <v>72.150002000000001</v>
      </c>
      <c r="C240" s="64">
        <f t="shared" si="15"/>
        <v>6.9372462855990689E-3</v>
      </c>
      <c r="D240" s="64">
        <f t="shared" si="15"/>
        <v>3.4590140760723926E-3</v>
      </c>
      <c r="E240" s="65">
        <f t="shared" si="1"/>
        <v>1.0396260361671461E-2</v>
      </c>
    </row>
    <row r="241" spans="1:5" ht="14.25" customHeight="1" x14ac:dyDescent="0.2">
      <c r="A241" s="41">
        <v>144.64999399999999</v>
      </c>
      <c r="B241" s="41">
        <v>72.400002000000001</v>
      </c>
      <c r="C241" s="64">
        <f t="shared" si="15"/>
        <v>1.5094708559936613E-2</v>
      </c>
      <c r="D241" s="64">
        <f t="shared" si="15"/>
        <v>-2.0740000234381693E-3</v>
      </c>
      <c r="E241" s="65">
        <f t="shared" si="1"/>
        <v>1.3020708536498444E-2</v>
      </c>
    </row>
    <row r="242" spans="1:5" ht="14.25" customHeight="1" x14ac:dyDescent="0.2">
      <c r="A242" s="41">
        <v>146.85000600000001</v>
      </c>
      <c r="B242" s="41">
        <v>72.25</v>
      </c>
      <c r="C242" s="64">
        <f t="shared" ref="C242:D246" si="16">LN(A243/A242)</f>
        <v>-6.8329610507614595E-3</v>
      </c>
      <c r="D242" s="64">
        <f t="shared" si="16"/>
        <v>-7.6416212279720288E-3</v>
      </c>
      <c r="E242" s="65">
        <f t="shared" si="1"/>
        <v>-1.4474582278733487E-2</v>
      </c>
    </row>
    <row r="243" spans="1:5" ht="14.25" customHeight="1" x14ac:dyDescent="0.2">
      <c r="A243" s="41">
        <v>145.85000600000001</v>
      </c>
      <c r="B243" s="41">
        <v>71.699996999999996</v>
      </c>
      <c r="C243" s="64">
        <f t="shared" si="16"/>
        <v>2.7387486600806226E-3</v>
      </c>
      <c r="D243" s="64">
        <f t="shared" si="16"/>
        <v>-1.9007950633454018E-2</v>
      </c>
      <c r="E243" s="65">
        <f t="shared" si="1"/>
        <v>-1.6269201973373396E-2</v>
      </c>
    </row>
    <row r="244" spans="1:5" ht="14.25" customHeight="1" x14ac:dyDescent="0.2">
      <c r="A244" s="41">
        <v>146.25</v>
      </c>
      <c r="B244" s="41">
        <v>70.349997999999999</v>
      </c>
      <c r="C244" s="64">
        <f t="shared" si="16"/>
        <v>2.7648463229455494E-2</v>
      </c>
      <c r="D244" s="64">
        <f t="shared" si="16"/>
        <v>-1.5037805645215556E-2</v>
      </c>
      <c r="E244" s="65">
        <f t="shared" si="1"/>
        <v>1.2610657584239938E-2</v>
      </c>
    </row>
    <row r="245" spans="1:5" ht="14.25" customHeight="1" x14ac:dyDescent="0.2">
      <c r="A245" s="41">
        <v>150.35000600000001</v>
      </c>
      <c r="B245" s="41">
        <v>69.300003000000004</v>
      </c>
      <c r="C245" s="64">
        <f t="shared" si="16"/>
        <v>-2.9975842595545924E-3</v>
      </c>
      <c r="D245" s="64">
        <f t="shared" si="16"/>
        <v>3.3348232701748769E-2</v>
      </c>
      <c r="E245" s="65">
        <f t="shared" si="1"/>
        <v>3.0350648442194178E-2</v>
      </c>
    </row>
    <row r="246" spans="1:5" ht="14.25" customHeight="1" x14ac:dyDescent="0.2">
      <c r="A246" s="41">
        <v>149.89999399999999</v>
      </c>
      <c r="B246" s="41">
        <v>71.650002000000001</v>
      </c>
      <c r="C246" s="64">
        <f t="shared" si="16"/>
        <v>-1.2756091317751661E-2</v>
      </c>
      <c r="D246" s="64">
        <f t="shared" si="16"/>
        <v>-1.264064566430176E-2</v>
      </c>
      <c r="E246" s="65">
        <f t="shared" si="1"/>
        <v>-2.5396736982053421E-2</v>
      </c>
    </row>
    <row r="247" spans="1:5" ht="14.25" customHeight="1" x14ac:dyDescent="0.2">
      <c r="A247" s="41">
        <v>148</v>
      </c>
      <c r="B247" s="41">
        <v>70.75</v>
      </c>
    </row>
  </sheetData>
  <mergeCells count="6">
    <mergeCell ref="G4:I4"/>
    <mergeCell ref="G5:H5"/>
    <mergeCell ref="G6:H6"/>
    <mergeCell ref="G7:H7"/>
    <mergeCell ref="G9:H9"/>
    <mergeCell ref="G8:I8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09DE-5981-47B8-99C7-EC4AF776ACF0}">
  <dimension ref="A1:J406"/>
  <sheetViews>
    <sheetView tabSelected="1" workbookViewId="0">
      <selection activeCell="L18" sqref="L18"/>
    </sheetView>
  </sheetViews>
  <sheetFormatPr defaultColWidth="16.42578125" defaultRowHeight="15" customHeight="1" x14ac:dyDescent="0.2"/>
  <cols>
    <col min="1" max="1" width="10" style="41" customWidth="1"/>
    <col min="2" max="2" width="12.42578125" style="41" customWidth="1"/>
    <col min="3" max="3" width="17.5703125" style="64" customWidth="1"/>
    <col min="4" max="4" width="20.140625" style="64" customWidth="1"/>
    <col min="5" max="6" width="14" style="75" customWidth="1"/>
    <col min="7" max="7" width="10" style="41" customWidth="1"/>
    <col min="8" max="8" width="19.28515625" style="41" customWidth="1"/>
    <col min="9" max="9" width="13.42578125" style="64" customWidth="1"/>
    <col min="10" max="12" width="10" style="41" customWidth="1"/>
    <col min="13" max="16384" width="16.42578125" style="41"/>
  </cols>
  <sheetData>
    <row r="1" spans="1:10" ht="14.25" customHeight="1" thickBot="1" x14ac:dyDescent="0.3">
      <c r="A1" s="40" t="s">
        <v>6</v>
      </c>
      <c r="B1" s="40" t="s">
        <v>8</v>
      </c>
      <c r="C1" s="64" t="s">
        <v>88</v>
      </c>
      <c r="D1" s="64" t="s">
        <v>89</v>
      </c>
      <c r="E1" s="75" t="s">
        <v>87</v>
      </c>
    </row>
    <row r="2" spans="1:10" ht="14.25" customHeight="1" x14ac:dyDescent="0.2">
      <c r="A2" s="41">
        <v>1388</v>
      </c>
      <c r="B2" s="41">
        <v>107.900002</v>
      </c>
      <c r="C2" s="64">
        <f t="shared" ref="C2:D17" si="0">LN(A3/A2)</f>
        <v>4.9946751257513187E-3</v>
      </c>
      <c r="D2" s="64">
        <f t="shared" si="0"/>
        <v>-2.486641823727918E-2</v>
      </c>
      <c r="E2" s="75">
        <f t="shared" ref="E2:E246" si="1">C2+D2</f>
        <v>-1.9871743111527861E-2</v>
      </c>
      <c r="G2" s="66" t="s">
        <v>83</v>
      </c>
      <c r="H2" s="67"/>
      <c r="I2" s="76">
        <f>AVERAGE(E2:E246)</f>
        <v>-1.3304347984355403E-3</v>
      </c>
    </row>
    <row r="3" spans="1:10" ht="14.25" customHeight="1" thickBot="1" x14ac:dyDescent="0.25">
      <c r="A3" s="41">
        <v>1394.9499510000001</v>
      </c>
      <c r="B3" s="41">
        <v>105.25</v>
      </c>
      <c r="C3" s="64">
        <f t="shared" si="0"/>
        <v>1.5542304861102118E-2</v>
      </c>
      <c r="D3" s="64">
        <f t="shared" si="0"/>
        <v>1.9290205033155212E-2</v>
      </c>
      <c r="E3" s="75">
        <f t="shared" si="1"/>
        <v>3.4832509894257332E-2</v>
      </c>
      <c r="G3" s="68" t="s">
        <v>84</v>
      </c>
      <c r="H3" s="69"/>
      <c r="I3" s="77">
        <f>_xlfn.VAR.P(E2:E247)</f>
        <v>1.0166381088497682E-3</v>
      </c>
    </row>
    <row r="4" spans="1:10" ht="14.25" customHeight="1" thickBot="1" x14ac:dyDescent="0.25">
      <c r="A4" s="41">
        <v>1416.8000489999999</v>
      </c>
      <c r="B4" s="41">
        <v>107.300003</v>
      </c>
      <c r="C4" s="64">
        <f t="shared" si="0"/>
        <v>1.9708479492929174E-2</v>
      </c>
      <c r="D4" s="64">
        <f t="shared" si="0"/>
        <v>-9.8338697911197082E-3</v>
      </c>
      <c r="E4" s="75">
        <f t="shared" si="1"/>
        <v>9.8746097018094659E-3</v>
      </c>
    </row>
    <row r="5" spans="1:10" ht="14.25" customHeight="1" x14ac:dyDescent="0.2">
      <c r="A5" s="41">
        <v>1445</v>
      </c>
      <c r="B5" s="41">
        <v>106.25</v>
      </c>
      <c r="C5" s="64">
        <f t="shared" si="0"/>
        <v>-3.6745970490919501E-3</v>
      </c>
      <c r="D5" s="64">
        <f t="shared" si="0"/>
        <v>-1.1834457647002796E-2</v>
      </c>
      <c r="E5" s="75">
        <f t="shared" si="1"/>
        <v>-1.5509054696094746E-2</v>
      </c>
      <c r="G5" s="98" t="s">
        <v>91</v>
      </c>
      <c r="H5" s="99"/>
      <c r="I5" s="76">
        <f>_xlfn.COVARIANCE.S(C2:C247,D2:D247)</f>
        <v>7.6951778128495221E-5</v>
      </c>
      <c r="J5" s="44"/>
    </row>
    <row r="6" spans="1:10" ht="14.25" customHeight="1" x14ac:dyDescent="0.2">
      <c r="A6" s="41">
        <v>1439.6999510000001</v>
      </c>
      <c r="B6" s="41">
        <v>105</v>
      </c>
      <c r="C6" s="64">
        <f t="shared" si="0"/>
        <v>-1.1070271008219229E-2</v>
      </c>
      <c r="D6" s="64">
        <f t="shared" si="0"/>
        <v>-4.1318149330730976E-2</v>
      </c>
      <c r="E6" s="75">
        <f t="shared" si="1"/>
        <v>-5.2388420338950206E-2</v>
      </c>
      <c r="G6" s="100"/>
      <c r="H6" s="101"/>
      <c r="I6" s="104"/>
      <c r="J6" s="44"/>
    </row>
    <row r="7" spans="1:10" ht="14.25" customHeight="1" x14ac:dyDescent="0.2">
      <c r="A7" s="41">
        <v>1423.849976</v>
      </c>
      <c r="B7" s="41">
        <v>100.75</v>
      </c>
      <c r="C7" s="64">
        <f t="shared" si="0"/>
        <v>-2.7808693243051592E-2</v>
      </c>
      <c r="D7" s="64">
        <f t="shared" si="0"/>
        <v>-0.11061280701763855</v>
      </c>
      <c r="E7" s="75">
        <f t="shared" si="1"/>
        <v>-0.13842150026069014</v>
      </c>
      <c r="G7" s="100" t="s">
        <v>92</v>
      </c>
      <c r="H7" s="101"/>
      <c r="I7" s="78">
        <f>_xlfn.VAR.S(C2:C247)</f>
        <v>1.9575710489253928E-4</v>
      </c>
    </row>
    <row r="8" spans="1:10" ht="14.25" customHeight="1" x14ac:dyDescent="0.2">
      <c r="A8" s="41">
        <v>1384.8000489999999</v>
      </c>
      <c r="B8" s="41">
        <v>90.199996999999996</v>
      </c>
      <c r="C8" s="64">
        <f t="shared" si="0"/>
        <v>-2.7841276232195367E-3</v>
      </c>
      <c r="D8" s="64">
        <f t="shared" si="0"/>
        <v>8.038380505632127E-2</v>
      </c>
      <c r="E8" s="75">
        <f t="shared" si="1"/>
        <v>7.7599677433101727E-2</v>
      </c>
      <c r="G8" s="100" t="s">
        <v>93</v>
      </c>
      <c r="H8" s="101"/>
      <c r="I8" s="79">
        <f>_xlfn.VAR.S(D2:D247)</f>
        <v>6.7114399732667222E-4</v>
      </c>
    </row>
    <row r="9" spans="1:10" ht="14.25" customHeight="1" x14ac:dyDescent="0.2">
      <c r="A9" s="41">
        <v>1380.9499510000001</v>
      </c>
      <c r="B9" s="41">
        <v>97.75</v>
      </c>
      <c r="C9" s="64">
        <f t="shared" si="0"/>
        <v>1.6553672962806017E-2</v>
      </c>
      <c r="D9" s="64">
        <f t="shared" si="0"/>
        <v>1.7241776268593065E-2</v>
      </c>
      <c r="E9" s="75">
        <f t="shared" si="1"/>
        <v>3.3795449231399086E-2</v>
      </c>
      <c r="G9" s="100"/>
      <c r="H9" s="101"/>
      <c r="I9" s="79"/>
    </row>
    <row r="10" spans="1:10" ht="14.25" customHeight="1" thickBot="1" x14ac:dyDescent="0.25">
      <c r="A10" s="41">
        <v>1404</v>
      </c>
      <c r="B10" s="41">
        <v>99.449996999999996</v>
      </c>
      <c r="C10" s="64">
        <f t="shared" si="0"/>
        <v>1.2035543511344312E-2</v>
      </c>
      <c r="D10" s="64">
        <f t="shared" si="0"/>
        <v>-1.9802597130266691E-2</v>
      </c>
      <c r="E10" s="75">
        <f t="shared" si="1"/>
        <v>-7.7670536189223798E-3</v>
      </c>
      <c r="G10" s="102" t="s">
        <v>90</v>
      </c>
      <c r="H10" s="103"/>
      <c r="I10" s="77">
        <f>_xlfn.COVARIANCE.S(C2:C247,D2:D247)</f>
        <v>7.6951778128495221E-5</v>
      </c>
    </row>
    <row r="11" spans="1:10" ht="14.25" customHeight="1" x14ac:dyDescent="0.2">
      <c r="A11" s="41">
        <v>1421</v>
      </c>
      <c r="B11" s="41">
        <v>97.5</v>
      </c>
      <c r="C11" s="64">
        <f t="shared" si="0"/>
        <v>9.6297688913712324E-3</v>
      </c>
      <c r="D11" s="64">
        <f t="shared" si="0"/>
        <v>-1.0261468214313842E-3</v>
      </c>
      <c r="E11" s="75">
        <f t="shared" si="1"/>
        <v>8.6036220699398473E-3</v>
      </c>
    </row>
    <row r="12" spans="1:10" ht="14.25" customHeight="1" x14ac:dyDescent="0.2">
      <c r="A12" s="41">
        <v>1434.75</v>
      </c>
      <c r="B12" s="41">
        <v>97.400002000000001</v>
      </c>
      <c r="C12" s="64">
        <f t="shared" si="0"/>
        <v>3.5830653935769586E-3</v>
      </c>
      <c r="D12" s="64">
        <f t="shared" si="0"/>
        <v>5.1316398618125717E-4</v>
      </c>
      <c r="E12" s="75">
        <f t="shared" si="1"/>
        <v>4.096229379758216E-3</v>
      </c>
    </row>
    <row r="13" spans="1:10" ht="14.25" customHeight="1" x14ac:dyDescent="0.2">
      <c r="A13" s="41">
        <v>1439.900024</v>
      </c>
      <c r="B13" s="41">
        <v>97.449996999999996</v>
      </c>
      <c r="C13" s="64">
        <f t="shared" si="0"/>
        <v>2.8433570707227006E-3</v>
      </c>
      <c r="D13" s="64">
        <f t="shared" si="0"/>
        <v>-1.2910068681922302E-2</v>
      </c>
      <c r="E13" s="75">
        <f t="shared" si="1"/>
        <v>-1.00667116111996E-2</v>
      </c>
    </row>
    <row r="14" spans="1:10" ht="14.25" customHeight="1" x14ac:dyDescent="0.2">
      <c r="A14" s="41">
        <v>1444</v>
      </c>
      <c r="B14" s="41">
        <v>96.199996999999996</v>
      </c>
      <c r="C14" s="64">
        <f t="shared" si="0"/>
        <v>-6.9276067890071597E-4</v>
      </c>
      <c r="D14" s="64">
        <f t="shared" si="0"/>
        <v>-5.2110593756833816E-3</v>
      </c>
      <c r="E14" s="75">
        <f t="shared" si="1"/>
        <v>-5.9038200545840974E-3</v>
      </c>
    </row>
    <row r="15" spans="1:10" ht="14.25" customHeight="1" x14ac:dyDescent="0.2">
      <c r="A15" s="41">
        <v>1443</v>
      </c>
      <c r="B15" s="41">
        <v>95.699996999999996</v>
      </c>
      <c r="C15" s="64">
        <f t="shared" si="0"/>
        <v>-3.4710204928788554E-3</v>
      </c>
      <c r="D15" s="64">
        <f t="shared" si="0"/>
        <v>1.555241349124967E-2</v>
      </c>
      <c r="E15" s="75">
        <f t="shared" si="1"/>
        <v>1.2081392998370815E-2</v>
      </c>
    </row>
    <row r="16" spans="1:10" ht="14.25" customHeight="1" x14ac:dyDescent="0.2">
      <c r="A16" s="41">
        <v>1438</v>
      </c>
      <c r="B16" s="41">
        <v>97.199996999999996</v>
      </c>
      <c r="C16" s="64">
        <f t="shared" si="0"/>
        <v>-5.0544769917803952E-3</v>
      </c>
      <c r="D16" s="64">
        <f t="shared" si="0"/>
        <v>-1.9216369531121488E-2</v>
      </c>
      <c r="E16" s="75">
        <f t="shared" si="1"/>
        <v>-2.4270846522901884E-2</v>
      </c>
    </row>
    <row r="17" spans="1:5" ht="14.25" customHeight="1" x14ac:dyDescent="0.2">
      <c r="A17" s="41">
        <v>1430.75</v>
      </c>
      <c r="B17" s="41">
        <v>95.349997999999999</v>
      </c>
      <c r="C17" s="64">
        <f t="shared" si="0"/>
        <v>6.4443312808346543E-3</v>
      </c>
      <c r="D17" s="64">
        <f t="shared" si="0"/>
        <v>1.5719364156106131E-3</v>
      </c>
      <c r="E17" s="75">
        <f t="shared" si="1"/>
        <v>8.0162676964452666E-3</v>
      </c>
    </row>
    <row r="18" spans="1:5" ht="14.25" customHeight="1" x14ac:dyDescent="0.2">
      <c r="A18" s="41">
        <v>1440</v>
      </c>
      <c r="B18" s="41">
        <v>95.5</v>
      </c>
      <c r="C18" s="64">
        <f t="shared" ref="C18:D33" si="2">LN(A19/A18)</f>
        <v>-5.1521551424528944E-3</v>
      </c>
      <c r="D18" s="64">
        <f t="shared" si="2"/>
        <v>-4.1972989658343477E-3</v>
      </c>
      <c r="E18" s="75">
        <f t="shared" si="1"/>
        <v>-9.3494541082872421E-3</v>
      </c>
    </row>
    <row r="19" spans="1:5" ht="14.25" customHeight="1" x14ac:dyDescent="0.2">
      <c r="A19" s="41">
        <v>1432.599976</v>
      </c>
      <c r="B19" s="41">
        <v>95.099997999999999</v>
      </c>
      <c r="C19" s="64">
        <f t="shared" si="2"/>
        <v>6.5400804173008633E-3</v>
      </c>
      <c r="D19" s="64">
        <f t="shared" si="2"/>
        <v>-1.5785428581324228E-3</v>
      </c>
      <c r="E19" s="75">
        <f t="shared" si="1"/>
        <v>4.961537559168441E-3</v>
      </c>
    </row>
    <row r="20" spans="1:5" ht="14.25" customHeight="1" x14ac:dyDescent="0.2">
      <c r="A20" s="41">
        <v>1442</v>
      </c>
      <c r="B20" s="41">
        <v>94.949996999999996</v>
      </c>
      <c r="C20" s="64">
        <f t="shared" si="2"/>
        <v>1.5755958274200687E-2</v>
      </c>
      <c r="D20" s="64">
        <f t="shared" si="2"/>
        <v>-6.3391550458270305E-3</v>
      </c>
      <c r="E20" s="75">
        <f t="shared" si="1"/>
        <v>9.4168032283736564E-3</v>
      </c>
    </row>
    <row r="21" spans="1:5" ht="14.25" customHeight="1" x14ac:dyDescent="0.2">
      <c r="A21" s="41">
        <v>1464.900024</v>
      </c>
      <c r="B21" s="41">
        <v>94.349997999999999</v>
      </c>
      <c r="C21" s="64">
        <f t="shared" si="2"/>
        <v>1.5444273107354243E-2</v>
      </c>
      <c r="D21" s="64">
        <f t="shared" si="2"/>
        <v>1.3684466178937081E-2</v>
      </c>
      <c r="E21" s="75">
        <f t="shared" si="1"/>
        <v>2.9128739286291325E-2</v>
      </c>
    </row>
    <row r="22" spans="1:5" ht="14.25" customHeight="1" x14ac:dyDescent="0.2">
      <c r="A22" s="41">
        <v>1487.6999510000001</v>
      </c>
      <c r="B22" s="41">
        <v>95.650002000000001</v>
      </c>
      <c r="C22" s="64">
        <f t="shared" si="2"/>
        <v>6.1650487278758371E-3</v>
      </c>
      <c r="D22" s="64">
        <f t="shared" si="2"/>
        <v>-9.4538728332920399E-3</v>
      </c>
      <c r="E22" s="75">
        <f t="shared" si="1"/>
        <v>-3.2888241054162028E-3</v>
      </c>
    </row>
    <row r="23" spans="1:5" ht="14.25" customHeight="1" x14ac:dyDescent="0.2">
      <c r="A23" s="41">
        <v>1496.900024</v>
      </c>
      <c r="B23" s="41">
        <v>94.75</v>
      </c>
      <c r="C23" s="64">
        <f t="shared" si="2"/>
        <v>-5.9633825612879898E-3</v>
      </c>
      <c r="D23" s="64">
        <f t="shared" si="2"/>
        <v>-1.9180162070500151E-2</v>
      </c>
      <c r="E23" s="75">
        <f t="shared" si="1"/>
        <v>-2.5143544631788139E-2</v>
      </c>
    </row>
    <row r="24" spans="1:5" ht="14.25" customHeight="1" x14ac:dyDescent="0.2">
      <c r="A24" s="41">
        <v>1488</v>
      </c>
      <c r="B24" s="41">
        <v>92.949996999999996</v>
      </c>
      <c r="C24" s="64">
        <f t="shared" si="2"/>
        <v>-1.1048699807302262E-2</v>
      </c>
      <c r="D24" s="64">
        <f t="shared" si="2"/>
        <v>-1.1360630767608761E-2</v>
      </c>
      <c r="E24" s="75">
        <f t="shared" si="1"/>
        <v>-2.2409330574911023E-2</v>
      </c>
    </row>
    <row r="25" spans="1:5" ht="14.25" customHeight="1" x14ac:dyDescent="0.2">
      <c r="A25" s="41">
        <v>1471.650024</v>
      </c>
      <c r="B25" s="41">
        <v>91.900002000000001</v>
      </c>
      <c r="C25" s="64">
        <f t="shared" si="2"/>
        <v>2.0979052817989011E-2</v>
      </c>
      <c r="D25" s="64">
        <f t="shared" si="2"/>
        <v>-1.5351200418546321E-2</v>
      </c>
      <c r="E25" s="75">
        <f t="shared" si="1"/>
        <v>5.6278523994426899E-3</v>
      </c>
    </row>
    <row r="26" spans="1:5" ht="14.25" customHeight="1" x14ac:dyDescent="0.2">
      <c r="A26" s="41">
        <v>1502.849976</v>
      </c>
      <c r="B26" s="41">
        <v>90.5</v>
      </c>
      <c r="C26" s="64">
        <f t="shared" si="2"/>
        <v>5.8384959349904609E-3</v>
      </c>
      <c r="D26" s="64">
        <f t="shared" si="2"/>
        <v>7.7050134796678828E-3</v>
      </c>
      <c r="E26" s="75">
        <f t="shared" si="1"/>
        <v>1.3543509414658345E-2</v>
      </c>
    </row>
    <row r="27" spans="1:5" ht="14.25" customHeight="1" x14ac:dyDescent="0.2">
      <c r="A27" s="41">
        <v>1511.650024</v>
      </c>
      <c r="B27" s="41">
        <v>91.199996999999996</v>
      </c>
      <c r="C27" s="64">
        <f t="shared" si="2"/>
        <v>-7.0702327052524112E-3</v>
      </c>
      <c r="D27" s="64">
        <f t="shared" si="2"/>
        <v>2.704329304175181E-2</v>
      </c>
      <c r="E27" s="75">
        <f t="shared" si="1"/>
        <v>1.9973060336499399E-2</v>
      </c>
    </row>
    <row r="28" spans="1:5" ht="14.25" customHeight="1" x14ac:dyDescent="0.2">
      <c r="A28" s="41">
        <v>1501</v>
      </c>
      <c r="B28" s="41">
        <v>93.699996999999996</v>
      </c>
      <c r="C28" s="64">
        <f t="shared" si="2"/>
        <v>-4.4402390232293129E-3</v>
      </c>
      <c r="D28" s="64">
        <f t="shared" si="2"/>
        <v>-2.136720932658865E-3</v>
      </c>
      <c r="E28" s="75">
        <f t="shared" si="1"/>
        <v>-6.5769599558881779E-3</v>
      </c>
    </row>
    <row r="29" spans="1:5" ht="14.25" customHeight="1" x14ac:dyDescent="0.2">
      <c r="A29" s="41">
        <v>1494.349976</v>
      </c>
      <c r="B29" s="41">
        <v>93.5</v>
      </c>
      <c r="C29" s="64">
        <f t="shared" si="2"/>
        <v>-1.7858489297157543E-2</v>
      </c>
      <c r="D29" s="64">
        <f t="shared" si="2"/>
        <v>-3.64864644600685E-2</v>
      </c>
      <c r="E29" s="75">
        <f t="shared" si="1"/>
        <v>-5.4344953757226047E-2</v>
      </c>
    </row>
    <row r="30" spans="1:5" ht="14.25" customHeight="1" x14ac:dyDescent="0.2">
      <c r="A30" s="41">
        <v>1467.900024</v>
      </c>
      <c r="B30" s="41">
        <v>90.150002000000001</v>
      </c>
      <c r="C30" s="64">
        <f t="shared" si="2"/>
        <v>8.8847109547238162E-3</v>
      </c>
      <c r="D30" s="64">
        <f t="shared" si="2"/>
        <v>-1.4525439743760823E-2</v>
      </c>
      <c r="E30" s="75">
        <f t="shared" si="1"/>
        <v>-5.640728789037007E-3</v>
      </c>
    </row>
    <row r="31" spans="1:5" ht="14.25" customHeight="1" x14ac:dyDescent="0.2">
      <c r="A31" s="41">
        <v>1481</v>
      </c>
      <c r="B31" s="41">
        <v>88.849997999999999</v>
      </c>
      <c r="C31" s="64">
        <f t="shared" si="2"/>
        <v>-6.1634357638023496E-3</v>
      </c>
      <c r="D31" s="64">
        <f t="shared" si="2"/>
        <v>-3.6096741492912886E-2</v>
      </c>
      <c r="E31" s="75">
        <f t="shared" si="1"/>
        <v>-4.2260177256715235E-2</v>
      </c>
    </row>
    <row r="32" spans="1:5" ht="14.25" customHeight="1" x14ac:dyDescent="0.2">
      <c r="A32" s="41">
        <v>1471.900024</v>
      </c>
      <c r="B32" s="41">
        <v>85.699996999999996</v>
      </c>
      <c r="C32" s="64">
        <f t="shared" si="2"/>
        <v>-4.915368736029492E-2</v>
      </c>
      <c r="D32" s="64">
        <f t="shared" si="2"/>
        <v>-2.2419747310339695E-2</v>
      </c>
      <c r="E32" s="75">
        <f t="shared" si="1"/>
        <v>-7.1573434670634623E-2</v>
      </c>
    </row>
    <row r="33" spans="1:5" ht="14.25" customHeight="1" x14ac:dyDescent="0.2">
      <c r="A33" s="41">
        <v>1401.3000489999999</v>
      </c>
      <c r="B33" s="41">
        <v>83.800003000000004</v>
      </c>
      <c r="C33" s="64">
        <f t="shared" si="2"/>
        <v>5.3023742102844221E-3</v>
      </c>
      <c r="D33" s="64">
        <f t="shared" si="2"/>
        <v>8.3184910755687153E-3</v>
      </c>
      <c r="E33" s="75">
        <f t="shared" si="1"/>
        <v>1.3620865285853137E-2</v>
      </c>
    </row>
    <row r="34" spans="1:5" ht="14.25" customHeight="1" x14ac:dyDescent="0.2">
      <c r="A34" s="41">
        <v>1408.75</v>
      </c>
      <c r="B34" s="41">
        <v>84.5</v>
      </c>
      <c r="C34" s="64">
        <f t="shared" ref="C34:D49" si="3">LN(A35/A34)</f>
        <v>5.1027065517894481E-2</v>
      </c>
      <c r="D34" s="64">
        <f t="shared" si="3"/>
        <v>1.4101256234771015E-2</v>
      </c>
      <c r="E34" s="75">
        <f t="shared" si="1"/>
        <v>6.5128321752665502E-2</v>
      </c>
    </row>
    <row r="35" spans="1:5" ht="14.25" customHeight="1" x14ac:dyDescent="0.2">
      <c r="A35" s="41">
        <v>1482.5</v>
      </c>
      <c r="B35" s="41">
        <v>85.699996999999996</v>
      </c>
      <c r="C35" s="64">
        <f t="shared" si="3"/>
        <v>6.2745177126165882E-2</v>
      </c>
      <c r="D35" s="64">
        <f t="shared" si="3"/>
        <v>1.620407029844528E-2</v>
      </c>
      <c r="E35" s="75">
        <f t="shared" si="1"/>
        <v>7.8949247424611166E-2</v>
      </c>
    </row>
    <row r="36" spans="1:5" ht="14.25" customHeight="1" x14ac:dyDescent="0.2">
      <c r="A36" s="41">
        <v>1578.5</v>
      </c>
      <c r="B36" s="41">
        <v>87.099997999999999</v>
      </c>
      <c r="C36" s="64">
        <f t="shared" si="3"/>
        <v>2.0251579920702264E-3</v>
      </c>
      <c r="D36" s="64">
        <f t="shared" si="3"/>
        <v>-4.6030117119249744E-3</v>
      </c>
      <c r="E36" s="75">
        <f t="shared" si="1"/>
        <v>-2.577853719854748E-3</v>
      </c>
    </row>
    <row r="37" spans="1:5" ht="14.25" customHeight="1" x14ac:dyDescent="0.2">
      <c r="A37" s="41">
        <v>1581.6999510000001</v>
      </c>
      <c r="B37" s="41">
        <v>86.699996999999996</v>
      </c>
      <c r="C37" s="64">
        <f t="shared" si="3"/>
        <v>3.975175816964327E-3</v>
      </c>
      <c r="D37" s="64">
        <f t="shared" si="3"/>
        <v>1.7153079814720133E-2</v>
      </c>
      <c r="E37" s="75">
        <f t="shared" si="1"/>
        <v>2.112825563168446E-2</v>
      </c>
    </row>
    <row r="38" spans="1:5" ht="14.25" customHeight="1" x14ac:dyDescent="0.2">
      <c r="A38" s="41">
        <v>1588</v>
      </c>
      <c r="B38" s="41">
        <v>88.199996999999996</v>
      </c>
      <c r="C38" s="64">
        <f t="shared" si="3"/>
        <v>1.8869955618538565E-2</v>
      </c>
      <c r="D38" s="64">
        <f t="shared" si="3"/>
        <v>4.2181648049900732E-2</v>
      </c>
      <c r="E38" s="75">
        <f t="shared" si="1"/>
        <v>6.10516036684393E-2</v>
      </c>
    </row>
    <row r="39" spans="1:5" ht="14.25" customHeight="1" x14ac:dyDescent="0.2">
      <c r="A39" s="41">
        <v>1618.25</v>
      </c>
      <c r="B39" s="41">
        <v>92</v>
      </c>
      <c r="C39" s="64">
        <f t="shared" si="3"/>
        <v>8.2464690231534247E-3</v>
      </c>
      <c r="D39" s="64">
        <f t="shared" si="3"/>
        <v>-1.8651083403509731E-2</v>
      </c>
      <c r="E39" s="75">
        <f t="shared" si="1"/>
        <v>-1.0404614380356307E-2</v>
      </c>
    </row>
    <row r="40" spans="1:5" ht="14.25" customHeight="1" x14ac:dyDescent="0.2">
      <c r="A40" s="41">
        <v>1631.650024</v>
      </c>
      <c r="B40" s="41">
        <v>90.300003000000004</v>
      </c>
      <c r="C40" s="64">
        <f t="shared" si="3"/>
        <v>-2.2395198862873284E-3</v>
      </c>
      <c r="D40" s="64">
        <f t="shared" si="3"/>
        <v>-1.6750809863623005E-2</v>
      </c>
      <c r="E40" s="75">
        <f t="shared" si="1"/>
        <v>-1.8990329749910332E-2</v>
      </c>
    </row>
    <row r="41" spans="1:5" ht="14.25" customHeight="1" x14ac:dyDescent="0.2">
      <c r="A41" s="41">
        <v>1628</v>
      </c>
      <c r="B41" s="41">
        <v>88.800003000000004</v>
      </c>
      <c r="C41" s="64">
        <f t="shared" si="3"/>
        <v>-8.1102093383015397E-3</v>
      </c>
      <c r="D41" s="64">
        <f t="shared" si="3"/>
        <v>1.7857605740116834E-2</v>
      </c>
      <c r="E41" s="75">
        <f t="shared" si="1"/>
        <v>9.7473964018152948E-3</v>
      </c>
    </row>
    <row r="42" spans="1:5" ht="14.25" customHeight="1" x14ac:dyDescent="0.2">
      <c r="A42" s="41">
        <v>1614.849976</v>
      </c>
      <c r="B42" s="41">
        <v>90.400002000000001</v>
      </c>
      <c r="C42" s="64">
        <f t="shared" si="3"/>
        <v>-1.0614344509075706E-2</v>
      </c>
      <c r="D42" s="64">
        <f t="shared" si="3"/>
        <v>-7.7735539020906321E-3</v>
      </c>
      <c r="E42" s="75">
        <f t="shared" si="1"/>
        <v>-1.8387898411166337E-2</v>
      </c>
    </row>
    <row r="43" spans="1:5" ht="14.25" customHeight="1" x14ac:dyDescent="0.2">
      <c r="A43" s="41">
        <v>1597.8000489999999</v>
      </c>
      <c r="B43" s="41">
        <v>89.699996999999996</v>
      </c>
      <c r="C43" s="64">
        <f t="shared" si="3"/>
        <v>-3.3226052687899432E-3</v>
      </c>
      <c r="D43" s="64">
        <f t="shared" si="3"/>
        <v>4.4694152375187216E-2</v>
      </c>
      <c r="E43" s="75">
        <f t="shared" si="1"/>
        <v>4.1371547106397275E-2</v>
      </c>
    </row>
    <row r="44" spans="1:5" ht="14.25" customHeight="1" x14ac:dyDescent="0.2">
      <c r="A44" s="41">
        <v>1592.5</v>
      </c>
      <c r="B44" s="41">
        <v>93.800003000000004</v>
      </c>
      <c r="C44" s="64">
        <f t="shared" si="3"/>
        <v>2.0202707317519469E-2</v>
      </c>
      <c r="D44" s="64">
        <f t="shared" si="3"/>
        <v>-2.4279584105622993E-2</v>
      </c>
      <c r="E44" s="75">
        <f t="shared" si="1"/>
        <v>-4.0768767881035235E-3</v>
      </c>
    </row>
    <row r="45" spans="1:5" ht="14.25" customHeight="1" x14ac:dyDescent="0.2">
      <c r="A45" s="41">
        <v>1625</v>
      </c>
      <c r="B45" s="41">
        <v>91.550003000000004</v>
      </c>
      <c r="C45" s="64">
        <f t="shared" si="3"/>
        <v>9.7979963262530296E-3</v>
      </c>
      <c r="D45" s="64">
        <f t="shared" si="3"/>
        <v>-2.7687260464888987E-2</v>
      </c>
      <c r="E45" s="75">
        <f t="shared" si="1"/>
        <v>-1.7889264138635959E-2</v>
      </c>
    </row>
    <row r="46" spans="1:5" ht="14.25" customHeight="1" x14ac:dyDescent="0.2">
      <c r="A46" s="41">
        <v>1641</v>
      </c>
      <c r="B46" s="41">
        <v>89.050003000000004</v>
      </c>
      <c r="C46" s="64">
        <f t="shared" si="3"/>
        <v>-1.1769138366291267E-2</v>
      </c>
      <c r="D46" s="64">
        <f t="shared" si="3"/>
        <v>1.7807915839130148E-2</v>
      </c>
      <c r="E46" s="75">
        <f t="shared" si="1"/>
        <v>6.0387774728388813E-3</v>
      </c>
    </row>
    <row r="47" spans="1:5" ht="14.25" customHeight="1" x14ac:dyDescent="0.2">
      <c r="A47" s="41">
        <v>1621.8000489999999</v>
      </c>
      <c r="B47" s="41">
        <v>90.650002000000001</v>
      </c>
      <c r="C47" s="64">
        <f t="shared" si="3"/>
        <v>-9.8212224635893901E-3</v>
      </c>
      <c r="D47" s="64">
        <f t="shared" si="3"/>
        <v>-1.5004437786661348E-2</v>
      </c>
      <c r="E47" s="75">
        <f t="shared" si="1"/>
        <v>-2.4825660250250736E-2</v>
      </c>
    </row>
    <row r="48" spans="1:5" ht="14.25" customHeight="1" x14ac:dyDescent="0.2">
      <c r="A48" s="41">
        <v>1605.9499510000001</v>
      </c>
      <c r="B48" s="41">
        <v>89.300003000000004</v>
      </c>
      <c r="C48" s="64">
        <f t="shared" si="3"/>
        <v>-2.6340971418617083E-2</v>
      </c>
      <c r="D48" s="64">
        <f t="shared" si="3"/>
        <v>-8.9989694631938712E-3</v>
      </c>
      <c r="E48" s="75">
        <f t="shared" si="1"/>
        <v>-3.5339940881810958E-2</v>
      </c>
    </row>
    <row r="49" spans="1:5" ht="14.25" customHeight="1" x14ac:dyDescent="0.2">
      <c r="A49" s="41">
        <v>1564.1999510000001</v>
      </c>
      <c r="B49" s="41">
        <v>88.5</v>
      </c>
      <c r="C49" s="64">
        <f t="shared" si="3"/>
        <v>6.1821509647070278E-3</v>
      </c>
      <c r="D49" s="64">
        <f t="shared" si="3"/>
        <v>-2.575249610241474E-2</v>
      </c>
      <c r="E49" s="75">
        <f t="shared" si="1"/>
        <v>-1.9570345137707713E-2</v>
      </c>
    </row>
    <row r="50" spans="1:5" ht="14.25" customHeight="1" x14ac:dyDescent="0.2">
      <c r="A50" s="41">
        <v>1573.900024</v>
      </c>
      <c r="B50" s="41">
        <v>86.25</v>
      </c>
      <c r="C50" s="64">
        <f t="shared" ref="C50:D65" si="4">LN(A51/A50)</f>
        <v>-1.034628793037534E-2</v>
      </c>
      <c r="D50" s="64">
        <f t="shared" si="4"/>
        <v>-1.7544309650909508E-2</v>
      </c>
      <c r="E50" s="75">
        <f t="shared" si="1"/>
        <v>-2.789059758128485E-2</v>
      </c>
    </row>
    <row r="51" spans="1:5" ht="14.25" customHeight="1" x14ac:dyDescent="0.2">
      <c r="A51" s="41">
        <v>1557.6999510000001</v>
      </c>
      <c r="B51" s="41">
        <v>84.75</v>
      </c>
      <c r="C51" s="64">
        <f t="shared" si="4"/>
        <v>3.5474217179490848E-2</v>
      </c>
      <c r="D51" s="64">
        <f t="shared" si="4"/>
        <v>4.7086843360998496E-3</v>
      </c>
      <c r="E51" s="75">
        <f t="shared" si="1"/>
        <v>4.0182901515590695E-2</v>
      </c>
    </row>
    <row r="52" spans="1:5" ht="14.25" customHeight="1" x14ac:dyDescent="0.2">
      <c r="A52" s="41">
        <v>1613.9499510000001</v>
      </c>
      <c r="B52" s="41">
        <v>85.150002000000001</v>
      </c>
      <c r="C52" s="64">
        <f t="shared" si="4"/>
        <v>1.3722478168694E-2</v>
      </c>
      <c r="D52" s="64">
        <f t="shared" si="4"/>
        <v>1.8039418587760047E-2</v>
      </c>
      <c r="E52" s="75">
        <f t="shared" si="1"/>
        <v>3.176189675645405E-2</v>
      </c>
    </row>
    <row r="53" spans="1:5" ht="14.25" customHeight="1" x14ac:dyDescent="0.2">
      <c r="A53" s="41">
        <v>1636.25</v>
      </c>
      <c r="B53" s="41">
        <v>86.699996999999996</v>
      </c>
      <c r="C53" s="64">
        <f t="shared" si="4"/>
        <v>-2.9365070224999033E-2</v>
      </c>
      <c r="D53" s="64">
        <f t="shared" si="4"/>
        <v>-2.2748102923859762E-2</v>
      </c>
      <c r="E53" s="75">
        <f t="shared" si="1"/>
        <v>-5.2113173148858799E-2</v>
      </c>
    </row>
    <row r="54" spans="1:5" ht="14.25" customHeight="1" x14ac:dyDescent="0.2">
      <c r="A54" s="41">
        <v>1588.900024</v>
      </c>
      <c r="B54" s="41">
        <v>84.75</v>
      </c>
      <c r="C54" s="64">
        <f t="shared" si="4"/>
        <v>-1.034343126804734E-2</v>
      </c>
      <c r="D54" s="64">
        <f t="shared" si="4"/>
        <v>2.3570665424895612E-3</v>
      </c>
      <c r="E54" s="75">
        <f t="shared" si="1"/>
        <v>-7.9863647255577781E-3</v>
      </c>
    </row>
    <row r="55" spans="1:5" ht="14.25" customHeight="1" x14ac:dyDescent="0.2">
      <c r="A55" s="41">
        <v>1572.5500489999999</v>
      </c>
      <c r="B55" s="41">
        <v>84.949996999999996</v>
      </c>
      <c r="C55" s="64">
        <f t="shared" si="4"/>
        <v>9.4619150357834834E-3</v>
      </c>
      <c r="D55" s="64">
        <f t="shared" si="4"/>
        <v>-5.8869592862187425E-4</v>
      </c>
      <c r="E55" s="75">
        <f t="shared" si="1"/>
        <v>8.8732191071616093E-3</v>
      </c>
    </row>
    <row r="56" spans="1:5" ht="14.25" customHeight="1" x14ac:dyDescent="0.2">
      <c r="A56" s="41">
        <v>1587.5</v>
      </c>
      <c r="B56" s="41">
        <v>84.900002000000001</v>
      </c>
      <c r="C56" s="64">
        <f t="shared" si="4"/>
        <v>5.340047242907371E-3</v>
      </c>
      <c r="D56" s="64">
        <f t="shared" si="4"/>
        <v>5.6110891841298464E-2</v>
      </c>
      <c r="E56" s="75">
        <f t="shared" si="1"/>
        <v>6.1450939084205833E-2</v>
      </c>
    </row>
    <row r="57" spans="1:5" ht="14.25" customHeight="1" x14ac:dyDescent="0.2">
      <c r="A57" s="41">
        <v>1596</v>
      </c>
      <c r="B57" s="41">
        <v>89.800003000000004</v>
      </c>
      <c r="C57" s="64">
        <f t="shared" si="4"/>
        <v>-1.5788139754132902E-2</v>
      </c>
      <c r="D57" s="64">
        <f t="shared" si="4"/>
        <v>8.869182258152428E-3</v>
      </c>
      <c r="E57" s="75">
        <f t="shared" si="1"/>
        <v>-6.9189574959804736E-3</v>
      </c>
    </row>
    <row r="58" spans="1:5" ht="14.25" customHeight="1" x14ac:dyDescent="0.2">
      <c r="A58" s="41">
        <v>1571</v>
      </c>
      <c r="B58" s="41">
        <v>90.599997999999999</v>
      </c>
      <c r="C58" s="64">
        <f t="shared" si="4"/>
        <v>-1.6300190325318095E-2</v>
      </c>
      <c r="D58" s="64">
        <f t="shared" si="4"/>
        <v>-2.9685753900601571E-2</v>
      </c>
      <c r="E58" s="75">
        <f t="shared" si="1"/>
        <v>-4.5985944225919666E-2</v>
      </c>
    </row>
    <row r="59" spans="1:5" ht="14.25" customHeight="1" x14ac:dyDescent="0.2">
      <c r="A59" s="41">
        <v>1545.599976</v>
      </c>
      <c r="B59" s="41">
        <v>87.949996999999996</v>
      </c>
      <c r="C59" s="64">
        <f t="shared" si="4"/>
        <v>6.0633766830314618E-3</v>
      </c>
      <c r="D59" s="64">
        <f t="shared" si="4"/>
        <v>-1.8359655642141107E-2</v>
      </c>
      <c r="E59" s="75">
        <f t="shared" si="1"/>
        <v>-1.2296278959109645E-2</v>
      </c>
    </row>
    <row r="60" spans="1:5" ht="14.25" customHeight="1" x14ac:dyDescent="0.2">
      <c r="A60" s="41">
        <v>1555</v>
      </c>
      <c r="B60" s="41">
        <v>86.349997999999999</v>
      </c>
      <c r="C60" s="64">
        <f t="shared" si="4"/>
        <v>6.8574314082362163E-3</v>
      </c>
      <c r="D60" s="64">
        <f t="shared" si="4"/>
        <v>-1.1062657217407814E-2</v>
      </c>
      <c r="E60" s="75">
        <f t="shared" si="1"/>
        <v>-4.2052258091715977E-3</v>
      </c>
    </row>
    <row r="61" spans="1:5" ht="14.25" customHeight="1" x14ac:dyDescent="0.2">
      <c r="A61" s="41">
        <v>1565.6999510000001</v>
      </c>
      <c r="B61" s="41">
        <v>85.400002000000001</v>
      </c>
      <c r="C61" s="64">
        <f t="shared" si="4"/>
        <v>5.9222952381626079E-3</v>
      </c>
      <c r="D61" s="64">
        <f t="shared" si="4"/>
        <v>5.8377280593687473E-3</v>
      </c>
      <c r="E61" s="75">
        <f t="shared" si="1"/>
        <v>1.1760023297531355E-2</v>
      </c>
    </row>
    <row r="62" spans="1:5" ht="14.25" customHeight="1" x14ac:dyDescent="0.2">
      <c r="A62" s="41">
        <v>1575</v>
      </c>
      <c r="B62" s="41">
        <v>85.900002000000001</v>
      </c>
      <c r="C62" s="64">
        <f t="shared" si="4"/>
        <v>1.5748356968139112E-2</v>
      </c>
      <c r="D62" s="64">
        <f t="shared" si="4"/>
        <v>-1.9988966654269798E-2</v>
      </c>
      <c r="E62" s="75">
        <f t="shared" si="1"/>
        <v>-4.2406096861306863E-3</v>
      </c>
    </row>
    <row r="63" spans="1:5" ht="14.25" customHeight="1" x14ac:dyDescent="0.2">
      <c r="A63" s="41">
        <v>1600</v>
      </c>
      <c r="B63" s="41">
        <v>84.199996999999996</v>
      </c>
      <c r="C63" s="64">
        <f t="shared" si="4"/>
        <v>-3.278147402450883E-2</v>
      </c>
      <c r="D63" s="64">
        <f t="shared" si="4"/>
        <v>-1.1346756758273464E-2</v>
      </c>
      <c r="E63" s="75">
        <f t="shared" si="1"/>
        <v>-4.4128230782782295E-2</v>
      </c>
    </row>
    <row r="64" spans="1:5" ht="14.25" customHeight="1" x14ac:dyDescent="0.2">
      <c r="A64" s="41">
        <v>1548.400024</v>
      </c>
      <c r="B64" s="41">
        <v>83.25</v>
      </c>
      <c r="C64" s="64">
        <f t="shared" si="4"/>
        <v>-5.180016682241266E-3</v>
      </c>
      <c r="D64" s="64">
        <f t="shared" si="4"/>
        <v>-3.2349504161866743E-2</v>
      </c>
      <c r="E64" s="75">
        <f t="shared" si="1"/>
        <v>-3.7529520844108009E-2</v>
      </c>
    </row>
    <row r="65" spans="1:5" ht="14.25" customHeight="1" x14ac:dyDescent="0.2">
      <c r="A65" s="41">
        <v>1540.400024</v>
      </c>
      <c r="B65" s="41">
        <v>80.599997999999999</v>
      </c>
      <c r="C65" s="64">
        <f t="shared" si="4"/>
        <v>-9.0928368224320994E-4</v>
      </c>
      <c r="D65" s="64">
        <f t="shared" si="4"/>
        <v>1.4778655584830783E-2</v>
      </c>
      <c r="E65" s="75">
        <f t="shared" si="1"/>
        <v>1.3869371902587573E-2</v>
      </c>
    </row>
    <row r="66" spans="1:5" ht="14.25" customHeight="1" x14ac:dyDescent="0.2">
      <c r="A66" s="41">
        <v>1539</v>
      </c>
      <c r="B66" s="41">
        <v>81.800003000000004</v>
      </c>
      <c r="C66" s="64">
        <f t="shared" ref="C66:D81" si="5">LN(A67/A66)</f>
        <v>-1.1074712252254823E-2</v>
      </c>
      <c r="D66" s="64">
        <f t="shared" si="5"/>
        <v>-3.4829427816495846E-2</v>
      </c>
      <c r="E66" s="75">
        <f t="shared" si="1"/>
        <v>-4.5904140068750668E-2</v>
      </c>
    </row>
    <row r="67" spans="1:5" ht="14.25" customHeight="1" x14ac:dyDescent="0.2">
      <c r="A67" s="41">
        <v>1522.0500489999999</v>
      </c>
      <c r="B67" s="41">
        <v>79</v>
      </c>
      <c r="C67" s="64">
        <f t="shared" si="5"/>
        <v>-7.1541378238883513E-3</v>
      </c>
      <c r="D67" s="64">
        <f t="shared" si="5"/>
        <v>-6.1336860366458128E-2</v>
      </c>
      <c r="E67" s="75">
        <f t="shared" si="1"/>
        <v>-6.8490998190346486E-2</v>
      </c>
    </row>
    <row r="68" spans="1:5" ht="14.25" customHeight="1" x14ac:dyDescent="0.2">
      <c r="A68" s="41">
        <v>1511.1999510000001</v>
      </c>
      <c r="B68" s="41">
        <v>74.300003000000004</v>
      </c>
      <c r="C68" s="64">
        <f t="shared" si="5"/>
        <v>-1.0844673752681968E-2</v>
      </c>
      <c r="D68" s="64">
        <f t="shared" si="5"/>
        <v>3.5694429753120434E-2</v>
      </c>
      <c r="E68" s="75">
        <f t="shared" si="1"/>
        <v>2.4849756000438466E-2</v>
      </c>
    </row>
    <row r="69" spans="1:5" ht="14.25" customHeight="1" x14ac:dyDescent="0.2">
      <c r="A69" s="41">
        <v>1494.900024</v>
      </c>
      <c r="B69" s="41">
        <v>77</v>
      </c>
      <c r="C69" s="64">
        <f t="shared" si="5"/>
        <v>8.3601180401542009E-3</v>
      </c>
      <c r="D69" s="64">
        <f t="shared" si="5"/>
        <v>1.1620556696959257E-2</v>
      </c>
      <c r="E69" s="75">
        <f t="shared" si="1"/>
        <v>1.9980674737113457E-2</v>
      </c>
    </row>
    <row r="70" spans="1:5" ht="14.25" customHeight="1" x14ac:dyDescent="0.2">
      <c r="A70" s="41">
        <v>1507.4499510000001</v>
      </c>
      <c r="B70" s="41">
        <v>77.900002000000001</v>
      </c>
      <c r="C70" s="64">
        <f t="shared" si="5"/>
        <v>-6.6359206955256896E-4</v>
      </c>
      <c r="D70" s="64">
        <f t="shared" si="5"/>
        <v>-5.2036829961786595E-2</v>
      </c>
      <c r="E70" s="75">
        <f t="shared" si="1"/>
        <v>-5.2700422031339164E-2</v>
      </c>
    </row>
    <row r="71" spans="1:5" ht="14.25" customHeight="1" x14ac:dyDescent="0.2">
      <c r="A71" s="41">
        <v>1506.4499510000001</v>
      </c>
      <c r="B71" s="41">
        <v>73.949996999999996</v>
      </c>
      <c r="C71" s="64">
        <f t="shared" si="5"/>
        <v>-7.2617920714429319E-3</v>
      </c>
      <c r="D71" s="64">
        <f t="shared" si="5"/>
        <v>-1.9113127907867997E-2</v>
      </c>
      <c r="E71" s="75">
        <f t="shared" si="1"/>
        <v>-2.6374919979310928E-2</v>
      </c>
    </row>
    <row r="72" spans="1:5" ht="14.25" customHeight="1" x14ac:dyDescent="0.2">
      <c r="A72" s="41">
        <v>1495.5500489999999</v>
      </c>
      <c r="B72" s="41">
        <v>72.550003000000004</v>
      </c>
      <c r="C72" s="64">
        <f t="shared" si="5"/>
        <v>2.3041541933849136E-3</v>
      </c>
      <c r="D72" s="64">
        <f t="shared" si="5"/>
        <v>-2.5123484157641623E-2</v>
      </c>
      <c r="E72" s="75">
        <f t="shared" si="1"/>
        <v>-2.2819329964256709E-2</v>
      </c>
    </row>
    <row r="73" spans="1:5" ht="14.25" customHeight="1" x14ac:dyDescent="0.2">
      <c r="A73" s="41">
        <v>1499</v>
      </c>
      <c r="B73" s="41">
        <v>70.75</v>
      </c>
      <c r="C73" s="64">
        <f t="shared" si="5"/>
        <v>4.1520914354965861E-2</v>
      </c>
      <c r="D73" s="64">
        <f t="shared" si="5"/>
        <v>-9.2297710134734492E-3</v>
      </c>
      <c r="E73" s="75">
        <f t="shared" si="1"/>
        <v>3.2291143341492412E-2</v>
      </c>
    </row>
    <row r="74" spans="1:5" ht="14.25" customHeight="1" x14ac:dyDescent="0.2">
      <c r="A74" s="41">
        <v>1562.5500489999999</v>
      </c>
      <c r="B74" s="41">
        <v>70.099997999999999</v>
      </c>
      <c r="C74" s="64">
        <f t="shared" si="5"/>
        <v>-9.3553583078910801E-3</v>
      </c>
      <c r="D74" s="64">
        <f t="shared" si="5"/>
        <v>1.5570010773224136E-2</v>
      </c>
      <c r="E74" s="75">
        <f t="shared" si="1"/>
        <v>6.2146524653330561E-3</v>
      </c>
    </row>
    <row r="75" spans="1:5" ht="14.25" customHeight="1" x14ac:dyDescent="0.2">
      <c r="A75" s="41">
        <v>1548</v>
      </c>
      <c r="B75" s="41">
        <v>71.199996999999996</v>
      </c>
      <c r="C75" s="64">
        <f t="shared" si="5"/>
        <v>-3.1898731074308288E-2</v>
      </c>
      <c r="D75" s="64">
        <f t="shared" si="5"/>
        <v>1.9472117999443071E-2</v>
      </c>
      <c r="E75" s="75">
        <f t="shared" si="1"/>
        <v>-1.2426613074865218E-2</v>
      </c>
    </row>
    <row r="76" spans="1:5" ht="14.25" customHeight="1" x14ac:dyDescent="0.2">
      <c r="A76" s="41">
        <v>1499.400024</v>
      </c>
      <c r="B76" s="41">
        <v>72.599997999999999</v>
      </c>
      <c r="C76" s="64">
        <f t="shared" si="5"/>
        <v>-9.6502718385641749E-3</v>
      </c>
      <c r="D76" s="64">
        <f t="shared" si="5"/>
        <v>-1.9472117999442935E-2</v>
      </c>
      <c r="E76" s="75">
        <f t="shared" si="1"/>
        <v>-2.912238983800711E-2</v>
      </c>
    </row>
    <row r="77" spans="1:5" ht="14.25" customHeight="1" x14ac:dyDescent="0.2">
      <c r="A77" s="41">
        <v>1485</v>
      </c>
      <c r="B77" s="41">
        <v>71.199996999999996</v>
      </c>
      <c r="C77" s="64">
        <f t="shared" si="5"/>
        <v>-1.5164896878988879E-2</v>
      </c>
      <c r="D77" s="64">
        <f t="shared" si="5"/>
        <v>-1.9858723534829089E-2</v>
      </c>
      <c r="E77" s="75">
        <f t="shared" si="1"/>
        <v>-3.5023620413817971E-2</v>
      </c>
    </row>
    <row r="78" spans="1:5" ht="14.25" customHeight="1" x14ac:dyDescent="0.2">
      <c r="A78" s="41">
        <v>1462.650024</v>
      </c>
      <c r="B78" s="41">
        <v>69.800003000000004</v>
      </c>
      <c r="C78" s="64">
        <f t="shared" si="5"/>
        <v>-4.076305540583771E-3</v>
      </c>
      <c r="D78" s="64">
        <f t="shared" si="5"/>
        <v>3.6572274267711022E-2</v>
      </c>
      <c r="E78" s="75">
        <f t="shared" si="1"/>
        <v>3.2495968727127247E-2</v>
      </c>
    </row>
    <row r="79" spans="1:5" ht="14.25" customHeight="1" x14ac:dyDescent="0.2">
      <c r="A79" s="41">
        <v>1456.6999510000001</v>
      </c>
      <c r="B79" s="41">
        <v>72.400002000000001</v>
      </c>
      <c r="C79" s="64">
        <f t="shared" si="5"/>
        <v>2.8791307494701623E-3</v>
      </c>
      <c r="D79" s="64">
        <f t="shared" si="5"/>
        <v>-2.7663226684466339E-3</v>
      </c>
      <c r="E79" s="75">
        <f t="shared" si="1"/>
        <v>1.1280808102352843E-4</v>
      </c>
    </row>
    <row r="80" spans="1:5" ht="14.25" customHeight="1" x14ac:dyDescent="0.2">
      <c r="A80" s="41">
        <v>1460.900024</v>
      </c>
      <c r="B80" s="41">
        <v>72.199996999999996</v>
      </c>
      <c r="C80" s="64">
        <f t="shared" si="5"/>
        <v>-1.9422094621424382E-2</v>
      </c>
      <c r="D80" s="64">
        <f t="shared" si="5"/>
        <v>-1.0442141959061431E-2</v>
      </c>
      <c r="E80" s="75">
        <f t="shared" si="1"/>
        <v>-2.9864236580485815E-2</v>
      </c>
    </row>
    <row r="81" spans="1:5" ht="14.25" customHeight="1" x14ac:dyDescent="0.2">
      <c r="A81" s="41">
        <v>1432.8000489999999</v>
      </c>
      <c r="B81" s="41">
        <v>71.449996999999996</v>
      </c>
      <c r="C81" s="64">
        <f t="shared" si="5"/>
        <v>-2.3872910279791843E-2</v>
      </c>
      <c r="D81" s="64">
        <f t="shared" si="5"/>
        <v>-3.4891357791212288E-2</v>
      </c>
      <c r="E81" s="75">
        <f t="shared" si="1"/>
        <v>-5.8764268071004128E-2</v>
      </c>
    </row>
    <row r="82" spans="1:5" ht="14.25" customHeight="1" x14ac:dyDescent="0.2">
      <c r="A82" s="41">
        <v>1399</v>
      </c>
      <c r="B82" s="41">
        <v>69</v>
      </c>
      <c r="C82" s="64">
        <f t="shared" ref="C82:D97" si="6">LN(A83/A82)</f>
        <v>5.3110685573598809E-3</v>
      </c>
      <c r="D82" s="64">
        <f t="shared" si="6"/>
        <v>2.0796691164036474E-2</v>
      </c>
      <c r="E82" s="75">
        <f t="shared" si="1"/>
        <v>2.6107759721396354E-2</v>
      </c>
    </row>
    <row r="83" spans="1:5" ht="14.25" customHeight="1" x14ac:dyDescent="0.2">
      <c r="A83" s="41">
        <v>1406.4499510000001</v>
      </c>
      <c r="B83" s="41">
        <v>70.449996999999996</v>
      </c>
      <c r="C83" s="64">
        <f t="shared" si="6"/>
        <v>2.1280018687894513E-2</v>
      </c>
      <c r="D83" s="64">
        <f t="shared" si="6"/>
        <v>-3.1725761696226693E-2</v>
      </c>
      <c r="E83" s="75">
        <f t="shared" si="1"/>
        <v>-1.0445743008332179E-2</v>
      </c>
    </row>
    <row r="84" spans="1:5" ht="14.25" customHeight="1" x14ac:dyDescent="0.2">
      <c r="A84" s="41">
        <v>1436.6999510000001</v>
      </c>
      <c r="B84" s="41">
        <v>68.25</v>
      </c>
      <c r="C84" s="64">
        <f t="shared" si="6"/>
        <v>5.7605386357969844E-3</v>
      </c>
      <c r="D84" s="64">
        <f t="shared" si="6"/>
        <v>-7.3291320392352875E-4</v>
      </c>
      <c r="E84" s="75">
        <f t="shared" si="1"/>
        <v>5.0276254318734554E-3</v>
      </c>
    </row>
    <row r="85" spans="1:5" ht="14.25" customHeight="1" x14ac:dyDescent="0.2">
      <c r="A85" s="41">
        <v>1445</v>
      </c>
      <c r="B85" s="41">
        <v>68.199996999999996</v>
      </c>
      <c r="C85" s="64">
        <f t="shared" si="6"/>
        <v>-1.9073515985971904E-2</v>
      </c>
      <c r="D85" s="64">
        <f t="shared" si="6"/>
        <v>-7.9309794469612921E-2</v>
      </c>
      <c r="E85" s="75">
        <f t="shared" si="1"/>
        <v>-9.8383310455584821E-2</v>
      </c>
    </row>
    <row r="86" spans="1:5" ht="14.25" customHeight="1" x14ac:dyDescent="0.2">
      <c r="A86" s="41">
        <v>1417.6999510000001</v>
      </c>
      <c r="B86" s="41">
        <v>63</v>
      </c>
      <c r="C86" s="64">
        <f t="shared" si="6"/>
        <v>6.1179988139447722E-3</v>
      </c>
      <c r="D86" s="64">
        <f t="shared" si="6"/>
        <v>6.3291665973884137E-3</v>
      </c>
      <c r="E86" s="75">
        <f t="shared" si="1"/>
        <v>1.2447165411333186E-2</v>
      </c>
    </row>
    <row r="87" spans="1:5" ht="14.25" customHeight="1" x14ac:dyDescent="0.2">
      <c r="A87" s="41">
        <v>1426.400024</v>
      </c>
      <c r="B87" s="41">
        <v>63.400002000000001</v>
      </c>
      <c r="C87" s="64">
        <f t="shared" si="6"/>
        <v>2.804044528151248E-4</v>
      </c>
      <c r="D87" s="64">
        <f t="shared" si="6"/>
        <v>-4.0230685432347764E-2</v>
      </c>
      <c r="E87" s="75">
        <f t="shared" si="1"/>
        <v>-3.995028097953264E-2</v>
      </c>
    </row>
    <row r="88" spans="1:5" ht="14.25" customHeight="1" x14ac:dyDescent="0.2">
      <c r="A88" s="41">
        <v>1426.8000489999999</v>
      </c>
      <c r="B88" s="41">
        <v>60.900002000000001</v>
      </c>
      <c r="C88" s="64">
        <f t="shared" si="6"/>
        <v>5.4518391356112427E-3</v>
      </c>
      <c r="D88" s="64">
        <f t="shared" si="6"/>
        <v>6.5466190723786353E-3</v>
      </c>
      <c r="E88" s="75">
        <f t="shared" si="1"/>
        <v>1.1998458207989879E-2</v>
      </c>
    </row>
    <row r="89" spans="1:5" ht="14.25" customHeight="1" x14ac:dyDescent="0.2">
      <c r="A89" s="41">
        <v>1434.599976</v>
      </c>
      <c r="B89" s="41">
        <v>61.299999</v>
      </c>
      <c r="C89" s="64">
        <f t="shared" si="6"/>
        <v>-3.9111490330645668E-3</v>
      </c>
      <c r="D89" s="64">
        <f t="shared" si="6"/>
        <v>3.7619529796301406E-2</v>
      </c>
      <c r="E89" s="75">
        <f t="shared" si="1"/>
        <v>3.3708380763236838E-2</v>
      </c>
    </row>
    <row r="90" spans="1:5" ht="14.25" customHeight="1" x14ac:dyDescent="0.2">
      <c r="A90" s="41">
        <v>1429</v>
      </c>
      <c r="B90" s="41">
        <v>63.650002000000001</v>
      </c>
      <c r="C90" s="64">
        <f t="shared" si="6"/>
        <v>9.0561399150270484E-3</v>
      </c>
      <c r="D90" s="64">
        <f t="shared" si="6"/>
        <v>2.0987913470383888E-2</v>
      </c>
      <c r="E90" s="75">
        <f t="shared" si="1"/>
        <v>3.0044053385410937E-2</v>
      </c>
    </row>
    <row r="91" spans="1:5" ht="14.25" customHeight="1" x14ac:dyDescent="0.2">
      <c r="A91" s="41">
        <v>1442</v>
      </c>
      <c r="B91" s="41">
        <v>65</v>
      </c>
      <c r="C91" s="64">
        <f t="shared" si="6"/>
        <v>2.5335144865905403E-2</v>
      </c>
      <c r="D91" s="64">
        <f t="shared" si="6"/>
        <v>1.4509563778678573E-2</v>
      </c>
      <c r="E91" s="75">
        <f t="shared" si="1"/>
        <v>3.9844708644583976E-2</v>
      </c>
    </row>
    <row r="92" spans="1:5" ht="14.25" customHeight="1" x14ac:dyDescent="0.2">
      <c r="A92" s="41">
        <v>1479</v>
      </c>
      <c r="B92" s="41">
        <v>65.949996999999996</v>
      </c>
      <c r="C92" s="64">
        <f t="shared" si="6"/>
        <v>1.6529317912371732E-2</v>
      </c>
      <c r="D92" s="64">
        <f t="shared" si="6"/>
        <v>2.2718829261383108E-3</v>
      </c>
      <c r="E92" s="75">
        <f t="shared" si="1"/>
        <v>1.8801200838510043E-2</v>
      </c>
    </row>
    <row r="93" spans="1:5" ht="14.25" customHeight="1" x14ac:dyDescent="0.2">
      <c r="A93" s="41">
        <v>1503.650024</v>
      </c>
      <c r="B93" s="41">
        <v>66.099997999999999</v>
      </c>
      <c r="C93" s="64">
        <f t="shared" si="6"/>
        <v>-3.3714649867863287E-2</v>
      </c>
      <c r="D93" s="64">
        <f t="shared" si="6"/>
        <v>-3.2285633240782173E-2</v>
      </c>
      <c r="E93" s="75">
        <f t="shared" si="1"/>
        <v>-6.6000283108645461E-2</v>
      </c>
    </row>
    <row r="94" spans="1:5" ht="14.25" customHeight="1" x14ac:dyDescent="0.2">
      <c r="A94" s="41">
        <v>1453.8000489999999</v>
      </c>
      <c r="B94" s="41">
        <v>64</v>
      </c>
      <c r="C94" s="64">
        <f t="shared" si="6"/>
        <v>-2.2186829474155442E-2</v>
      </c>
      <c r="D94" s="64">
        <f t="shared" si="6"/>
        <v>-1.8928025809085876E-2</v>
      </c>
      <c r="E94" s="75">
        <f t="shared" si="1"/>
        <v>-4.1114855283241318E-2</v>
      </c>
    </row>
    <row r="95" spans="1:5" ht="14.25" customHeight="1" x14ac:dyDescent="0.2">
      <c r="A95" s="41">
        <v>1421.900024</v>
      </c>
      <c r="B95" s="41">
        <v>62.799999</v>
      </c>
      <c r="C95" s="64">
        <f t="shared" si="6"/>
        <v>7.7329680869967507E-4</v>
      </c>
      <c r="D95" s="64">
        <f t="shared" si="6"/>
        <v>7.9302558017560632E-3</v>
      </c>
      <c r="E95" s="75">
        <f t="shared" si="1"/>
        <v>8.7035526104557379E-3</v>
      </c>
    </row>
    <row r="96" spans="1:5" ht="14.25" customHeight="1" x14ac:dyDescent="0.2">
      <c r="A96" s="41">
        <v>1423</v>
      </c>
      <c r="B96" s="41">
        <v>63.299999</v>
      </c>
      <c r="C96" s="64">
        <f t="shared" si="6"/>
        <v>-9.461359934044216E-3</v>
      </c>
      <c r="D96" s="64">
        <f t="shared" si="6"/>
        <v>4.7281255471930657E-3</v>
      </c>
      <c r="E96" s="75">
        <f t="shared" si="1"/>
        <v>-4.7332343868511503E-3</v>
      </c>
    </row>
    <row r="97" spans="1:5" ht="14.25" customHeight="1" x14ac:dyDescent="0.2">
      <c r="A97" s="41">
        <v>1409.599976</v>
      </c>
      <c r="B97" s="41">
        <v>63.599997999999999</v>
      </c>
      <c r="C97" s="64">
        <f t="shared" si="6"/>
        <v>8.5099493815492754E-4</v>
      </c>
      <c r="D97" s="64">
        <f t="shared" si="6"/>
        <v>-1.5735330008890985E-3</v>
      </c>
      <c r="E97" s="75">
        <f t="shared" si="1"/>
        <v>-7.2253806273417094E-4</v>
      </c>
    </row>
    <row r="98" spans="1:5" ht="14.25" customHeight="1" x14ac:dyDescent="0.2">
      <c r="A98" s="41">
        <v>1410.8000489999999</v>
      </c>
      <c r="B98" s="41">
        <v>63.5</v>
      </c>
      <c r="C98" s="64">
        <f t="shared" ref="C98:D113" si="7">LN(A99/A98)</f>
        <v>9.9797368867290456E-3</v>
      </c>
      <c r="D98" s="64">
        <f t="shared" si="7"/>
        <v>-1.5760129097248394E-3</v>
      </c>
      <c r="E98" s="75">
        <f t="shared" si="1"/>
        <v>8.4037239770042068E-3</v>
      </c>
    </row>
    <row r="99" spans="1:5" ht="14.25" customHeight="1" x14ac:dyDescent="0.2">
      <c r="A99" s="41">
        <v>1424.9499510000001</v>
      </c>
      <c r="B99" s="41">
        <v>63.400002000000001</v>
      </c>
      <c r="C99" s="64">
        <f t="shared" si="7"/>
        <v>3.5377532732607155E-3</v>
      </c>
      <c r="D99" s="64">
        <f t="shared" si="7"/>
        <v>7.072658166212378E-3</v>
      </c>
      <c r="E99" s="75">
        <f t="shared" si="1"/>
        <v>1.0610411439473093E-2</v>
      </c>
    </row>
    <row r="100" spans="1:5" ht="14.25" customHeight="1" x14ac:dyDescent="0.2">
      <c r="A100" s="41">
        <v>1430</v>
      </c>
      <c r="B100" s="41">
        <v>63.849997999999999</v>
      </c>
      <c r="C100" s="64">
        <f t="shared" si="7"/>
        <v>-4.0642261112092621E-3</v>
      </c>
      <c r="D100" s="64">
        <f t="shared" si="7"/>
        <v>9.4811717141588273E-2</v>
      </c>
      <c r="E100" s="75">
        <f t="shared" si="1"/>
        <v>9.0747491030379004E-2</v>
      </c>
    </row>
    <row r="101" spans="1:5" ht="14.25" customHeight="1" x14ac:dyDescent="0.2">
      <c r="A101" s="41">
        <v>1424.1999510000001</v>
      </c>
      <c r="B101" s="41">
        <v>70.199996999999996</v>
      </c>
      <c r="C101" s="64">
        <f t="shared" si="7"/>
        <v>-1.1013931869627815E-2</v>
      </c>
      <c r="D101" s="64">
        <f t="shared" si="7"/>
        <v>4.4575694571704245E-2</v>
      </c>
      <c r="E101" s="75">
        <f t="shared" si="1"/>
        <v>3.3561762702076434E-2</v>
      </c>
    </row>
    <row r="102" spans="1:5" ht="14.25" customHeight="1" x14ac:dyDescent="0.2">
      <c r="A102" s="41">
        <v>1408.599976</v>
      </c>
      <c r="B102" s="41">
        <v>73.400002000000001</v>
      </c>
      <c r="C102" s="64">
        <f t="shared" si="7"/>
        <v>-6.9100556343940044E-3</v>
      </c>
      <c r="D102" s="64">
        <f t="shared" si="7"/>
        <v>-2.0457149712492955E-3</v>
      </c>
      <c r="E102" s="75">
        <f t="shared" si="1"/>
        <v>-8.9557706056432995E-3</v>
      </c>
    </row>
    <row r="103" spans="1:5" ht="14.25" customHeight="1" x14ac:dyDescent="0.2">
      <c r="A103" s="41">
        <v>1398.900024</v>
      </c>
      <c r="B103" s="41">
        <v>73.25</v>
      </c>
      <c r="C103" s="64">
        <f t="shared" si="7"/>
        <v>3.076079379422202E-2</v>
      </c>
      <c r="D103" s="64">
        <f t="shared" si="7"/>
        <v>-2.5580350540433856E-2</v>
      </c>
      <c r="E103" s="75">
        <f t="shared" si="1"/>
        <v>5.1804432537881639E-3</v>
      </c>
    </row>
    <row r="104" spans="1:5" ht="14.25" customHeight="1" x14ac:dyDescent="0.2">
      <c r="A104" s="41">
        <v>1442.599976</v>
      </c>
      <c r="B104" s="41">
        <v>71.400002000000001</v>
      </c>
      <c r="C104" s="64">
        <f t="shared" si="7"/>
        <v>2.7451447285892296E-2</v>
      </c>
      <c r="D104" s="64">
        <f t="shared" si="7"/>
        <v>8.0042653805835473E-2</v>
      </c>
      <c r="E104" s="75">
        <f t="shared" si="1"/>
        <v>0.10749410109172777</v>
      </c>
    </row>
    <row r="105" spans="1:5" ht="14.25" customHeight="1" x14ac:dyDescent="0.2">
      <c r="A105" s="41">
        <v>1482.75</v>
      </c>
      <c r="B105" s="41">
        <v>77.349997999999999</v>
      </c>
      <c r="C105" s="64">
        <f t="shared" si="7"/>
        <v>-2.6337292585025779E-3</v>
      </c>
      <c r="D105" s="64">
        <f t="shared" si="7"/>
        <v>1.4120889775544614E-2</v>
      </c>
      <c r="E105" s="75">
        <f t="shared" si="1"/>
        <v>1.1487160517042036E-2</v>
      </c>
    </row>
    <row r="106" spans="1:5" ht="14.25" customHeight="1" x14ac:dyDescent="0.2">
      <c r="A106" s="41">
        <v>1478.849976</v>
      </c>
      <c r="B106" s="41">
        <v>78.449996999999996</v>
      </c>
      <c r="C106" s="64">
        <f t="shared" si="7"/>
        <v>-8.795337792153567E-3</v>
      </c>
      <c r="D106" s="64">
        <f t="shared" si="7"/>
        <v>-2.4517279644359159E-2</v>
      </c>
      <c r="E106" s="75">
        <f t="shared" si="1"/>
        <v>-3.3312617436512725E-2</v>
      </c>
    </row>
    <row r="107" spans="1:5" ht="14.25" customHeight="1" x14ac:dyDescent="0.2">
      <c r="A107" s="41">
        <v>1465.900024</v>
      </c>
      <c r="B107" s="41">
        <v>76.550003000000004</v>
      </c>
      <c r="C107" s="64">
        <f t="shared" si="7"/>
        <v>2.4261584523114069E-2</v>
      </c>
      <c r="D107" s="64">
        <f t="shared" si="7"/>
        <v>8.4552568768622369E-3</v>
      </c>
      <c r="E107" s="75">
        <f t="shared" si="1"/>
        <v>3.2716841399976306E-2</v>
      </c>
    </row>
    <row r="108" spans="1:5" ht="14.25" customHeight="1" x14ac:dyDescent="0.2">
      <c r="A108" s="41">
        <v>1501.900024</v>
      </c>
      <c r="B108" s="41">
        <v>77.199996999999996</v>
      </c>
      <c r="C108" s="64">
        <f t="shared" si="7"/>
        <v>1.2275322238372665E-2</v>
      </c>
      <c r="D108" s="64">
        <f t="shared" si="7"/>
        <v>6.2147450658359783E-2</v>
      </c>
      <c r="E108" s="75">
        <f t="shared" si="1"/>
        <v>7.442277289673245E-2</v>
      </c>
    </row>
    <row r="109" spans="1:5" ht="14.25" customHeight="1" x14ac:dyDescent="0.2">
      <c r="A109" s="41">
        <v>1520.4499510000001</v>
      </c>
      <c r="B109" s="41">
        <v>82.150002000000001</v>
      </c>
      <c r="C109" s="64">
        <f t="shared" si="7"/>
        <v>-4.4162955623645818E-3</v>
      </c>
      <c r="D109" s="64">
        <f t="shared" si="7"/>
        <v>2.1078768482076633E-2</v>
      </c>
      <c r="E109" s="75">
        <f t="shared" si="1"/>
        <v>1.6662472919712051E-2</v>
      </c>
    </row>
    <row r="110" spans="1:5" ht="14.25" customHeight="1" x14ac:dyDescent="0.2">
      <c r="A110" s="41">
        <v>1513.75</v>
      </c>
      <c r="B110" s="41">
        <v>83.900002000000001</v>
      </c>
      <c r="C110" s="64">
        <f t="shared" si="7"/>
        <v>-1.7829348407146901E-2</v>
      </c>
      <c r="D110" s="64">
        <f t="shared" si="7"/>
        <v>-7.1770521238602942E-3</v>
      </c>
      <c r="E110" s="75">
        <f t="shared" si="1"/>
        <v>-2.5006400531007195E-2</v>
      </c>
    </row>
    <row r="111" spans="1:5" ht="14.25" customHeight="1" x14ac:dyDescent="0.2">
      <c r="A111" s="41">
        <v>1487</v>
      </c>
      <c r="B111" s="41">
        <v>83.300003000000004</v>
      </c>
      <c r="C111" s="64">
        <f t="shared" si="7"/>
        <v>1.3440862238539562E-3</v>
      </c>
      <c r="D111" s="64">
        <f t="shared" si="7"/>
        <v>-1.6949569908154261E-2</v>
      </c>
      <c r="E111" s="75">
        <f t="shared" si="1"/>
        <v>-1.5605483684300306E-2</v>
      </c>
    </row>
    <row r="112" spans="1:5" ht="14.25" customHeight="1" x14ac:dyDescent="0.2">
      <c r="A112" s="41">
        <v>1489</v>
      </c>
      <c r="B112" s="41">
        <v>81.900002000000001</v>
      </c>
      <c r="C112" s="64">
        <f t="shared" si="7"/>
        <v>1.5989681104346905E-2</v>
      </c>
      <c r="D112" s="64">
        <f t="shared" si="7"/>
        <v>-1.4141053176281908E-2</v>
      </c>
      <c r="E112" s="75">
        <f t="shared" si="1"/>
        <v>1.8486279280649966E-3</v>
      </c>
    </row>
    <row r="113" spans="1:5" ht="14.25" customHeight="1" x14ac:dyDescent="0.2">
      <c r="A113" s="41">
        <v>1513</v>
      </c>
      <c r="B113" s="41">
        <v>80.75</v>
      </c>
      <c r="C113" s="64">
        <f t="shared" si="7"/>
        <v>4.2868985684918091E-3</v>
      </c>
      <c r="D113" s="64">
        <f t="shared" si="7"/>
        <v>1.3530317279435619E-2</v>
      </c>
      <c r="E113" s="75">
        <f t="shared" si="1"/>
        <v>1.7817215847927427E-2</v>
      </c>
    </row>
    <row r="114" spans="1:5" ht="14.25" customHeight="1" x14ac:dyDescent="0.2">
      <c r="A114" s="41">
        <v>1519.5</v>
      </c>
      <c r="B114" s="41">
        <v>81.849997999999999</v>
      </c>
      <c r="C114" s="64">
        <f t="shared" ref="C114:D129" si="8">LN(A115/A114)</f>
        <v>4.9236928617847411E-3</v>
      </c>
      <c r="D114" s="64">
        <f t="shared" si="8"/>
        <v>-2.2861644708320038E-2</v>
      </c>
      <c r="E114" s="75">
        <f t="shared" si="1"/>
        <v>-1.7937951846535297E-2</v>
      </c>
    </row>
    <row r="115" spans="1:5" ht="14.25" customHeight="1" x14ac:dyDescent="0.2">
      <c r="A115" s="41">
        <v>1527</v>
      </c>
      <c r="B115" s="41">
        <v>80</v>
      </c>
      <c r="C115" s="64">
        <f t="shared" si="8"/>
        <v>-1.1062966295341406E-2</v>
      </c>
      <c r="D115" s="64">
        <f t="shared" si="8"/>
        <v>-3.3039828238407246E-2</v>
      </c>
      <c r="E115" s="75">
        <f t="shared" si="1"/>
        <v>-4.410279453374865E-2</v>
      </c>
    </row>
    <row r="116" spans="1:5" ht="14.25" customHeight="1" x14ac:dyDescent="0.2">
      <c r="A116" s="41">
        <v>1510.1999510000001</v>
      </c>
      <c r="B116" s="41">
        <v>77.400002000000001</v>
      </c>
      <c r="C116" s="64">
        <f t="shared" si="8"/>
        <v>9.7195305632719175E-3</v>
      </c>
      <c r="D116" s="64">
        <f t="shared" si="8"/>
        <v>1.5384867554393581E-2</v>
      </c>
      <c r="E116" s="75">
        <f t="shared" si="1"/>
        <v>2.5104398117665499E-2</v>
      </c>
    </row>
    <row r="117" spans="1:5" ht="14.25" customHeight="1" x14ac:dyDescent="0.2">
      <c r="A117" s="41">
        <v>1524.9499510000001</v>
      </c>
      <c r="B117" s="41">
        <v>78.599997999999999</v>
      </c>
      <c r="C117" s="64">
        <f t="shared" si="8"/>
        <v>-2.8236996928942344E-3</v>
      </c>
      <c r="D117" s="64">
        <f t="shared" si="8"/>
        <v>3.0077480682570927E-2</v>
      </c>
      <c r="E117" s="75">
        <f t="shared" si="1"/>
        <v>2.7253780989676693E-2</v>
      </c>
    </row>
    <row r="118" spans="1:5" ht="14.25" customHeight="1" x14ac:dyDescent="0.2">
      <c r="A118" s="41">
        <v>1520.650024</v>
      </c>
      <c r="B118" s="41">
        <v>81</v>
      </c>
      <c r="C118" s="64">
        <f t="shared" si="8"/>
        <v>-4.382735796274578E-3</v>
      </c>
      <c r="D118" s="64">
        <f t="shared" si="8"/>
        <v>8.6048104738115552E-3</v>
      </c>
      <c r="E118" s="75">
        <f t="shared" si="1"/>
        <v>4.2220746775369772E-3</v>
      </c>
    </row>
    <row r="119" spans="1:5" ht="14.25" customHeight="1" x14ac:dyDescent="0.2">
      <c r="A119" s="41">
        <v>1514</v>
      </c>
      <c r="B119" s="41">
        <v>81.699996999999996</v>
      </c>
      <c r="C119" s="64">
        <f t="shared" si="8"/>
        <v>-8.4237229407553606E-3</v>
      </c>
      <c r="D119" s="64">
        <f t="shared" si="8"/>
        <v>-3.0646669306093246E-3</v>
      </c>
      <c r="E119" s="75">
        <f t="shared" si="1"/>
        <v>-1.1488389871364685E-2</v>
      </c>
    </row>
    <row r="120" spans="1:5" ht="14.25" customHeight="1" x14ac:dyDescent="0.2">
      <c r="A120" s="41">
        <v>1501.3000489999999</v>
      </c>
      <c r="B120" s="41">
        <v>81.449996999999996</v>
      </c>
      <c r="C120" s="64">
        <f t="shared" si="8"/>
        <v>4.6612126744136561E-4</v>
      </c>
      <c r="D120" s="64">
        <f t="shared" si="8"/>
        <v>1.8851309580956946E-2</v>
      </c>
      <c r="E120" s="75">
        <f t="shared" si="1"/>
        <v>1.931743084839831E-2</v>
      </c>
    </row>
    <row r="121" spans="1:5" ht="14.25" customHeight="1" x14ac:dyDescent="0.2">
      <c r="A121" s="41">
        <v>1502</v>
      </c>
      <c r="B121" s="41">
        <v>83</v>
      </c>
      <c r="C121" s="64">
        <f t="shared" si="8"/>
        <v>-8.6927996400711135E-3</v>
      </c>
      <c r="D121" s="64">
        <f t="shared" si="8"/>
        <v>-2.8721778426868304E-2</v>
      </c>
      <c r="E121" s="75">
        <f t="shared" si="1"/>
        <v>-3.7414578066939416E-2</v>
      </c>
    </row>
    <row r="122" spans="1:5" ht="14.25" customHeight="1" x14ac:dyDescent="0.2">
      <c r="A122" s="41">
        <v>1489</v>
      </c>
      <c r="B122" s="41">
        <v>80.650002000000001</v>
      </c>
      <c r="C122" s="64">
        <f t="shared" si="8"/>
        <v>5.0577380855894253E-3</v>
      </c>
      <c r="D122" s="64">
        <f t="shared" si="8"/>
        <v>6.7963808520891244E-3</v>
      </c>
      <c r="E122" s="75">
        <f t="shared" si="1"/>
        <v>1.185411893767855E-2</v>
      </c>
    </row>
    <row r="123" spans="1:5" ht="14.25" customHeight="1" x14ac:dyDescent="0.2">
      <c r="A123" s="41">
        <v>1496.5500489999999</v>
      </c>
      <c r="B123" s="41">
        <v>81.199996999999996</v>
      </c>
      <c r="C123" s="64">
        <f t="shared" si="8"/>
        <v>-7.0745454918939646E-3</v>
      </c>
      <c r="D123" s="64">
        <f t="shared" si="8"/>
        <v>-9.9010091612764337E-3</v>
      </c>
      <c r="E123" s="75">
        <f t="shared" si="1"/>
        <v>-1.6975554653170397E-2</v>
      </c>
    </row>
    <row r="124" spans="1:5" ht="14.25" customHeight="1" x14ac:dyDescent="0.2">
      <c r="A124" s="41">
        <v>1486</v>
      </c>
      <c r="B124" s="41">
        <v>80.400002000000001</v>
      </c>
      <c r="C124" s="64">
        <f t="shared" si="8"/>
        <v>6.7069332567180799E-3</v>
      </c>
      <c r="D124" s="64">
        <f t="shared" si="8"/>
        <v>-8.1174593955882762E-3</v>
      </c>
      <c r="E124" s="75">
        <f t="shared" si="1"/>
        <v>-1.4105261388701962E-3</v>
      </c>
    </row>
    <row r="125" spans="1:5" ht="14.25" customHeight="1" x14ac:dyDescent="0.2">
      <c r="A125" s="41">
        <v>1496</v>
      </c>
      <c r="B125" s="41">
        <v>79.75</v>
      </c>
      <c r="C125" s="64">
        <f t="shared" si="8"/>
        <v>-1.3377928416599422E-3</v>
      </c>
      <c r="D125" s="64">
        <f t="shared" si="8"/>
        <v>-7.5519300694555066E-3</v>
      </c>
      <c r="E125" s="75">
        <f t="shared" si="1"/>
        <v>-8.8897229111154497E-3</v>
      </c>
    </row>
    <row r="126" spans="1:5" ht="14.25" customHeight="1" x14ac:dyDescent="0.2">
      <c r="A126" s="41">
        <v>1494</v>
      </c>
      <c r="B126" s="41">
        <v>79.150002000000001</v>
      </c>
      <c r="C126" s="64">
        <f t="shared" si="8"/>
        <v>-1.0259950400166098E-2</v>
      </c>
      <c r="D126" s="64">
        <f t="shared" si="8"/>
        <v>-1.0797170284565475E-2</v>
      </c>
      <c r="E126" s="75">
        <f t="shared" si="1"/>
        <v>-2.1057120684731576E-2</v>
      </c>
    </row>
    <row r="127" spans="1:5" ht="14.25" customHeight="1" x14ac:dyDescent="0.2">
      <c r="A127" s="41">
        <v>1478.75</v>
      </c>
      <c r="B127" s="41">
        <v>78.300003000000004</v>
      </c>
      <c r="C127" s="64">
        <f t="shared" si="8"/>
        <v>7.5789836469082987E-3</v>
      </c>
      <c r="D127" s="64">
        <f t="shared" si="8"/>
        <v>-5.1216627602897564E-3</v>
      </c>
      <c r="E127" s="75">
        <f t="shared" si="1"/>
        <v>2.4573208866185423E-3</v>
      </c>
    </row>
    <row r="128" spans="1:5" ht="14.25" customHeight="1" x14ac:dyDescent="0.2">
      <c r="A128" s="41">
        <v>1490</v>
      </c>
      <c r="B128" s="41">
        <v>77.900002000000001</v>
      </c>
      <c r="C128" s="64">
        <f t="shared" si="8"/>
        <v>1.2073574277834127E-3</v>
      </c>
      <c r="D128" s="64">
        <f t="shared" si="8"/>
        <v>-4.5030502433765262E-3</v>
      </c>
      <c r="E128" s="75">
        <f t="shared" si="1"/>
        <v>-3.2956928155931133E-3</v>
      </c>
    </row>
    <row r="129" spans="1:5" ht="14.25" customHeight="1" x14ac:dyDescent="0.2">
      <c r="A129" s="41">
        <v>1491.8000489999999</v>
      </c>
      <c r="B129" s="41">
        <v>77.550003000000004</v>
      </c>
      <c r="C129" s="64">
        <f t="shared" si="8"/>
        <v>1.0800792200612967E-2</v>
      </c>
      <c r="D129" s="64">
        <f t="shared" si="8"/>
        <v>5.4576086971781297E-2</v>
      </c>
      <c r="E129" s="75">
        <f t="shared" si="1"/>
        <v>6.5376879172394264E-2</v>
      </c>
    </row>
    <row r="130" spans="1:5" ht="14.25" customHeight="1" x14ac:dyDescent="0.2">
      <c r="A130" s="41">
        <v>1508</v>
      </c>
      <c r="B130" s="41">
        <v>81.900002000000001</v>
      </c>
      <c r="C130" s="64">
        <f t="shared" ref="C130:D145" si="9">LN(A131/A130)</f>
        <v>-6.7868720379870764E-3</v>
      </c>
      <c r="D130" s="64">
        <f t="shared" si="9"/>
        <v>-7.9681940692010022E-3</v>
      </c>
      <c r="E130" s="75">
        <f t="shared" si="1"/>
        <v>-1.4755066107188079E-2</v>
      </c>
    </row>
    <row r="131" spans="1:5" ht="14.25" customHeight="1" x14ac:dyDescent="0.2">
      <c r="A131" s="41">
        <v>1497.8000489999999</v>
      </c>
      <c r="B131" s="41">
        <v>81.25</v>
      </c>
      <c r="C131" s="64">
        <f t="shared" si="9"/>
        <v>1.0394383000548795E-2</v>
      </c>
      <c r="D131" s="64">
        <f t="shared" si="9"/>
        <v>-2.6186009614348457E-2</v>
      </c>
      <c r="E131" s="75">
        <f t="shared" si="1"/>
        <v>-1.579162661379966E-2</v>
      </c>
    </row>
    <row r="132" spans="1:5" ht="14.25" customHeight="1" x14ac:dyDescent="0.2">
      <c r="A132" s="41">
        <v>1513.4499510000001</v>
      </c>
      <c r="B132" s="41">
        <v>79.150002000000001</v>
      </c>
      <c r="C132" s="64">
        <f t="shared" si="9"/>
        <v>5.6334788911680577E-3</v>
      </c>
      <c r="D132" s="64">
        <f t="shared" si="9"/>
        <v>6.3144934609314651E-4</v>
      </c>
      <c r="E132" s="75">
        <f t="shared" si="1"/>
        <v>6.2649282372612041E-3</v>
      </c>
    </row>
    <row r="133" spans="1:5" ht="14.25" customHeight="1" x14ac:dyDescent="0.2">
      <c r="A133" s="41">
        <v>1522</v>
      </c>
      <c r="B133" s="41">
        <v>79.199996999999996</v>
      </c>
      <c r="C133" s="64">
        <f t="shared" si="9"/>
        <v>6.5681447353075359E-4</v>
      </c>
      <c r="D133" s="64">
        <f t="shared" si="9"/>
        <v>1.5037940118950746E-2</v>
      </c>
      <c r="E133" s="75">
        <f t="shared" si="1"/>
        <v>1.56947545924815E-2</v>
      </c>
    </row>
    <row r="134" spans="1:5" ht="14.25" customHeight="1" x14ac:dyDescent="0.2">
      <c r="A134" s="41">
        <v>1523</v>
      </c>
      <c r="B134" s="41">
        <v>80.400002000000001</v>
      </c>
      <c r="C134" s="64">
        <f t="shared" si="9"/>
        <v>-9.7652196156754068E-3</v>
      </c>
      <c r="D134" s="64">
        <f t="shared" si="9"/>
        <v>2.8205364693407359E-2</v>
      </c>
      <c r="E134" s="75">
        <f t="shared" si="1"/>
        <v>1.8440145077731951E-2</v>
      </c>
    </row>
    <row r="135" spans="1:5" ht="14.25" customHeight="1" x14ac:dyDescent="0.2">
      <c r="A135" s="41">
        <v>1508.1999510000001</v>
      </c>
      <c r="B135" s="41">
        <v>82.699996999999996</v>
      </c>
      <c r="C135" s="64">
        <f t="shared" si="9"/>
        <v>5.3032548836265793E-4</v>
      </c>
      <c r="D135" s="64">
        <f t="shared" si="9"/>
        <v>1.2019375899185307E-2</v>
      </c>
      <c r="E135" s="75">
        <f t="shared" si="1"/>
        <v>1.2549701387547964E-2</v>
      </c>
    </row>
    <row r="136" spans="1:5" ht="14.25" customHeight="1" x14ac:dyDescent="0.2">
      <c r="A136" s="41">
        <v>1509</v>
      </c>
      <c r="B136" s="41">
        <v>83.699996999999996</v>
      </c>
      <c r="C136" s="64">
        <f t="shared" si="9"/>
        <v>-4.6496264437687921E-3</v>
      </c>
      <c r="D136" s="64">
        <f t="shared" si="9"/>
        <v>-2.2961661369617695E-2</v>
      </c>
      <c r="E136" s="75">
        <f t="shared" si="1"/>
        <v>-2.7611287813386488E-2</v>
      </c>
    </row>
    <row r="137" spans="1:5" ht="14.25" customHeight="1" x14ac:dyDescent="0.2">
      <c r="A137" s="41">
        <v>1502</v>
      </c>
      <c r="B137" s="41">
        <v>81.800003000000004</v>
      </c>
      <c r="C137" s="64">
        <f t="shared" si="9"/>
        <v>-8.5249158152832655E-3</v>
      </c>
      <c r="D137" s="64">
        <f t="shared" si="9"/>
        <v>-1.8507621970901628E-2</v>
      </c>
      <c r="E137" s="75">
        <f t="shared" si="1"/>
        <v>-2.7032537786184894E-2</v>
      </c>
    </row>
    <row r="138" spans="1:5" ht="14.25" customHeight="1" x14ac:dyDescent="0.2">
      <c r="A138" s="41">
        <v>1489.25</v>
      </c>
      <c r="B138" s="41">
        <v>80.300003000000004</v>
      </c>
      <c r="C138" s="64">
        <f t="shared" si="9"/>
        <v>1.0187979561302995E-2</v>
      </c>
      <c r="D138" s="64">
        <f t="shared" si="9"/>
        <v>-1.246180846631473E-3</v>
      </c>
      <c r="E138" s="75">
        <f t="shared" si="1"/>
        <v>8.9417987146715224E-3</v>
      </c>
    </row>
    <row r="139" spans="1:5" ht="14.25" customHeight="1" x14ac:dyDescent="0.2">
      <c r="A139" s="41">
        <v>1504.5</v>
      </c>
      <c r="B139" s="41">
        <v>80.199996999999996</v>
      </c>
      <c r="C139" s="64">
        <f t="shared" si="9"/>
        <v>2.3321799337574826E-2</v>
      </c>
      <c r="D139" s="64">
        <f t="shared" si="9"/>
        <v>2.1585791116166042E-2</v>
      </c>
      <c r="E139" s="75">
        <f t="shared" si="1"/>
        <v>4.4907590453740868E-2</v>
      </c>
    </row>
    <row r="140" spans="1:5" ht="14.25" customHeight="1" x14ac:dyDescent="0.2">
      <c r="A140" s="41">
        <v>1540</v>
      </c>
      <c r="B140" s="41">
        <v>81.949996999999996</v>
      </c>
      <c r="C140" s="64">
        <f t="shared" si="9"/>
        <v>3.4679899548561359E-3</v>
      </c>
      <c r="D140" s="64">
        <f t="shared" si="9"/>
        <v>-2.9095200857441536E-2</v>
      </c>
      <c r="E140" s="75">
        <f t="shared" si="1"/>
        <v>-2.56272109025854E-2</v>
      </c>
    </row>
    <row r="141" spans="1:5" ht="14.25" customHeight="1" x14ac:dyDescent="0.2">
      <c r="A141" s="41">
        <v>1545.349976</v>
      </c>
      <c r="B141" s="41">
        <v>79.599997999999999</v>
      </c>
      <c r="C141" s="64">
        <f t="shared" si="9"/>
        <v>-4.9626447066580034E-3</v>
      </c>
      <c r="D141" s="64">
        <f t="shared" si="9"/>
        <v>3.5784225615926514E-2</v>
      </c>
      <c r="E141" s="75">
        <f t="shared" si="1"/>
        <v>3.0821580909268509E-2</v>
      </c>
    </row>
    <row r="142" spans="1:5" ht="14.25" customHeight="1" x14ac:dyDescent="0.2">
      <c r="A142" s="41">
        <v>1537.6999510000001</v>
      </c>
      <c r="B142" s="41">
        <v>82.5</v>
      </c>
      <c r="C142" s="64">
        <f t="shared" si="9"/>
        <v>-1.4212474453556199E-2</v>
      </c>
      <c r="D142" s="64">
        <f t="shared" si="9"/>
        <v>1.2113629732216869E-3</v>
      </c>
      <c r="E142" s="75">
        <f t="shared" si="1"/>
        <v>-1.3001111480334511E-2</v>
      </c>
    </row>
    <row r="143" spans="1:5" ht="14.25" customHeight="1" x14ac:dyDescent="0.2">
      <c r="A143" s="41">
        <v>1516</v>
      </c>
      <c r="B143" s="41">
        <v>82.599997999999999</v>
      </c>
      <c r="C143" s="64">
        <f t="shared" si="9"/>
        <v>-9.2777338782368771E-3</v>
      </c>
      <c r="D143" s="64">
        <f t="shared" si="9"/>
        <v>-9.7323760303395963E-3</v>
      </c>
      <c r="E143" s="75">
        <f t="shared" si="1"/>
        <v>-1.9010109908576475E-2</v>
      </c>
    </row>
    <row r="144" spans="1:5" ht="14.25" customHeight="1" x14ac:dyDescent="0.2">
      <c r="A144" s="41">
        <v>1502</v>
      </c>
      <c r="B144" s="41">
        <v>81.800003000000004</v>
      </c>
      <c r="C144" s="64">
        <f t="shared" si="9"/>
        <v>2.7259589585257966E-3</v>
      </c>
      <c r="D144" s="64">
        <f t="shared" si="9"/>
        <v>-1.9753802817533084E-2</v>
      </c>
      <c r="E144" s="75">
        <f t="shared" si="1"/>
        <v>-1.7027843859007286E-2</v>
      </c>
    </row>
    <row r="145" spans="1:5" ht="14.25" customHeight="1" x14ac:dyDescent="0.2">
      <c r="A145" s="41">
        <v>1506.099976</v>
      </c>
      <c r="B145" s="41">
        <v>80.199996999999996</v>
      </c>
      <c r="C145" s="64">
        <f t="shared" si="9"/>
        <v>8.296139584890327E-4</v>
      </c>
      <c r="D145" s="64">
        <f t="shared" si="9"/>
        <v>-1.0025084023977627E-2</v>
      </c>
      <c r="E145" s="75">
        <f t="shared" si="1"/>
        <v>-9.1954700654885944E-3</v>
      </c>
    </row>
    <row r="146" spans="1:5" ht="14.25" customHeight="1" x14ac:dyDescent="0.2">
      <c r="A146" s="41">
        <v>1507.349976</v>
      </c>
      <c r="B146" s="41">
        <v>79.400002000000001</v>
      </c>
      <c r="C146" s="64">
        <f t="shared" ref="C146:D161" si="10">LN(A147/A146)</f>
        <v>1.2788166862149257E-2</v>
      </c>
      <c r="D146" s="64">
        <f t="shared" si="10"/>
        <v>1.624014465917448E-2</v>
      </c>
      <c r="E146" s="75">
        <f t="shared" si="1"/>
        <v>2.9028311521323735E-2</v>
      </c>
    </row>
    <row r="147" spans="1:5" ht="14.25" customHeight="1" x14ac:dyDescent="0.2">
      <c r="A147" s="41">
        <v>1526.75</v>
      </c>
      <c r="B147" s="41">
        <v>80.699996999999996</v>
      </c>
      <c r="C147" s="64">
        <f t="shared" si="10"/>
        <v>2.0937299834896781E-3</v>
      </c>
      <c r="D147" s="64">
        <f t="shared" si="10"/>
        <v>-1.4981516440894953E-2</v>
      </c>
      <c r="E147" s="75">
        <f t="shared" si="1"/>
        <v>-1.2887786457405275E-2</v>
      </c>
    </row>
    <row r="148" spans="1:5" ht="14.25" customHeight="1" x14ac:dyDescent="0.2">
      <c r="A148" s="41">
        <v>1529.9499510000001</v>
      </c>
      <c r="B148" s="41">
        <v>79.5</v>
      </c>
      <c r="C148" s="64">
        <f t="shared" si="10"/>
        <v>-2.7231029347877311E-2</v>
      </c>
      <c r="D148" s="64">
        <f t="shared" si="10"/>
        <v>-1.0113904356370369E-2</v>
      </c>
      <c r="E148" s="75">
        <f t="shared" si="1"/>
        <v>-3.7344933704247678E-2</v>
      </c>
    </row>
    <row r="149" spans="1:5" ht="14.25" customHeight="1" x14ac:dyDescent="0.2">
      <c r="A149" s="41">
        <v>1488.849976</v>
      </c>
      <c r="B149" s="41">
        <v>78.699996999999996</v>
      </c>
      <c r="C149" s="64">
        <f t="shared" si="10"/>
        <v>-2.3685614645391935E-2</v>
      </c>
      <c r="D149" s="64">
        <f t="shared" si="10"/>
        <v>-3.1816763657928418E-3</v>
      </c>
      <c r="E149" s="75">
        <f t="shared" si="1"/>
        <v>-2.6867291011184777E-2</v>
      </c>
    </row>
    <row r="150" spans="1:5" ht="14.25" customHeight="1" x14ac:dyDescent="0.2">
      <c r="A150" s="41">
        <v>1454</v>
      </c>
      <c r="B150" s="41">
        <v>78.449996999999996</v>
      </c>
      <c r="C150" s="64">
        <f t="shared" si="10"/>
        <v>9.9230925452100192E-3</v>
      </c>
      <c r="D150" s="64">
        <f t="shared" si="10"/>
        <v>2.0814388167401197E-2</v>
      </c>
      <c r="E150" s="75">
        <f t="shared" si="1"/>
        <v>3.0737480712611218E-2</v>
      </c>
    </row>
    <row r="151" spans="1:5" ht="14.25" customHeight="1" x14ac:dyDescent="0.2">
      <c r="A151" s="41">
        <v>1468.5</v>
      </c>
      <c r="B151" s="41">
        <v>80.099997999999999</v>
      </c>
      <c r="C151" s="64">
        <f t="shared" si="10"/>
        <v>-7.5531719401572012E-3</v>
      </c>
      <c r="D151" s="64">
        <f t="shared" si="10"/>
        <v>-1.6362794170625496E-2</v>
      </c>
      <c r="E151" s="75">
        <f t="shared" si="1"/>
        <v>-2.3915966110782699E-2</v>
      </c>
    </row>
    <row r="152" spans="1:5" ht="14.25" customHeight="1" x14ac:dyDescent="0.2">
      <c r="A152" s="41">
        <v>1457.4499510000001</v>
      </c>
      <c r="B152" s="41">
        <v>78.800003000000004</v>
      </c>
      <c r="C152" s="64">
        <f t="shared" si="10"/>
        <v>-9.2712592457459882E-3</v>
      </c>
      <c r="D152" s="64">
        <f t="shared" si="10"/>
        <v>-7.6434257468055294E-3</v>
      </c>
      <c r="E152" s="75">
        <f t="shared" si="1"/>
        <v>-1.6914684992551519E-2</v>
      </c>
    </row>
    <row r="153" spans="1:5" ht="14.25" customHeight="1" x14ac:dyDescent="0.2">
      <c r="A153" s="41">
        <v>1444</v>
      </c>
      <c r="B153" s="41">
        <v>78.199996999999996</v>
      </c>
      <c r="C153" s="64">
        <f t="shared" si="10"/>
        <v>4.0775646192421789E-3</v>
      </c>
      <c r="D153" s="64">
        <f t="shared" si="10"/>
        <v>-9.6370810598839125E-3</v>
      </c>
      <c r="E153" s="75">
        <f t="shared" si="1"/>
        <v>-5.5595164406417336E-3</v>
      </c>
    </row>
    <row r="154" spans="1:5" ht="14.25" customHeight="1" x14ac:dyDescent="0.2">
      <c r="A154" s="41">
        <v>1449.900024</v>
      </c>
      <c r="B154" s="41">
        <v>77.449996999999996</v>
      </c>
      <c r="C154" s="64">
        <f t="shared" si="10"/>
        <v>-7.7547110875519501E-3</v>
      </c>
      <c r="D154" s="64">
        <f t="shared" si="10"/>
        <v>-1.4959550519319013E-2</v>
      </c>
      <c r="E154" s="75">
        <f t="shared" si="1"/>
        <v>-2.2714261606870963E-2</v>
      </c>
    </row>
    <row r="155" spans="1:5" ht="14.25" customHeight="1" x14ac:dyDescent="0.2">
      <c r="A155" s="41">
        <v>1438.6999510000001</v>
      </c>
      <c r="B155" s="41">
        <v>76.300003000000004</v>
      </c>
      <c r="C155" s="64">
        <f t="shared" si="10"/>
        <v>-6.1004496436979352E-3</v>
      </c>
      <c r="D155" s="64">
        <f t="shared" si="10"/>
        <v>-4.5977880667801146E-3</v>
      </c>
      <c r="E155" s="75">
        <f t="shared" si="1"/>
        <v>-1.0698237710478051E-2</v>
      </c>
    </row>
    <row r="156" spans="1:5" ht="14.25" customHeight="1" x14ac:dyDescent="0.2">
      <c r="A156" s="41">
        <v>1429.9499510000001</v>
      </c>
      <c r="B156" s="41">
        <v>75.949996999999996</v>
      </c>
      <c r="C156" s="64">
        <f t="shared" si="10"/>
        <v>1.2580279332026969E-3</v>
      </c>
      <c r="D156" s="64">
        <f t="shared" si="10"/>
        <v>3.2862337804109155E-3</v>
      </c>
      <c r="E156" s="75">
        <f t="shared" si="1"/>
        <v>4.5442617136136126E-3</v>
      </c>
    </row>
    <row r="157" spans="1:5" ht="14.25" customHeight="1" x14ac:dyDescent="0.2">
      <c r="A157" s="41">
        <v>1431.75</v>
      </c>
      <c r="B157" s="41">
        <v>76.199996999999996</v>
      </c>
      <c r="C157" s="64">
        <f t="shared" si="10"/>
        <v>2.2673769197548441E-3</v>
      </c>
      <c r="D157" s="64">
        <f t="shared" si="10"/>
        <v>-5.9229789330425128E-3</v>
      </c>
      <c r="E157" s="75">
        <f t="shared" si="1"/>
        <v>-3.6556020132876687E-3</v>
      </c>
    </row>
    <row r="158" spans="1:5" ht="14.25" customHeight="1" x14ac:dyDescent="0.2">
      <c r="A158" s="41">
        <v>1435</v>
      </c>
      <c r="B158" s="41">
        <v>75.75</v>
      </c>
      <c r="C158" s="64">
        <f t="shared" si="10"/>
        <v>3.4088341883273536E-3</v>
      </c>
      <c r="D158" s="64">
        <f t="shared" si="10"/>
        <v>9.1984487442578061E-3</v>
      </c>
      <c r="E158" s="75">
        <f t="shared" si="1"/>
        <v>1.2607282932585159E-2</v>
      </c>
    </row>
    <row r="159" spans="1:5" ht="14.25" customHeight="1" x14ac:dyDescent="0.2">
      <c r="A159" s="41">
        <v>1439.900024</v>
      </c>
      <c r="B159" s="41">
        <v>76.449996999999996</v>
      </c>
      <c r="C159" s="64">
        <f t="shared" si="10"/>
        <v>2.3745265873282111E-2</v>
      </c>
      <c r="D159" s="64">
        <f t="shared" si="10"/>
        <v>-1.8482295080914975E-2</v>
      </c>
      <c r="E159" s="75">
        <f t="shared" si="1"/>
        <v>5.2629707923671359E-3</v>
      </c>
    </row>
    <row r="160" spans="1:5" ht="14.25" customHeight="1" x14ac:dyDescent="0.2">
      <c r="A160" s="41">
        <v>1474.5</v>
      </c>
      <c r="B160" s="41">
        <v>75.050003000000004</v>
      </c>
      <c r="C160" s="64">
        <f t="shared" si="10"/>
        <v>2.1835180834953061E-2</v>
      </c>
      <c r="D160" s="64">
        <f t="shared" si="10"/>
        <v>-1.9509599491904124E-2</v>
      </c>
      <c r="E160" s="75">
        <f t="shared" si="1"/>
        <v>2.3255813430489367E-3</v>
      </c>
    </row>
    <row r="161" spans="1:5" ht="14.25" customHeight="1" x14ac:dyDescent="0.2">
      <c r="A161" s="41">
        <v>1507.0500489999999</v>
      </c>
      <c r="B161" s="41">
        <v>73.599997999999999</v>
      </c>
      <c r="C161" s="64">
        <f t="shared" si="10"/>
        <v>-4.6890219999825011E-3</v>
      </c>
      <c r="D161" s="64">
        <f t="shared" si="10"/>
        <v>-3.4557689881117543E-2</v>
      </c>
      <c r="E161" s="75">
        <f t="shared" si="1"/>
        <v>-3.9246711881100044E-2</v>
      </c>
    </row>
    <row r="162" spans="1:5" ht="14.25" customHeight="1" x14ac:dyDescent="0.2">
      <c r="A162" s="41">
        <v>1500</v>
      </c>
      <c r="B162" s="41">
        <v>71.099997999999999</v>
      </c>
      <c r="C162" s="64">
        <f t="shared" ref="C162:D177" si="11">LN(A163/A162)</f>
        <v>4.8880181507934611E-3</v>
      </c>
      <c r="D162" s="64">
        <f t="shared" si="11"/>
        <v>-2.8168469329734854E-3</v>
      </c>
      <c r="E162" s="75">
        <f t="shared" si="1"/>
        <v>2.0711712178199757E-3</v>
      </c>
    </row>
    <row r="163" spans="1:5" ht="14.25" customHeight="1" x14ac:dyDescent="0.2">
      <c r="A163" s="41">
        <v>1507.349976</v>
      </c>
      <c r="B163" s="41">
        <v>70.900002000000001</v>
      </c>
      <c r="C163" s="64">
        <f t="shared" si="11"/>
        <v>8.1927213877368097E-3</v>
      </c>
      <c r="D163" s="64">
        <f t="shared" si="11"/>
        <v>-7.0771701737388946E-3</v>
      </c>
      <c r="E163" s="75">
        <f t="shared" si="1"/>
        <v>1.1155512139979151E-3</v>
      </c>
    </row>
    <row r="164" spans="1:5" ht="14.25" customHeight="1" x14ac:dyDescent="0.2">
      <c r="A164" s="41">
        <v>1519.75</v>
      </c>
      <c r="B164" s="41">
        <v>70.400002000000001</v>
      </c>
      <c r="C164" s="64">
        <f t="shared" si="11"/>
        <v>-5.9239388759907646E-4</v>
      </c>
      <c r="D164" s="64">
        <f t="shared" si="11"/>
        <v>-2.0086786975827796E-2</v>
      </c>
      <c r="E164" s="75">
        <f t="shared" si="1"/>
        <v>-2.0679180863426874E-2</v>
      </c>
    </row>
    <row r="165" spans="1:5" ht="14.25" customHeight="1" x14ac:dyDescent="0.2">
      <c r="A165" s="41">
        <v>1518.849976</v>
      </c>
      <c r="B165" s="41">
        <v>69</v>
      </c>
      <c r="C165" s="64">
        <f t="shared" si="11"/>
        <v>-7.4344872675945828E-3</v>
      </c>
      <c r="D165" s="64">
        <f t="shared" si="11"/>
        <v>4.9480057263369716E-2</v>
      </c>
      <c r="E165" s="75">
        <f t="shared" si="1"/>
        <v>4.2045569995775134E-2</v>
      </c>
    </row>
    <row r="166" spans="1:5" ht="14.25" customHeight="1" x14ac:dyDescent="0.2">
      <c r="A166" s="41">
        <v>1507.599976</v>
      </c>
      <c r="B166" s="41">
        <v>72.5</v>
      </c>
      <c r="C166" s="64">
        <f t="shared" si="11"/>
        <v>1.5402150184045643E-2</v>
      </c>
      <c r="D166" s="64">
        <f t="shared" si="11"/>
        <v>1.0291686036547506E-2</v>
      </c>
      <c r="E166" s="75">
        <f t="shared" si="1"/>
        <v>2.5693836220593149E-2</v>
      </c>
    </row>
    <row r="167" spans="1:5" ht="14.25" customHeight="1" x14ac:dyDescent="0.2">
      <c r="A167" s="41">
        <v>1531</v>
      </c>
      <c r="B167" s="41">
        <v>73.25</v>
      </c>
      <c r="C167" s="64">
        <f t="shared" si="11"/>
        <v>2.6092643636138452E-3</v>
      </c>
      <c r="D167" s="64">
        <f t="shared" si="11"/>
        <v>-3.1198370855861281E-2</v>
      </c>
      <c r="E167" s="75">
        <f t="shared" si="1"/>
        <v>-2.8589106492247437E-2</v>
      </c>
    </row>
    <row r="168" spans="1:5" ht="14.25" customHeight="1" x14ac:dyDescent="0.2">
      <c r="A168" s="41">
        <v>1535</v>
      </c>
      <c r="B168" s="41">
        <v>71</v>
      </c>
      <c r="C168" s="64">
        <f t="shared" si="11"/>
        <v>-7.1919237747059932E-3</v>
      </c>
      <c r="D168" s="64">
        <f t="shared" si="11"/>
        <v>1.7452449951226207E-2</v>
      </c>
      <c r="E168" s="75">
        <f t="shared" si="1"/>
        <v>1.0260526176520214E-2</v>
      </c>
    </row>
    <row r="169" spans="1:5" ht="14.25" customHeight="1" x14ac:dyDescent="0.2">
      <c r="A169" s="41">
        <v>1524</v>
      </c>
      <c r="B169" s="41">
        <v>72.25</v>
      </c>
      <c r="C169" s="64">
        <f t="shared" si="11"/>
        <v>2.6770968563968784E-2</v>
      </c>
      <c r="D169" s="64">
        <f t="shared" si="11"/>
        <v>5.5210905529997443E-3</v>
      </c>
      <c r="E169" s="75">
        <f t="shared" si="1"/>
        <v>3.229205911696853E-2</v>
      </c>
    </row>
    <row r="170" spans="1:5" ht="14.25" customHeight="1" x14ac:dyDescent="0.2">
      <c r="A170" s="41">
        <v>1565.349976</v>
      </c>
      <c r="B170" s="41">
        <v>72.650002000000001</v>
      </c>
      <c r="C170" s="64">
        <f t="shared" si="11"/>
        <v>-2.9530646333791981E-2</v>
      </c>
      <c r="D170" s="64">
        <f t="shared" si="11"/>
        <v>-5.1546912948282043E-2</v>
      </c>
      <c r="E170" s="75">
        <f t="shared" si="1"/>
        <v>-8.1077559282074024E-2</v>
      </c>
    </row>
    <row r="171" spans="1:5" ht="14.25" customHeight="1" x14ac:dyDescent="0.2">
      <c r="A171" s="41">
        <v>1519.8000489999999</v>
      </c>
      <c r="B171" s="41">
        <v>69</v>
      </c>
      <c r="C171" s="64">
        <f t="shared" si="11"/>
        <v>8.7456786204722064E-3</v>
      </c>
      <c r="D171" s="64">
        <f t="shared" si="11"/>
        <v>3.6166404701885148E-3</v>
      </c>
      <c r="E171" s="75">
        <f t="shared" si="1"/>
        <v>1.2362319090660722E-2</v>
      </c>
    </row>
    <row r="172" spans="1:5" ht="14.25" customHeight="1" x14ac:dyDescent="0.2">
      <c r="A172" s="41">
        <v>1533.150024</v>
      </c>
      <c r="B172" s="41">
        <v>69.25</v>
      </c>
      <c r="C172" s="64">
        <f t="shared" si="11"/>
        <v>2.024182601169628E-2</v>
      </c>
      <c r="D172" s="64">
        <f t="shared" si="11"/>
        <v>5.0413935372933963E-3</v>
      </c>
      <c r="E172" s="75">
        <f t="shared" si="1"/>
        <v>2.5283219548989676E-2</v>
      </c>
    </row>
    <row r="173" spans="1:5" ht="14.25" customHeight="1" x14ac:dyDescent="0.2">
      <c r="A173" s="41">
        <v>1564.5</v>
      </c>
      <c r="B173" s="41">
        <v>69.599997999999999</v>
      </c>
      <c r="C173" s="64">
        <f t="shared" si="11"/>
        <v>1.9176748552152072E-4</v>
      </c>
      <c r="D173" s="64">
        <f t="shared" si="11"/>
        <v>3.8059632053752721E-2</v>
      </c>
      <c r="E173" s="75">
        <f t="shared" si="1"/>
        <v>3.8251399539274242E-2</v>
      </c>
    </row>
    <row r="174" spans="1:5" ht="14.25" customHeight="1" x14ac:dyDescent="0.2">
      <c r="A174" s="41">
        <v>1564.8000489999999</v>
      </c>
      <c r="B174" s="41">
        <v>72.300003000000004</v>
      </c>
      <c r="C174" s="64">
        <f t="shared" si="11"/>
        <v>3.9543076611628543E-3</v>
      </c>
      <c r="D174" s="64">
        <f t="shared" si="11"/>
        <v>2.5265924897800052E-2</v>
      </c>
      <c r="E174" s="75">
        <f t="shared" si="1"/>
        <v>2.9220232558962906E-2</v>
      </c>
    </row>
    <row r="175" spans="1:5" ht="14.25" customHeight="1" x14ac:dyDescent="0.2">
      <c r="A175" s="41">
        <v>1571</v>
      </c>
      <c r="B175" s="41">
        <v>74.150002000000001</v>
      </c>
      <c r="C175" s="64">
        <f t="shared" si="11"/>
        <v>-7.8922818909153303E-3</v>
      </c>
      <c r="D175" s="64">
        <f t="shared" si="11"/>
        <v>-3.3772405385389258E-3</v>
      </c>
      <c r="E175" s="75">
        <f t="shared" si="1"/>
        <v>-1.1269522429454256E-2</v>
      </c>
    </row>
    <row r="176" spans="1:5" ht="14.25" customHeight="1" x14ac:dyDescent="0.2">
      <c r="A176" s="41">
        <v>1558.650024</v>
      </c>
      <c r="B176" s="41">
        <v>73.900002000000001</v>
      </c>
      <c r="C176" s="64">
        <f t="shared" si="11"/>
        <v>7.2555419776478428E-3</v>
      </c>
      <c r="D176" s="64">
        <f t="shared" si="11"/>
        <v>-1.3624188568300897E-2</v>
      </c>
      <c r="E176" s="75">
        <f t="shared" si="1"/>
        <v>-6.3686465906530538E-3</v>
      </c>
    </row>
    <row r="177" spans="1:5" ht="14.25" customHeight="1" x14ac:dyDescent="0.2">
      <c r="A177" s="41">
        <v>1570</v>
      </c>
      <c r="B177" s="41">
        <v>72.900002000000001</v>
      </c>
      <c r="C177" s="64">
        <f t="shared" si="11"/>
        <v>8.4672211208764378E-3</v>
      </c>
      <c r="D177" s="64">
        <f t="shared" si="11"/>
        <v>-5.5021045888252766E-3</v>
      </c>
      <c r="E177" s="75">
        <f t="shared" si="1"/>
        <v>2.9651165320511612E-3</v>
      </c>
    </row>
    <row r="178" spans="1:5" ht="14.25" customHeight="1" x14ac:dyDescent="0.2">
      <c r="A178" s="41">
        <v>1583.349976</v>
      </c>
      <c r="B178" s="41">
        <v>72.5</v>
      </c>
      <c r="C178" s="64">
        <f t="shared" ref="C178:D193" si="12">LN(A179/A178)</f>
        <v>9.2100068629899241E-3</v>
      </c>
      <c r="D178" s="64">
        <f t="shared" si="12"/>
        <v>1.4378925975395924E-2</v>
      </c>
      <c r="E178" s="75">
        <f t="shared" si="1"/>
        <v>2.3588932838385847E-2</v>
      </c>
    </row>
    <row r="179" spans="1:5" ht="14.25" customHeight="1" x14ac:dyDescent="0.2">
      <c r="A179" s="41">
        <v>1598</v>
      </c>
      <c r="B179" s="41">
        <v>73.550003000000004</v>
      </c>
      <c r="C179" s="64">
        <f t="shared" si="12"/>
        <v>-3.7617599218916845E-3</v>
      </c>
      <c r="D179" s="64">
        <f t="shared" si="12"/>
        <v>-7.5060466876337969E-3</v>
      </c>
      <c r="E179" s="75">
        <f t="shared" si="1"/>
        <v>-1.126780660952548E-2</v>
      </c>
    </row>
    <row r="180" spans="1:5" ht="14.25" customHeight="1" x14ac:dyDescent="0.2">
      <c r="A180" s="41">
        <v>1592</v>
      </c>
      <c r="B180" s="41">
        <v>73</v>
      </c>
      <c r="C180" s="64">
        <f t="shared" si="12"/>
        <v>3.761759921891586E-3</v>
      </c>
      <c r="D180" s="64">
        <f t="shared" si="12"/>
        <v>0</v>
      </c>
      <c r="E180" s="75">
        <f t="shared" si="1"/>
        <v>3.761759921891586E-3</v>
      </c>
    </row>
    <row r="181" spans="1:5" ht="14.25" customHeight="1" x14ac:dyDescent="0.2">
      <c r="A181" s="41">
        <v>1598</v>
      </c>
      <c r="B181" s="41">
        <v>73</v>
      </c>
      <c r="C181" s="64">
        <f t="shared" si="12"/>
        <v>-1.0726946164316501E-2</v>
      </c>
      <c r="D181" s="64">
        <f t="shared" si="12"/>
        <v>-1.8666258960742456E-2</v>
      </c>
      <c r="E181" s="75">
        <f t="shared" si="1"/>
        <v>-2.9393205125058955E-2</v>
      </c>
    </row>
    <row r="182" spans="1:5" ht="14.25" customHeight="1" x14ac:dyDescent="0.2">
      <c r="A182" s="41">
        <v>1580.9499510000001</v>
      </c>
      <c r="B182" s="41">
        <v>71.650002000000001</v>
      </c>
      <c r="C182" s="64">
        <f t="shared" si="12"/>
        <v>6.6396816569576952E-4</v>
      </c>
      <c r="D182" s="64">
        <f t="shared" si="12"/>
        <v>3.4831103557636228E-3</v>
      </c>
      <c r="E182" s="75">
        <f t="shared" si="1"/>
        <v>4.1470785214593924E-3</v>
      </c>
    </row>
    <row r="183" spans="1:5" ht="14.25" customHeight="1" x14ac:dyDescent="0.2">
      <c r="A183" s="41">
        <v>1582</v>
      </c>
      <c r="B183" s="41">
        <v>71.900002000000001</v>
      </c>
      <c r="C183" s="64">
        <f t="shared" si="12"/>
        <v>-9.4861667192677442E-4</v>
      </c>
      <c r="D183" s="64">
        <f t="shared" si="12"/>
        <v>-1.2596415502096874E-2</v>
      </c>
      <c r="E183" s="75">
        <f t="shared" si="1"/>
        <v>-1.3545032174023648E-2</v>
      </c>
    </row>
    <row r="184" spans="1:5" ht="14.25" customHeight="1" x14ac:dyDescent="0.2">
      <c r="A184" s="41">
        <v>1580.5</v>
      </c>
      <c r="B184" s="41">
        <v>71</v>
      </c>
      <c r="C184" s="64">
        <f t="shared" si="12"/>
        <v>-6.6459852525032411E-4</v>
      </c>
      <c r="D184" s="64">
        <f t="shared" si="12"/>
        <v>-9.1971219101999475E-3</v>
      </c>
      <c r="E184" s="75">
        <f t="shared" si="1"/>
        <v>-9.8617204354502722E-3</v>
      </c>
    </row>
    <row r="185" spans="1:5" ht="14.25" customHeight="1" x14ac:dyDescent="0.2">
      <c r="A185" s="41">
        <v>1579.4499510000001</v>
      </c>
      <c r="B185" s="41">
        <v>70.349997999999999</v>
      </c>
      <c r="C185" s="64">
        <f t="shared" si="12"/>
        <v>2.8766392439491225E-3</v>
      </c>
      <c r="D185" s="64">
        <f t="shared" si="12"/>
        <v>1.2010021151982141E-2</v>
      </c>
      <c r="E185" s="75">
        <f t="shared" si="1"/>
        <v>1.4886660395931263E-2</v>
      </c>
    </row>
    <row r="186" spans="1:5" ht="14.25" customHeight="1" x14ac:dyDescent="0.2">
      <c r="A186" s="41">
        <v>1584</v>
      </c>
      <c r="B186" s="41">
        <v>71.199996999999996</v>
      </c>
      <c r="C186" s="64">
        <f t="shared" si="12"/>
        <v>-1.2387009265434354E-2</v>
      </c>
      <c r="D186" s="64">
        <f t="shared" si="12"/>
        <v>1.9472117999443071E-2</v>
      </c>
      <c r="E186" s="75">
        <f t="shared" si="1"/>
        <v>7.0851087340087163E-3</v>
      </c>
    </row>
    <row r="187" spans="1:5" ht="14.25" customHeight="1" x14ac:dyDescent="0.2">
      <c r="A187" s="41">
        <v>1564.5</v>
      </c>
      <c r="B187" s="41">
        <v>72.599997999999999</v>
      </c>
      <c r="C187" s="64">
        <f t="shared" si="12"/>
        <v>-6.219332615561869E-3</v>
      </c>
      <c r="D187" s="64">
        <f t="shared" si="12"/>
        <v>6.4021912152933791E-2</v>
      </c>
      <c r="E187" s="75">
        <f t="shared" si="1"/>
        <v>5.7802579537371925E-2</v>
      </c>
    </row>
    <row r="188" spans="1:5" ht="14.25" customHeight="1" x14ac:dyDescent="0.2">
      <c r="A188" s="41">
        <v>1554.8000489999999</v>
      </c>
      <c r="B188" s="41">
        <v>77.400002000000001</v>
      </c>
      <c r="C188" s="64">
        <f t="shared" si="12"/>
        <v>6.0915193982638248E-3</v>
      </c>
      <c r="D188" s="64">
        <f t="shared" si="12"/>
        <v>-6.4625527289599181E-4</v>
      </c>
      <c r="E188" s="75">
        <f t="shared" si="1"/>
        <v>5.4452641253678333E-3</v>
      </c>
    </row>
    <row r="189" spans="1:5" ht="14.25" customHeight="1" x14ac:dyDescent="0.2">
      <c r="A189" s="41">
        <v>1564.3000489999999</v>
      </c>
      <c r="B189" s="41">
        <v>77.349997999999999</v>
      </c>
      <c r="C189" s="64">
        <f t="shared" si="12"/>
        <v>1.5666416645077015E-2</v>
      </c>
      <c r="D189" s="64">
        <f t="shared" si="12"/>
        <v>5.7768717419571979E-2</v>
      </c>
      <c r="E189" s="75">
        <f t="shared" si="1"/>
        <v>7.3435134064648994E-2</v>
      </c>
    </row>
    <row r="190" spans="1:5" ht="14.25" customHeight="1" x14ac:dyDescent="0.2">
      <c r="A190" s="41">
        <v>1589</v>
      </c>
      <c r="B190" s="41">
        <v>81.949996999999996</v>
      </c>
      <c r="C190" s="64">
        <f t="shared" si="12"/>
        <v>-4.6047005465993922E-3</v>
      </c>
      <c r="D190" s="64">
        <f t="shared" si="12"/>
        <v>8.5055798833096278E-3</v>
      </c>
      <c r="E190" s="75">
        <f t="shared" si="1"/>
        <v>3.9008793367102355E-3</v>
      </c>
    </row>
    <row r="191" spans="1:5" ht="14.25" customHeight="1" x14ac:dyDescent="0.2">
      <c r="A191" s="41">
        <v>1581.6999510000001</v>
      </c>
      <c r="B191" s="41">
        <v>82.650002000000001</v>
      </c>
      <c r="C191" s="64">
        <f t="shared" si="12"/>
        <v>-8.2847948619630806E-3</v>
      </c>
      <c r="D191" s="64">
        <f t="shared" si="12"/>
        <v>-2.0165693793021251E-2</v>
      </c>
      <c r="E191" s="75">
        <f t="shared" si="1"/>
        <v>-2.8450488654984334E-2</v>
      </c>
    </row>
    <row r="192" spans="1:5" ht="14.25" customHeight="1" x14ac:dyDescent="0.2">
      <c r="A192" s="41">
        <v>1568.650024</v>
      </c>
      <c r="B192" s="41">
        <v>81</v>
      </c>
      <c r="C192" s="64">
        <f t="shared" si="12"/>
        <v>-1.1863676221260493E-2</v>
      </c>
      <c r="D192" s="64">
        <f t="shared" si="12"/>
        <v>-6.8133185242896625E-3</v>
      </c>
      <c r="E192" s="75">
        <f t="shared" si="1"/>
        <v>-1.8676994745550155E-2</v>
      </c>
    </row>
    <row r="193" spans="1:5" ht="14.25" customHeight="1" x14ac:dyDescent="0.2">
      <c r="A193" s="41">
        <v>1550.150024</v>
      </c>
      <c r="B193" s="41">
        <v>80.449996999999996</v>
      </c>
      <c r="C193" s="64">
        <f t="shared" si="12"/>
        <v>1.3996978082258757E-2</v>
      </c>
      <c r="D193" s="64">
        <f t="shared" si="12"/>
        <v>-1.6291024552650663E-2</v>
      </c>
      <c r="E193" s="75">
        <f t="shared" si="1"/>
        <v>-2.2940464703919052E-3</v>
      </c>
    </row>
    <row r="194" spans="1:5" ht="14.25" customHeight="1" x14ac:dyDescent="0.2">
      <c r="A194" s="41">
        <v>1572</v>
      </c>
      <c r="B194" s="41">
        <v>79.150002000000001</v>
      </c>
      <c r="C194" s="64">
        <f t="shared" ref="C194:D209" si="13">LN(A195/A194)</f>
        <v>2.2611351265367056E-2</v>
      </c>
      <c r="D194" s="64">
        <f t="shared" si="13"/>
        <v>-1.1435982175235844E-2</v>
      </c>
      <c r="E194" s="75">
        <f t="shared" si="1"/>
        <v>1.1175369090131212E-2</v>
      </c>
    </row>
    <row r="195" spans="1:5" ht="14.25" customHeight="1" x14ac:dyDescent="0.2">
      <c r="A195" s="41">
        <v>1607.9499510000001</v>
      </c>
      <c r="B195" s="41">
        <v>78.25</v>
      </c>
      <c r="C195" s="64">
        <f t="shared" si="13"/>
        <v>1.6988522723919791E-2</v>
      </c>
      <c r="D195" s="64">
        <f t="shared" si="13"/>
        <v>6.3694482854799285E-3</v>
      </c>
      <c r="E195" s="75">
        <f t="shared" si="1"/>
        <v>2.3357971009399719E-2</v>
      </c>
    </row>
    <row r="196" spans="1:5" ht="14.25" customHeight="1" x14ac:dyDescent="0.2">
      <c r="A196" s="41">
        <v>1635.5</v>
      </c>
      <c r="B196" s="41">
        <v>78.75</v>
      </c>
      <c r="C196" s="64">
        <f t="shared" si="13"/>
        <v>-2.1423114543862739E-3</v>
      </c>
      <c r="D196" s="64">
        <f t="shared" si="13"/>
        <v>-1.3423058942180108E-2</v>
      </c>
      <c r="E196" s="75">
        <f t="shared" si="1"/>
        <v>-1.5565370396566382E-2</v>
      </c>
    </row>
    <row r="197" spans="1:5" ht="14.25" customHeight="1" x14ac:dyDescent="0.2">
      <c r="A197" s="41">
        <v>1632</v>
      </c>
      <c r="B197" s="41">
        <v>77.699996999999996</v>
      </c>
      <c r="C197" s="64">
        <f t="shared" si="13"/>
        <v>-1.5686126722719455E-2</v>
      </c>
      <c r="D197" s="64">
        <f t="shared" si="13"/>
        <v>-1.2301832296255777E-2</v>
      </c>
      <c r="E197" s="75">
        <f t="shared" si="1"/>
        <v>-2.7987959018975231E-2</v>
      </c>
    </row>
    <row r="198" spans="1:5" ht="14.25" customHeight="1" x14ac:dyDescent="0.2">
      <c r="A198" s="41">
        <v>1606.599976</v>
      </c>
      <c r="B198" s="41">
        <v>76.75</v>
      </c>
      <c r="C198" s="64">
        <f t="shared" si="13"/>
        <v>-1.5562022704328373E-4</v>
      </c>
      <c r="D198" s="64">
        <f t="shared" si="13"/>
        <v>-6.517172075257814E-4</v>
      </c>
      <c r="E198" s="75">
        <f t="shared" si="1"/>
        <v>-8.0733743456906518E-4</v>
      </c>
    </row>
    <row r="199" spans="1:5" ht="14.25" customHeight="1" x14ac:dyDescent="0.2">
      <c r="A199" s="41">
        <v>1606.349976</v>
      </c>
      <c r="B199" s="41">
        <v>76.699996999999996</v>
      </c>
      <c r="C199" s="64">
        <f t="shared" si="13"/>
        <v>-1.0859622037573527E-2</v>
      </c>
      <c r="D199" s="64">
        <f t="shared" si="13"/>
        <v>-3.918946909295765E-3</v>
      </c>
      <c r="E199" s="75">
        <f t="shared" si="1"/>
        <v>-1.4778568946869292E-2</v>
      </c>
    </row>
    <row r="200" spans="1:5" ht="14.25" customHeight="1" x14ac:dyDescent="0.2">
      <c r="A200" s="41">
        <v>1589</v>
      </c>
      <c r="B200" s="41">
        <v>76.400002000000001</v>
      </c>
      <c r="C200" s="64">
        <f t="shared" si="13"/>
        <v>7.7421209468699851E-3</v>
      </c>
      <c r="D200" s="64">
        <f t="shared" si="13"/>
        <v>-3.9344837640540448E-3</v>
      </c>
      <c r="E200" s="75">
        <f t="shared" si="1"/>
        <v>3.8076371828159403E-3</v>
      </c>
    </row>
    <row r="201" spans="1:5" ht="14.25" customHeight="1" x14ac:dyDescent="0.2">
      <c r="A201" s="41">
        <v>1601.349976</v>
      </c>
      <c r="B201" s="41">
        <v>76.099997999999999</v>
      </c>
      <c r="C201" s="64">
        <f t="shared" si="13"/>
        <v>-2.407101231896149E-3</v>
      </c>
      <c r="D201" s="64">
        <f t="shared" si="13"/>
        <v>-1.3148983000997757E-3</v>
      </c>
      <c r="E201" s="75">
        <f t="shared" si="1"/>
        <v>-3.7219995319959249E-3</v>
      </c>
    </row>
    <row r="202" spans="1:5" ht="14.25" customHeight="1" x14ac:dyDescent="0.2">
      <c r="A202" s="41">
        <v>1597.5</v>
      </c>
      <c r="B202" s="41">
        <v>76</v>
      </c>
      <c r="C202" s="64">
        <f t="shared" si="13"/>
        <v>1.8205707742268106E-2</v>
      </c>
      <c r="D202" s="64">
        <f t="shared" si="13"/>
        <v>0</v>
      </c>
      <c r="E202" s="75">
        <f t="shared" si="1"/>
        <v>1.8205707742268106E-2</v>
      </c>
    </row>
    <row r="203" spans="1:5" ht="14.25" customHeight="1" x14ac:dyDescent="0.2">
      <c r="A203" s="41">
        <v>1626.849976</v>
      </c>
      <c r="B203" s="41">
        <v>76</v>
      </c>
      <c r="C203" s="64">
        <f t="shared" si="13"/>
        <v>5.2233029966658852E-4</v>
      </c>
      <c r="D203" s="64">
        <f t="shared" si="13"/>
        <v>-5.2770835558705485E-3</v>
      </c>
      <c r="E203" s="75">
        <f t="shared" si="1"/>
        <v>-4.7547532562039595E-3</v>
      </c>
    </row>
    <row r="204" spans="1:5" ht="14.25" customHeight="1" x14ac:dyDescent="0.2">
      <c r="A204" s="41">
        <v>1627.6999510000001</v>
      </c>
      <c r="B204" s="41">
        <v>75.599997999999999</v>
      </c>
      <c r="C204" s="64">
        <f t="shared" si="13"/>
        <v>-3.5079896182663673E-3</v>
      </c>
      <c r="D204" s="64">
        <f t="shared" si="13"/>
        <v>-1.9861112780348526E-3</v>
      </c>
      <c r="E204" s="75">
        <f t="shared" si="1"/>
        <v>-5.4941008963012199E-3</v>
      </c>
    </row>
    <row r="205" spans="1:5" ht="14.25" customHeight="1" x14ac:dyDescent="0.2">
      <c r="A205" s="41">
        <v>1622</v>
      </c>
      <c r="B205" s="41">
        <v>75.449996999999996</v>
      </c>
      <c r="C205" s="64">
        <f t="shared" si="13"/>
        <v>1.4080428524114086E-2</v>
      </c>
      <c r="D205" s="64">
        <f t="shared" si="13"/>
        <v>2.8741429898870189E-2</v>
      </c>
      <c r="E205" s="75">
        <f t="shared" si="1"/>
        <v>4.2821858422984277E-2</v>
      </c>
    </row>
    <row r="206" spans="1:5" ht="14.25" customHeight="1" x14ac:dyDescent="0.2">
      <c r="A206" s="41">
        <v>1645</v>
      </c>
      <c r="B206" s="41">
        <v>77.650002000000001</v>
      </c>
      <c r="C206" s="64">
        <f t="shared" si="13"/>
        <v>-2.0994369267109615E-3</v>
      </c>
      <c r="D206" s="64">
        <f t="shared" si="13"/>
        <v>-2.4113243125134218E-2</v>
      </c>
      <c r="E206" s="75">
        <f t="shared" si="1"/>
        <v>-2.621268005184518E-2</v>
      </c>
    </row>
    <row r="207" spans="1:5" ht="14.25" customHeight="1" x14ac:dyDescent="0.2">
      <c r="A207" s="41">
        <v>1641.5500489999999</v>
      </c>
      <c r="B207" s="41">
        <v>75.800003000000004</v>
      </c>
      <c r="C207" s="64">
        <f t="shared" si="13"/>
        <v>3.9214841966557267E-3</v>
      </c>
      <c r="D207" s="64">
        <f t="shared" si="13"/>
        <v>4.7029522996965417E-2</v>
      </c>
      <c r="E207" s="75">
        <f t="shared" si="1"/>
        <v>5.0951007193621146E-2</v>
      </c>
    </row>
    <row r="208" spans="1:5" ht="14.25" customHeight="1" x14ac:dyDescent="0.2">
      <c r="A208" s="41">
        <v>1648</v>
      </c>
      <c r="B208" s="41">
        <v>79.449996999999996</v>
      </c>
      <c r="C208" s="64">
        <f t="shared" si="13"/>
        <v>2.5166097447702082E-2</v>
      </c>
      <c r="D208" s="64">
        <f t="shared" si="13"/>
        <v>-1.5858246035033694E-2</v>
      </c>
      <c r="E208" s="75">
        <f t="shared" si="1"/>
        <v>9.307851412668388E-3</v>
      </c>
    </row>
    <row r="209" spans="1:5" ht="14.25" customHeight="1" x14ac:dyDescent="0.2">
      <c r="A209" s="41">
        <v>1690</v>
      </c>
      <c r="B209" s="41">
        <v>78.199996999999996</v>
      </c>
      <c r="C209" s="64">
        <f t="shared" si="13"/>
        <v>2.0498521548340969E-2</v>
      </c>
      <c r="D209" s="64">
        <f t="shared" si="13"/>
        <v>-1.2222693410238423E-2</v>
      </c>
      <c r="E209" s="75">
        <f t="shared" si="1"/>
        <v>8.2758281381025457E-3</v>
      </c>
    </row>
    <row r="210" spans="1:5" ht="14.25" customHeight="1" x14ac:dyDescent="0.2">
      <c r="A210" s="41">
        <v>1725</v>
      </c>
      <c r="B210" s="41">
        <v>77.25</v>
      </c>
      <c r="C210" s="64">
        <f t="shared" ref="C210:D225" si="14">LN(A211/A210)</f>
        <v>-1.9049896165006616E-2</v>
      </c>
      <c r="D210" s="64">
        <f t="shared" si="14"/>
        <v>-3.2414939241709557E-3</v>
      </c>
      <c r="E210" s="75">
        <f t="shared" si="1"/>
        <v>-2.2291390089177573E-2</v>
      </c>
    </row>
    <row r="211" spans="1:5" ht="14.25" customHeight="1" x14ac:dyDescent="0.2">
      <c r="A211" s="41">
        <v>1692.4499510000001</v>
      </c>
      <c r="B211" s="41">
        <v>77</v>
      </c>
      <c r="C211" s="64">
        <f t="shared" si="14"/>
        <v>3.715532164899915E-3</v>
      </c>
      <c r="D211" s="64">
        <f t="shared" si="14"/>
        <v>-2.4984889714753621E-2</v>
      </c>
      <c r="E211" s="75">
        <f t="shared" si="1"/>
        <v>-2.1269357549853707E-2</v>
      </c>
    </row>
    <row r="212" spans="1:5" ht="14.25" customHeight="1" x14ac:dyDescent="0.2">
      <c r="A212" s="41">
        <v>1698.75</v>
      </c>
      <c r="B212" s="41">
        <v>75.099997999999999</v>
      </c>
      <c r="C212" s="64">
        <f t="shared" si="14"/>
        <v>-9.9388810232062027E-3</v>
      </c>
      <c r="D212" s="64">
        <f t="shared" si="14"/>
        <v>-6.0099813620366621E-3</v>
      </c>
      <c r="E212" s="75">
        <f t="shared" si="1"/>
        <v>-1.5948862385242867E-2</v>
      </c>
    </row>
    <row r="213" spans="1:5" ht="14.25" customHeight="1" x14ac:dyDescent="0.2">
      <c r="A213" s="41">
        <v>1681.9499510000001</v>
      </c>
      <c r="B213" s="41">
        <v>74.650002000000001</v>
      </c>
      <c r="C213" s="64">
        <f t="shared" si="14"/>
        <v>1.5369289906367795E-2</v>
      </c>
      <c r="D213" s="64">
        <f t="shared" si="14"/>
        <v>1.7922789509437383E-2</v>
      </c>
      <c r="E213" s="75">
        <f t="shared" si="1"/>
        <v>3.3292079415805177E-2</v>
      </c>
    </row>
    <row r="214" spans="1:5" ht="14.25" customHeight="1" x14ac:dyDescent="0.2">
      <c r="A214" s="41">
        <v>1708</v>
      </c>
      <c r="B214" s="41">
        <v>76</v>
      </c>
      <c r="C214" s="64">
        <f t="shared" si="14"/>
        <v>-1.0594566431396028E-2</v>
      </c>
      <c r="D214" s="64">
        <f t="shared" si="14"/>
        <v>-2.6668247082161294E-2</v>
      </c>
      <c r="E214" s="75">
        <f t="shared" si="1"/>
        <v>-3.726281351355732E-2</v>
      </c>
    </row>
    <row r="215" spans="1:5" ht="14.25" customHeight="1" x14ac:dyDescent="0.2">
      <c r="A215" s="41">
        <v>1690</v>
      </c>
      <c r="B215" s="41">
        <v>74</v>
      </c>
      <c r="C215" s="64">
        <f t="shared" si="14"/>
        <v>-9.6021809555016779E-3</v>
      </c>
      <c r="D215" s="64">
        <f t="shared" si="14"/>
        <v>-8.8226158817097354E-3</v>
      </c>
      <c r="E215" s="75">
        <f t="shared" si="1"/>
        <v>-1.8424796837211412E-2</v>
      </c>
    </row>
    <row r="216" spans="1:5" ht="14.25" customHeight="1" x14ac:dyDescent="0.2">
      <c r="A216" s="41">
        <v>1673.849976</v>
      </c>
      <c r="B216" s="41">
        <v>73.349997999999999</v>
      </c>
      <c r="C216" s="64">
        <f t="shared" si="14"/>
        <v>-5.2711655393903158E-3</v>
      </c>
      <c r="D216" s="64">
        <f t="shared" si="14"/>
        <v>1.3623844533137402E-3</v>
      </c>
      <c r="E216" s="75">
        <f t="shared" si="1"/>
        <v>-3.9087810860765756E-3</v>
      </c>
    </row>
    <row r="217" spans="1:5" ht="14.25" customHeight="1" x14ac:dyDescent="0.2">
      <c r="A217" s="41">
        <v>1665.0500489999999</v>
      </c>
      <c r="B217" s="41">
        <v>73.449996999999996</v>
      </c>
      <c r="C217" s="64">
        <f t="shared" si="14"/>
        <v>-9.079894527600876E-3</v>
      </c>
      <c r="D217" s="64">
        <f t="shared" si="14"/>
        <v>-2.0442119554743374E-3</v>
      </c>
      <c r="E217" s="75">
        <f t="shared" si="1"/>
        <v>-1.1124106483075213E-2</v>
      </c>
    </row>
    <row r="218" spans="1:5" ht="14.25" customHeight="1" x14ac:dyDescent="0.2">
      <c r="A218" s="41">
        <v>1650</v>
      </c>
      <c r="B218" s="41">
        <v>73.300003000000004</v>
      </c>
      <c r="C218" s="64">
        <f t="shared" si="14"/>
        <v>-2.9522439266321726E-2</v>
      </c>
      <c r="D218" s="64">
        <f t="shared" si="14"/>
        <v>-1.8589258182545542E-2</v>
      </c>
      <c r="E218" s="75">
        <f t="shared" si="1"/>
        <v>-4.8111697448867272E-2</v>
      </c>
    </row>
    <row r="219" spans="1:5" ht="14.25" customHeight="1" x14ac:dyDescent="0.2">
      <c r="A219" s="41">
        <v>1602</v>
      </c>
      <c r="B219" s="41">
        <v>71.949996999999996</v>
      </c>
      <c r="C219" s="64">
        <f t="shared" si="14"/>
        <v>5.6022555486697516E-3</v>
      </c>
      <c r="D219" s="64">
        <f t="shared" si="14"/>
        <v>-4.8763456041152516E-3</v>
      </c>
      <c r="E219" s="75">
        <f t="shared" si="1"/>
        <v>7.259099445545E-4</v>
      </c>
    </row>
    <row r="220" spans="1:5" ht="14.25" customHeight="1" x14ac:dyDescent="0.2">
      <c r="A220" s="41">
        <v>1611</v>
      </c>
      <c r="B220" s="41">
        <v>71.599997999999999</v>
      </c>
      <c r="C220" s="64">
        <f t="shared" si="14"/>
        <v>6.8048514983837897E-3</v>
      </c>
      <c r="D220" s="64">
        <f t="shared" si="14"/>
        <v>-6.9849810245835222E-4</v>
      </c>
      <c r="E220" s="75">
        <f t="shared" si="1"/>
        <v>6.1063533959254375E-3</v>
      </c>
    </row>
    <row r="221" spans="1:5" ht="14.25" customHeight="1" x14ac:dyDescent="0.2">
      <c r="A221" s="41">
        <v>1622</v>
      </c>
      <c r="B221" s="41">
        <v>71.550003000000004</v>
      </c>
      <c r="C221" s="64">
        <f t="shared" si="14"/>
        <v>-7.4878755193513872E-3</v>
      </c>
      <c r="D221" s="64">
        <f t="shared" si="14"/>
        <v>-4.2017287824203976E-3</v>
      </c>
      <c r="E221" s="75">
        <f t="shared" si="1"/>
        <v>-1.1689604301771784E-2</v>
      </c>
    </row>
    <row r="222" spans="1:5" ht="14.25" customHeight="1" x14ac:dyDescent="0.2">
      <c r="A222" s="41">
        <v>1609.900024</v>
      </c>
      <c r="B222" s="41">
        <v>71.25</v>
      </c>
      <c r="C222" s="64">
        <f t="shared" si="14"/>
        <v>-7.5131195899519384E-3</v>
      </c>
      <c r="D222" s="64">
        <f t="shared" si="14"/>
        <v>-4.9243574019337379E-3</v>
      </c>
      <c r="E222" s="75">
        <f t="shared" si="1"/>
        <v>-1.2437476991885677E-2</v>
      </c>
    </row>
    <row r="223" spans="1:5" ht="14.25" customHeight="1" x14ac:dyDescent="0.2">
      <c r="A223" s="41">
        <v>1597.849976</v>
      </c>
      <c r="B223" s="41">
        <v>70.900002000000001</v>
      </c>
      <c r="C223" s="64">
        <f t="shared" si="14"/>
        <v>4.2778321039562131E-3</v>
      </c>
      <c r="D223" s="64">
        <f t="shared" si="14"/>
        <v>3.1924918236832314E-2</v>
      </c>
      <c r="E223" s="75">
        <f t="shared" si="1"/>
        <v>3.6202750340788528E-2</v>
      </c>
    </row>
    <row r="224" spans="1:5" ht="14.25" customHeight="1" x14ac:dyDescent="0.2">
      <c r="A224" s="41">
        <v>1604.6999510000001</v>
      </c>
      <c r="B224" s="41">
        <v>73.199996999999996</v>
      </c>
      <c r="C224" s="64">
        <f t="shared" si="14"/>
        <v>-6.3138866524126702E-3</v>
      </c>
      <c r="D224" s="64">
        <f t="shared" si="14"/>
        <v>3.0937276271320605E-2</v>
      </c>
      <c r="E224" s="75">
        <f t="shared" si="1"/>
        <v>2.4623389618907934E-2</v>
      </c>
    </row>
    <row r="225" spans="1:5" ht="14.25" customHeight="1" x14ac:dyDescent="0.2">
      <c r="A225" s="41">
        <v>1594.599976</v>
      </c>
      <c r="B225" s="41">
        <v>75.5</v>
      </c>
      <c r="C225" s="64">
        <f t="shared" si="14"/>
        <v>-1.6184432284565928E-2</v>
      </c>
      <c r="D225" s="64">
        <f t="shared" si="14"/>
        <v>2.6454645583044042E-3</v>
      </c>
      <c r="E225" s="75">
        <f t="shared" si="1"/>
        <v>-1.3538967726261524E-2</v>
      </c>
    </row>
    <row r="226" spans="1:5" ht="14.25" customHeight="1" x14ac:dyDescent="0.2">
      <c r="A226" s="41">
        <v>1569</v>
      </c>
      <c r="B226" s="41">
        <v>75.699996999999996</v>
      </c>
      <c r="C226" s="64">
        <f t="shared" ref="C226:D241" si="15">LN(A227/A226)</f>
        <v>-9.0272234341859364E-3</v>
      </c>
      <c r="D226" s="64">
        <f t="shared" si="15"/>
        <v>-1.8667128712720086E-2</v>
      </c>
      <c r="E226" s="75">
        <f t="shared" si="1"/>
        <v>-2.7694352146906021E-2</v>
      </c>
    </row>
    <row r="227" spans="1:5" ht="14.25" customHeight="1" x14ac:dyDescent="0.2">
      <c r="A227" s="41">
        <v>1554.900024</v>
      </c>
      <c r="B227" s="41">
        <v>74.300003000000004</v>
      </c>
      <c r="C227" s="64">
        <f t="shared" si="15"/>
        <v>2.6654425149586344E-3</v>
      </c>
      <c r="D227" s="64">
        <f t="shared" si="15"/>
        <v>2.2622348185767846E-2</v>
      </c>
      <c r="E227" s="75">
        <f t="shared" si="1"/>
        <v>2.5287790700726481E-2</v>
      </c>
    </row>
    <row r="228" spans="1:5" ht="14.25" customHeight="1" x14ac:dyDescent="0.2">
      <c r="A228" s="41">
        <v>1559.0500489999999</v>
      </c>
      <c r="B228" s="41">
        <v>76</v>
      </c>
      <c r="C228" s="64">
        <f t="shared" si="15"/>
        <v>8.176561506622472E-3</v>
      </c>
      <c r="D228" s="64">
        <f t="shared" si="15"/>
        <v>-2.1949694279965615E-2</v>
      </c>
      <c r="E228" s="75">
        <f t="shared" si="1"/>
        <v>-1.3773132773343143E-2</v>
      </c>
    </row>
    <row r="229" spans="1:5" ht="14.25" customHeight="1" x14ac:dyDescent="0.2">
      <c r="A229" s="41">
        <v>1571.849976</v>
      </c>
      <c r="B229" s="41">
        <v>74.349997999999999</v>
      </c>
      <c r="C229" s="64">
        <f t="shared" si="15"/>
        <v>-9.363949050862682E-3</v>
      </c>
      <c r="D229" s="64">
        <f t="shared" si="15"/>
        <v>6.5714747435641138E-2</v>
      </c>
      <c r="E229" s="75">
        <f t="shared" si="1"/>
        <v>5.6350798384778453E-2</v>
      </c>
    </row>
    <row r="230" spans="1:5" ht="14.25" customHeight="1" x14ac:dyDescent="0.2">
      <c r="A230" s="41">
        <v>1557.1999510000001</v>
      </c>
      <c r="B230" s="41">
        <v>79.400002000000001</v>
      </c>
      <c r="C230" s="64">
        <f t="shared" si="15"/>
        <v>-8.5128536848435559E-3</v>
      </c>
      <c r="D230" s="64">
        <f t="shared" si="15"/>
        <v>-6.2997167437774657E-4</v>
      </c>
      <c r="E230" s="75">
        <f t="shared" si="1"/>
        <v>-9.1428253592213023E-3</v>
      </c>
    </row>
    <row r="231" spans="1:5" ht="14.25" customHeight="1" x14ac:dyDescent="0.2">
      <c r="A231" s="41">
        <v>1544</v>
      </c>
      <c r="B231" s="41">
        <v>79.349997999999999</v>
      </c>
      <c r="C231" s="64">
        <f t="shared" si="15"/>
        <v>-3.2388664250749259E-4</v>
      </c>
      <c r="D231" s="64">
        <f t="shared" si="15"/>
        <v>-9.4967477777609371E-3</v>
      </c>
      <c r="E231" s="75">
        <f t="shared" si="1"/>
        <v>-9.8206344202684294E-3</v>
      </c>
    </row>
    <row r="232" spans="1:5" ht="14.25" customHeight="1" x14ac:dyDescent="0.2">
      <c r="A232" s="41">
        <v>1543.5</v>
      </c>
      <c r="B232" s="41">
        <v>78.599997999999999</v>
      </c>
      <c r="C232" s="64">
        <f t="shared" si="15"/>
        <v>5.9427544869783307E-3</v>
      </c>
      <c r="D232" s="64">
        <f t="shared" si="15"/>
        <v>1.8904155115656192E-2</v>
      </c>
      <c r="E232" s="75">
        <f t="shared" si="1"/>
        <v>2.4846909602634523E-2</v>
      </c>
    </row>
    <row r="233" spans="1:5" ht="14.25" customHeight="1" x14ac:dyDescent="0.2">
      <c r="A233" s="41">
        <v>1552.6999510000001</v>
      </c>
      <c r="B233" s="41">
        <v>80.099997999999999</v>
      </c>
      <c r="C233" s="64">
        <f t="shared" si="15"/>
        <v>-1.6166495249672747E-2</v>
      </c>
      <c r="D233" s="64">
        <f t="shared" si="15"/>
        <v>6.1138601491135279E-2</v>
      </c>
      <c r="E233" s="75">
        <f t="shared" si="1"/>
        <v>4.4972106241462528E-2</v>
      </c>
    </row>
    <row r="234" spans="1:5" ht="14.25" customHeight="1" x14ac:dyDescent="0.2">
      <c r="A234" s="41">
        <v>1527.8000489999999</v>
      </c>
      <c r="B234" s="41">
        <v>85.150002000000001</v>
      </c>
      <c r="C234" s="64">
        <f t="shared" si="15"/>
        <v>5.5806335327996757E-3</v>
      </c>
      <c r="D234" s="64">
        <f t="shared" si="15"/>
        <v>2.4936066613157715E-2</v>
      </c>
      <c r="E234" s="75">
        <f t="shared" si="1"/>
        <v>3.0516700145957393E-2</v>
      </c>
    </row>
    <row r="235" spans="1:5" ht="14.25" customHeight="1" x14ac:dyDescent="0.2">
      <c r="A235" s="41">
        <v>1536.349976</v>
      </c>
      <c r="B235" s="41">
        <v>87.300003000000004</v>
      </c>
      <c r="C235" s="64">
        <f t="shared" si="15"/>
        <v>-1.9871503127596698E-3</v>
      </c>
      <c r="D235" s="64">
        <f t="shared" si="15"/>
        <v>-4.5702163864300982E-2</v>
      </c>
      <c r="E235" s="75">
        <f t="shared" si="1"/>
        <v>-4.7689314177060654E-2</v>
      </c>
    </row>
    <row r="236" spans="1:5" ht="14.25" customHeight="1" x14ac:dyDescent="0.2">
      <c r="A236" s="41">
        <v>1533.3000489999999</v>
      </c>
      <c r="B236" s="41">
        <v>83.400002000000001</v>
      </c>
      <c r="C236" s="64">
        <f t="shared" si="15"/>
        <v>-1.7500511113721647E-2</v>
      </c>
      <c r="D236" s="64">
        <f t="shared" si="15"/>
        <v>-4.914993990350959E-2</v>
      </c>
      <c r="E236" s="75">
        <f t="shared" si="1"/>
        <v>-6.6650451017231244E-2</v>
      </c>
    </row>
    <row r="237" spans="1:5" ht="14.25" customHeight="1" x14ac:dyDescent="0.2">
      <c r="A237" s="41">
        <v>1506.6999510000001</v>
      </c>
      <c r="B237" s="41">
        <v>79.400002000000001</v>
      </c>
      <c r="C237" s="64">
        <f t="shared" si="15"/>
        <v>6.3036677183464377E-4</v>
      </c>
      <c r="D237" s="64">
        <f t="shared" si="15"/>
        <v>-8.4038952293615438E-2</v>
      </c>
      <c r="E237" s="75">
        <f t="shared" si="1"/>
        <v>-8.3408585521780793E-2</v>
      </c>
    </row>
    <row r="238" spans="1:5" ht="14.25" customHeight="1" x14ac:dyDescent="0.2">
      <c r="A238" s="41">
        <v>1507.650024</v>
      </c>
      <c r="B238" s="41">
        <v>73</v>
      </c>
      <c r="C238" s="64">
        <f t="shared" si="15"/>
        <v>1.4061763871389894E-2</v>
      </c>
      <c r="D238" s="64">
        <f t="shared" si="15"/>
        <v>3.4188067487854611E-3</v>
      </c>
      <c r="E238" s="75">
        <f t="shared" si="1"/>
        <v>1.7480570620175356E-2</v>
      </c>
    </row>
    <row r="239" spans="1:5" ht="14.25" customHeight="1" x14ac:dyDescent="0.2">
      <c r="A239" s="41">
        <v>1529</v>
      </c>
      <c r="B239" s="41">
        <v>73.25</v>
      </c>
      <c r="C239" s="64">
        <f t="shared" si="15"/>
        <v>-1.4459796838778337E-2</v>
      </c>
      <c r="D239" s="64">
        <f t="shared" si="15"/>
        <v>-1.5130934957269505E-2</v>
      </c>
      <c r="E239" s="75">
        <f t="shared" si="1"/>
        <v>-2.9590731796047841E-2</v>
      </c>
    </row>
    <row r="240" spans="1:5" ht="14.25" customHeight="1" x14ac:dyDescent="0.2">
      <c r="A240" s="41">
        <v>1507.0500489999999</v>
      </c>
      <c r="B240" s="41">
        <v>72.150002000000001</v>
      </c>
      <c r="C240" s="64">
        <f t="shared" si="15"/>
        <v>1.4329015887060852E-2</v>
      </c>
      <c r="D240" s="64">
        <f t="shared" si="15"/>
        <v>3.4590140760723926E-3</v>
      </c>
      <c r="E240" s="75">
        <f t="shared" si="1"/>
        <v>1.7788029963133244E-2</v>
      </c>
    </row>
    <row r="241" spans="1:5" ht="14.25" customHeight="1" x14ac:dyDescent="0.2">
      <c r="A241" s="41">
        <v>1528.8000489999999</v>
      </c>
      <c r="B241" s="41">
        <v>72.400002000000001</v>
      </c>
      <c r="C241" s="64">
        <f t="shared" si="15"/>
        <v>4.6659042150281041E-3</v>
      </c>
      <c r="D241" s="64">
        <f t="shared" si="15"/>
        <v>-2.0740000234381693E-3</v>
      </c>
      <c r="E241" s="75">
        <f t="shared" si="1"/>
        <v>2.5919041915899348E-3</v>
      </c>
    </row>
    <row r="242" spans="1:5" ht="14.25" customHeight="1" x14ac:dyDescent="0.2">
      <c r="A242" s="41">
        <v>1535.9499510000001</v>
      </c>
      <c r="B242" s="41">
        <v>72.25</v>
      </c>
      <c r="C242" s="64">
        <f t="shared" ref="C242:D246" si="16">LN(A243/A242)</f>
        <v>-1.1228468572413856E-2</v>
      </c>
      <c r="D242" s="64">
        <f t="shared" si="16"/>
        <v>-7.6416212279720288E-3</v>
      </c>
      <c r="E242" s="75">
        <f t="shared" si="1"/>
        <v>-1.8870089800385886E-2</v>
      </c>
    </row>
    <row r="243" spans="1:5" ht="14.25" customHeight="1" x14ac:dyDescent="0.2">
      <c r="A243" s="41">
        <v>1518.8000489999999</v>
      </c>
      <c r="B243" s="41">
        <v>71.699996999999996</v>
      </c>
      <c r="C243" s="64">
        <f t="shared" si="16"/>
        <v>8.6534896805774801E-3</v>
      </c>
      <c r="D243" s="64">
        <f t="shared" si="16"/>
        <v>-1.9007950633454018E-2</v>
      </c>
      <c r="E243" s="75">
        <f t="shared" si="1"/>
        <v>-1.0354460952876537E-2</v>
      </c>
    </row>
    <row r="244" spans="1:5" ht="14.25" customHeight="1" x14ac:dyDescent="0.2">
      <c r="A244" s="41">
        <v>1532</v>
      </c>
      <c r="B244" s="41">
        <v>70.349997999999999</v>
      </c>
      <c r="C244" s="64">
        <f t="shared" si="16"/>
        <v>1.4933659646934508E-2</v>
      </c>
      <c r="D244" s="64">
        <f t="shared" si="16"/>
        <v>-1.5037805645215556E-2</v>
      </c>
      <c r="E244" s="75">
        <f t="shared" si="1"/>
        <v>-1.0414599828104804E-4</v>
      </c>
    </row>
    <row r="245" spans="1:5" ht="14.25" customHeight="1" x14ac:dyDescent="0.2">
      <c r="A245" s="41">
        <v>1555.0500489999999</v>
      </c>
      <c r="B245" s="41">
        <v>69.300003000000004</v>
      </c>
      <c r="C245" s="64">
        <f t="shared" si="16"/>
        <v>-2.2516150911097048E-4</v>
      </c>
      <c r="D245" s="64">
        <f t="shared" si="16"/>
        <v>3.3348232701748769E-2</v>
      </c>
      <c r="E245" s="75">
        <f t="shared" si="1"/>
        <v>3.3123071192637799E-2</v>
      </c>
    </row>
    <row r="246" spans="1:5" ht="14.25" customHeight="1" x14ac:dyDescent="0.2">
      <c r="A246" s="41">
        <v>1554.6999510000001</v>
      </c>
      <c r="B246" s="41">
        <v>71.650002000000001</v>
      </c>
      <c r="C246" s="64">
        <f t="shared" si="16"/>
        <v>-1.7322878711894325E-2</v>
      </c>
      <c r="D246" s="64">
        <f t="shared" si="16"/>
        <v>-1.264064566430176E-2</v>
      </c>
      <c r="E246" s="75">
        <f t="shared" si="1"/>
        <v>-2.9963524376196086E-2</v>
      </c>
    </row>
    <row r="247" spans="1:5" ht="14.25" customHeight="1" x14ac:dyDescent="0.2">
      <c r="A247" s="41">
        <v>1528</v>
      </c>
      <c r="B247" s="41">
        <v>70.75</v>
      </c>
    </row>
    <row r="248" spans="1:5" ht="14.25" customHeight="1" x14ac:dyDescent="0.2"/>
    <row r="249" spans="1:5" ht="14.25" customHeight="1" x14ac:dyDescent="0.2"/>
    <row r="250" spans="1:5" ht="14.25" customHeight="1" x14ac:dyDescent="0.2"/>
    <row r="251" spans="1:5" ht="14.25" customHeight="1" x14ac:dyDescent="0.2"/>
    <row r="252" spans="1:5" ht="14.25" customHeight="1" x14ac:dyDescent="0.2"/>
    <row r="253" spans="1:5" ht="14.25" customHeight="1" x14ac:dyDescent="0.2"/>
    <row r="254" spans="1:5" ht="14.25" customHeight="1" x14ac:dyDescent="0.2"/>
    <row r="255" spans="1:5" ht="14.25" customHeight="1" x14ac:dyDescent="0.2"/>
    <row r="256" spans="1:5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</sheetData>
  <mergeCells count="6">
    <mergeCell ref="G10:H10"/>
    <mergeCell ref="G5:H5"/>
    <mergeCell ref="G6:I6"/>
    <mergeCell ref="G7:H7"/>
    <mergeCell ref="G8:H8"/>
    <mergeCell ref="G9:H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Details</vt:lpstr>
      <vt:lpstr>HDFC Historical Data </vt:lpstr>
      <vt:lpstr>ONGC Historical Data</vt:lpstr>
      <vt:lpstr>SpiceJet Historical Data</vt:lpstr>
      <vt:lpstr>Sharpe Ratio Analysis</vt:lpstr>
      <vt:lpstr>Portfolio Data Inv D</vt:lpstr>
      <vt:lpstr>Portfolio Data Inv E </vt:lpstr>
      <vt:lpstr>Portfolio Data Inv 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Maitreyi</cp:lastModifiedBy>
  <dcterms:created xsi:type="dcterms:W3CDTF">2021-12-12T15:38:31Z</dcterms:created>
  <dcterms:modified xsi:type="dcterms:W3CDTF">2021-12-27T16:57:12Z</dcterms:modified>
</cp:coreProperties>
</file>