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14.xml"/>
  <Override ContentType="application/vnd.openxmlformats-officedocument.drawingml.chart+xml" PartName="/xl/charts/chart13.xml"/>
  <Override ContentType="application/vnd.openxmlformats-officedocument.drawingml.chart+xml" PartName="/xl/charts/chart4.xml"/>
  <Override ContentType="application/vnd.openxmlformats-officedocument.drawingml.chart+xml" PartName="/xl/charts/chart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46-ROSHAN-1" sheetId="2" r:id="rId5"/>
    <sheet state="visible" name="46-ROSHAN-2" sheetId="3" r:id="rId6"/>
    <sheet state="visible" name="47-Vishvavardhan 1" sheetId="4" r:id="rId7"/>
    <sheet state="visible" name="47-Vishvavardhan 2" sheetId="5" r:id="rId8"/>
    <sheet state="visible" name="48-jatin-1" sheetId="6" r:id="rId9"/>
    <sheet state="visible" name="48-jatin-2" sheetId="7" r:id="rId10"/>
    <sheet state="visible" name="49-Harsha-1" sheetId="8" r:id="rId11"/>
    <sheet state="visible" name="49-Harsha-2" sheetId="9" r:id="rId12"/>
    <sheet state="visible" name="50-Vedika 1" sheetId="10" r:id="rId13"/>
    <sheet state="visible" name="50-Vedika 2" sheetId="11" r:id="rId14"/>
    <sheet state="visible" name="51-Tanishka 1" sheetId="12" r:id="rId15"/>
    <sheet state="visible" name="51-Tanishka 2" sheetId="13" r:id="rId16"/>
    <sheet state="visible" name="Summary" sheetId="14" r:id="rId17"/>
  </sheets>
  <definedNames/>
  <calcPr/>
</workbook>
</file>

<file path=xl/sharedStrings.xml><?xml version="1.0" encoding="utf-8"?>
<sst xmlns="http://schemas.openxmlformats.org/spreadsheetml/2006/main" count="562" uniqueCount="373">
  <si>
    <t>Institute of Actuarial and Quantitative Studies</t>
  </si>
  <si>
    <t>B.Sc. in Actuarial Science and Quantitative Finance</t>
  </si>
  <si>
    <t>Semester 1</t>
  </si>
  <si>
    <t>Division - A</t>
  </si>
  <si>
    <t>Roll Number</t>
  </si>
  <si>
    <t>NAME</t>
  </si>
  <si>
    <t>COMPANY NAME</t>
  </si>
  <si>
    <t>ROSHAN MEHTA</t>
  </si>
  <si>
    <t>ARVIND LIMITED</t>
  </si>
  <si>
    <t>VISHVAVATDHAN SINGH MERTIYA</t>
  </si>
  <si>
    <t xml:space="preserve">BOMBAY DYEING &amp; MANUFACTURING LTD. </t>
  </si>
  <si>
    <t>JATIN MODI</t>
  </si>
  <si>
    <t>VARDHMAN TEXTILES</t>
  </si>
  <si>
    <t>MUCHARLA HARSHA VARDHAN</t>
  </si>
  <si>
    <t>Raymond Ltd</t>
  </si>
  <si>
    <t>VEDIKA MUNDRA</t>
  </si>
  <si>
    <t>CENTURY TEXTILES AND INDUSTRIES LTD</t>
  </si>
  <si>
    <t>TANISHKA SINGH</t>
  </si>
  <si>
    <t>WELSPUN INDIA LTD</t>
  </si>
  <si>
    <t>1) DIVIDEND YIELD:</t>
  </si>
  <si>
    <t>Arvind Limited (formerly Arvind Mills) is a textile manufacturer and the flagship company of the Lalbhai Group.</t>
  </si>
  <si>
    <t xml:space="preserve"> Its headquarters are in Naroda, Ahmedabad, Gujarat, India, and it has units at Santej (near Kalol). </t>
  </si>
  <si>
    <t>YEAR</t>
  </si>
  <si>
    <t>DIVIDEND YIELD%</t>
  </si>
  <si>
    <t>The company manufactures cotton shirting, denim, knits and bottomweight (khaki) fabrics. It has also recently ventured into technical textiles when it started Advanced Materials Division in 2011.</t>
  </si>
  <si>
    <t>It is India's largest denim manufacturer. Sanjaybhai Lalbhai is the current Chairman and Managing Director of Arvind and Lalbhai Group. In the early 1980s,</t>
  </si>
  <si>
    <t>he led the 'Reno-vision' whereby the company brought denim into the domestic market, thus starting the jeans revolution in India.</t>
  </si>
  <si>
    <t>Today it retails its own brands like Flying Machine, Newport and Excalibur and licensed international brands like Arrow, Tommy Hilfiger, and Calvin Klein through its nationwide retail network.</t>
  </si>
  <si>
    <t>Arvind also runs three clothing and accessories retail chains, the Arvind Store, Unlimited and Megamart, which stocks company brands.</t>
  </si>
  <si>
    <t>2) DIVIDEND PAYOUT:</t>
  </si>
  <si>
    <t>PAYOUT:</t>
  </si>
  <si>
    <t>3) SALES GROWTH RATE</t>
  </si>
  <si>
    <t xml:space="preserve"> SALES GROWTH RATE</t>
  </si>
  <si>
    <t>4) BUYBACK AMOUNT:</t>
  </si>
  <si>
    <t>BUYBACK AMOUNT</t>
  </si>
  <si>
    <t>COMPANY HAS NO BUYBACK HISTORY.</t>
  </si>
  <si>
    <t>5) FREE CASHFLOW TO EQUITY:</t>
  </si>
  <si>
    <t>FCFE( in Cr.)</t>
  </si>
  <si>
    <t>FORMULAS:</t>
  </si>
  <si>
    <t>DIVIDEND YIELD= ANNUAL DIVDEND PER SHARE/ CURRENT SHARE PRICE</t>
  </si>
  <si>
    <t>DIVIDEND PAYOUT= DIVIDEND/ EARNINGS AFTER TAX * 100</t>
  </si>
  <si>
    <t>SALES GROWTH RATE=( CURRENT PERIOD NET SALES - NET SALES OF PRIOR PERIOD)/PRIOR PERIOD NET SALES * 100</t>
  </si>
  <si>
    <t>AMOUNT AVAILABLE FOR BUYBACK= 25% OF PAID UP EQUITY CAPITAL &amp; FREE RESERVES</t>
  </si>
  <si>
    <t>FREE CASHFLOW TO EQUITY = NET INCOME-( CAPITAL EXPENDITURES - DEPRICIATION) - (CHANGE IN NON-CASH WORKING CAPITAL)+( NEW DEBT ISSUED- DEBT REPAYMENT)</t>
  </si>
  <si>
    <t>TO EQUITY</t>
  </si>
  <si>
    <t>Bombay Dyeing &amp; Manufacturing Company Ltd</t>
  </si>
  <si>
    <t>DIVIDEND PER SHARE(DPS)</t>
  </si>
  <si>
    <t>DIVIDEND YIELD</t>
  </si>
  <si>
    <t>DIVIDEND PAYOUT RATIO</t>
  </si>
  <si>
    <t>SALES GROWTH RATIO</t>
  </si>
  <si>
    <t>BUYBACK AMOUNT SPENT</t>
  </si>
  <si>
    <t>FREE CASH FLOW TO EQUITY</t>
  </si>
  <si>
    <t>2011-12</t>
  </si>
  <si>
    <t>NO BUYBACK OF SHARE HAS BEEN DONE TILL DATE</t>
  </si>
  <si>
    <t>2012-13</t>
  </si>
  <si>
    <t>2013-14</t>
  </si>
  <si>
    <t>2014-15</t>
  </si>
  <si>
    <t>2015-16</t>
  </si>
  <si>
    <t>2016-17</t>
  </si>
  <si>
    <t>2017-18</t>
  </si>
  <si>
    <t>2018-19</t>
  </si>
  <si>
    <t>2019-20</t>
  </si>
  <si>
    <t>2020-21</t>
  </si>
  <si>
    <t>SALES AMOUNT</t>
  </si>
  <si>
    <t>SOURCE:</t>
  </si>
  <si>
    <t>https://www.screener.in/company/BOMDYEING/#cash-flow</t>
  </si>
  <si>
    <t>https://simplywall.st/stocks/in/consumer-durables/bse-500020/bombay-dyeing-and-manufacturing-shares#past</t>
  </si>
  <si>
    <t>CALCULATIONS</t>
  </si>
  <si>
    <t>DIVIDEND</t>
  </si>
  <si>
    <t>MARKET PRICE PER SHARE</t>
  </si>
  <si>
    <t>EARNINGS PER SHARE(EPS)</t>
  </si>
  <si>
    <t>DIVIDEND PAYOUT</t>
  </si>
  <si>
    <t>SALES GROWTH RATE</t>
  </si>
  <si>
    <t>SALES</t>
  </si>
  <si>
    <t>AMOUNT SPENT(CR)</t>
  </si>
  <si>
    <t>FREE CASHFLOW TO EQUITY</t>
  </si>
  <si>
    <t>FCFE(in cr)</t>
  </si>
  <si>
    <t>The dividend yield, expressed as a percentage, is a financial ratio (dividend/price) that shows how much a company pays out in dividends each year relative to its stock price.</t>
  </si>
  <si>
    <t>DIVIDEND YIELD = DIVIDEND PER SHARE / PRICE PER SHARE</t>
  </si>
  <si>
    <t xml:space="preserve">Dividend payout ratio defines the relationship between the dividends paid by a company and its net earnings across a specific period. </t>
  </si>
  <si>
    <t>DIVIDEND PAYOUT RATIO = DIVIDEND PER SHARE / EARNINGS PER SHARE</t>
  </si>
  <si>
    <t>The Sales Growth Rate of a business is the the rate at which it is growing its sales year over year.</t>
  </si>
  <si>
    <t>SALES GRWOTH RATE = ((Current Period Sales — Prior Period Sales) / Prior Period Sales )*100</t>
  </si>
  <si>
    <t>A buyback is a procedure by which a company repurchases a specific percentage of its outstanding shares from the shareholders.</t>
  </si>
  <si>
    <t>Free cash flow to equity is a measure of how much cash is available to the equity shareholders of a company after all expenses, reinvestment, and debt are paid.</t>
  </si>
  <si>
    <t>FCFE = Cash from Operating Activities – Capital Expenditures + Net Debt Issued (Repaid)</t>
  </si>
  <si>
    <t xml:space="preserve"> PROFIT AND LOSS</t>
  </si>
  <si>
    <t>(in Rs. Cr.)</t>
  </si>
  <si>
    <t>Sales</t>
  </si>
  <si>
    <t>Operating Expenses -</t>
  </si>
  <si>
    <t>Raw Material -</t>
  </si>
  <si>
    <t>Cotton</t>
  </si>
  <si>
    <t>Others</t>
  </si>
  <si>
    <t>Man Made Fibres</t>
  </si>
  <si>
    <t>Yarn</t>
  </si>
  <si>
    <t>Fabric</t>
  </si>
  <si>
    <t>Employee Cost</t>
  </si>
  <si>
    <t>Power &amp; Fuel Cost</t>
  </si>
  <si>
    <t>Operating Profit</t>
  </si>
  <si>
    <t>Other Income</t>
  </si>
  <si>
    <t>Depreciation and Amortisation Expenses</t>
  </si>
  <si>
    <t>Interest</t>
  </si>
  <si>
    <t>Profit Before Tax</t>
  </si>
  <si>
    <t>Tax</t>
  </si>
  <si>
    <t>Net Profit</t>
  </si>
  <si>
    <t>Operating Leverage</t>
  </si>
  <si>
    <t>BALANCE SHEET</t>
  </si>
  <si>
    <t>Assets -</t>
  </si>
  <si>
    <t>Non Current Assets -</t>
  </si>
  <si>
    <t>Gross Block</t>
  </si>
  <si>
    <t>Less: Accumulated Depreciation</t>
  </si>
  <si>
    <t>Less: Impairment of Assets</t>
  </si>
  <si>
    <t>—</t>
  </si>
  <si>
    <t>Net Block</t>
  </si>
  <si>
    <t>Lease Adjustment A/c</t>
  </si>
  <si>
    <t>Capital Work in Progress</t>
  </si>
  <si>
    <t>Long Term Investments</t>
  </si>
  <si>
    <t>Long Term Loans &amp; Advances</t>
  </si>
  <si>
    <t>Other Non Current Assets</t>
  </si>
  <si>
    <t>Current Assets -</t>
  </si>
  <si>
    <t>Inventory</t>
  </si>
  <si>
    <t>Accounts Receivable</t>
  </si>
  <si>
    <t>Short Term Investments</t>
  </si>
  <si>
    <t>Cash &amp; Bank Balances</t>
  </si>
  <si>
    <t>Other Current Assets</t>
  </si>
  <si>
    <t>Short Term Loans and Advances</t>
  </si>
  <si>
    <t>Liabilities -</t>
  </si>
  <si>
    <t>Shareholders Funds -</t>
  </si>
  <si>
    <t>Share Capital</t>
  </si>
  <si>
    <t>Share Warrants</t>
  </si>
  <si>
    <t>Reserves</t>
  </si>
  <si>
    <t>Non Current Liabilities -</t>
  </si>
  <si>
    <t>Secured Loans</t>
  </si>
  <si>
    <t>Unsecured Loans</t>
  </si>
  <si>
    <t>Deferred Tax Assets/Liabilities</t>
  </si>
  <si>
    <t>Other Long Term Liabilities</t>
  </si>
  <si>
    <t>Long Term Provisions</t>
  </si>
  <si>
    <t>Current Liabilities -</t>
  </si>
  <si>
    <t>Accounts Payable</t>
  </si>
  <si>
    <t>Short Term Loans</t>
  </si>
  <si>
    <t>Other Current Liabilities -</t>
  </si>
  <si>
    <t>Share Application Money</t>
  </si>
  <si>
    <t>Short Term Provisions</t>
  </si>
  <si>
    <t>CASHFLOWS</t>
  </si>
  <si>
    <t>Cash from Operating Activity -</t>
  </si>
  <si>
    <t>Adjustments</t>
  </si>
  <si>
    <t>OCF Before Working Capital</t>
  </si>
  <si>
    <t>Working Capital Changes</t>
  </si>
  <si>
    <t>Taxes Paid</t>
  </si>
  <si>
    <t>Cash from Investing Activity -</t>
  </si>
  <si>
    <t>Net Fixed Assets Purchased -</t>
  </si>
  <si>
    <t>Fixed Assets Purchased</t>
  </si>
  <si>
    <t>Fixed Assets Sold</t>
  </si>
  <si>
    <t>Investment Purchased</t>
  </si>
  <si>
    <t>Investment Sold</t>
  </si>
  <si>
    <t>Interest Recieved</t>
  </si>
  <si>
    <t>Dividends Recieved</t>
  </si>
  <si>
    <t>Subsidiary Investments</t>
  </si>
  <si>
    <t>Cash from Financing Activity -</t>
  </si>
  <si>
    <t>Proceeds From Shares</t>
  </si>
  <si>
    <t>Net Long Term Borrowings -</t>
  </si>
  <si>
    <t>Proceeds From Borrowings</t>
  </si>
  <si>
    <t>Repayment From Borrowings</t>
  </si>
  <si>
    <t>Interest Paid</t>
  </si>
  <si>
    <t>Dividend Paid</t>
  </si>
  <si>
    <t>Net Cash Flow</t>
  </si>
  <si>
    <t>Opening Cash &amp; Cash Equivalents</t>
  </si>
  <si>
    <t>Effect of FX</t>
  </si>
  <si>
    <t>Closing Cash &amp; Cash Equivalents</t>
  </si>
  <si>
    <t>Net Capex (est)</t>
  </si>
  <si>
    <t>Free Cash Flow (est)</t>
  </si>
  <si>
    <t>Raymond Limited incorporated in 1925 is a diversified group with interests in Textile &amp; Apparel sectors as well as presence across diverse segments such as Real Estate, FMCG, Engineering in national and international markets 55+ Countries including the USA, Europe, Japan &amp; Middle East. The Company has a retail network of 1,638 stores, including 1,589 stores in about 600 towns and cities in India and 49 overseas stores in nine countries. It is one of the largest vertically and horizontally integrated manufacturers of worsted suiting fabric in the world.</t>
  </si>
  <si>
    <t>1.                                    Dividend Yeild</t>
  </si>
  <si>
    <t>(for past 10 years)</t>
  </si>
  <si>
    <t>Year</t>
  </si>
  <si>
    <t>Dividend Yield</t>
  </si>
  <si>
    <t>2020-2021</t>
  </si>
  <si>
    <t>2019-2020</t>
  </si>
  <si>
    <t>2018-2019</t>
  </si>
  <si>
    <t>2017-2018</t>
  </si>
  <si>
    <t>2016-2017</t>
  </si>
  <si>
    <t>2015-2016</t>
  </si>
  <si>
    <t>2014-2015</t>
  </si>
  <si>
    <t>2013-2014</t>
  </si>
  <si>
    <t>2012-2013</t>
  </si>
  <si>
    <t>2011-2012</t>
  </si>
  <si>
    <t>2.                                      Dividend Payout</t>
  </si>
  <si>
    <t>Dividend Payout</t>
  </si>
  <si>
    <t>3.                                   Sales Growth Rate</t>
  </si>
  <si>
    <t>Sales Growth Rate</t>
  </si>
  <si>
    <t>4.                              Buyback amount Spent</t>
  </si>
  <si>
    <t xml:space="preserve">Buyback amount </t>
  </si>
  <si>
    <t>Total</t>
  </si>
  <si>
    <t>5.                                Free cash flow to Equity</t>
  </si>
  <si>
    <t>FCFE in Rs. Cr</t>
  </si>
  <si>
    <t>Formulas</t>
  </si>
  <si>
    <t>1.  The dividend yield, expressed as a percentage, is a financial ratio (dividend/price) that shows how much a company pays out in dividends each year relative to its stock price.</t>
  </si>
  <si>
    <t>DIVIDEND YIELD = DIVIDEND PER SHARE / PRICE PER SHARE *100</t>
  </si>
  <si>
    <t>Refer: -</t>
  </si>
  <si>
    <t xml:space="preserve">2.  Dividend payout ratio defines the relationship between the dividends paid by a company and its net earnings across a specific period. </t>
  </si>
  <si>
    <t>3.  The Sales Growth Rate of a business is the the rate at which it is growing its sales year over year.</t>
  </si>
  <si>
    <t>4.  A buyback is a procedure by which a company repurchases a specific percentage of its outstanding shares from the shareholders.</t>
  </si>
  <si>
    <t>5.  Free cash flow to equity is a measure of how much cash is available to the equity shareholders of a company after all expenses, reinvestment, and debt are paid.</t>
  </si>
  <si>
    <t>Data</t>
  </si>
  <si>
    <t>Source: -</t>
  </si>
  <si>
    <t>https://www.screener.in/company/RAYMOND/consolidated/</t>
  </si>
  <si>
    <t>Money control website</t>
  </si>
  <si>
    <t>Dividend History</t>
  </si>
  <si>
    <t>RECORD DATE</t>
  </si>
  <si>
    <t>Ex-Date</t>
  </si>
  <si>
    <t>Details</t>
  </si>
  <si>
    <t>No dividend is issued</t>
  </si>
  <si>
    <t>Raymond Ltd has informed BSE that a Meeting of the Board of Directors of the Company held on April 30, 2019, inter alia, has recommended a dividend of 30.00% on the Equity Share Capital i.e. Rs.3 per equity share for the financial year 2018-19. The dividend, if approved by the shareholders, will be paid on or after June 05, 2019.</t>
  </si>
  <si>
    <t>Rs.3.0000 per share(30%)Final Dividend</t>
  </si>
  <si>
    <t>Rs.3.0000 per share(30%)Dividend</t>
  </si>
  <si>
    <t>Rs.1.2500 per share(12.5%)Dividend</t>
  </si>
  <si>
    <t>Rs.2.0000 per share(20%)Dividend</t>
  </si>
  <si>
    <t>Rs.1.0000 per share(10%)Dividend</t>
  </si>
  <si>
    <t>Rs.2.50 per share(25%)Dividend</t>
  </si>
  <si>
    <t>Rs.1.00 per share(10%)Dividend</t>
  </si>
  <si>
    <t>25% Dividend &amp; A.G.M.</t>
  </si>
  <si>
    <t>50% Dividend</t>
  </si>
  <si>
    <t>50% Dividend &amp; A.G.M.</t>
  </si>
  <si>
    <t>Profit and Loss</t>
  </si>
  <si>
    <t>Consolidated Figures in Rs. Crores</t>
  </si>
  <si>
    <t>Sales -</t>
  </si>
  <si>
    <t>Sales Growth %</t>
  </si>
  <si>
    <t>Expenses -</t>
  </si>
  <si>
    <t>Material Cost %</t>
  </si>
  <si>
    <t>Manufacturing Cost %</t>
  </si>
  <si>
    <t>Employee Cost %</t>
  </si>
  <si>
    <t>Other Cost %</t>
  </si>
  <si>
    <t>OPM %</t>
  </si>
  <si>
    <t>Depreciation</t>
  </si>
  <si>
    <t>Profit before tax</t>
  </si>
  <si>
    <t>Tax %</t>
  </si>
  <si>
    <t>EPS in Rs</t>
  </si>
  <si>
    <t>Dividend Payout %</t>
  </si>
  <si>
    <t>Balance Sheet</t>
  </si>
  <si>
    <t>Share Capital -</t>
  </si>
  <si>
    <t>Equity Capital</t>
  </si>
  <si>
    <t>Borrowings</t>
  </si>
  <si>
    <t>Other Liabilities -</t>
  </si>
  <si>
    <t>Non controlling int</t>
  </si>
  <si>
    <t>Trade Payables</t>
  </si>
  <si>
    <t>Advance from Customers</t>
  </si>
  <si>
    <t>Other liability items</t>
  </si>
  <si>
    <t>Total Liabilities</t>
  </si>
  <si>
    <t>Fixed Assets -</t>
  </si>
  <si>
    <t>Land</t>
  </si>
  <si>
    <t>Building</t>
  </si>
  <si>
    <t>Plant Machinery</t>
  </si>
  <si>
    <t>Ships Vessels</t>
  </si>
  <si>
    <t>Equipments</t>
  </si>
  <si>
    <t>Computers</t>
  </si>
  <si>
    <t>Furniture n fittings</t>
  </si>
  <si>
    <t>Vehicles</t>
  </si>
  <si>
    <t>Intangible Assets</t>
  </si>
  <si>
    <t>Other fixed assets</t>
  </si>
  <si>
    <t>Accumulated Depreciation</t>
  </si>
  <si>
    <t>CWIP</t>
  </si>
  <si>
    <t>Investments</t>
  </si>
  <si>
    <t>Other Assets -</t>
  </si>
  <si>
    <t>Inventories</t>
  </si>
  <si>
    <t>Trade receivables</t>
  </si>
  <si>
    <t>Cash Equivalents</t>
  </si>
  <si>
    <t>Loans n Advances</t>
  </si>
  <si>
    <t>Other asset items</t>
  </si>
  <si>
    <t>Total Assets</t>
  </si>
  <si>
    <t>Cash Flows</t>
  </si>
  <si>
    <t>Profit from operations</t>
  </si>
  <si>
    <t>Receivables</t>
  </si>
  <si>
    <t>Payables</t>
  </si>
  <si>
    <t>Working capital changes</t>
  </si>
  <si>
    <t>Direct taxes</t>
  </si>
  <si>
    <t>Other operating items</t>
  </si>
  <si>
    <t>Exceptional CF items</t>
  </si>
  <si>
    <t>Fixed assets purchased</t>
  </si>
  <si>
    <t>Fixed assets sold</t>
  </si>
  <si>
    <t>Investments purchased</t>
  </si>
  <si>
    <t>Investments sold</t>
  </si>
  <si>
    <t>Interest received</t>
  </si>
  <si>
    <t>Dividends received</t>
  </si>
  <si>
    <t>Invest in subsidiaries</t>
  </si>
  <si>
    <t>Investment in group cos</t>
  </si>
  <si>
    <t>Other investing items</t>
  </si>
  <si>
    <t>Proceeds from shares</t>
  </si>
  <si>
    <t>Proceeds from borrowings</t>
  </si>
  <si>
    <t>Repayment of borrowings</t>
  </si>
  <si>
    <t>Interest paid fin</t>
  </si>
  <si>
    <t>Dividends paid</t>
  </si>
  <si>
    <t>Financial liabilities</t>
  </si>
  <si>
    <t>Other financing items</t>
  </si>
  <si>
    <t>CENTURY TEXTILES AND INDUSTRIES LTD.</t>
  </si>
  <si>
    <t>Values correspond to data collected over the past 11 financial years (2021-2009)</t>
  </si>
  <si>
    <t>% Yield</t>
  </si>
  <si>
    <t>% Payout</t>
  </si>
  <si>
    <t>Growth Rate</t>
  </si>
  <si>
    <t>Amount spent for buyback (average)</t>
  </si>
  <si>
    <t>Amount (in crores)</t>
  </si>
  <si>
    <t>Free Cash Flow to Equity</t>
  </si>
  <si>
    <t>FCFE (in crores)</t>
  </si>
  <si>
    <t>FORMULA</t>
  </si>
  <si>
    <t>Dividend Yield is a ratio that indicates how much dividend was given by the company with respect to its share price.</t>
  </si>
  <si>
    <t>(Dividend paid / Share Price) x100</t>
  </si>
  <si>
    <t>For example, if the share price on the date of dividend announcement was Rs.468.75 and the dividend paid was Re.1, then the Dividend yield for FY 2020-21 would be 0.2133%</t>
  </si>
  <si>
    <t>The dividend payout ratio is the ratio of the total amount of dividend in proportion to the net income of the company, i.e, income after tax.</t>
  </si>
  <si>
    <t>(Dividend Paid / Income after Tax) x100</t>
  </si>
  <si>
    <t>Therefore, looking at the dividends paid and income earned after tax payment, we can say the dividend payout for FY 2018-19 was 1.4793%</t>
  </si>
  <si>
    <t>((Net revenue of current period - Net Revenue of prior period) / Net Revenue of Prior period) x100</t>
  </si>
  <si>
    <t>Subtracting the Net Revenue of Previous Year from the Current Year, dividing by the Net Revenue of Previous Year and then multipllying by 100 would give us a definite percentage of Sales Growth in that period.</t>
  </si>
  <si>
    <t>Free Cashflow to Equity</t>
  </si>
  <si>
    <t>Free cash flow to equity is a measure of how much cash is available to the equity shareholders of a company after all expenses, reinvestment, and debt are paid. FCFE is a measure of equity capital usage.</t>
  </si>
  <si>
    <t>Net Income + Depreciation + Change in Working Capital + New Debt Raised</t>
  </si>
  <si>
    <t>FCFE is a rather complex calculation that involes adding depreciation, change in working capital, and new debt raised to the Net Revenue of that period.</t>
  </si>
  <si>
    <t>Share Price</t>
  </si>
  <si>
    <t>Net Revenue (in crores)</t>
  </si>
  <si>
    <t>Working Capital (in crores)</t>
  </si>
  <si>
    <t>Total Debt (in crores)</t>
  </si>
  <si>
    <t>₹ 468.75</t>
  </si>
  <si>
    <t>₹ 299.20</t>
  </si>
  <si>
    <t>₹ 427.93</t>
  </si>
  <si>
    <t>₹ 505.64</t>
  </si>
  <si>
    <t>₹ 520.29</t>
  </si>
  <si>
    <t>₹ 275.41</t>
  </si>
  <si>
    <t>₹ 285.26</t>
  </si>
  <si>
    <t>₹ 160.86</t>
  </si>
  <si>
    <t>₹ 146.98</t>
  </si>
  <si>
    <t>₹ 137.53</t>
  </si>
  <si>
    <t>₹ 150.43</t>
  </si>
  <si>
    <t>₹ 213.73</t>
  </si>
  <si>
    <t>WELSPUN INDIA LIMITED</t>
  </si>
  <si>
    <t>DIVIDEND YIELD(%):</t>
  </si>
  <si>
    <t xml:space="preserve">DIVIDEND YIELD(%) </t>
  </si>
  <si>
    <t>DIVIDEND PAYOUTS:</t>
  </si>
  <si>
    <t xml:space="preserve">DATE  </t>
  </si>
  <si>
    <t>DIVIDEND TYPE</t>
  </si>
  <si>
    <t>DIVIDEND(Rs)</t>
  </si>
  <si>
    <t>Interim</t>
  </si>
  <si>
    <t>Final</t>
  </si>
  <si>
    <t>SALES GROWTH RATE:</t>
  </si>
  <si>
    <t>Rs.</t>
  </si>
  <si>
    <t>(%)</t>
  </si>
  <si>
    <t>BUYBACK AMOUNT SPENT(CRORES):</t>
  </si>
  <si>
    <t>FREE CASHFLOW TO EQUITY(CRORES):</t>
  </si>
  <si>
    <t>FCFE</t>
  </si>
  <si>
    <t>FORMULAS USED:</t>
  </si>
  <si>
    <t xml:space="preserve">DIVIDEND YIELD(%) =     ANNUAL DIVIDEND PER SHARE / CURRENT SHARE PRICE                 </t>
  </si>
  <si>
    <t>In year 2016, the dividend given was Rs.6.05 in total and the share price that time was Rs.97.34 . Therefore, the dividend yield is (6.05/97.34) x 100 = 6.21%</t>
  </si>
  <si>
    <t>Using same formula for each year will give dividend yield respectively.</t>
  </si>
  <si>
    <t>DIVIDEND PAYOUTS = IT DEPENDS COMPANY WISE. COMPANY GIVES DIVIDEND ACCORDING TO ITS WILL.</t>
  </si>
  <si>
    <t>Welspun india gave dividend 7 times in last 10 years according to the report.</t>
  </si>
  <si>
    <t>SALES GROWTH RATE = (CURRENT PERIOD NET SALES - NET SALES OF PRIOR PERIOD) / PRIOR PERIOD NET SALES x 100</t>
  </si>
  <si>
    <t xml:space="preserve">In year 2012, the net sales is Rs.2371.73 Crores and the previous year(2011) net sales is Rs.2049.54 Crores. </t>
  </si>
  <si>
    <t>Using the formula: [(2371.73 - 2049.54)/2049.54] x 100 = 15.72%</t>
  </si>
  <si>
    <t>Using the same formula for each year will give sales growth rate respectively.</t>
  </si>
  <si>
    <t>BUYBACK AMOUNT =  IT IS THE AMOUNT OF SHARES COMPANY TAKES BACK FROM THE MARKET. IT IS UNCERTAIN. TOTALLY DEPENDS ON THE COMPANY.</t>
  </si>
  <si>
    <t xml:space="preserve">Welspun india has total buyback amount of Rs.860 Crores in past ten years according to the report. </t>
  </si>
  <si>
    <t>FREE CASHFLOW TO EQUITY =  NET INCOME - (CAPITAL EXPENDITURE - DEPRICIATION) - (CHANGE IN NON CASH WORKING CAPITAL) + (NEW DEBT ISSUED - DEBT</t>
  </si>
  <si>
    <t>REPAYMENT) TO EQUITY</t>
  </si>
  <si>
    <t>Summarising the Textile Industry</t>
  </si>
  <si>
    <t>India’s textiles sector is one of the oldest industries in the Indian economy, dating back to several centuries. The industry is extremely varied, with hand-spun and hand-woven textiles sectors at one end of the spectrum, while the capital-intensive sophisticated mills sector on the other end. The decentralised power looms/ hosiery and knitting sector forms the largest component in the textiles sector.  The domestic textiles and apparel industry stood at $108.5 bn in 2019-20 of which $75 bn was domestically consumed while the remaining portion worth $28.4 bn was exported to the world market. 
The highest contributors to FDI in the Textile sector of India (including dyed, printed) from April 2016 to March 2021 are Japan, Mauritius, Italy, and Belgium.
Export of Cotton Yarn/Fabrics/Made ups, Handloom Products Etc. was valued at $1297.82 bn in August 2021 with a positive growth of 55.62% over exports of $833.95 bn in August 2020.
Export of RMG Of All Textiles was valued at $1235.11 bn in August 2021 with a positive growth of 13.99% over exports of $1083.53 bn in August 2020.</t>
  </si>
  <si>
    <t>Company</t>
  </si>
  <si>
    <t>Average Dividend Yield</t>
  </si>
  <si>
    <t>Average Sales Growth Rate</t>
  </si>
  <si>
    <t>Arvind LTD</t>
  </si>
  <si>
    <t>Bombay Dyeing and Manufacturing Company LTD</t>
  </si>
  <si>
    <t>Vardhaman Textiles</t>
  </si>
  <si>
    <t>Raymond LTD.</t>
  </si>
  <si>
    <t>Century Textiles and Industry LTD</t>
  </si>
  <si>
    <t>Welspun India LTD</t>
  </si>
  <si>
    <t>Over the past 10 years, we can see, Arvind LTD and Raymond have given the highest dividend yield as compared to other companies of the same sector</t>
  </si>
  <si>
    <t>While the sales growth of Century Textile struggled in the past 10 years, Welspun India showed a subsatntial growth. Arvind LTD, Vardhaman Textiles, Raymond LTD, and Bombay Dyeing showed a positive growth pattern too.</t>
  </si>
</sst>
</file>

<file path=xl/styles.xml><?xml version="1.0" encoding="utf-8"?>
<styleSheet xmlns="http://schemas.openxmlformats.org/spreadsheetml/2006/main" xmlns:x14ac="http://schemas.microsoft.com/office/spreadsheetml/2009/9/ac" xmlns:mc="http://schemas.openxmlformats.org/markup-compatibility/2006">
  <numFmts count="13">
    <numFmt numFmtId="164" formatCode="0.0%"/>
    <numFmt numFmtId="165" formatCode="0.000"/>
    <numFmt numFmtId="166" formatCode="0.000%"/>
    <numFmt numFmtId="167" formatCode="0.000000%"/>
    <numFmt numFmtId="168" formatCode="0.00000000%"/>
    <numFmt numFmtId="169" formatCode="[$₹]#,##0.00"/>
    <numFmt numFmtId="170" formatCode="mmm yyyy"/>
    <numFmt numFmtId="171" formatCode="yyyy"/>
    <numFmt numFmtId="172" formatCode="mm/yyyy"/>
    <numFmt numFmtId="173" formatCode="dd-mm-yyyy"/>
    <numFmt numFmtId="174" formatCode="0.0000%"/>
    <numFmt numFmtId="175" formatCode="d mmm yyyy"/>
    <numFmt numFmtId="176" formatCode="d mmmm yyyy"/>
  </numFmts>
  <fonts count="72">
    <font>
      <sz val="10.0"/>
      <color rgb="FF000000"/>
      <name val="Arial"/>
    </font>
    <font>
      <b/>
      <sz val="24.0"/>
      <color rgb="FF000000"/>
      <name val="Calibri"/>
    </font>
    <font/>
    <font>
      <b/>
      <sz val="12.0"/>
      <color theme="1"/>
      <name val="Arial"/>
    </font>
    <font>
      <sz val="11.0"/>
      <color theme="1"/>
      <name val="Arial"/>
    </font>
    <font>
      <b/>
      <u/>
      <sz val="24.0"/>
      <color rgb="FF980000"/>
      <name val="Times New Roman"/>
    </font>
    <font>
      <sz val="11.0"/>
      <color rgb="FF1A0DAB"/>
      <name val="Arial"/>
    </font>
    <font>
      <u/>
      <sz val="11.0"/>
      <color rgb="FF1A0DAB"/>
      <name val="Arial"/>
    </font>
    <font>
      <b/>
      <color theme="1"/>
      <name val="Arial"/>
    </font>
    <font>
      <sz val="10.0"/>
      <color theme="1"/>
      <name val="Comic Sans MS"/>
    </font>
    <font>
      <color theme="1"/>
      <name val="Comic Sans MS"/>
    </font>
    <font>
      <color theme="1"/>
      <name val="Arial"/>
    </font>
    <font>
      <sz val="24.0"/>
      <color theme="1"/>
      <name val="Arial"/>
    </font>
    <font>
      <b/>
      <i/>
      <sz val="20.0"/>
      <color theme="1"/>
      <name val="Arial"/>
    </font>
    <font>
      <sz val="11.0"/>
      <color rgb="FF9C0006"/>
      <name val="Arial"/>
    </font>
    <font>
      <b/>
      <i/>
      <sz val="11.0"/>
      <color rgb="FF006100"/>
      <name val="Bahnschrift light"/>
    </font>
    <font>
      <u/>
      <sz val="14.0"/>
      <color theme="10"/>
      <name val="Bahnschrift light"/>
    </font>
    <font>
      <u/>
      <sz val="14.0"/>
      <color theme="10"/>
      <name val="Bahnschrift light"/>
    </font>
    <font>
      <b/>
      <i/>
      <sz val="20.0"/>
      <color theme="1"/>
      <name val="Bahnschrift light"/>
    </font>
    <font>
      <b/>
      <sz val="11.0"/>
      <color theme="1"/>
      <name val="Arial"/>
    </font>
    <font>
      <b/>
      <sz val="24.0"/>
      <color rgb="FF000000"/>
      <name val="Arial"/>
    </font>
    <font>
      <color rgb="FF4285F4"/>
      <name val="Arial"/>
    </font>
    <font>
      <color theme="4"/>
      <name val="Arial"/>
    </font>
    <font>
      <b/>
      <sz val="11.0"/>
      <color rgb="FF000000"/>
      <name val="Calibri"/>
    </font>
    <font>
      <sz val="11.0"/>
      <color rgb="FF000000"/>
      <name val="Calibri"/>
    </font>
    <font>
      <sz val="11.0"/>
      <color rgb="FFA61D4C"/>
      <name val="Inconsolata"/>
    </font>
    <font>
      <sz val="11.0"/>
      <color rgb="FF111111"/>
      <name val="SourceSansPro"/>
    </font>
    <font>
      <sz val="12.0"/>
      <color theme="1"/>
      <name val="Arial"/>
    </font>
    <font>
      <sz val="11.0"/>
      <color rgb="FF111111"/>
      <name val="Roboto"/>
    </font>
    <font>
      <sz val="12.0"/>
      <color rgb="FF111111"/>
      <name val="Roboto"/>
    </font>
    <font>
      <sz val="12.0"/>
      <color rgb="FF444444"/>
      <name val="Roboto"/>
    </font>
    <font>
      <sz val="11.0"/>
      <color rgb="FF57595D"/>
      <name val="&quot;Open Sans&quot;"/>
    </font>
    <font>
      <color rgb="FF000000"/>
      <name val="Futura-pt"/>
    </font>
    <font>
      <color rgb="FF000000"/>
      <name val="Arial"/>
    </font>
    <font>
      <color rgb="FF3552E6"/>
      <name val="Arial"/>
    </font>
    <font>
      <sz val="8.0"/>
      <color rgb="FF4C4C4C"/>
      <name val="Futura-pt"/>
    </font>
    <font>
      <sz val="8.0"/>
      <color rgb="FF353434"/>
      <name val="Futura-pt"/>
    </font>
    <font>
      <sz val="11.0"/>
      <color rgb="FF353434"/>
      <name val="Futura-pt"/>
    </font>
    <font>
      <color rgb="FF3552E6"/>
      <name val="Futura-pt"/>
    </font>
    <font>
      <sz val="8.0"/>
      <color rgb="FF353434"/>
      <name val="Arial"/>
    </font>
    <font>
      <b/>
      <sz val="11.0"/>
      <color theme="4"/>
      <name val="Futura-pt"/>
    </font>
    <font>
      <b/>
      <sz val="11.0"/>
      <color rgb="FF4285F4"/>
      <name val="Arial"/>
    </font>
    <font>
      <sz val="11.0"/>
      <color rgb="FF353434"/>
      <name val="Arial"/>
    </font>
    <font>
      <b/>
      <u/>
      <sz val="14.0"/>
      <color theme="1"/>
      <name val="Arial"/>
    </font>
    <font>
      <sz val="11.0"/>
      <color theme="1"/>
      <name val="&quot;Inter var&quot;"/>
    </font>
    <font>
      <color rgb="FF22222F"/>
      <name val="&quot;Inter var&quot;"/>
    </font>
    <font>
      <b/>
      <u/>
      <sz val="14.0"/>
      <color theme="1"/>
      <name val="Arial"/>
    </font>
    <font>
      <b/>
      <u/>
      <sz val="12.0"/>
      <color theme="1"/>
      <name val="Arial"/>
    </font>
    <font>
      <b/>
      <u/>
      <sz val="12.0"/>
      <color theme="1"/>
      <name val="Arial"/>
    </font>
    <font>
      <sz val="11.0"/>
      <color rgb="FF111111"/>
      <name val="Arial"/>
    </font>
    <font>
      <b/>
      <u/>
      <sz val="12.0"/>
      <color theme="1"/>
      <name val="Arial"/>
    </font>
    <font>
      <u/>
      <color theme="1"/>
      <name val="Arial"/>
    </font>
    <font>
      <u/>
      <color rgb="FF1155CC"/>
    </font>
    <font>
      <b/>
      <sz val="11.0"/>
      <color rgb="FF333333"/>
      <name val="Roboto"/>
    </font>
    <font>
      <b/>
      <u/>
      <sz val="12.0"/>
      <color theme="1"/>
      <name val="Arial"/>
    </font>
    <font>
      <sz val="11.0"/>
      <color rgb="FF5C5C5C"/>
      <name val="Roboto"/>
    </font>
    <font>
      <sz val="11.0"/>
      <color rgb="FF4A4A4A"/>
      <name val="Roboto"/>
    </font>
    <font>
      <sz val="12.0"/>
      <color rgb="FF606F7B"/>
      <name val="&quot;Inter var&quot;"/>
    </font>
    <font>
      <b/>
      <sz val="11.0"/>
      <color rgb="FF22222F"/>
      <name val="&quot;Inter var&quot;"/>
    </font>
    <font>
      <b/>
      <sz val="11.0"/>
      <color theme="1"/>
      <name val="&quot;Inter var&quot;"/>
    </font>
    <font>
      <b/>
      <sz val="12.0"/>
      <color rgb="FF22222F"/>
      <name val="Arial"/>
    </font>
    <font>
      <b/>
      <color rgb="FF22222F"/>
      <name val="&quot;Inter var&quot;"/>
    </font>
    <font>
      <b/>
      <sz val="20.0"/>
      <color theme="1"/>
      <name val="Arial"/>
    </font>
    <font>
      <sz val="14.0"/>
      <color theme="1"/>
      <name val="Arial"/>
    </font>
    <font>
      <sz val="10.0"/>
      <color rgb="FF202124"/>
      <name val="Arial"/>
    </font>
    <font>
      <sz val="10.0"/>
      <color rgb="FF111111"/>
      <name val="Arial"/>
    </font>
    <font>
      <color rgb="FF660000"/>
      <name val="Arial"/>
    </font>
    <font>
      <b/>
      <sz val="14.0"/>
      <color rgb="FF660000"/>
      <name val="Arial"/>
    </font>
    <font>
      <b/>
      <color rgb="FF000000"/>
      <name val="Arial"/>
    </font>
    <font>
      <color rgb="FF000000"/>
      <name val="Roboto"/>
    </font>
    <font>
      <sz val="18.0"/>
      <color rgb="FF000000"/>
      <name val="Arial"/>
    </font>
    <font>
      <sz val="18.0"/>
      <color theme="1"/>
      <name val="Arial"/>
    </font>
  </fonts>
  <fills count="39">
    <fill>
      <patternFill patternType="none"/>
    </fill>
    <fill>
      <patternFill patternType="lightGray"/>
    </fill>
    <fill>
      <patternFill patternType="solid">
        <fgColor rgb="FFFBE4D5"/>
        <bgColor rgb="FFFBE4D5"/>
      </patternFill>
    </fill>
    <fill>
      <patternFill patternType="solid">
        <fgColor rgb="FFE2EFD9"/>
        <bgColor rgb="FFE2EFD9"/>
      </patternFill>
    </fill>
    <fill>
      <patternFill patternType="solid">
        <fgColor theme="6"/>
        <bgColor theme="6"/>
      </patternFill>
    </fill>
    <fill>
      <patternFill patternType="solid">
        <fgColor rgb="FFFFFFFF"/>
        <bgColor rgb="FFFFFFFF"/>
      </patternFill>
    </fill>
    <fill>
      <patternFill patternType="solid">
        <fgColor rgb="FFFFC7CE"/>
        <bgColor rgb="FFFFC7CE"/>
      </patternFill>
    </fill>
    <fill>
      <patternFill patternType="solid">
        <fgColor rgb="FFFFFFCC"/>
        <bgColor rgb="FFFFFFCC"/>
      </patternFill>
    </fill>
    <fill>
      <patternFill patternType="solid">
        <fgColor rgb="FFC6EFCE"/>
        <bgColor rgb="FFC6EFCE"/>
      </patternFill>
    </fill>
    <fill>
      <patternFill patternType="solid">
        <fgColor rgb="FFC8C8C8"/>
        <bgColor rgb="FFC8C8C8"/>
      </patternFill>
    </fill>
    <fill>
      <patternFill patternType="solid">
        <fgColor theme="9"/>
        <bgColor theme="9"/>
      </patternFill>
    </fill>
    <fill>
      <patternFill patternType="solid">
        <fgColor rgb="FFFFE699"/>
        <bgColor rgb="FFFFE699"/>
      </patternFill>
    </fill>
    <fill>
      <patternFill patternType="solid">
        <fgColor rgb="FFFFD966"/>
        <bgColor rgb="FFFFD966"/>
      </patternFill>
    </fill>
    <fill>
      <patternFill patternType="solid">
        <fgColor rgb="FF92D050"/>
        <bgColor rgb="FF92D050"/>
      </patternFill>
    </fill>
    <fill>
      <patternFill patternType="solid">
        <fgColor rgb="FF93C47D"/>
        <bgColor rgb="FF93C47D"/>
      </patternFill>
    </fill>
    <fill>
      <patternFill patternType="solid">
        <fgColor theme="0"/>
        <bgColor theme="0"/>
      </patternFill>
    </fill>
    <fill>
      <patternFill patternType="solid">
        <fgColor rgb="FFFFE599"/>
        <bgColor rgb="FFFFE599"/>
      </patternFill>
    </fill>
    <fill>
      <patternFill patternType="solid">
        <fgColor rgb="FFE6B8AF"/>
        <bgColor rgb="FFE6B8AF"/>
      </patternFill>
    </fill>
    <fill>
      <patternFill patternType="solid">
        <fgColor rgb="FFB6D7A8"/>
        <bgColor rgb="FFB6D7A8"/>
      </patternFill>
    </fill>
    <fill>
      <patternFill patternType="solid">
        <fgColor rgb="FF6D9EEB"/>
        <bgColor rgb="FF6D9EEB"/>
      </patternFill>
    </fill>
    <fill>
      <patternFill patternType="solid">
        <fgColor rgb="FFB4A7D6"/>
        <bgColor rgb="FFB4A7D6"/>
      </patternFill>
    </fill>
    <fill>
      <patternFill patternType="solid">
        <fgColor rgb="FFF3F3F3"/>
        <bgColor rgb="FFF3F3F3"/>
      </patternFill>
    </fill>
    <fill>
      <patternFill patternType="solid">
        <fgColor rgb="FFFFFAE8"/>
        <bgColor rgb="FFFFFAE8"/>
      </patternFill>
    </fill>
    <fill>
      <patternFill patternType="solid">
        <fgColor rgb="FFFF9900"/>
        <bgColor rgb="FFFF9900"/>
      </patternFill>
    </fill>
    <fill>
      <patternFill patternType="solid">
        <fgColor theme="7"/>
        <bgColor theme="7"/>
      </patternFill>
    </fill>
    <fill>
      <patternFill patternType="solid">
        <fgColor rgb="FFFFFF00"/>
        <bgColor rgb="FFFFFF00"/>
      </patternFill>
    </fill>
    <fill>
      <patternFill patternType="solid">
        <fgColor rgb="FFD9D9D9"/>
        <bgColor rgb="FFD9D9D9"/>
      </patternFill>
    </fill>
    <fill>
      <patternFill patternType="solid">
        <fgColor rgb="FFFCE5CD"/>
        <bgColor rgb="FFFCE5CD"/>
      </patternFill>
    </fill>
    <fill>
      <patternFill patternType="solid">
        <fgColor rgb="FF00FFFF"/>
        <bgColor rgb="FF00FFFF"/>
      </patternFill>
    </fill>
    <fill>
      <patternFill patternType="solid">
        <fgColor rgb="FFB7B7B7"/>
        <bgColor rgb="FFB7B7B7"/>
      </patternFill>
    </fill>
    <fill>
      <patternFill patternType="solid">
        <fgColor rgb="FFFF00FF"/>
        <bgColor rgb="FFFF00FF"/>
      </patternFill>
    </fill>
    <fill>
      <patternFill patternType="solid">
        <fgColor theme="4"/>
        <bgColor theme="4"/>
      </patternFill>
    </fill>
    <fill>
      <patternFill patternType="solid">
        <fgColor rgb="FFFF0000"/>
        <bgColor rgb="FFFF0000"/>
      </patternFill>
    </fill>
    <fill>
      <patternFill patternType="solid">
        <fgColor rgb="FFF7F7F7"/>
        <bgColor rgb="FFF7F7F7"/>
      </patternFill>
    </fill>
    <fill>
      <patternFill patternType="solid">
        <fgColor rgb="FFF4CCCC"/>
        <bgColor rgb="FFF4CCCC"/>
      </patternFill>
    </fill>
    <fill>
      <patternFill patternType="solid">
        <fgColor rgb="FFFFF2CC"/>
        <bgColor rgb="FFFFF2CC"/>
      </patternFill>
    </fill>
    <fill>
      <patternFill patternType="solid">
        <fgColor rgb="FFD9EAD3"/>
        <bgColor rgb="FFD9EAD3"/>
      </patternFill>
    </fill>
    <fill>
      <patternFill patternType="solid">
        <fgColor rgb="FFCFE2F3"/>
        <bgColor rgb="FFCFE2F3"/>
      </patternFill>
    </fill>
    <fill>
      <patternFill patternType="solid">
        <fgColor rgb="FFEFEFEF"/>
        <bgColor rgb="FFEFEFEF"/>
      </patternFill>
    </fill>
  </fills>
  <borders count="2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B2B2B2"/>
      </left>
      <right style="thin">
        <color rgb="FFB2B2B2"/>
      </right>
      <top style="thin">
        <color rgb="FFB2B2B2"/>
      </top>
      <bottom style="thin">
        <color rgb="FFB2B2B2"/>
      </bottom>
    </border>
    <border>
      <left style="thin">
        <color rgb="FFB2B2B2"/>
      </left>
      <right style="thin">
        <color rgb="FFB2B2B2"/>
      </right>
      <top style="thin">
        <color rgb="FFB2B2B2"/>
      </top>
    </border>
    <border>
      <left style="thin">
        <color rgb="FFB2B2B2"/>
      </left>
      <right style="thin">
        <color rgb="FFB2B2B2"/>
      </right>
    </border>
    <border>
      <left style="thin">
        <color rgb="FFB2B2B2"/>
      </left>
      <right style="thin">
        <color rgb="FFB2B2B2"/>
      </right>
      <bottom style="thin">
        <color rgb="FFB2B2B2"/>
      </bottom>
    </border>
    <border>
      <left style="medium">
        <color rgb="FF000000"/>
      </left>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thin">
        <color rgb="FF000000"/>
      </left>
      <top style="thin">
        <color rgb="FF000000"/>
      </top>
    </border>
    <border>
      <left style="thin">
        <color rgb="FF000000"/>
      </left>
    </border>
    <border>
      <left style="thin">
        <color rgb="FF000000"/>
      </lef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264">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bottom" wrapText="0"/>
    </xf>
    <xf borderId="2" fillId="0" fontId="2" numFmtId="0" xfId="0" applyBorder="1" applyFont="1"/>
    <xf borderId="3" fillId="0" fontId="2" numFmtId="0" xfId="0" applyBorder="1" applyFont="1"/>
    <xf borderId="0" fillId="3" fontId="1" numFmtId="0" xfId="0" applyAlignment="1" applyFill="1" applyFont="1">
      <alignment horizontal="center" readingOrder="0" shrinkToFit="0" vertical="bottom" wrapText="0"/>
    </xf>
    <xf borderId="4" fillId="4" fontId="3" numFmtId="0" xfId="0" applyAlignment="1" applyBorder="1" applyFill="1" applyFont="1">
      <alignment horizontal="center" readingOrder="0"/>
    </xf>
    <xf borderId="4" fillId="4" fontId="3" numFmtId="0" xfId="0" applyAlignment="1" applyBorder="1" applyFont="1">
      <alignment horizontal="center" readingOrder="0"/>
    </xf>
    <xf borderId="4" fillId="0" fontId="4" numFmtId="0" xfId="0" applyAlignment="1" applyBorder="1" applyFont="1">
      <alignment horizontal="center" readingOrder="0"/>
    </xf>
    <xf borderId="0" fillId="0" fontId="5" numFmtId="0" xfId="0" applyAlignment="1" applyFont="1">
      <alignment readingOrder="0"/>
    </xf>
    <xf borderId="0" fillId="5" fontId="6" numFmtId="0" xfId="0" applyAlignment="1" applyFill="1" applyFont="1">
      <alignment horizontal="right" readingOrder="0" shrinkToFit="0" wrapText="0"/>
    </xf>
    <xf borderId="0" fillId="5" fontId="7" numFmtId="0" xfId="0" applyAlignment="1" applyFont="1">
      <alignment horizontal="left" readingOrder="0" shrinkToFit="0" wrapText="0"/>
    </xf>
    <xf borderId="0" fillId="0" fontId="8" numFmtId="0" xfId="0" applyAlignment="1" applyFont="1">
      <alignment readingOrder="0"/>
    </xf>
    <xf borderId="0" fillId="0" fontId="9" numFmtId="0" xfId="0" applyAlignment="1" applyFont="1">
      <alignment readingOrder="0" shrinkToFit="0" wrapText="0"/>
    </xf>
    <xf borderId="0" fillId="5" fontId="9" numFmtId="0" xfId="0" applyAlignment="1" applyFont="1">
      <alignment horizontal="right" readingOrder="0" shrinkToFit="0" wrapText="0"/>
    </xf>
    <xf borderId="0" fillId="0" fontId="9" numFmtId="0" xfId="0" applyFont="1"/>
    <xf borderId="0" fillId="0" fontId="10" numFmtId="0" xfId="0" applyFont="1"/>
    <xf borderId="0" fillId="5" fontId="9" numFmtId="0" xfId="0" applyAlignment="1" applyFont="1">
      <alignment readingOrder="0"/>
    </xf>
    <xf borderId="0" fillId="0" fontId="11" numFmtId="0" xfId="0" applyAlignment="1" applyFont="1">
      <alignment readingOrder="0"/>
    </xf>
    <xf borderId="0" fillId="0" fontId="11" numFmtId="164" xfId="0" applyAlignment="1" applyFont="1" applyNumberFormat="1">
      <alignment readingOrder="0"/>
    </xf>
    <xf borderId="0" fillId="0" fontId="9" numFmtId="0" xfId="0" applyAlignment="1" applyFont="1">
      <alignment readingOrder="0" shrinkToFit="0" wrapText="0"/>
    </xf>
    <xf borderId="0" fillId="0" fontId="9" numFmtId="0" xfId="0" applyAlignment="1" applyFont="1">
      <alignment readingOrder="0"/>
    </xf>
    <xf borderId="0" fillId="0" fontId="11" numFmtId="10" xfId="0" applyAlignment="1" applyFont="1" applyNumberFormat="1">
      <alignment readingOrder="0"/>
    </xf>
    <xf borderId="0" fillId="0" fontId="11" numFmtId="9" xfId="0" applyAlignment="1" applyFont="1" applyNumberFormat="1">
      <alignment readingOrder="0"/>
    </xf>
    <xf borderId="0" fillId="0" fontId="12" numFmtId="0" xfId="0" applyAlignment="1" applyFont="1">
      <alignment readingOrder="0"/>
    </xf>
    <xf borderId="0" fillId="0" fontId="13" numFmtId="0" xfId="0" applyAlignment="1" applyFont="1">
      <alignment horizontal="center" readingOrder="0" vertical="center"/>
    </xf>
    <xf borderId="5" fillId="6" fontId="14" numFmtId="0" xfId="0" applyAlignment="1" applyBorder="1" applyFill="1" applyFont="1">
      <alignment horizontal="center" vertical="center"/>
    </xf>
    <xf borderId="6" fillId="6" fontId="14" numFmtId="0" xfId="0" applyAlignment="1" applyBorder="1" applyFont="1">
      <alignment horizontal="center" vertical="center"/>
    </xf>
    <xf borderId="7" fillId="6" fontId="14" numFmtId="0" xfId="0" applyAlignment="1" applyBorder="1" applyFont="1">
      <alignment horizontal="center" vertical="center"/>
    </xf>
    <xf borderId="8" fillId="7" fontId="4" numFmtId="0" xfId="0" applyAlignment="1" applyBorder="1" applyFill="1" applyFont="1">
      <alignment horizontal="center" vertical="center"/>
    </xf>
    <xf borderId="8" fillId="7" fontId="4" numFmtId="2" xfId="0" applyAlignment="1" applyBorder="1" applyFont="1" applyNumberFormat="1">
      <alignment horizontal="center"/>
    </xf>
    <xf borderId="8" fillId="7" fontId="4" numFmtId="10" xfId="0" applyAlignment="1" applyBorder="1" applyFont="1" applyNumberFormat="1">
      <alignment horizontal="center"/>
    </xf>
    <xf borderId="8" fillId="7" fontId="4" numFmtId="165" xfId="0" applyAlignment="1" applyBorder="1" applyFont="1" applyNumberFormat="1">
      <alignment horizontal="center"/>
    </xf>
    <xf borderId="9" fillId="7" fontId="4" numFmtId="0" xfId="0" applyAlignment="1" applyBorder="1" applyFont="1">
      <alignment horizontal="center" shrinkToFit="0" vertical="center" wrapText="1"/>
    </xf>
    <xf borderId="8" fillId="7" fontId="4" numFmtId="0" xfId="0" applyAlignment="1" applyBorder="1" applyFont="1">
      <alignment horizontal="center"/>
    </xf>
    <xf borderId="10" fillId="0" fontId="2" numFmtId="0" xfId="0" applyBorder="1" applyFont="1"/>
    <xf borderId="11" fillId="0" fontId="2" numFmtId="0" xfId="0" applyBorder="1" applyFont="1"/>
    <xf borderId="0" fillId="0" fontId="4" numFmtId="0" xfId="0" applyAlignment="1" applyFont="1">
      <alignment horizontal="center"/>
    </xf>
    <xf borderId="4" fillId="6" fontId="14" numFmtId="0" xfId="0" applyAlignment="1" applyBorder="1" applyFont="1">
      <alignment horizontal="center" vertical="center"/>
    </xf>
    <xf borderId="4" fillId="6" fontId="14" numFmtId="0" xfId="0" applyAlignment="1" applyBorder="1" applyFont="1">
      <alignment horizontal="center"/>
    </xf>
    <xf borderId="12" fillId="8" fontId="15" numFmtId="0" xfId="0" applyAlignment="1" applyBorder="1" applyFill="1" applyFont="1">
      <alignment horizontal="center"/>
    </xf>
    <xf borderId="13" fillId="9" fontId="16" numFmtId="0" xfId="0" applyAlignment="1" applyBorder="1" applyFill="1" applyFont="1">
      <alignment horizontal="center"/>
    </xf>
    <xf borderId="14" fillId="0" fontId="2" numFmtId="0" xfId="0" applyBorder="1" applyFont="1"/>
    <xf borderId="15" fillId="0" fontId="2" numFmtId="0" xfId="0" applyBorder="1" applyFont="1"/>
    <xf borderId="16" fillId="9" fontId="17" numFmtId="0" xfId="0" applyAlignment="1" applyBorder="1" applyFont="1">
      <alignment horizontal="center"/>
    </xf>
    <xf borderId="17" fillId="0" fontId="2" numFmtId="0" xfId="0" applyBorder="1" applyFont="1"/>
    <xf borderId="18" fillId="0" fontId="2" numFmtId="0" xfId="0" applyBorder="1" applyFont="1"/>
    <xf borderId="0" fillId="0" fontId="18" numFmtId="0" xfId="0" applyAlignment="1" applyFont="1">
      <alignment horizontal="center" vertical="center"/>
    </xf>
    <xf borderId="0" fillId="0" fontId="19" numFmtId="0" xfId="0" applyAlignment="1" applyFont="1">
      <alignment horizontal="center" vertical="center"/>
    </xf>
    <xf borderId="0" fillId="0" fontId="19" numFmtId="0" xfId="0" applyFont="1"/>
    <xf borderId="0" fillId="0" fontId="4" numFmtId="0" xfId="0" applyAlignment="1" applyFont="1">
      <alignment horizontal="center" vertical="center"/>
    </xf>
    <xf borderId="0" fillId="0" fontId="4" numFmtId="0" xfId="0" applyFont="1"/>
    <xf borderId="0" fillId="10" fontId="20" numFmtId="0" xfId="0" applyAlignment="1" applyFill="1" applyFont="1">
      <alignment horizontal="center" readingOrder="0" shrinkToFit="0" wrapText="0"/>
    </xf>
    <xf borderId="0" fillId="0" fontId="21" numFmtId="0" xfId="0" applyAlignment="1" applyFont="1">
      <alignment readingOrder="0"/>
    </xf>
    <xf borderId="0" fillId="0" fontId="22" numFmtId="0" xfId="0" applyFont="1"/>
    <xf borderId="1" fillId="11" fontId="23" numFmtId="0" xfId="0" applyAlignment="1" applyBorder="1" applyFill="1" applyFont="1">
      <alignment horizontal="center" readingOrder="0" shrinkToFit="0" vertical="bottom" wrapText="0"/>
    </xf>
    <xf borderId="4" fillId="0" fontId="8" numFmtId="0" xfId="0" applyAlignment="1" applyBorder="1" applyFont="1">
      <alignment readingOrder="0"/>
    </xf>
    <xf borderId="4" fillId="0" fontId="23" numFmtId="0" xfId="0" applyAlignment="1" applyBorder="1" applyFont="1">
      <alignment readingOrder="0" shrinkToFit="0" vertical="bottom" wrapText="0"/>
    </xf>
    <xf borderId="4" fillId="0" fontId="11" numFmtId="0" xfId="0" applyAlignment="1" applyBorder="1" applyFont="1">
      <alignment readingOrder="0"/>
    </xf>
    <xf borderId="4" fillId="0" fontId="24" numFmtId="166" xfId="0" applyAlignment="1" applyBorder="1" applyFont="1" applyNumberFormat="1">
      <alignment horizontal="right" readingOrder="0" shrinkToFit="0" vertical="bottom" wrapText="0"/>
    </xf>
    <xf borderId="1" fillId="12" fontId="23" numFmtId="0" xfId="0" applyAlignment="1" applyBorder="1" applyFill="1" applyFont="1">
      <alignment horizontal="center" readingOrder="0" shrinkToFit="0" vertical="bottom" wrapText="0"/>
    </xf>
    <xf borderId="4" fillId="0" fontId="24" numFmtId="10" xfId="0" applyAlignment="1" applyBorder="1" applyFont="1" applyNumberFormat="1">
      <alignment horizontal="right" readingOrder="0" shrinkToFit="0" vertical="bottom" wrapText="0"/>
    </xf>
    <xf borderId="1" fillId="13" fontId="23" numFmtId="0" xfId="0" applyAlignment="1" applyBorder="1" applyFill="1" applyFont="1">
      <alignment horizontal="center" readingOrder="0" shrinkToFit="0" vertical="bottom" wrapText="0"/>
    </xf>
    <xf borderId="4" fillId="0" fontId="23" numFmtId="0" xfId="0" applyAlignment="1" applyBorder="1" applyFont="1">
      <alignment horizontal="center" readingOrder="0" shrinkToFit="0" vertical="bottom" wrapText="0"/>
    </xf>
    <xf borderId="4" fillId="0" fontId="24" numFmtId="0" xfId="0" applyAlignment="1" applyBorder="1" applyFont="1">
      <alignment horizontal="right" readingOrder="0" shrinkToFit="0" vertical="bottom" wrapText="0"/>
    </xf>
    <xf borderId="4" fillId="0" fontId="11" numFmtId="167" xfId="0" applyAlignment="1" applyBorder="1" applyFont="1" applyNumberFormat="1">
      <alignment readingOrder="0"/>
    </xf>
    <xf borderId="4" fillId="0" fontId="11" numFmtId="168" xfId="0" applyBorder="1" applyFont="1" applyNumberFormat="1"/>
    <xf borderId="1" fillId="14" fontId="8" numFmtId="0" xfId="0" applyAlignment="1" applyBorder="1" applyFill="1" applyFont="1">
      <alignment horizontal="center" readingOrder="0"/>
    </xf>
    <xf borderId="0" fillId="15" fontId="8" numFmtId="0" xfId="0" applyAlignment="1" applyFill="1" applyFont="1">
      <alignment horizontal="center" readingOrder="0"/>
    </xf>
    <xf borderId="4" fillId="0" fontId="8" numFmtId="0" xfId="0" applyAlignment="1" applyBorder="1" applyFont="1">
      <alignment horizontal="left" readingOrder="0"/>
    </xf>
    <xf borderId="0" fillId="0" fontId="8" numFmtId="0" xfId="0" applyAlignment="1" applyFont="1">
      <alignment horizontal="left" readingOrder="0"/>
    </xf>
    <xf borderId="1" fillId="16" fontId="8" numFmtId="0" xfId="0" applyAlignment="1" applyBorder="1" applyFill="1" applyFont="1">
      <alignment horizontal="center" readingOrder="0"/>
    </xf>
    <xf borderId="4" fillId="5" fontId="25" numFmtId="169" xfId="0" applyBorder="1" applyFont="1" applyNumberFormat="1"/>
    <xf borderId="0" fillId="5" fontId="25" numFmtId="0" xfId="0" applyAlignment="1" applyFont="1">
      <alignment readingOrder="0"/>
    </xf>
    <xf borderId="0" fillId="5" fontId="26" numFmtId="0" xfId="0" applyAlignment="1" applyFont="1">
      <alignment readingOrder="0"/>
    </xf>
    <xf borderId="0" fillId="0" fontId="27" numFmtId="0" xfId="0" applyFont="1"/>
    <xf borderId="0" fillId="17" fontId="11" numFmtId="0" xfId="0" applyAlignment="1" applyFill="1" applyFont="1">
      <alignment readingOrder="0"/>
    </xf>
    <xf borderId="0" fillId="5" fontId="28" numFmtId="0" xfId="0" applyAlignment="1" applyFont="1">
      <alignment horizontal="left" readingOrder="0"/>
    </xf>
    <xf borderId="0" fillId="0" fontId="4" numFmtId="0" xfId="0" applyFont="1"/>
    <xf borderId="0" fillId="18" fontId="11" numFmtId="0" xfId="0" applyAlignment="1" applyFill="1" applyFont="1">
      <alignment readingOrder="0"/>
    </xf>
    <xf borderId="0" fillId="5" fontId="29" numFmtId="0" xfId="0" applyAlignment="1" applyFont="1">
      <alignment horizontal="left" readingOrder="0"/>
    </xf>
    <xf borderId="0" fillId="19" fontId="11" numFmtId="0" xfId="0" applyAlignment="1" applyFill="1" applyFont="1">
      <alignment readingOrder="0"/>
    </xf>
    <xf borderId="0" fillId="5" fontId="30" numFmtId="0" xfId="0" applyAlignment="1" applyFont="1">
      <alignment horizontal="left" readingOrder="0"/>
    </xf>
    <xf borderId="0" fillId="20" fontId="31" numFmtId="0" xfId="0" applyAlignment="1" applyFill="1" applyFont="1">
      <alignment readingOrder="0"/>
    </xf>
    <xf borderId="0" fillId="15" fontId="31" numFmtId="0" xfId="0" applyAlignment="1" applyFont="1">
      <alignment readingOrder="0"/>
    </xf>
    <xf borderId="0" fillId="5" fontId="32" numFmtId="0" xfId="0" applyAlignment="1" applyFont="1">
      <alignment readingOrder="0"/>
    </xf>
    <xf borderId="0" fillId="11" fontId="33" numFmtId="0" xfId="0" applyAlignment="1" applyFont="1">
      <alignment horizontal="center" readingOrder="0"/>
    </xf>
    <xf borderId="0" fillId="5" fontId="34" numFmtId="0" xfId="0" applyAlignment="1" applyFont="1">
      <alignment horizontal="center" readingOrder="0"/>
    </xf>
    <xf borderId="0" fillId="21" fontId="35" numFmtId="0" xfId="0" applyAlignment="1" applyFill="1" applyFont="1">
      <alignment horizontal="right" readingOrder="0"/>
    </xf>
    <xf borderId="0" fillId="0" fontId="36" numFmtId="0" xfId="0" applyAlignment="1" applyFont="1">
      <alignment horizontal="left"/>
    </xf>
    <xf borderId="0" fillId="21" fontId="36" numFmtId="170" xfId="0" applyAlignment="1" applyFont="1" applyNumberFormat="1">
      <alignment horizontal="right" readingOrder="0"/>
    </xf>
    <xf borderId="0" fillId="15" fontId="36" numFmtId="0" xfId="0" applyAlignment="1" applyFont="1">
      <alignment horizontal="right" readingOrder="0"/>
    </xf>
    <xf borderId="0" fillId="5" fontId="37" numFmtId="0" xfId="0" applyAlignment="1" applyFont="1">
      <alignment readingOrder="0"/>
    </xf>
    <xf borderId="0" fillId="5" fontId="37" numFmtId="0" xfId="0" applyFont="1"/>
    <xf borderId="0" fillId="5" fontId="37" numFmtId="3" xfId="0" applyAlignment="1" applyFont="1" applyNumberFormat="1">
      <alignment horizontal="right" readingOrder="0"/>
    </xf>
    <xf borderId="0" fillId="5" fontId="37" numFmtId="0" xfId="0" applyAlignment="1" applyFont="1">
      <alignment horizontal="right" readingOrder="0"/>
    </xf>
    <xf borderId="0" fillId="4" fontId="33" numFmtId="0" xfId="0" applyAlignment="1" applyFont="1">
      <alignment horizontal="center" readingOrder="0"/>
    </xf>
    <xf borderId="0" fillId="5" fontId="38" numFmtId="0" xfId="0" applyAlignment="1" applyFont="1">
      <alignment readingOrder="0"/>
    </xf>
    <xf borderId="0" fillId="15" fontId="36" numFmtId="170" xfId="0" applyAlignment="1" applyFont="1" applyNumberFormat="1">
      <alignment horizontal="right" readingOrder="0"/>
    </xf>
    <xf borderId="0" fillId="22" fontId="37" numFmtId="0" xfId="0" applyAlignment="1" applyFill="1" applyFont="1">
      <alignment readingOrder="0"/>
    </xf>
    <xf borderId="0" fillId="22" fontId="37" numFmtId="0" xfId="0" applyFont="1"/>
    <xf borderId="0" fillId="22" fontId="37" numFmtId="0" xfId="0" applyAlignment="1" applyFont="1">
      <alignment horizontal="right" readingOrder="0"/>
    </xf>
    <xf borderId="0" fillId="15" fontId="37" numFmtId="0" xfId="0" applyAlignment="1" applyFont="1">
      <alignment horizontal="right" readingOrder="0"/>
    </xf>
    <xf borderId="0" fillId="4" fontId="33" numFmtId="0" xfId="0" applyAlignment="1" applyFont="1">
      <alignment readingOrder="0"/>
    </xf>
    <xf borderId="0" fillId="21" fontId="39" numFmtId="170" xfId="0" applyAlignment="1" applyFont="1" applyNumberFormat="1">
      <alignment horizontal="right" readingOrder="0"/>
    </xf>
    <xf borderId="0" fillId="5" fontId="40" numFmtId="0" xfId="0" applyAlignment="1" applyFont="1">
      <alignment readingOrder="0"/>
    </xf>
    <xf borderId="0" fillId="5" fontId="40" numFmtId="0" xfId="0" applyFont="1"/>
    <xf borderId="0" fillId="5" fontId="41" numFmtId="0" xfId="0" applyAlignment="1" applyFont="1">
      <alignment horizontal="right" readingOrder="0"/>
    </xf>
    <xf borderId="0" fillId="5" fontId="40" numFmtId="0" xfId="0" applyAlignment="1" applyFont="1">
      <alignment horizontal="right" readingOrder="0"/>
    </xf>
    <xf borderId="0" fillId="5" fontId="40" numFmtId="3" xfId="0" applyAlignment="1" applyFont="1" applyNumberFormat="1">
      <alignment horizontal="right" readingOrder="0"/>
    </xf>
    <xf borderId="0" fillId="5" fontId="42" numFmtId="0" xfId="0" applyAlignment="1" applyFont="1">
      <alignment horizontal="right" readingOrder="0"/>
    </xf>
    <xf borderId="0" fillId="0" fontId="11" numFmtId="0" xfId="0" applyAlignment="1" applyFont="1">
      <alignment horizontal="center"/>
    </xf>
    <xf borderId="0" fillId="23" fontId="43" numFmtId="0" xfId="0" applyAlignment="1" applyFill="1" applyFont="1">
      <alignment horizontal="center" readingOrder="0" vertical="center"/>
    </xf>
    <xf borderId="0" fillId="5" fontId="44" numFmtId="0" xfId="0" applyAlignment="1" applyFont="1">
      <alignment readingOrder="0" shrinkToFit="0" vertical="center" wrapText="1"/>
    </xf>
    <xf borderId="0" fillId="0" fontId="3" numFmtId="0" xfId="0" applyAlignment="1" applyFont="1">
      <alignment readingOrder="0"/>
    </xf>
    <xf borderId="4" fillId="24" fontId="19" numFmtId="0" xfId="0" applyAlignment="1" applyBorder="1" applyFill="1" applyFont="1">
      <alignment horizontal="center" readingOrder="0" vertical="center"/>
    </xf>
    <xf borderId="4" fillId="0" fontId="11" numFmtId="0" xfId="0" applyAlignment="1" applyBorder="1" applyFont="1">
      <alignment horizontal="center" readingOrder="0"/>
    </xf>
    <xf borderId="4" fillId="0" fontId="11" numFmtId="10" xfId="0" applyAlignment="1" applyBorder="1" applyFont="1" applyNumberFormat="1">
      <alignment readingOrder="0"/>
    </xf>
    <xf borderId="4" fillId="0" fontId="11" numFmtId="10" xfId="0" applyBorder="1" applyFont="1" applyNumberFormat="1"/>
    <xf borderId="0" fillId="0" fontId="11" numFmtId="171" xfId="0" applyAlignment="1" applyFont="1" applyNumberFormat="1">
      <alignment horizontal="center"/>
    </xf>
    <xf borderId="0" fillId="0" fontId="11" numFmtId="10" xfId="0" applyFont="1" applyNumberFormat="1"/>
    <xf borderId="0" fillId="5" fontId="45" numFmtId="9" xfId="0" applyAlignment="1" applyFont="1" applyNumberFormat="1">
      <alignment horizontal="right" readingOrder="0"/>
    </xf>
    <xf borderId="0" fillId="0" fontId="11" numFmtId="0" xfId="0" applyAlignment="1" applyFont="1">
      <alignment horizontal="center" readingOrder="0"/>
    </xf>
    <xf borderId="4" fillId="0" fontId="11" numFmtId="4" xfId="0" applyAlignment="1" applyBorder="1" applyFont="1" applyNumberFormat="1">
      <alignment readingOrder="0"/>
    </xf>
    <xf borderId="4" fillId="0" fontId="11" numFmtId="169" xfId="0" applyAlignment="1" applyBorder="1" applyFont="1" applyNumberFormat="1">
      <alignment readingOrder="0"/>
    </xf>
    <xf borderId="0" fillId="0" fontId="11" numFmtId="0" xfId="0" applyAlignment="1" applyFont="1">
      <alignment shrinkToFit="0" wrapText="1"/>
    </xf>
    <xf borderId="0" fillId="23" fontId="46" numFmtId="0" xfId="0" applyAlignment="1" applyFont="1">
      <alignment readingOrder="0" vertical="center"/>
    </xf>
    <xf borderId="0" fillId="0" fontId="47" numFmtId="0" xfId="0" applyAlignment="1" applyFont="1">
      <alignment horizontal="center" readingOrder="0"/>
    </xf>
    <xf borderId="0" fillId="25" fontId="48" numFmtId="0" xfId="0" applyAlignment="1" applyFill="1" applyFont="1">
      <alignment horizontal="center" readingOrder="0"/>
    </xf>
    <xf borderId="0" fillId="5" fontId="49" numFmtId="0" xfId="0" applyAlignment="1" applyFont="1">
      <alignment readingOrder="0"/>
    </xf>
    <xf borderId="0" fillId="26" fontId="11" numFmtId="0" xfId="0" applyAlignment="1" applyFill="1" applyFont="1">
      <alignment readingOrder="0"/>
    </xf>
    <xf borderId="0" fillId="0" fontId="3" numFmtId="0" xfId="0" applyAlignment="1" applyFont="1">
      <alignment horizontal="center" readingOrder="0" vertical="center"/>
    </xf>
    <xf borderId="0" fillId="10" fontId="11" numFmtId="0" xfId="0" applyFont="1"/>
    <xf borderId="0" fillId="27" fontId="11" numFmtId="0" xfId="0" applyFill="1" applyFont="1"/>
    <xf borderId="0" fillId="28" fontId="11" numFmtId="0" xfId="0" applyFill="1" applyFont="1"/>
    <xf borderId="0" fillId="26" fontId="31" numFmtId="0" xfId="0" applyAlignment="1" applyFont="1">
      <alignment readingOrder="0"/>
    </xf>
    <xf borderId="0" fillId="29" fontId="11" numFmtId="0" xfId="0" applyAlignment="1" applyFill="1" applyFont="1">
      <alignment shrinkToFit="0" wrapText="1"/>
    </xf>
    <xf borderId="0" fillId="30" fontId="50" numFmtId="0" xfId="0" applyAlignment="1" applyFill="1" applyFont="1">
      <alignment horizontal="center" readingOrder="0" vertical="center"/>
    </xf>
    <xf borderId="0" fillId="0" fontId="51" numFmtId="0" xfId="0" applyAlignment="1" applyFont="1">
      <alignment readingOrder="0" vertical="center"/>
    </xf>
    <xf borderId="0" fillId="0" fontId="52" numFmtId="0" xfId="0" applyAlignment="1" applyFont="1">
      <alignment readingOrder="0" shrinkToFit="0" wrapText="1"/>
    </xf>
    <xf borderId="0" fillId="0" fontId="11" numFmtId="0" xfId="0" applyAlignment="1" applyFont="1">
      <alignment readingOrder="0" shrinkToFit="0" wrapText="1"/>
    </xf>
    <xf borderId="0" fillId="0" fontId="53" numFmtId="0" xfId="0" applyFont="1"/>
    <xf borderId="0" fillId="0" fontId="8" numFmtId="0" xfId="0" applyAlignment="1" applyFont="1">
      <alignment shrinkToFit="0" wrapText="1"/>
    </xf>
    <xf borderId="0" fillId="31" fontId="54" numFmtId="0" xfId="0" applyAlignment="1" applyFill="1" applyFont="1">
      <alignment readingOrder="0"/>
    </xf>
    <xf borderId="4" fillId="32" fontId="53" numFmtId="0" xfId="0" applyAlignment="1" applyBorder="1" applyFill="1" applyFont="1">
      <alignment horizontal="center"/>
    </xf>
    <xf borderId="4" fillId="32" fontId="53" numFmtId="0" xfId="0" applyAlignment="1" applyBorder="1" applyFont="1">
      <alignment horizontal="center" readingOrder="0"/>
    </xf>
    <xf borderId="4" fillId="32" fontId="8" numFmtId="0" xfId="0" applyAlignment="1" applyBorder="1" applyFont="1">
      <alignment horizontal="center" shrinkToFit="0" vertical="center" wrapText="1"/>
    </xf>
    <xf borderId="4" fillId="5" fontId="55" numFmtId="172" xfId="0" applyAlignment="1" applyBorder="1" applyFont="1" applyNumberFormat="1">
      <alignment horizontal="center" readingOrder="0" vertical="center"/>
    </xf>
    <xf borderId="4" fillId="10" fontId="55" numFmtId="9" xfId="0" applyAlignment="1" applyBorder="1" applyFont="1" applyNumberFormat="1">
      <alignment horizontal="center" readingOrder="0" vertical="center"/>
    </xf>
    <xf borderId="4" fillId="5" fontId="55" numFmtId="0" xfId="0" applyAlignment="1" applyBorder="1" applyFont="1">
      <alignment readingOrder="0" shrinkToFit="0" wrapText="1"/>
    </xf>
    <xf borderId="4" fillId="5" fontId="55" numFmtId="173" xfId="0" applyAlignment="1" applyBorder="1" applyFont="1" applyNumberFormat="1">
      <alignment horizontal="center" vertical="center"/>
    </xf>
    <xf borderId="4" fillId="10" fontId="55" numFmtId="9" xfId="0" applyAlignment="1" applyBorder="1" applyFont="1" applyNumberFormat="1">
      <alignment horizontal="center" vertical="center"/>
    </xf>
    <xf borderId="4" fillId="5" fontId="55" numFmtId="0" xfId="0" applyAlignment="1" applyBorder="1" applyFont="1">
      <alignment shrinkToFit="0" wrapText="1"/>
    </xf>
    <xf borderId="4" fillId="33" fontId="56" numFmtId="173" xfId="0" applyAlignment="1" applyBorder="1" applyFill="1" applyFont="1" applyNumberFormat="1">
      <alignment horizontal="center" vertical="center"/>
    </xf>
    <xf borderId="4" fillId="10" fontId="56" numFmtId="9" xfId="0" applyAlignment="1" applyBorder="1" applyFont="1" applyNumberFormat="1">
      <alignment horizontal="center" vertical="center"/>
    </xf>
    <xf borderId="4" fillId="33" fontId="56" numFmtId="0" xfId="0" applyAlignment="1" applyBorder="1" applyFont="1">
      <alignment shrinkToFit="0" wrapText="1"/>
    </xf>
    <xf borderId="0" fillId="31" fontId="3" numFmtId="0" xfId="0" applyAlignment="1" applyFont="1">
      <alignment readingOrder="0"/>
    </xf>
    <xf borderId="0" fillId="5" fontId="57" numFmtId="0" xfId="0" applyAlignment="1" applyFont="1">
      <alignment readingOrder="0"/>
    </xf>
    <xf borderId="0" fillId="0" fontId="19" numFmtId="0" xfId="0" applyAlignment="1" applyFont="1">
      <alignment readingOrder="0" shrinkToFit="0" wrapText="1"/>
    </xf>
    <xf borderId="4" fillId="0" fontId="19" numFmtId="0" xfId="0" applyBorder="1" applyFont="1"/>
    <xf borderId="4" fillId="5" fontId="58" numFmtId="170" xfId="0" applyAlignment="1" applyBorder="1" applyFont="1" applyNumberFormat="1">
      <alignment horizontal="right" readingOrder="0"/>
    </xf>
    <xf borderId="0" fillId="5" fontId="45" numFmtId="0" xfId="0" applyAlignment="1" applyFont="1">
      <alignment horizontal="right" readingOrder="0"/>
    </xf>
    <xf borderId="4" fillId="0" fontId="59" numFmtId="0" xfId="0" applyAlignment="1" applyBorder="1" applyFont="1">
      <alignment horizontal="left" readingOrder="0" shrinkToFit="0" wrapText="0"/>
    </xf>
    <xf borderId="4" fillId="5" fontId="58" numFmtId="3" xfId="0" applyAlignment="1" applyBorder="1" applyFont="1" applyNumberFormat="1">
      <alignment horizontal="right" readingOrder="0"/>
    </xf>
    <xf borderId="0" fillId="5" fontId="45" numFmtId="3" xfId="0" applyAlignment="1" applyFont="1" applyNumberFormat="1">
      <alignment horizontal="right" readingOrder="0"/>
    </xf>
    <xf borderId="0" fillId="28" fontId="45" numFmtId="0" xfId="0" applyAlignment="1" applyFont="1">
      <alignment horizontal="left" readingOrder="0" shrinkToFit="0" wrapText="0"/>
    </xf>
    <xf borderId="4" fillId="28" fontId="45" numFmtId="10" xfId="0" applyAlignment="1" applyBorder="1" applyFont="1" applyNumberFormat="1">
      <alignment horizontal="right" readingOrder="0"/>
    </xf>
    <xf borderId="0" fillId="5" fontId="45" numFmtId="3" xfId="0" applyAlignment="1" applyFont="1" applyNumberFormat="1">
      <alignment horizontal="right"/>
    </xf>
    <xf borderId="0" fillId="0" fontId="45" numFmtId="0" xfId="0" applyAlignment="1" applyFont="1">
      <alignment horizontal="left" readingOrder="0" shrinkToFit="0" wrapText="0"/>
    </xf>
    <xf borderId="4" fillId="5" fontId="45" numFmtId="10" xfId="0" applyAlignment="1" applyBorder="1" applyFont="1" applyNumberFormat="1">
      <alignment horizontal="right" readingOrder="0"/>
    </xf>
    <xf borderId="0" fillId="5" fontId="45" numFmtId="0" xfId="0" applyAlignment="1" applyFont="1">
      <alignment horizontal="right"/>
    </xf>
    <xf borderId="4" fillId="5" fontId="45" numFmtId="9" xfId="0" applyAlignment="1" applyBorder="1" applyFont="1" applyNumberFormat="1">
      <alignment horizontal="right" readingOrder="0"/>
    </xf>
    <xf borderId="0" fillId="5" fontId="45" numFmtId="9" xfId="0" applyAlignment="1" applyFont="1" applyNumberFormat="1">
      <alignment horizontal="right"/>
    </xf>
    <xf borderId="4" fillId="0" fontId="58" numFmtId="0" xfId="0" applyAlignment="1" applyBorder="1" applyFont="1">
      <alignment horizontal="left" readingOrder="0" shrinkToFit="0" wrapText="0"/>
    </xf>
    <xf borderId="4" fillId="5" fontId="58" numFmtId="0" xfId="0" applyAlignment="1" applyBorder="1" applyFont="1">
      <alignment horizontal="right" readingOrder="0"/>
    </xf>
    <xf borderId="4" fillId="5" fontId="45" numFmtId="0" xfId="0" applyAlignment="1" applyBorder="1" applyFont="1">
      <alignment horizontal="right" readingOrder="0"/>
    </xf>
    <xf borderId="0" fillId="5" fontId="45" numFmtId="0" xfId="0" applyAlignment="1" applyFont="1">
      <alignment horizontal="right"/>
    </xf>
    <xf borderId="4" fillId="0" fontId="58" numFmtId="0" xfId="0" applyAlignment="1" applyBorder="1" applyFont="1">
      <alignment horizontal="right" readingOrder="0"/>
    </xf>
    <xf borderId="0" fillId="27" fontId="45" numFmtId="0" xfId="0" applyAlignment="1" applyFont="1">
      <alignment horizontal="left" readingOrder="0" shrinkToFit="0" wrapText="0"/>
    </xf>
    <xf borderId="4" fillId="27" fontId="45" numFmtId="9" xfId="0" applyAlignment="1" applyBorder="1" applyFont="1" applyNumberFormat="1">
      <alignment horizontal="right" readingOrder="0"/>
    </xf>
    <xf borderId="0" fillId="5" fontId="45" numFmtId="0" xfId="0" applyFont="1"/>
    <xf borderId="0" fillId="31" fontId="60" numFmtId="0" xfId="0" applyAlignment="1" applyFont="1">
      <alignment horizontal="left" readingOrder="0" shrinkToFit="0" wrapText="0"/>
    </xf>
    <xf borderId="4" fillId="0" fontId="58" numFmtId="0" xfId="0" applyAlignment="1" applyBorder="1" applyFont="1">
      <alignment horizontal="left" shrinkToFit="0" wrapText="0"/>
    </xf>
    <xf borderId="0" fillId="5" fontId="45" numFmtId="170" xfId="0" applyAlignment="1" applyFont="1" applyNumberFormat="1">
      <alignment horizontal="right" readingOrder="0"/>
    </xf>
    <xf borderId="4" fillId="5" fontId="45" numFmtId="3" xfId="0" applyAlignment="1" applyBorder="1" applyFont="1" applyNumberFormat="1">
      <alignment horizontal="right" readingOrder="0"/>
    </xf>
    <xf borderId="4" fillId="0" fontId="58" numFmtId="3" xfId="0" applyAlignment="1" applyBorder="1" applyFont="1" applyNumberFormat="1">
      <alignment horizontal="right" readingOrder="0"/>
    </xf>
    <xf borderId="4" fillId="5" fontId="45" numFmtId="4" xfId="0" applyAlignment="1" applyBorder="1" applyFont="1" applyNumberFormat="1">
      <alignment horizontal="right" readingOrder="0"/>
    </xf>
    <xf borderId="4" fillId="5" fontId="58" numFmtId="4" xfId="0" applyAlignment="1" applyBorder="1" applyFont="1" applyNumberFormat="1">
      <alignment horizontal="right" readingOrder="0"/>
    </xf>
    <xf borderId="19" fillId="0" fontId="45" numFmtId="0" xfId="0" applyAlignment="1" applyBorder="1" applyFont="1">
      <alignment horizontal="left" readingOrder="0" shrinkToFit="0" wrapText="0"/>
    </xf>
    <xf borderId="20" fillId="0" fontId="45" numFmtId="0" xfId="0" applyAlignment="1" applyBorder="1" applyFont="1">
      <alignment horizontal="left" readingOrder="0" shrinkToFit="0" wrapText="0"/>
    </xf>
    <xf borderId="21" fillId="0" fontId="45" numFmtId="0" xfId="0" applyAlignment="1" applyBorder="1" applyFont="1">
      <alignment horizontal="left" readingOrder="0" shrinkToFit="0" wrapText="0"/>
    </xf>
    <xf borderId="4" fillId="0" fontId="11" numFmtId="0" xfId="0" applyBorder="1" applyFont="1"/>
    <xf borderId="19" fillId="29" fontId="59" numFmtId="0" xfId="0" applyAlignment="1" applyBorder="1" applyFont="1">
      <alignment horizontal="left" readingOrder="0" shrinkToFit="0" wrapText="0"/>
    </xf>
    <xf borderId="4" fillId="29" fontId="58" numFmtId="0" xfId="0" applyAlignment="1" applyBorder="1" applyFont="1">
      <alignment horizontal="right" readingOrder="0"/>
    </xf>
    <xf borderId="20" fillId="0" fontId="61" numFmtId="0" xfId="0" applyAlignment="1" applyBorder="1" applyFont="1">
      <alignment horizontal="left" readingOrder="0" shrinkToFit="0" wrapText="0"/>
    </xf>
    <xf borderId="4" fillId="0" fontId="61" numFmtId="0" xfId="0" applyAlignment="1" applyBorder="1" applyFont="1">
      <alignment horizontal="right" readingOrder="0"/>
    </xf>
    <xf borderId="4" fillId="5" fontId="61" numFmtId="0" xfId="0" applyAlignment="1" applyBorder="1" applyFont="1">
      <alignment horizontal="right" readingOrder="0"/>
    </xf>
    <xf borderId="4" fillId="0" fontId="45" numFmtId="0" xfId="0" applyAlignment="1" applyBorder="1" applyFont="1">
      <alignment horizontal="right" readingOrder="0"/>
    </xf>
    <xf borderId="19" fillId="0" fontId="59" numFmtId="0" xfId="0" applyAlignment="1" applyBorder="1" applyFont="1">
      <alignment horizontal="left" readingOrder="0" shrinkToFit="0" wrapText="0"/>
    </xf>
    <xf borderId="20" fillId="29" fontId="45" numFmtId="0" xfId="0" applyAlignment="1" applyBorder="1" applyFont="1">
      <alignment horizontal="left" readingOrder="0" shrinkToFit="0" wrapText="0"/>
    </xf>
    <xf borderId="4" fillId="29" fontId="45" numFmtId="0" xfId="0" applyAlignment="1" applyBorder="1" applyFont="1">
      <alignment horizontal="right" readingOrder="0"/>
    </xf>
    <xf borderId="4" fillId="29" fontId="45" numFmtId="3" xfId="0" applyAlignment="1" applyBorder="1" applyFont="1" applyNumberFormat="1">
      <alignment horizontal="right" readingOrder="0"/>
    </xf>
    <xf borderId="0" fillId="12" fontId="62" numFmtId="0" xfId="0" applyAlignment="1" applyFont="1">
      <alignment horizontal="center" readingOrder="0"/>
    </xf>
    <xf borderId="0" fillId="0" fontId="19" numFmtId="0" xfId="0" applyAlignment="1" applyFont="1">
      <alignment horizontal="center" readingOrder="0"/>
    </xf>
    <xf borderId="0" fillId="0" fontId="11" numFmtId="0" xfId="0" applyAlignment="1" applyFont="1">
      <alignment horizontal="center" readingOrder="0" vertical="center"/>
    </xf>
    <xf borderId="1" fillId="27" fontId="27" numFmtId="0" xfId="0" applyAlignment="1" applyBorder="1" applyFont="1">
      <alignment horizontal="center" readingOrder="0"/>
    </xf>
    <xf borderId="4" fillId="0" fontId="8" numFmtId="0" xfId="0" applyAlignment="1" applyBorder="1" applyFont="1">
      <alignment horizontal="center" readingOrder="0" vertical="center"/>
    </xf>
    <xf borderId="4" fillId="0" fontId="8" numFmtId="0" xfId="0" applyAlignment="1" applyBorder="1" applyFont="1">
      <alignment horizontal="center" readingOrder="0"/>
    </xf>
    <xf borderId="4" fillId="0" fontId="24" numFmtId="166" xfId="0" applyAlignment="1" applyBorder="1" applyFont="1" applyNumberFormat="1">
      <alignment horizontal="center" readingOrder="0" shrinkToFit="0" vertical="bottom" wrapText="0"/>
    </xf>
    <xf borderId="4" fillId="0" fontId="24" numFmtId="174" xfId="0" applyAlignment="1" applyBorder="1" applyFont="1" applyNumberFormat="1">
      <alignment horizontal="center" readingOrder="0" shrinkToFit="0" vertical="bottom" wrapText="0"/>
    </xf>
    <xf borderId="4" fillId="0" fontId="8" numFmtId="169" xfId="0" applyAlignment="1" applyBorder="1" applyFont="1" applyNumberFormat="1">
      <alignment horizontal="center" readingOrder="0"/>
    </xf>
    <xf borderId="4" fillId="0" fontId="11" numFmtId="169" xfId="0" applyAlignment="1" applyBorder="1" applyFont="1" applyNumberFormat="1">
      <alignment horizontal="center" readingOrder="0"/>
    </xf>
    <xf borderId="4" fillId="0" fontId="24" numFmtId="169" xfId="0" applyAlignment="1" applyBorder="1" applyFont="1" applyNumberFormat="1">
      <alignment horizontal="center" readingOrder="0" shrinkToFit="0" vertical="bottom" wrapText="0"/>
    </xf>
    <xf borderId="0" fillId="22" fontId="63" numFmtId="0" xfId="0" applyAlignment="1" applyFont="1">
      <alignment horizontal="center" readingOrder="0"/>
    </xf>
    <xf borderId="0" fillId="8" fontId="11" numFmtId="0" xfId="0" applyAlignment="1" applyFont="1">
      <alignment horizontal="center" readingOrder="0"/>
    </xf>
    <xf borderId="0" fillId="0" fontId="11" numFmtId="0" xfId="0" applyAlignment="1" applyFont="1">
      <alignment horizontal="center" readingOrder="0" shrinkToFit="0" wrapText="1"/>
    </xf>
    <xf borderId="4" fillId="0" fontId="11" numFmtId="0" xfId="0" applyAlignment="1" applyBorder="1" applyFont="1">
      <alignment readingOrder="0" shrinkToFit="0" wrapText="1"/>
    </xf>
    <xf borderId="0" fillId="22" fontId="63" numFmtId="0" xfId="0" applyAlignment="1" applyFont="1">
      <alignment horizontal="center" readingOrder="0" shrinkToFit="0" vertical="top" wrapText="1"/>
    </xf>
    <xf borderId="0" fillId="5" fontId="64" numFmtId="0" xfId="0" applyAlignment="1" applyFont="1">
      <alignment horizontal="center" readingOrder="0" shrinkToFit="0" wrapText="1"/>
    </xf>
    <xf borderId="0" fillId="5" fontId="65" numFmtId="0" xfId="0" applyAlignment="1" applyFont="1">
      <alignment horizontal="center" readingOrder="0" shrinkToFit="0" wrapText="1"/>
    </xf>
    <xf borderId="4" fillId="0" fontId="3" numFmtId="0" xfId="0" applyAlignment="1" applyBorder="1" applyFont="1">
      <alignment horizontal="center" readingOrder="0" vertical="center"/>
    </xf>
    <xf borderId="4" fillId="0" fontId="11" numFmtId="170" xfId="0" applyAlignment="1" applyBorder="1" applyFont="1" applyNumberFormat="1">
      <alignment horizontal="center" readingOrder="0"/>
    </xf>
    <xf borderId="4" fillId="0" fontId="11" numFmtId="169" xfId="0" applyAlignment="1" applyBorder="1" applyFont="1" applyNumberFormat="1">
      <alignment horizontal="center" readingOrder="0"/>
    </xf>
    <xf borderId="4" fillId="0" fontId="11" numFmtId="0" xfId="0" applyAlignment="1" applyBorder="1" applyFont="1">
      <alignment horizontal="center"/>
    </xf>
    <xf borderId="0" fillId="26" fontId="66" numFmtId="0" xfId="0" applyFont="1"/>
    <xf borderId="0" fillId="26" fontId="67" numFmtId="0" xfId="0" applyAlignment="1" applyFont="1">
      <alignment readingOrder="0"/>
    </xf>
    <xf borderId="0" fillId="0" fontId="66" numFmtId="0" xfId="0" applyFont="1"/>
    <xf borderId="0" fillId="34" fontId="8" numFmtId="0" xfId="0" applyAlignment="1" applyFill="1" applyFont="1">
      <alignment readingOrder="0"/>
    </xf>
    <xf borderId="0" fillId="34" fontId="8" numFmtId="0" xfId="0" applyFont="1"/>
    <xf borderId="4" fillId="35" fontId="11" numFmtId="0" xfId="0" applyAlignment="1" applyBorder="1" applyFill="1" applyFont="1">
      <alignment horizontal="center" readingOrder="0"/>
    </xf>
    <xf borderId="4" fillId="36" fontId="11" numFmtId="0" xfId="0" applyAlignment="1" applyBorder="1" applyFill="1" applyFont="1">
      <alignment horizontal="center" readingOrder="0"/>
    </xf>
    <xf borderId="4" fillId="36" fontId="11" numFmtId="10" xfId="0" applyAlignment="1" applyBorder="1" applyFont="1" applyNumberFormat="1">
      <alignment horizontal="center" readingOrder="0"/>
    </xf>
    <xf borderId="0" fillId="15" fontId="68" numFmtId="0" xfId="0" applyAlignment="1" applyFont="1">
      <alignment readingOrder="0"/>
    </xf>
    <xf borderId="0" fillId="15" fontId="68" numFmtId="0" xfId="0" applyFont="1"/>
    <xf borderId="0" fillId="34" fontId="68" numFmtId="0" xfId="0" applyAlignment="1" applyFont="1">
      <alignment readingOrder="0"/>
    </xf>
    <xf borderId="0" fillId="34" fontId="68" numFmtId="0" xfId="0" applyFont="1"/>
    <xf borderId="4" fillId="36" fontId="11" numFmtId="175" xfId="0" applyAlignment="1" applyBorder="1" applyFont="1" applyNumberFormat="1">
      <alignment horizontal="center" readingOrder="0"/>
    </xf>
    <xf borderId="4" fillId="36" fontId="11" numFmtId="2" xfId="0" applyAlignment="1" applyBorder="1" applyFont="1" applyNumberFormat="1">
      <alignment horizontal="center" readingOrder="0"/>
    </xf>
    <xf borderId="4" fillId="36" fontId="11" numFmtId="176" xfId="0" applyAlignment="1" applyBorder="1" applyFont="1" applyNumberFormat="1">
      <alignment horizontal="center" readingOrder="0"/>
    </xf>
    <xf borderId="0" fillId="34" fontId="11" numFmtId="0" xfId="0" applyFont="1"/>
    <xf borderId="4" fillId="36" fontId="11" numFmtId="170" xfId="0" applyAlignment="1" applyBorder="1" applyFont="1" applyNumberFormat="1">
      <alignment horizontal="center" readingOrder="0"/>
    </xf>
    <xf borderId="4" fillId="36" fontId="11" numFmtId="1" xfId="0" applyAlignment="1" applyBorder="1" applyFont="1" applyNumberFormat="1">
      <alignment horizontal="center" readingOrder="0"/>
    </xf>
    <xf borderId="4" fillId="36" fontId="33" numFmtId="1" xfId="0" applyAlignment="1" applyBorder="1" applyFont="1" applyNumberFormat="1">
      <alignment horizontal="center" readingOrder="0" shrinkToFit="0" vertical="bottom" wrapText="0"/>
    </xf>
    <xf borderId="22" fillId="36" fontId="33" numFmtId="1" xfId="0" applyAlignment="1" applyBorder="1" applyFont="1" applyNumberFormat="1">
      <alignment horizontal="center" readingOrder="0" shrinkToFit="0" vertical="bottom" wrapText="0"/>
    </xf>
    <xf borderId="22" fillId="36" fontId="33" numFmtId="0" xfId="0" applyAlignment="1" applyBorder="1" applyFont="1">
      <alignment horizontal="center" readingOrder="0" shrinkToFit="0" vertical="bottom" wrapText="0"/>
    </xf>
    <xf borderId="0" fillId="35" fontId="8" numFmtId="0" xfId="0" applyAlignment="1" applyFont="1">
      <alignment readingOrder="0"/>
    </xf>
    <xf borderId="0" fillId="35" fontId="11" numFmtId="0" xfId="0" applyFont="1"/>
    <xf borderId="0" fillId="37" fontId="8" numFmtId="0" xfId="0" applyAlignment="1" applyFill="1" applyFont="1">
      <alignment readingOrder="0"/>
    </xf>
    <xf borderId="0" fillId="37" fontId="11" numFmtId="0" xfId="0" applyFont="1"/>
    <xf borderId="0" fillId="38" fontId="11" numFmtId="0" xfId="0" applyAlignment="1" applyFill="1" applyFont="1">
      <alignment readingOrder="0"/>
    </xf>
    <xf borderId="0" fillId="38" fontId="11" numFmtId="0" xfId="0" applyFont="1"/>
    <xf borderId="0" fillId="37" fontId="8" numFmtId="0" xfId="0" applyFont="1"/>
    <xf borderId="0" fillId="38" fontId="69" numFmtId="0" xfId="0" applyAlignment="1" applyFont="1">
      <alignment readingOrder="0"/>
    </xf>
    <xf borderId="0" fillId="0" fontId="8" numFmtId="0" xfId="0" applyFont="1"/>
    <xf borderId="0" fillId="35" fontId="70" numFmtId="0" xfId="0" applyAlignment="1" applyFont="1">
      <alignment horizontal="center" readingOrder="0" vertical="center"/>
    </xf>
    <xf borderId="0" fillId="0" fontId="71" numFmtId="0" xfId="0" applyAlignment="1" applyFont="1">
      <alignment horizontal="center" readingOrder="0"/>
    </xf>
    <xf borderId="0" fillId="0" fontId="71" numFmtId="0" xfId="0" applyAlignment="1" applyFont="1">
      <alignment horizontal="center" readingOrder="0" shrinkToFit="0" wrapText="1"/>
    </xf>
    <xf borderId="0" fillId="0" fontId="27" numFmtId="0" xfId="0" applyAlignment="1" applyFont="1">
      <alignment horizontal="center" readingOrder="0" shrinkToFit="0" vertical="center" wrapText="1"/>
    </xf>
    <xf borderId="4" fillId="36" fontId="3" numFmtId="0" xfId="0" applyAlignment="1" applyBorder="1" applyFont="1">
      <alignment horizontal="center" readingOrder="0"/>
    </xf>
    <xf borderId="4" fillId="0" fontId="27" numFmtId="0" xfId="0" applyAlignment="1" applyBorder="1" applyFont="1">
      <alignment horizontal="center" readingOrder="0" shrinkToFit="0" vertical="center" wrapText="1"/>
    </xf>
    <xf borderId="4" fillId="0" fontId="27" numFmtId="10" xfId="0" applyAlignment="1" applyBorder="1" applyFont="1" applyNumberFormat="1">
      <alignment horizontal="center" readingOrder="0" vertical="center"/>
    </xf>
    <xf borderId="4" fillId="0" fontId="27" numFmtId="10" xfId="0" applyAlignment="1" applyBorder="1" applyFont="1" applyNumberFormat="1">
      <alignment horizontal="center" vertical="center"/>
    </xf>
    <xf borderId="4" fillId="0" fontId="27" numFmtId="0" xfId="0" applyAlignment="1" applyBorder="1" applyFont="1">
      <alignment horizontal="center" readingOrder="0" vertical="center"/>
    </xf>
    <xf borderId="4" fillId="0" fontId="27" numFmtId="166" xfId="0" applyAlignment="1" applyBorder="1" applyFont="1" applyNumberFormat="1">
      <alignment horizontal="center" vertical="center"/>
    </xf>
    <xf borderId="4" fillId="0" fontId="27" numFmtId="174"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YIELD vs. YEAR</a:t>
            </a:r>
          </a:p>
        </c:rich>
      </c:tx>
      <c:overlay val="0"/>
    </c:title>
    <c:plotArea>
      <c:layout/>
      <c:barChart>
        <c:barDir val="col"/>
        <c:ser>
          <c:idx val="0"/>
          <c:order val="0"/>
          <c:tx>
            <c:strRef>
              <c:f>'48-jatin-1'!$C$5</c:f>
            </c:strRef>
          </c:tx>
          <c:spPr>
            <a:solidFill>
              <a:schemeClr val="accent1"/>
            </a:solidFill>
            <a:ln cmpd="sng">
              <a:solidFill>
                <a:srgbClr val="000000"/>
              </a:solidFill>
            </a:ln>
          </c:spPr>
          <c:cat>
            <c:strRef>
              <c:f>'48-jatin-1'!$B$6:$B$16</c:f>
            </c:strRef>
          </c:cat>
          <c:val>
            <c:numRef>
              <c:f>'48-jatin-1'!$C$6:$C$16</c:f>
              <c:numCache/>
            </c:numRef>
          </c:val>
        </c:ser>
        <c:axId val="965035803"/>
        <c:axId val="1952745741"/>
      </c:barChart>
      <c:catAx>
        <c:axId val="9650358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952745741"/>
      </c:catAx>
      <c:valAx>
        <c:axId val="195274574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65035803"/>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 Payout vs Year</a:t>
            </a:r>
          </a:p>
        </c:rich>
      </c:tx>
      <c:overlay val="0"/>
    </c:title>
    <c:plotArea>
      <c:layout/>
      <c:lineChart>
        <c:varyColors val="0"/>
        <c:ser>
          <c:idx val="0"/>
          <c:order val="0"/>
          <c:tx>
            <c:strRef>
              <c:f>'50-Vedika 1'!$C$22:$C$23</c:f>
            </c:strRef>
          </c:tx>
          <c:spPr>
            <a:ln cmpd="sng">
              <a:solidFill>
                <a:srgbClr val="4285F4"/>
              </a:solidFill>
            </a:ln>
          </c:spPr>
          <c:marker>
            <c:symbol val="none"/>
          </c:marker>
          <c:cat>
            <c:strRef>
              <c:f>'50-Vedika 1'!$B$24:$B$35</c:f>
            </c:strRef>
          </c:cat>
          <c:val>
            <c:numRef>
              <c:f>'50-Vedika 1'!$C$24:$C$35</c:f>
              <c:numCache/>
            </c:numRef>
          </c:val>
          <c:smooth val="0"/>
        </c:ser>
        <c:axId val="628634083"/>
        <c:axId val="2012441847"/>
      </c:lineChart>
      <c:catAx>
        <c:axId val="62863408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012441847"/>
      </c:catAx>
      <c:valAx>
        <c:axId val="201244184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Payout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28634083"/>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Growth Rate vs Year</a:t>
            </a:r>
          </a:p>
        </c:rich>
      </c:tx>
      <c:overlay val="0"/>
    </c:title>
    <c:plotArea>
      <c:layout/>
      <c:lineChart>
        <c:varyColors val="0"/>
        <c:ser>
          <c:idx val="0"/>
          <c:order val="0"/>
          <c:tx>
            <c:strRef>
              <c:f>'50-Vedika 1'!$C$38:$C$39</c:f>
            </c:strRef>
          </c:tx>
          <c:spPr>
            <a:ln cmpd="sng">
              <a:solidFill>
                <a:srgbClr val="4285F4"/>
              </a:solidFill>
            </a:ln>
          </c:spPr>
          <c:marker>
            <c:symbol val="none"/>
          </c:marker>
          <c:cat>
            <c:strRef>
              <c:f>'50-Vedika 1'!$B$40:$B$51</c:f>
            </c:strRef>
          </c:cat>
          <c:val>
            <c:numRef>
              <c:f>'50-Vedika 1'!$C$40:$C$51</c:f>
              <c:numCache/>
            </c:numRef>
          </c:val>
          <c:smooth val="0"/>
        </c:ser>
        <c:axId val="1341755872"/>
        <c:axId val="200087944"/>
      </c:lineChart>
      <c:catAx>
        <c:axId val="13417558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00087944"/>
      </c:catAx>
      <c:valAx>
        <c:axId val="20008794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41755872"/>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FCFE (in crores) vs Year</a:t>
            </a:r>
          </a:p>
        </c:rich>
      </c:tx>
      <c:overlay val="0"/>
    </c:title>
    <c:plotArea>
      <c:layout/>
      <c:lineChart>
        <c:varyColors val="0"/>
        <c:ser>
          <c:idx val="0"/>
          <c:order val="0"/>
          <c:tx>
            <c:strRef>
              <c:f>'50-Vedika 1'!$C$70:$C$71</c:f>
            </c:strRef>
          </c:tx>
          <c:spPr>
            <a:ln cmpd="sng">
              <a:solidFill>
                <a:srgbClr val="4285F4"/>
              </a:solidFill>
            </a:ln>
          </c:spPr>
          <c:marker>
            <c:symbol val="none"/>
          </c:marker>
          <c:cat>
            <c:strRef>
              <c:f>'50-Vedika 1'!$B$72:$B$83</c:f>
            </c:strRef>
          </c:cat>
          <c:val>
            <c:numRef>
              <c:f>'50-Vedika 1'!$C$72:$C$83</c:f>
              <c:numCache/>
            </c:numRef>
          </c:val>
          <c:smooth val="0"/>
        </c:ser>
        <c:axId val="939973143"/>
        <c:axId val="1398682407"/>
      </c:lineChart>
      <c:catAx>
        <c:axId val="93997314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398682407"/>
      </c:catAx>
      <c:valAx>
        <c:axId val="139868240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FCFE (in crores)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39973143"/>
      </c:valAx>
    </c:plotArea>
    <c:legend>
      <c:legendPos val="r"/>
      <c:overlay val="0"/>
      <c:txPr>
        <a:bodyPr/>
        <a:lstStyle/>
        <a:p>
          <a:pPr lvl="0">
            <a:defRPr b="0">
              <a:solidFill>
                <a:srgbClr val="1A1A1A"/>
              </a:solidFill>
              <a:latin typeface="+mn-lt"/>
            </a:defRPr>
          </a:pPr>
        </a:p>
      </c:txPr>
    </c:legend>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Average Dividend Yield for each Company</a:t>
            </a:r>
          </a:p>
        </c:rich>
      </c:tx>
      <c:overlay val="0"/>
    </c:title>
    <c:plotArea>
      <c:layout/>
      <c:barChart>
        <c:barDir val="col"/>
        <c:ser>
          <c:idx val="0"/>
          <c:order val="0"/>
          <c:tx>
            <c:strRef>
              <c:f>Summary!$C$9</c:f>
            </c:strRef>
          </c:tx>
          <c:spPr>
            <a:solidFill>
              <a:schemeClr val="accent1"/>
            </a:solidFill>
            <a:ln cmpd="sng">
              <a:solidFill>
                <a:srgbClr val="000000"/>
              </a:solidFill>
            </a:ln>
          </c:spPr>
          <c:cat>
            <c:strRef>
              <c:f>Summary!$B$10:$B$15</c:f>
            </c:strRef>
          </c:cat>
          <c:val>
            <c:numRef>
              <c:f>Summary!$C$10:$C$15</c:f>
              <c:numCache/>
            </c:numRef>
          </c:val>
        </c:ser>
        <c:axId val="1089708775"/>
        <c:axId val="1263673933"/>
      </c:barChart>
      <c:catAx>
        <c:axId val="10897087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Company</a:t>
                </a:r>
              </a:p>
            </c:rich>
          </c:tx>
          <c:overlay val="0"/>
        </c:title>
        <c:numFmt formatCode="General" sourceLinked="1"/>
        <c:majorTickMark val="none"/>
        <c:minorTickMark val="none"/>
        <c:spPr/>
        <c:txPr>
          <a:bodyPr/>
          <a:lstStyle/>
          <a:p>
            <a:pPr lvl="0">
              <a:defRPr b="0">
                <a:solidFill>
                  <a:srgbClr val="000000"/>
                </a:solidFill>
                <a:latin typeface="+mn-lt"/>
              </a:defRPr>
            </a:pPr>
          </a:p>
        </c:txPr>
        <c:crossAx val="1263673933"/>
      </c:catAx>
      <c:valAx>
        <c:axId val="126367393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Average Dividend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89708775"/>
      </c:valAx>
    </c:plotArea>
    <c:legend>
      <c:legendPos val="r"/>
      <c:overlay val="0"/>
      <c:txPr>
        <a:bodyPr/>
        <a:lstStyle/>
        <a:p>
          <a:pPr lvl="0">
            <a:defRPr b="0">
              <a:solidFill>
                <a:srgbClr val="1A1A1A"/>
              </a:solidFill>
              <a:latin typeface="+mn-lt"/>
            </a:defRPr>
          </a:pPr>
        </a:p>
      </c:txPr>
    </c:legend>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Average Sales Growth Rate for each Company</a:t>
            </a:r>
          </a:p>
        </c:rich>
      </c:tx>
      <c:overlay val="0"/>
    </c:title>
    <c:plotArea>
      <c:layout/>
      <c:barChart>
        <c:barDir val="col"/>
        <c:ser>
          <c:idx val="0"/>
          <c:order val="0"/>
          <c:tx>
            <c:strRef>
              <c:f>Summary!$D$9</c:f>
            </c:strRef>
          </c:tx>
          <c:spPr>
            <a:solidFill>
              <a:schemeClr val="accent1"/>
            </a:solidFill>
            <a:ln cmpd="sng">
              <a:solidFill>
                <a:srgbClr val="000000"/>
              </a:solidFill>
            </a:ln>
          </c:spPr>
          <c:cat>
            <c:strRef>
              <c:f>Summary!$B$10:$B$15</c:f>
            </c:strRef>
          </c:cat>
          <c:val>
            <c:numRef>
              <c:f>Summary!$D$10:$D$15</c:f>
              <c:numCache/>
            </c:numRef>
          </c:val>
        </c:ser>
        <c:axId val="950774485"/>
        <c:axId val="848333553"/>
      </c:barChart>
      <c:catAx>
        <c:axId val="95077448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Company</a:t>
                </a:r>
              </a:p>
            </c:rich>
          </c:tx>
          <c:overlay val="0"/>
        </c:title>
        <c:numFmt formatCode="General" sourceLinked="1"/>
        <c:majorTickMark val="none"/>
        <c:minorTickMark val="none"/>
        <c:spPr/>
        <c:txPr>
          <a:bodyPr/>
          <a:lstStyle/>
          <a:p>
            <a:pPr lvl="0">
              <a:defRPr b="0">
                <a:solidFill>
                  <a:srgbClr val="000000"/>
                </a:solidFill>
                <a:latin typeface="+mn-lt"/>
              </a:defRPr>
            </a:pPr>
          </a:p>
        </c:txPr>
        <c:crossAx val="848333553"/>
      </c:catAx>
      <c:valAx>
        <c:axId val="8483335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Average Sales 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50774485"/>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PAYOUT vs. YEAR</a:t>
            </a:r>
          </a:p>
        </c:rich>
      </c:tx>
      <c:overlay val="0"/>
    </c:title>
    <c:plotArea>
      <c:layout/>
      <c:barChart>
        <c:barDir val="col"/>
        <c:ser>
          <c:idx val="0"/>
          <c:order val="0"/>
          <c:tx>
            <c:strRef>
              <c:f>'48-jatin-1'!$C$21</c:f>
            </c:strRef>
          </c:tx>
          <c:spPr>
            <a:solidFill>
              <a:schemeClr val="accent1"/>
            </a:solidFill>
            <a:ln cmpd="sng">
              <a:solidFill>
                <a:srgbClr val="000000"/>
              </a:solidFill>
            </a:ln>
          </c:spPr>
          <c:cat>
            <c:strRef>
              <c:f>'48-jatin-1'!$B$22:$B$32</c:f>
            </c:strRef>
          </c:cat>
          <c:val>
            <c:numRef>
              <c:f>'48-jatin-1'!$C$22:$C$32</c:f>
              <c:numCache/>
            </c:numRef>
          </c:val>
        </c:ser>
        <c:axId val="1843858676"/>
        <c:axId val="1959803869"/>
      </c:barChart>
      <c:catAx>
        <c:axId val="18438586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959803869"/>
      </c:catAx>
      <c:valAx>
        <c:axId val="195980386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PAYOUT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43858676"/>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SALES GROWTH RATE vs. YEAR</a:t>
            </a:r>
          </a:p>
        </c:rich>
      </c:tx>
      <c:overlay val="0"/>
    </c:title>
    <c:plotArea>
      <c:layout/>
      <c:barChart>
        <c:barDir val="col"/>
        <c:ser>
          <c:idx val="0"/>
          <c:order val="0"/>
          <c:tx>
            <c:strRef>
              <c:f>'48-jatin-1'!$D$37</c:f>
            </c:strRef>
          </c:tx>
          <c:spPr>
            <a:solidFill>
              <a:schemeClr val="accent1"/>
            </a:solidFill>
            <a:ln cmpd="sng">
              <a:solidFill>
                <a:srgbClr val="000000"/>
              </a:solidFill>
            </a:ln>
          </c:spPr>
          <c:cat>
            <c:strRef>
              <c:f>'48-jatin-1'!$B$38:$B$48</c:f>
            </c:strRef>
          </c:cat>
          <c:val>
            <c:numRef>
              <c:f>'48-jatin-1'!$D$38:$D$48</c:f>
              <c:numCache/>
            </c:numRef>
          </c:val>
        </c:ser>
        <c:axId val="956729387"/>
        <c:axId val="341180347"/>
      </c:barChart>
      <c:catAx>
        <c:axId val="95672938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341180347"/>
      </c:catAx>
      <c:valAx>
        <c:axId val="34118034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SALES 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56729387"/>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FCFE(in cr) vs. YEAR</a:t>
            </a:r>
          </a:p>
        </c:rich>
      </c:tx>
      <c:overlay val="0"/>
    </c:title>
    <c:plotArea>
      <c:layout/>
      <c:barChart>
        <c:barDir val="col"/>
        <c:ser>
          <c:idx val="0"/>
          <c:order val="0"/>
          <c:tx>
            <c:strRef>
              <c:f>'48-jatin-1'!$C$68</c:f>
            </c:strRef>
          </c:tx>
          <c:spPr>
            <a:solidFill>
              <a:schemeClr val="accent1"/>
            </a:solidFill>
            <a:ln cmpd="sng">
              <a:solidFill>
                <a:srgbClr val="000000"/>
              </a:solidFill>
            </a:ln>
          </c:spPr>
          <c:cat>
            <c:strRef>
              <c:f>'48-jatin-1'!$B$69:$B$79</c:f>
            </c:strRef>
          </c:cat>
          <c:val>
            <c:numRef>
              <c:f>'48-jatin-1'!$C$69:$C$79</c:f>
              <c:numCache/>
            </c:numRef>
          </c:val>
        </c:ser>
        <c:axId val="1690269445"/>
        <c:axId val="2057543729"/>
      </c:barChart>
      <c:catAx>
        <c:axId val="16902694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057543729"/>
      </c:catAx>
      <c:valAx>
        <c:axId val="205754372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FCFE(in cr)</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90269445"/>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Yield between 2011-2021</a:t>
            </a:r>
          </a:p>
        </c:rich>
      </c:tx>
      <c:overlay val="0"/>
    </c:title>
    <c:plotArea>
      <c:layout/>
      <c:barChart>
        <c:barDir val="col"/>
        <c:ser>
          <c:idx val="0"/>
          <c:order val="0"/>
          <c:tx>
            <c:strRef>
              <c:f>'49-Harsha-1'!$D$9</c:f>
            </c:strRef>
          </c:tx>
          <c:spPr>
            <a:solidFill>
              <a:schemeClr val="accent1"/>
            </a:solidFill>
            <a:ln cmpd="sng">
              <a:solidFill>
                <a:srgbClr val="000000"/>
              </a:solidFill>
            </a:ln>
          </c:spPr>
          <c:cat>
            <c:strRef>
              <c:f>'49-Harsha-1'!$C$10:$C$19</c:f>
            </c:strRef>
          </c:cat>
          <c:val>
            <c:numRef>
              <c:f>'49-Harsha-1'!$D$10:$D$19</c:f>
              <c:numCache/>
            </c:numRef>
          </c:val>
        </c:ser>
        <c:axId val="837554060"/>
        <c:axId val="32437436"/>
      </c:barChart>
      <c:catAx>
        <c:axId val="83755406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32437436"/>
      </c:catAx>
      <c:valAx>
        <c:axId val="324374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37554060"/>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Payout vs. Year</a:t>
            </a:r>
          </a:p>
        </c:rich>
      </c:tx>
      <c:overlay val="0"/>
    </c:title>
    <c:plotArea>
      <c:layout/>
      <c:barChart>
        <c:barDir val="col"/>
        <c:ser>
          <c:idx val="0"/>
          <c:order val="0"/>
          <c:tx>
            <c:strRef>
              <c:f>'49-Harsha-1'!$D$26</c:f>
            </c:strRef>
          </c:tx>
          <c:spPr>
            <a:solidFill>
              <a:schemeClr val="accent1"/>
            </a:solidFill>
            <a:ln cmpd="sng">
              <a:solidFill>
                <a:srgbClr val="000000"/>
              </a:solidFill>
            </a:ln>
          </c:spPr>
          <c:cat>
            <c:strRef>
              <c:f>'49-Harsha-1'!$C$27:$C$36</c:f>
            </c:strRef>
          </c:cat>
          <c:val>
            <c:numRef>
              <c:f>'49-Harsha-1'!$D$27:$D$36</c:f>
              <c:numCache/>
            </c:numRef>
          </c:val>
        </c:ser>
        <c:axId val="1486485667"/>
        <c:axId val="1665130377"/>
      </c:barChart>
      <c:catAx>
        <c:axId val="14864856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665130377"/>
      </c:catAx>
      <c:valAx>
        <c:axId val="16651303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Payout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86485667"/>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Sales Growth Rate vs. Year</a:t>
            </a:r>
          </a:p>
        </c:rich>
      </c:tx>
      <c:overlay val="0"/>
    </c:title>
    <c:plotArea>
      <c:layout/>
      <c:lineChart>
        <c:varyColors val="0"/>
        <c:ser>
          <c:idx val="0"/>
          <c:order val="0"/>
          <c:tx>
            <c:strRef>
              <c:f>'49-Harsha-1'!$D$42</c:f>
            </c:strRef>
          </c:tx>
          <c:spPr>
            <a:ln cmpd="sng">
              <a:solidFill>
                <a:srgbClr val="4285F4"/>
              </a:solidFill>
            </a:ln>
          </c:spPr>
          <c:marker>
            <c:symbol val="none"/>
          </c:marker>
          <c:cat>
            <c:strRef>
              <c:f>'49-Harsha-1'!$C$43:$C$52</c:f>
            </c:strRef>
          </c:cat>
          <c:val>
            <c:numRef>
              <c:f>'49-Harsha-1'!$D$43:$D$52</c:f>
              <c:numCache/>
            </c:numRef>
          </c:val>
          <c:smooth val="0"/>
        </c:ser>
        <c:axId val="283800227"/>
        <c:axId val="184608093"/>
      </c:lineChart>
      <c:catAx>
        <c:axId val="2838002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84608093"/>
      </c:catAx>
      <c:valAx>
        <c:axId val="1846080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Sales 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83800227"/>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FCFE in Rs. Cr vs. Year</a:t>
            </a:r>
          </a:p>
        </c:rich>
      </c:tx>
      <c:overlay val="0"/>
    </c:title>
    <c:plotArea>
      <c:layout/>
      <c:barChart>
        <c:barDir val="col"/>
        <c:ser>
          <c:idx val="0"/>
          <c:order val="0"/>
          <c:tx>
            <c:strRef>
              <c:f>'49-Harsha-1'!$D$77</c:f>
            </c:strRef>
          </c:tx>
          <c:spPr>
            <a:solidFill>
              <a:schemeClr val="accent1"/>
            </a:solidFill>
            <a:ln cmpd="sng">
              <a:solidFill>
                <a:srgbClr val="000000"/>
              </a:solidFill>
            </a:ln>
          </c:spPr>
          <c:cat>
            <c:strRef>
              <c:f>'49-Harsha-1'!$C$78:$C$87</c:f>
            </c:strRef>
          </c:cat>
          <c:val>
            <c:numRef>
              <c:f>'49-Harsha-1'!$D$78:$D$87</c:f>
              <c:numCache/>
            </c:numRef>
          </c:val>
        </c:ser>
        <c:axId val="510915873"/>
        <c:axId val="1464898717"/>
      </c:barChart>
      <c:catAx>
        <c:axId val="51091587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464898717"/>
      </c:catAx>
      <c:valAx>
        <c:axId val="146489871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FCFE in Rs. Cr</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10915873"/>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 Yield vs Year</a:t>
            </a:r>
          </a:p>
        </c:rich>
      </c:tx>
      <c:overlay val="0"/>
    </c:title>
    <c:plotArea>
      <c:layout/>
      <c:lineChart>
        <c:varyColors val="0"/>
        <c:ser>
          <c:idx val="0"/>
          <c:order val="0"/>
          <c:tx>
            <c:strRef>
              <c:f>'50-Vedika 1'!$C$6:$C$7</c:f>
            </c:strRef>
          </c:tx>
          <c:spPr>
            <a:ln cmpd="sng">
              <a:solidFill>
                <a:srgbClr val="4285F4"/>
              </a:solidFill>
            </a:ln>
          </c:spPr>
          <c:marker>
            <c:symbol val="none"/>
          </c:marker>
          <c:cat>
            <c:strRef>
              <c:f>'50-Vedika 1'!$B$8:$B$19</c:f>
            </c:strRef>
          </c:cat>
          <c:val>
            <c:numRef>
              <c:f>'50-Vedika 1'!$C$8:$C$19</c:f>
              <c:numCache/>
            </c:numRef>
          </c:val>
          <c:smooth val="0"/>
        </c:ser>
        <c:axId val="138455534"/>
        <c:axId val="331831356"/>
      </c:lineChart>
      <c:catAx>
        <c:axId val="13845553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331831356"/>
      </c:catAx>
      <c:valAx>
        <c:axId val="33183135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8455534"/>
      </c:valAx>
    </c:plotArea>
    <c:legend>
      <c:legendPos val="r"/>
      <c:overlay val="0"/>
      <c:txPr>
        <a:bodyPr/>
        <a:lstStyle/>
        <a:p>
          <a:pPr lvl="0">
            <a:defRPr b="0">
              <a:solidFill>
                <a:srgbClr val="1A1A1A"/>
              </a:solidFill>
              <a:latin typeface="+mn-lt"/>
            </a:defRPr>
          </a:pPr>
        </a:p>
      </c:txPr>
    </c:legend>
    <c:plotVisOnly val="1"/>
  </c:chart>
</c:chartSpace>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 Id="rId2" Type="http://schemas.openxmlformats.org/officeDocument/2006/relationships/chart" Target="../charts/chart10.xml"/><Relationship Id="rId3" Type="http://schemas.openxmlformats.org/officeDocument/2006/relationships/chart" Target="../charts/chart11.xml"/><Relationship Id="rId4"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 Id="rId2"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 Id="rId3" Type="http://schemas.openxmlformats.org/officeDocument/2006/relationships/chart" Target="../charts/chart7.xml"/><Relationship Id="rId4"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4</xdr:row>
      <xdr:rowOff>180975</xdr:rowOff>
    </xdr:from>
    <xdr:ext cx="4762500" cy="3028950"/>
    <xdr:graphicFrame>
      <xdr:nvGraphicFramePr>
        <xdr:cNvPr id="9" name="Chart 9"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1028700</xdr:colOff>
      <xdr:row>20</xdr:row>
      <xdr:rowOff>190500</xdr:rowOff>
    </xdr:from>
    <xdr:ext cx="4762500" cy="3028950"/>
    <xdr:graphicFrame>
      <xdr:nvGraphicFramePr>
        <xdr:cNvPr id="10" name="Chart 10"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xdr:col>
      <xdr:colOff>1019175</xdr:colOff>
      <xdr:row>37</xdr:row>
      <xdr:rowOff>0</xdr:rowOff>
    </xdr:from>
    <xdr:ext cx="4781550" cy="3028950"/>
    <xdr:graphicFrame>
      <xdr:nvGraphicFramePr>
        <xdr:cNvPr id="11" name="Chart 11"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0</xdr:colOff>
      <xdr:row>68</xdr:row>
      <xdr:rowOff>161925</xdr:rowOff>
    </xdr:from>
    <xdr:ext cx="4762500" cy="2838450"/>
    <xdr:graphicFrame>
      <xdr:nvGraphicFramePr>
        <xdr:cNvPr id="12" name="Chart 12"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914400</xdr:colOff>
      <xdr:row>16</xdr:row>
      <xdr:rowOff>19050</xdr:rowOff>
    </xdr:from>
    <xdr:ext cx="5257800" cy="3248025"/>
    <xdr:graphicFrame>
      <xdr:nvGraphicFramePr>
        <xdr:cNvPr id="13" name="Chart 13"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914400</xdr:colOff>
      <xdr:row>33</xdr:row>
      <xdr:rowOff>142875</xdr:rowOff>
    </xdr:from>
    <xdr:ext cx="5257800" cy="3248025"/>
    <xdr:graphicFrame>
      <xdr:nvGraphicFramePr>
        <xdr:cNvPr id="14" name="Chart 14" title="Chart"/>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790575</xdr:colOff>
      <xdr:row>15</xdr:row>
      <xdr:rowOff>76200</xdr:rowOff>
    </xdr:from>
    <xdr:ext cx="3448050" cy="8286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1476375</xdr:colOff>
      <xdr:row>15</xdr:row>
      <xdr:rowOff>19050</xdr:rowOff>
    </xdr:from>
    <xdr:ext cx="3876675" cy="10001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495300</xdr:colOff>
      <xdr:row>20</xdr:row>
      <xdr:rowOff>142875</xdr:rowOff>
    </xdr:from>
    <xdr:ext cx="4286250" cy="1000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1457325</xdr:colOff>
      <xdr:row>2</xdr:row>
      <xdr:rowOff>200025</xdr:rowOff>
    </xdr:from>
    <xdr:ext cx="4667250" cy="285750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1457325</xdr:colOff>
      <xdr:row>18</xdr:row>
      <xdr:rowOff>200025</xdr:rowOff>
    </xdr:from>
    <xdr:ext cx="4667250" cy="2857500"/>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952500</xdr:colOff>
      <xdr:row>35</xdr:row>
      <xdr:rowOff>9525</xdr:rowOff>
    </xdr:from>
    <xdr:ext cx="4629150" cy="2857500"/>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0</xdr:colOff>
      <xdr:row>66</xdr:row>
      <xdr:rowOff>9525</xdr:rowOff>
    </xdr:from>
    <xdr:ext cx="4562475" cy="2819400"/>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5</xdr:row>
      <xdr:rowOff>171450</xdr:rowOff>
    </xdr:from>
    <xdr:ext cx="4905375" cy="3038475"/>
    <xdr:graphicFrame>
      <xdr:nvGraphicFramePr>
        <xdr:cNvPr id="5" name="Chart 5"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504825</xdr:colOff>
      <xdr:row>22</xdr:row>
      <xdr:rowOff>0</xdr:rowOff>
    </xdr:from>
    <xdr:ext cx="4953000" cy="3038475"/>
    <xdr:graphicFrame>
      <xdr:nvGraphicFramePr>
        <xdr:cNvPr id="6" name="Chart 6"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504825</xdr:colOff>
      <xdr:row>37</xdr:row>
      <xdr:rowOff>219075</xdr:rowOff>
    </xdr:from>
    <xdr:ext cx="5000625" cy="3086100"/>
    <xdr:graphicFrame>
      <xdr:nvGraphicFramePr>
        <xdr:cNvPr id="7" name="Chart 7"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504825</xdr:colOff>
      <xdr:row>72</xdr:row>
      <xdr:rowOff>38100</xdr:rowOff>
    </xdr:from>
    <xdr:ext cx="5057775" cy="3086100"/>
    <xdr:graphicFrame>
      <xdr:nvGraphicFramePr>
        <xdr:cNvPr id="8" name="Chart 8"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219075</xdr:colOff>
      <xdr:row>6</xdr:row>
      <xdr:rowOff>38100</xdr:rowOff>
    </xdr:from>
    <xdr:ext cx="3448050" cy="8286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219075</xdr:colOff>
      <xdr:row>10</xdr:row>
      <xdr:rowOff>161925</xdr:rowOff>
    </xdr:from>
    <xdr:ext cx="3876675" cy="100012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219075</xdr:colOff>
      <xdr:row>17</xdr:row>
      <xdr:rowOff>76200</xdr:rowOff>
    </xdr:from>
    <xdr:ext cx="4286250" cy="100012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screener.in/company/BOMDYEING/" TargetMode="External"/><Relationship Id="rId2" Type="http://schemas.openxmlformats.org/officeDocument/2006/relationships/hyperlink" Target="https://simplywall.st/stocks/in/consumer-durables/bse-500020/bombay-dyeing-and-manufacturing-shares"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screener.in/company/RAYMOND/consolidated/"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5" max="5" width="19.14"/>
    <col customWidth="1" min="6" max="6" width="7.71"/>
    <col customWidth="1" min="7" max="7" width="17.14"/>
    <col customWidth="1" min="8" max="8" width="38.29"/>
    <col customWidth="1" min="9" max="9" width="49.71"/>
    <col customWidth="1" min="10" max="10" width="27.0"/>
  </cols>
  <sheetData>
    <row r="6">
      <c r="C6" s="1" t="s">
        <v>0</v>
      </c>
      <c r="D6" s="2"/>
      <c r="E6" s="2"/>
      <c r="F6" s="2"/>
      <c r="G6" s="2"/>
      <c r="H6" s="2"/>
      <c r="I6" s="2"/>
      <c r="J6" s="2"/>
      <c r="K6" s="2"/>
      <c r="L6" s="2"/>
      <c r="M6" s="3"/>
    </row>
    <row r="7">
      <c r="C7" s="1" t="s">
        <v>1</v>
      </c>
      <c r="D7" s="2"/>
      <c r="E7" s="2"/>
      <c r="F7" s="2"/>
      <c r="G7" s="2"/>
      <c r="H7" s="2"/>
      <c r="I7" s="2"/>
      <c r="J7" s="2"/>
      <c r="K7" s="2"/>
      <c r="L7" s="2"/>
      <c r="M7" s="3"/>
    </row>
    <row r="8">
      <c r="C8" s="1" t="s">
        <v>2</v>
      </c>
      <c r="D8" s="2"/>
      <c r="E8" s="2"/>
      <c r="F8" s="2"/>
      <c r="G8" s="2"/>
      <c r="H8" s="2"/>
      <c r="I8" s="2"/>
      <c r="J8" s="2"/>
      <c r="K8" s="2"/>
      <c r="L8" s="2"/>
      <c r="M8" s="3"/>
    </row>
    <row r="9">
      <c r="C9" s="4" t="s">
        <v>3</v>
      </c>
    </row>
    <row r="12">
      <c r="G12" s="5" t="s">
        <v>4</v>
      </c>
      <c r="H12" s="6" t="s">
        <v>5</v>
      </c>
      <c r="I12" s="6" t="s">
        <v>6</v>
      </c>
    </row>
    <row r="13">
      <c r="G13" s="7">
        <v>46.0</v>
      </c>
      <c r="H13" s="7" t="s">
        <v>7</v>
      </c>
      <c r="I13" s="7" t="s">
        <v>8</v>
      </c>
    </row>
    <row r="14">
      <c r="G14" s="7">
        <v>47.0</v>
      </c>
      <c r="H14" s="7" t="s">
        <v>9</v>
      </c>
      <c r="I14" s="7" t="s">
        <v>10</v>
      </c>
    </row>
    <row r="15">
      <c r="G15" s="7">
        <v>48.0</v>
      </c>
      <c r="H15" s="7" t="s">
        <v>11</v>
      </c>
      <c r="I15" s="7" t="s">
        <v>12</v>
      </c>
    </row>
    <row r="16">
      <c r="G16" s="7">
        <v>49.0</v>
      </c>
      <c r="H16" s="7" t="s">
        <v>13</v>
      </c>
      <c r="I16" s="7" t="s">
        <v>14</v>
      </c>
    </row>
    <row r="17">
      <c r="G17" s="7">
        <v>50.0</v>
      </c>
      <c r="H17" s="7" t="s">
        <v>15</v>
      </c>
      <c r="I17" s="7" t="s">
        <v>16</v>
      </c>
    </row>
    <row r="18">
      <c r="G18" s="7">
        <v>51.0</v>
      </c>
      <c r="H18" s="7" t="s">
        <v>17</v>
      </c>
      <c r="I18" s="7" t="s">
        <v>18</v>
      </c>
    </row>
  </sheetData>
  <mergeCells count="4">
    <mergeCell ref="C6:M6"/>
    <mergeCell ref="C9:M9"/>
    <mergeCell ref="C8:M8"/>
    <mergeCell ref="C7:M7"/>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4.86"/>
    <col customWidth="1" min="2" max="2" width="19.71"/>
    <col customWidth="1" min="3" max="3" width="19.43"/>
    <col customWidth="1" min="4" max="4" width="15.57"/>
  </cols>
  <sheetData>
    <row r="2">
      <c r="A2" s="201" t="s">
        <v>293</v>
      </c>
    </row>
    <row r="4">
      <c r="A4" s="202" t="s">
        <v>294</v>
      </c>
    </row>
    <row r="6">
      <c r="A6" s="203"/>
      <c r="B6" s="204" t="s">
        <v>175</v>
      </c>
      <c r="C6" s="3"/>
    </row>
    <row r="7">
      <c r="B7" s="205" t="s">
        <v>174</v>
      </c>
      <c r="C7" s="206" t="s">
        <v>295</v>
      </c>
    </row>
    <row r="8">
      <c r="B8" s="115">
        <v>2021.0</v>
      </c>
      <c r="C8" s="207">
        <v>0.002133333</v>
      </c>
    </row>
    <row r="9">
      <c r="B9" s="115">
        <v>2020.0</v>
      </c>
      <c r="C9" s="207">
        <v>0.010026738</v>
      </c>
    </row>
    <row r="10">
      <c r="B10" s="115">
        <v>2019.0</v>
      </c>
      <c r="C10" s="207">
        <v>0.017526231</v>
      </c>
    </row>
    <row r="11">
      <c r="B11" s="115">
        <v>2018.0</v>
      </c>
      <c r="C11" s="207">
        <v>0.012854996</v>
      </c>
    </row>
    <row r="12">
      <c r="B12" s="115">
        <v>2017.0</v>
      </c>
      <c r="C12" s="207">
        <v>0.010571028</v>
      </c>
    </row>
    <row r="13">
      <c r="B13" s="115">
        <v>2016.0</v>
      </c>
      <c r="C13" s="207">
        <v>0.019970226</v>
      </c>
    </row>
    <row r="14">
      <c r="B14" s="115">
        <v>2015.0</v>
      </c>
      <c r="C14" s="207">
        <v>0.019280656</v>
      </c>
    </row>
    <row r="15">
      <c r="B15" s="115">
        <v>2014.0</v>
      </c>
      <c r="C15" s="207">
        <v>0.034191222</v>
      </c>
    </row>
    <row r="16">
      <c r="B16" s="115">
        <v>2013.0</v>
      </c>
      <c r="C16" s="207">
        <v>0.037420057</v>
      </c>
    </row>
    <row r="17">
      <c r="B17" s="115">
        <v>2012.0</v>
      </c>
      <c r="C17" s="207">
        <v>0.039991275</v>
      </c>
    </row>
    <row r="18">
      <c r="B18" s="115">
        <v>2011.0</v>
      </c>
      <c r="C18" s="207">
        <v>0.036561856</v>
      </c>
    </row>
    <row r="19">
      <c r="B19" s="115">
        <v>2010.0</v>
      </c>
      <c r="C19" s="207">
        <v>0.025733402</v>
      </c>
    </row>
    <row r="20">
      <c r="B20" s="110"/>
      <c r="C20" s="110"/>
    </row>
    <row r="21">
      <c r="B21" s="110"/>
      <c r="C21" s="110"/>
    </row>
    <row r="22">
      <c r="B22" s="204" t="s">
        <v>187</v>
      </c>
      <c r="C22" s="3"/>
    </row>
    <row r="23">
      <c r="B23" s="206" t="s">
        <v>174</v>
      </c>
      <c r="C23" s="206" t="s">
        <v>296</v>
      </c>
    </row>
    <row r="24">
      <c r="B24" s="115">
        <v>2021.0</v>
      </c>
      <c r="C24" s="208">
        <v>0.019984</v>
      </c>
    </row>
    <row r="25">
      <c r="B25" s="115">
        <v>2020.0</v>
      </c>
      <c r="C25" s="208">
        <v>0.00641</v>
      </c>
    </row>
    <row r="26">
      <c r="B26" s="115">
        <v>2019.0</v>
      </c>
      <c r="C26" s="208">
        <v>0.014793</v>
      </c>
    </row>
    <row r="27">
      <c r="B27" s="115">
        <v>2018.0</v>
      </c>
      <c r="C27" s="208">
        <v>0.015913</v>
      </c>
    </row>
    <row r="28">
      <c r="B28" s="115">
        <v>2017.0</v>
      </c>
      <c r="C28" s="208">
        <v>0.052386</v>
      </c>
    </row>
    <row r="29">
      <c r="B29" s="115">
        <v>2016.0</v>
      </c>
      <c r="C29" s="208">
        <v>-0.057895</v>
      </c>
    </row>
    <row r="30">
      <c r="B30" s="115">
        <v>2015.0</v>
      </c>
      <c r="C30" s="208">
        <v>0.355068</v>
      </c>
    </row>
    <row r="31">
      <c r="B31" s="115">
        <v>2014.0</v>
      </c>
      <c r="C31" s="208">
        <v>1.331719</v>
      </c>
    </row>
    <row r="32">
      <c r="B32" s="115">
        <v>2013.0</v>
      </c>
      <c r="C32" s="208">
        <v>-0.159467</v>
      </c>
    </row>
    <row r="33">
      <c r="B33" s="115">
        <v>2012.0</v>
      </c>
      <c r="C33" s="208">
        <v>0.248419</v>
      </c>
    </row>
    <row r="34">
      <c r="B34" s="115">
        <v>2011.0</v>
      </c>
      <c r="C34" s="208">
        <v>0.022796</v>
      </c>
    </row>
    <row r="35">
      <c r="A35" s="17"/>
      <c r="B35" s="115">
        <v>2010.0</v>
      </c>
      <c r="C35" s="208">
        <v>0.012856</v>
      </c>
    </row>
    <row r="36">
      <c r="B36" s="110"/>
      <c r="C36" s="110"/>
    </row>
    <row r="37">
      <c r="B37" s="110"/>
      <c r="C37" s="110"/>
    </row>
    <row r="38">
      <c r="B38" s="204" t="s">
        <v>189</v>
      </c>
      <c r="C38" s="3"/>
    </row>
    <row r="39">
      <c r="B39" s="206" t="s">
        <v>174</v>
      </c>
      <c r="C39" s="206" t="s">
        <v>297</v>
      </c>
    </row>
    <row r="40">
      <c r="B40" s="115">
        <v>2021.0</v>
      </c>
      <c r="C40" s="207">
        <v>-0.22935</v>
      </c>
    </row>
    <row r="41">
      <c r="B41" s="115">
        <v>2020.0</v>
      </c>
      <c r="C41" s="207">
        <v>-0.08308</v>
      </c>
    </row>
    <row r="42">
      <c r="B42" s="115">
        <v>2019.0</v>
      </c>
      <c r="C42" s="207">
        <v>-0.04034</v>
      </c>
    </row>
    <row r="43">
      <c r="B43" s="115">
        <v>2018.0</v>
      </c>
      <c r="C43" s="207">
        <v>-0.53606</v>
      </c>
    </row>
    <row r="44">
      <c r="B44" s="115">
        <v>2017.0</v>
      </c>
      <c r="C44" s="207">
        <v>-0.03329</v>
      </c>
    </row>
    <row r="45">
      <c r="B45" s="115">
        <v>2016.0</v>
      </c>
      <c r="C45" s="207">
        <v>0.05067</v>
      </c>
    </row>
    <row r="46">
      <c r="B46" s="115">
        <v>2015.0</v>
      </c>
      <c r="C46" s="207">
        <v>0.129</v>
      </c>
    </row>
    <row r="47">
      <c r="B47" s="115">
        <v>2014.0</v>
      </c>
      <c r="C47" s="207">
        <v>0.10284</v>
      </c>
    </row>
    <row r="48">
      <c r="B48" s="115">
        <v>2013.0</v>
      </c>
      <c r="C48" s="207">
        <v>0.22012</v>
      </c>
    </row>
    <row r="49">
      <c r="B49" s="115">
        <v>2012.0</v>
      </c>
      <c r="C49" s="207">
        <v>0.03025</v>
      </c>
    </row>
    <row r="50">
      <c r="B50" s="115">
        <v>2011.0</v>
      </c>
      <c r="C50" s="207">
        <v>0.06211</v>
      </c>
    </row>
    <row r="51">
      <c r="B51" s="115">
        <v>2010.0</v>
      </c>
      <c r="C51" s="207">
        <v>0.14642</v>
      </c>
    </row>
    <row r="52">
      <c r="A52" s="17"/>
    </row>
    <row r="53">
      <c r="A53" s="17"/>
    </row>
    <row r="54">
      <c r="B54" s="204" t="s">
        <v>298</v>
      </c>
      <c r="C54" s="3"/>
    </row>
    <row r="55">
      <c r="B55" s="206" t="s">
        <v>174</v>
      </c>
      <c r="C55" s="209" t="s">
        <v>299</v>
      </c>
    </row>
    <row r="56">
      <c r="B56" s="115">
        <v>2021.0</v>
      </c>
      <c r="C56" s="210">
        <v>0.0</v>
      </c>
    </row>
    <row r="57">
      <c r="B57" s="115">
        <v>2020.0</v>
      </c>
      <c r="C57" s="210">
        <v>0.0</v>
      </c>
    </row>
    <row r="58">
      <c r="B58" s="115">
        <v>2019.0</v>
      </c>
      <c r="C58" s="210">
        <v>0.0</v>
      </c>
    </row>
    <row r="59">
      <c r="B59" s="115">
        <v>2018.0</v>
      </c>
      <c r="C59" s="210">
        <v>0.0</v>
      </c>
    </row>
    <row r="60">
      <c r="B60" s="115">
        <v>2017.0</v>
      </c>
      <c r="C60" s="210">
        <v>0.0</v>
      </c>
    </row>
    <row r="61">
      <c r="B61" s="115">
        <v>2016.0</v>
      </c>
      <c r="C61" s="210">
        <v>0.0</v>
      </c>
    </row>
    <row r="62">
      <c r="B62" s="115">
        <v>2015.0</v>
      </c>
      <c r="C62" s="210">
        <v>0.0</v>
      </c>
    </row>
    <row r="63">
      <c r="B63" s="115">
        <v>2014.0</v>
      </c>
      <c r="C63" s="210">
        <v>0.0</v>
      </c>
    </row>
    <row r="64">
      <c r="B64" s="115">
        <v>2013.0</v>
      </c>
      <c r="C64" s="210">
        <v>0.0</v>
      </c>
    </row>
    <row r="65">
      <c r="B65" s="115">
        <v>2012.0</v>
      </c>
      <c r="C65" s="210">
        <v>0.0</v>
      </c>
    </row>
    <row r="66">
      <c r="B66" s="115">
        <v>2011.0</v>
      </c>
      <c r="C66" s="210">
        <v>0.0</v>
      </c>
    </row>
    <row r="67">
      <c r="B67" s="115">
        <v>2010.0</v>
      </c>
      <c r="C67" s="210">
        <v>0.0</v>
      </c>
    </row>
    <row r="70">
      <c r="B70" s="204" t="s">
        <v>300</v>
      </c>
      <c r="C70" s="3"/>
    </row>
    <row r="71">
      <c r="B71" s="206" t="s">
        <v>174</v>
      </c>
      <c r="C71" s="206" t="s">
        <v>301</v>
      </c>
    </row>
    <row r="72">
      <c r="B72" s="115">
        <v>2021.0</v>
      </c>
      <c r="C72" s="211">
        <v>3051.09</v>
      </c>
    </row>
    <row r="73">
      <c r="B73" s="115">
        <v>2020.0</v>
      </c>
      <c r="C73" s="211">
        <v>1729.32</v>
      </c>
    </row>
    <row r="74">
      <c r="B74" s="115">
        <v>2019.0</v>
      </c>
      <c r="C74" s="211">
        <v>4168.29</v>
      </c>
    </row>
    <row r="75">
      <c r="B75" s="115">
        <v>2018.0</v>
      </c>
      <c r="C75" s="211">
        <v>3245.08</v>
      </c>
    </row>
    <row r="76">
      <c r="B76" s="115">
        <v>2017.0</v>
      </c>
      <c r="C76" s="211">
        <v>7498.6</v>
      </c>
    </row>
    <row r="77">
      <c r="B77" s="115">
        <v>2016.0</v>
      </c>
      <c r="C77" s="211">
        <v>8114.77</v>
      </c>
    </row>
    <row r="78">
      <c r="B78" s="115">
        <v>2015.0</v>
      </c>
      <c r="C78" s="211">
        <v>9248.05</v>
      </c>
    </row>
    <row r="79">
      <c r="B79" s="115">
        <v>2014.0</v>
      </c>
      <c r="C79" s="211">
        <v>7975.25</v>
      </c>
    </row>
    <row r="80">
      <c r="B80" s="115">
        <v>2013.0</v>
      </c>
      <c r="C80" s="211">
        <v>8129.01</v>
      </c>
    </row>
    <row r="81">
      <c r="B81" s="115">
        <v>2012.0</v>
      </c>
      <c r="C81" s="211">
        <v>4089.51</v>
      </c>
    </row>
    <row r="82">
      <c r="B82" s="115">
        <v>2011.0</v>
      </c>
      <c r="C82" s="211">
        <v>6218.0</v>
      </c>
    </row>
    <row r="83">
      <c r="B83" s="115">
        <v>2010.0</v>
      </c>
      <c r="C83" s="211">
        <v>5647.86</v>
      </c>
    </row>
  </sheetData>
  <mergeCells count="7">
    <mergeCell ref="A2:I2"/>
    <mergeCell ref="A4:I4"/>
    <mergeCell ref="B6:C6"/>
    <mergeCell ref="B22:C22"/>
    <mergeCell ref="B38:C38"/>
    <mergeCell ref="B54:C54"/>
    <mergeCell ref="B70:C70"/>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43.29"/>
    <col customWidth="1" min="3" max="3" width="16.29"/>
    <col customWidth="1" min="4" max="4" width="39.29"/>
    <col customWidth="1" min="5" max="6" width="30.29"/>
    <col customWidth="1" min="7" max="7" width="24.0"/>
  </cols>
  <sheetData>
    <row r="2">
      <c r="B2" s="212" t="s">
        <v>175</v>
      </c>
      <c r="F2" s="213" t="s">
        <v>302</v>
      </c>
    </row>
    <row r="3">
      <c r="B3" s="214"/>
      <c r="C3" s="214"/>
      <c r="D3" s="214"/>
    </row>
    <row r="4">
      <c r="B4" s="214" t="s">
        <v>303</v>
      </c>
      <c r="F4" s="215" t="s">
        <v>304</v>
      </c>
    </row>
    <row r="5">
      <c r="B5" s="214" t="s">
        <v>305</v>
      </c>
    </row>
    <row r="6">
      <c r="B6" s="110"/>
      <c r="C6" s="121"/>
    </row>
    <row r="8">
      <c r="B8" s="216" t="s">
        <v>187</v>
      </c>
      <c r="E8" s="124"/>
    </row>
    <row r="9">
      <c r="B9" s="217" t="s">
        <v>306</v>
      </c>
      <c r="E9" s="124"/>
      <c r="F9" s="215" t="s">
        <v>307</v>
      </c>
    </row>
    <row r="10">
      <c r="B10" s="214" t="s">
        <v>308</v>
      </c>
    </row>
    <row r="13">
      <c r="B13" s="212" t="s">
        <v>189</v>
      </c>
    </row>
    <row r="14">
      <c r="B14" s="217" t="s">
        <v>81</v>
      </c>
      <c r="F14" s="215" t="s">
        <v>309</v>
      </c>
    </row>
    <row r="15">
      <c r="B15" s="214" t="s">
        <v>310</v>
      </c>
    </row>
    <row r="18">
      <c r="B18" s="212" t="s">
        <v>311</v>
      </c>
    </row>
    <row r="19">
      <c r="B19" s="218" t="s">
        <v>312</v>
      </c>
      <c r="F19" s="215" t="s">
        <v>313</v>
      </c>
    </row>
    <row r="20">
      <c r="B20" s="214" t="s">
        <v>314</v>
      </c>
    </row>
    <row r="24" ht="25.5" customHeight="1">
      <c r="A24" s="110"/>
      <c r="B24" s="219" t="s">
        <v>315</v>
      </c>
      <c r="C24" s="219" t="s">
        <v>164</v>
      </c>
      <c r="D24" s="219" t="s">
        <v>316</v>
      </c>
      <c r="E24" s="219" t="s">
        <v>317</v>
      </c>
      <c r="F24" s="219" t="s">
        <v>318</v>
      </c>
    </row>
    <row r="25">
      <c r="A25" s="220">
        <v>44256.0</v>
      </c>
      <c r="B25" s="221" t="s">
        <v>319</v>
      </c>
      <c r="C25" s="221">
        <v>1.0</v>
      </c>
      <c r="D25" s="221">
        <v>2567.36</v>
      </c>
      <c r="E25" s="221">
        <v>401.56</v>
      </c>
      <c r="F25" s="221">
        <v>1025.0</v>
      </c>
    </row>
    <row r="26">
      <c r="A26" s="220">
        <v>43891.0</v>
      </c>
      <c r="B26" s="221" t="s">
        <v>320</v>
      </c>
      <c r="C26" s="221">
        <v>3.0</v>
      </c>
      <c r="D26" s="221">
        <v>3331.4</v>
      </c>
      <c r="E26" s="221">
        <v>-184.15</v>
      </c>
      <c r="F26" s="221">
        <v>1356.0</v>
      </c>
    </row>
    <row r="27">
      <c r="A27" s="220">
        <v>43525.0</v>
      </c>
      <c r="B27" s="221" t="s">
        <v>321</v>
      </c>
      <c r="C27" s="221">
        <v>7.5</v>
      </c>
      <c r="D27" s="221">
        <v>3633.26</v>
      </c>
      <c r="E27" s="221">
        <v>-524.9</v>
      </c>
      <c r="F27" s="221">
        <v>3526.59</v>
      </c>
    </row>
    <row r="28">
      <c r="A28" s="220">
        <v>43160.0</v>
      </c>
      <c r="B28" s="221" t="s">
        <v>322</v>
      </c>
      <c r="C28" s="221">
        <v>6.5</v>
      </c>
      <c r="D28" s="221">
        <v>3785.99</v>
      </c>
      <c r="E28" s="221">
        <v>-1697.41</v>
      </c>
      <c r="F28" s="221">
        <v>4357.07</v>
      </c>
    </row>
    <row r="29">
      <c r="A29" s="220">
        <v>42795.0</v>
      </c>
      <c r="B29" s="221" t="s">
        <v>323</v>
      </c>
      <c r="C29" s="221">
        <v>5.5</v>
      </c>
      <c r="D29" s="221">
        <v>8160.48</v>
      </c>
      <c r="E29" s="221">
        <v>-2192.7</v>
      </c>
      <c r="F29" s="221">
        <v>5707.02</v>
      </c>
    </row>
    <row r="30">
      <c r="A30" s="220">
        <v>42430.0</v>
      </c>
      <c r="B30" s="221" t="s">
        <v>324</v>
      </c>
      <c r="C30" s="221">
        <v>5.5</v>
      </c>
      <c r="D30" s="221">
        <v>8441.54</v>
      </c>
      <c r="E30" s="221">
        <v>-1336.3</v>
      </c>
      <c r="F30" s="221">
        <v>5826.61</v>
      </c>
    </row>
    <row r="31">
      <c r="A31" s="220">
        <v>42064.0</v>
      </c>
      <c r="B31" s="221" t="s">
        <v>325</v>
      </c>
      <c r="C31" s="221">
        <v>5.5</v>
      </c>
      <c r="D31" s="221">
        <v>8034.44</v>
      </c>
      <c r="E31" s="221">
        <v>-1061.71</v>
      </c>
      <c r="F31" s="221">
        <v>6161.88</v>
      </c>
    </row>
    <row r="32">
      <c r="A32" s="220">
        <v>41699.0</v>
      </c>
      <c r="B32" s="221" t="s">
        <v>326</v>
      </c>
      <c r="C32" s="221">
        <v>5.5</v>
      </c>
      <c r="D32" s="221">
        <v>7116.44</v>
      </c>
      <c r="E32" s="221">
        <v>-1564.44</v>
      </c>
      <c r="F32" s="221">
        <v>5700.21</v>
      </c>
    </row>
    <row r="33">
      <c r="A33" s="220">
        <v>41334.0</v>
      </c>
      <c r="B33" s="221" t="s">
        <v>327</v>
      </c>
      <c r="C33" s="221">
        <v>5.5</v>
      </c>
      <c r="D33" s="221">
        <v>6452.84</v>
      </c>
      <c r="E33" s="221">
        <v>-729.07</v>
      </c>
      <c r="F33" s="221">
        <v>4360.65</v>
      </c>
    </row>
    <row r="34">
      <c r="A34" s="220">
        <v>40969.0</v>
      </c>
      <c r="B34" s="221" t="s">
        <v>328</v>
      </c>
      <c r="C34" s="221">
        <v>5.5</v>
      </c>
      <c r="D34" s="221">
        <v>5288.69</v>
      </c>
      <c r="E34" s="221">
        <v>-1110.54</v>
      </c>
      <c r="F34" s="221">
        <v>3421.9</v>
      </c>
    </row>
    <row r="35">
      <c r="A35" s="220">
        <v>40603.0</v>
      </c>
      <c r="B35" s="221" t="s">
        <v>329</v>
      </c>
      <c r="C35" s="221">
        <v>5.5</v>
      </c>
      <c r="D35" s="221">
        <v>5133.4</v>
      </c>
      <c r="E35" s="221">
        <v>760.13</v>
      </c>
      <c r="F35" s="221">
        <v>3008.53</v>
      </c>
    </row>
    <row r="36">
      <c r="A36" s="220">
        <v>40238.0</v>
      </c>
      <c r="B36" s="221" t="s">
        <v>330</v>
      </c>
      <c r="C36" s="221">
        <v>5.5</v>
      </c>
      <c r="D36" s="221">
        <v>4833.22</v>
      </c>
      <c r="E36" s="221">
        <v>556.93</v>
      </c>
      <c r="F36" s="221">
        <v>2366.79</v>
      </c>
    </row>
    <row r="37">
      <c r="A37" s="220">
        <v>39873.0</v>
      </c>
      <c r="B37" s="222"/>
      <c r="C37" s="222"/>
      <c r="D37" s="221">
        <v>4215.91</v>
      </c>
      <c r="E37" s="221">
        <v>585.26</v>
      </c>
      <c r="F37" s="221">
        <v>1758.29</v>
      </c>
    </row>
  </sheetData>
  <mergeCells count="12">
    <mergeCell ref="B14:D14"/>
    <mergeCell ref="B15:D15"/>
    <mergeCell ref="B18:D18"/>
    <mergeCell ref="B19:D19"/>
    <mergeCell ref="B20:D20"/>
    <mergeCell ref="B2:D2"/>
    <mergeCell ref="B4:D4"/>
    <mergeCell ref="B5:D5"/>
    <mergeCell ref="B8:D8"/>
    <mergeCell ref="B9:D9"/>
    <mergeCell ref="B10:D10"/>
    <mergeCell ref="B13:D13"/>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3.86"/>
    <col customWidth="1" min="3" max="3" width="24.57"/>
  </cols>
  <sheetData>
    <row r="3">
      <c r="A3" s="223"/>
      <c r="B3" s="223"/>
      <c r="C3" s="224" t="s">
        <v>331</v>
      </c>
      <c r="D3" s="223"/>
      <c r="E3" s="223"/>
      <c r="F3" s="223"/>
      <c r="G3" s="223"/>
    </row>
    <row r="4">
      <c r="A4" s="225"/>
      <c r="B4" s="225"/>
      <c r="C4" s="225"/>
      <c r="D4" s="225"/>
      <c r="E4" s="225"/>
      <c r="F4" s="225"/>
      <c r="G4" s="225"/>
    </row>
    <row r="5">
      <c r="B5" s="226" t="s">
        <v>332</v>
      </c>
      <c r="C5" s="227"/>
    </row>
    <row r="7">
      <c r="B7" s="228" t="s">
        <v>22</v>
      </c>
      <c r="C7" s="228" t="s">
        <v>333</v>
      </c>
    </row>
    <row r="8">
      <c r="B8" s="229">
        <v>2011.0</v>
      </c>
      <c r="C8" s="230">
        <v>0.0</v>
      </c>
    </row>
    <row r="9">
      <c r="B9" s="229">
        <v>2012.0</v>
      </c>
      <c r="C9" s="230">
        <v>0.0</v>
      </c>
    </row>
    <row r="10">
      <c r="B10" s="229">
        <v>2013.0</v>
      </c>
      <c r="C10" s="230">
        <v>0.0</v>
      </c>
    </row>
    <row r="11">
      <c r="B11" s="229">
        <v>2014.0</v>
      </c>
      <c r="C11" s="230">
        <v>0.0</v>
      </c>
    </row>
    <row r="12">
      <c r="B12" s="229">
        <v>2015.0</v>
      </c>
      <c r="C12" s="230">
        <v>0.0</v>
      </c>
    </row>
    <row r="13">
      <c r="B13" s="229">
        <v>2016.0</v>
      </c>
      <c r="C13" s="230">
        <v>0.0621</v>
      </c>
    </row>
    <row r="14">
      <c r="B14" s="229">
        <v>2017.0</v>
      </c>
      <c r="C14" s="230">
        <v>0.0071</v>
      </c>
    </row>
    <row r="15">
      <c r="B15" s="229">
        <v>2018.0</v>
      </c>
      <c r="C15" s="230">
        <v>0.0102</v>
      </c>
    </row>
    <row r="16">
      <c r="B16" s="229">
        <v>2019.0</v>
      </c>
      <c r="C16" s="230">
        <v>0.0055</v>
      </c>
    </row>
    <row r="17">
      <c r="B17" s="229">
        <v>2020.0</v>
      </c>
      <c r="C17" s="230">
        <v>0.0271</v>
      </c>
    </row>
    <row r="18">
      <c r="B18" s="229">
        <v>2021.0</v>
      </c>
      <c r="C18" s="230">
        <v>0.002</v>
      </c>
    </row>
    <row r="19">
      <c r="B19" s="231"/>
      <c r="C19" s="232"/>
    </row>
    <row r="20">
      <c r="B20" s="233" t="s">
        <v>334</v>
      </c>
      <c r="C20" s="234"/>
    </row>
    <row r="22">
      <c r="B22" s="228" t="s">
        <v>335</v>
      </c>
      <c r="C22" s="228" t="s">
        <v>336</v>
      </c>
      <c r="D22" s="228" t="s">
        <v>337</v>
      </c>
    </row>
    <row r="23">
      <c r="B23" s="235">
        <v>41222.0</v>
      </c>
      <c r="C23" s="229" t="s">
        <v>338</v>
      </c>
      <c r="D23" s="236">
        <v>0.0</v>
      </c>
    </row>
    <row r="24">
      <c r="B24" s="237">
        <v>41410.0</v>
      </c>
      <c r="C24" s="229" t="s">
        <v>339</v>
      </c>
      <c r="D24" s="236">
        <v>0.0</v>
      </c>
    </row>
    <row r="25">
      <c r="B25" s="237">
        <v>41779.0</v>
      </c>
      <c r="C25" s="229" t="s">
        <v>339</v>
      </c>
      <c r="D25" s="236">
        <v>0.0</v>
      </c>
    </row>
    <row r="26">
      <c r="B26" s="235">
        <v>42313.0</v>
      </c>
      <c r="C26" s="229" t="s">
        <v>338</v>
      </c>
      <c r="D26" s="236">
        <v>0.0</v>
      </c>
    </row>
    <row r="27">
      <c r="B27" s="235">
        <v>42123.0</v>
      </c>
      <c r="C27" s="229" t="s">
        <v>339</v>
      </c>
      <c r="D27" s="236">
        <v>0.0</v>
      </c>
    </row>
    <row r="28">
      <c r="B28" s="235">
        <v>42297.0</v>
      </c>
      <c r="C28" s="229" t="s">
        <v>338</v>
      </c>
      <c r="D28" s="236">
        <v>0.0</v>
      </c>
    </row>
    <row r="29">
      <c r="B29" s="235">
        <v>42439.0</v>
      </c>
      <c r="C29" s="229" t="s">
        <v>338</v>
      </c>
      <c r="D29" s="236">
        <v>6.0</v>
      </c>
    </row>
    <row r="30">
      <c r="B30" s="235">
        <v>42485.0</v>
      </c>
      <c r="C30" s="229" t="s">
        <v>339</v>
      </c>
      <c r="D30" s="229">
        <v>0.05</v>
      </c>
    </row>
    <row r="31">
      <c r="B31" s="235">
        <v>42850.0</v>
      </c>
      <c r="C31" s="229" t="s">
        <v>339</v>
      </c>
      <c r="D31" s="229">
        <v>0.65</v>
      </c>
    </row>
    <row r="32">
      <c r="B32" s="237">
        <v>43236.0</v>
      </c>
      <c r="C32" s="229" t="s">
        <v>339</v>
      </c>
      <c r="D32" s="229">
        <v>0.65</v>
      </c>
    </row>
    <row r="33">
      <c r="B33" s="237">
        <v>43609.0</v>
      </c>
      <c r="C33" s="229" t="s">
        <v>339</v>
      </c>
      <c r="D33" s="236">
        <v>0.3</v>
      </c>
    </row>
    <row r="34">
      <c r="B34" s="235">
        <v>43893.0</v>
      </c>
      <c r="C34" s="229" t="s">
        <v>338</v>
      </c>
      <c r="D34" s="236">
        <v>1.0</v>
      </c>
    </row>
    <row r="35">
      <c r="B35" s="237">
        <v>44330.0</v>
      </c>
      <c r="C35" s="229" t="s">
        <v>339</v>
      </c>
      <c r="D35" s="229">
        <v>0.15</v>
      </c>
    </row>
    <row r="37">
      <c r="B37" s="226" t="s">
        <v>340</v>
      </c>
      <c r="C37" s="238"/>
    </row>
    <row r="39">
      <c r="B39" s="228" t="s">
        <v>22</v>
      </c>
      <c r="C39" s="228" t="s">
        <v>341</v>
      </c>
      <c r="D39" s="228" t="s">
        <v>342</v>
      </c>
    </row>
    <row r="40">
      <c r="B40" s="239">
        <v>40603.0</v>
      </c>
      <c r="C40" s="229">
        <v>2049.54</v>
      </c>
      <c r="D40" s="230">
        <v>0.0978</v>
      </c>
    </row>
    <row r="41">
      <c r="B41" s="239">
        <v>40970.0</v>
      </c>
      <c r="C41" s="229">
        <v>2371.73</v>
      </c>
      <c r="D41" s="230">
        <v>0.1572</v>
      </c>
    </row>
    <row r="42">
      <c r="B42" s="239">
        <v>41336.0</v>
      </c>
      <c r="C42" s="229">
        <v>2862.39</v>
      </c>
      <c r="D42" s="230">
        <v>0.2068</v>
      </c>
    </row>
    <row r="43">
      <c r="B43" s="239">
        <v>41702.0</v>
      </c>
      <c r="C43" s="229">
        <v>3295.46</v>
      </c>
      <c r="D43" s="230">
        <v>0.1513</v>
      </c>
    </row>
    <row r="44">
      <c r="B44" s="239">
        <v>42068.0</v>
      </c>
      <c r="C44" s="229">
        <v>4111.91</v>
      </c>
      <c r="D44" s="230">
        <v>0.2477</v>
      </c>
    </row>
    <row r="45">
      <c r="B45" s="239">
        <v>42435.0</v>
      </c>
      <c r="C45" s="229">
        <v>4632.42</v>
      </c>
      <c r="D45" s="230">
        <v>0.1265</v>
      </c>
    </row>
    <row r="46">
      <c r="B46" s="239">
        <v>42801.0</v>
      </c>
      <c r="C46" s="229">
        <v>5178.56</v>
      </c>
      <c r="D46" s="230">
        <v>0.1178</v>
      </c>
    </row>
    <row r="47">
      <c r="B47" s="239">
        <v>43167.0</v>
      </c>
      <c r="C47" s="229">
        <v>4976.59</v>
      </c>
      <c r="D47" s="230">
        <v>-0.039</v>
      </c>
    </row>
    <row r="48">
      <c r="B48" s="239">
        <v>43525.0</v>
      </c>
      <c r="C48" s="229">
        <v>5395.21</v>
      </c>
      <c r="D48" s="230">
        <v>0.0841</v>
      </c>
    </row>
    <row r="49">
      <c r="B49" s="239">
        <v>43891.0</v>
      </c>
      <c r="C49" s="229">
        <v>5323.57</v>
      </c>
      <c r="D49" s="230">
        <v>-0.0132</v>
      </c>
    </row>
    <row r="50">
      <c r="B50" s="239">
        <v>44256.0</v>
      </c>
      <c r="C50" s="229">
        <v>5956.35</v>
      </c>
      <c r="D50" s="230">
        <v>0.1188</v>
      </c>
    </row>
    <row r="53">
      <c r="B53" s="226" t="s">
        <v>343</v>
      </c>
      <c r="C53" s="238"/>
    </row>
    <row r="55">
      <c r="B55" s="228" t="s">
        <v>22</v>
      </c>
      <c r="C55" s="228" t="s">
        <v>34</v>
      </c>
    </row>
    <row r="56">
      <c r="B56" s="229">
        <v>2011.0</v>
      </c>
      <c r="C56" s="240">
        <v>0.0</v>
      </c>
    </row>
    <row r="57">
      <c r="B57" s="229">
        <v>2012.0</v>
      </c>
      <c r="C57" s="240">
        <v>0.0</v>
      </c>
    </row>
    <row r="58">
      <c r="B58" s="229">
        <v>2013.0</v>
      </c>
      <c r="C58" s="229">
        <v>0.0</v>
      </c>
    </row>
    <row r="59">
      <c r="B59" s="229">
        <v>2014.0</v>
      </c>
      <c r="C59" s="229">
        <v>0.0</v>
      </c>
    </row>
    <row r="60">
      <c r="B60" s="229">
        <v>2015.0</v>
      </c>
      <c r="C60" s="229">
        <v>0.0</v>
      </c>
    </row>
    <row r="61">
      <c r="B61" s="229">
        <v>2016.0</v>
      </c>
      <c r="C61" s="229">
        <v>0.0</v>
      </c>
    </row>
    <row r="62">
      <c r="B62" s="229">
        <v>2017.0</v>
      </c>
      <c r="C62" s="229">
        <v>270.0</v>
      </c>
    </row>
    <row r="63">
      <c r="B63" s="229">
        <v>2018.0</v>
      </c>
      <c r="C63" s="229">
        <v>0.0</v>
      </c>
    </row>
    <row r="64">
      <c r="B64" s="229">
        <v>2019.0</v>
      </c>
      <c r="C64" s="229">
        <v>390.0</v>
      </c>
    </row>
    <row r="65">
      <c r="B65" s="229">
        <v>2020.0</v>
      </c>
      <c r="C65" s="229">
        <v>0.0</v>
      </c>
    </row>
    <row r="66">
      <c r="B66" s="229">
        <v>2021.0</v>
      </c>
      <c r="C66" s="229">
        <v>200.0</v>
      </c>
    </row>
    <row r="68">
      <c r="B68" s="226" t="s">
        <v>344</v>
      </c>
      <c r="C68" s="227"/>
    </row>
    <row r="70">
      <c r="B70" s="228" t="s">
        <v>22</v>
      </c>
      <c r="C70" s="228" t="s">
        <v>345</v>
      </c>
    </row>
    <row r="71">
      <c r="B71" s="229">
        <v>2011.0</v>
      </c>
      <c r="C71" s="241">
        <v>617.0</v>
      </c>
    </row>
    <row r="72">
      <c r="B72" s="229">
        <v>2012.0</v>
      </c>
      <c r="C72" s="242">
        <v>714.0</v>
      </c>
    </row>
    <row r="73">
      <c r="B73" s="229">
        <v>2013.0</v>
      </c>
      <c r="C73" s="243">
        <v>861.8</v>
      </c>
    </row>
    <row r="74">
      <c r="B74" s="229">
        <v>2014.0</v>
      </c>
      <c r="C74" s="243">
        <v>992.2</v>
      </c>
    </row>
    <row r="75">
      <c r="B75" s="229">
        <v>2015.0</v>
      </c>
      <c r="C75" s="243">
        <v>1238.0</v>
      </c>
    </row>
    <row r="76">
      <c r="B76" s="229">
        <v>2016.0</v>
      </c>
      <c r="C76" s="243">
        <v>1394.7</v>
      </c>
    </row>
    <row r="77">
      <c r="B77" s="229">
        <v>2017.0</v>
      </c>
      <c r="C77" s="243">
        <v>1559.0</v>
      </c>
    </row>
    <row r="78">
      <c r="B78" s="229">
        <v>2018.0</v>
      </c>
      <c r="C78" s="243">
        <v>1498.2</v>
      </c>
    </row>
    <row r="79">
      <c r="B79" s="229">
        <v>2019.0</v>
      </c>
      <c r="C79" s="243">
        <v>1624.1</v>
      </c>
    </row>
    <row r="80">
      <c r="B80" s="229">
        <v>2020.0</v>
      </c>
      <c r="C80" s="243">
        <v>1602.7</v>
      </c>
    </row>
    <row r="81">
      <c r="B81" s="229">
        <v>2021.0</v>
      </c>
      <c r="C81" s="243">
        <v>1793.1</v>
      </c>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3">
      <c r="A3" s="244" t="s">
        <v>346</v>
      </c>
      <c r="B3" s="245"/>
    </row>
    <row r="5">
      <c r="B5" s="246" t="s">
        <v>347</v>
      </c>
      <c r="C5" s="247"/>
      <c r="D5" s="247"/>
      <c r="E5" s="247"/>
      <c r="F5" s="247"/>
      <c r="G5" s="247"/>
    </row>
    <row r="7">
      <c r="C7" s="248" t="s">
        <v>348</v>
      </c>
      <c r="D7" s="249"/>
      <c r="E7" s="249"/>
      <c r="F7" s="249"/>
      <c r="G7" s="249"/>
      <c r="H7" s="249"/>
      <c r="I7" s="249"/>
      <c r="J7" s="249"/>
      <c r="K7" s="249"/>
      <c r="L7" s="249"/>
    </row>
    <row r="8">
      <c r="C8" s="248" t="s">
        <v>349</v>
      </c>
      <c r="D8" s="249"/>
      <c r="E8" s="249"/>
      <c r="F8" s="249"/>
      <c r="G8" s="249"/>
    </row>
    <row r="10">
      <c r="B10" s="246" t="s">
        <v>350</v>
      </c>
      <c r="C10" s="250"/>
      <c r="D10" s="250"/>
      <c r="E10" s="250"/>
      <c r="F10" s="247"/>
      <c r="G10" s="247"/>
      <c r="H10" s="247"/>
    </row>
    <row r="12">
      <c r="C12" s="248" t="s">
        <v>351</v>
      </c>
      <c r="D12" s="249"/>
      <c r="E12" s="249"/>
      <c r="F12" s="249"/>
      <c r="G12" s="249"/>
    </row>
    <row r="14">
      <c r="B14" s="246" t="s">
        <v>352</v>
      </c>
      <c r="C14" s="250"/>
      <c r="D14" s="250"/>
      <c r="E14" s="250"/>
      <c r="F14" s="250"/>
      <c r="G14" s="250"/>
      <c r="H14" s="250"/>
      <c r="I14" s="250"/>
    </row>
    <row r="16">
      <c r="C16" s="248" t="s">
        <v>353</v>
      </c>
      <c r="D16" s="249"/>
      <c r="E16" s="249"/>
      <c r="F16" s="249"/>
      <c r="G16" s="249"/>
      <c r="H16" s="249"/>
      <c r="I16" s="249"/>
    </row>
    <row r="17">
      <c r="C17" s="251" t="s">
        <v>354</v>
      </c>
      <c r="D17" s="249"/>
      <c r="E17" s="249"/>
      <c r="F17" s="249"/>
    </row>
    <row r="18">
      <c r="C18" s="248" t="s">
        <v>355</v>
      </c>
      <c r="D18" s="249"/>
      <c r="E18" s="249"/>
      <c r="F18" s="249"/>
      <c r="G18" s="249"/>
    </row>
    <row r="20">
      <c r="B20" s="246" t="s">
        <v>356</v>
      </c>
      <c r="C20" s="250"/>
      <c r="D20" s="250"/>
      <c r="E20" s="250"/>
      <c r="F20" s="250"/>
      <c r="G20" s="250"/>
      <c r="H20" s="250"/>
      <c r="I20" s="247"/>
      <c r="J20" s="247"/>
      <c r="K20" s="247"/>
      <c r="L20" s="247"/>
    </row>
    <row r="22">
      <c r="C22" s="248" t="s">
        <v>357</v>
      </c>
      <c r="D22" s="249"/>
      <c r="E22" s="249"/>
      <c r="F22" s="249"/>
      <c r="G22" s="249"/>
      <c r="H22" s="249"/>
    </row>
    <row r="24">
      <c r="B24" s="246" t="s">
        <v>358</v>
      </c>
      <c r="C24" s="250"/>
      <c r="D24" s="250"/>
      <c r="E24" s="250"/>
      <c r="F24" s="250"/>
      <c r="G24" s="250"/>
      <c r="H24" s="250"/>
      <c r="I24" s="250"/>
      <c r="J24" s="250"/>
      <c r="K24" s="250"/>
      <c r="L24" s="250"/>
    </row>
    <row r="25">
      <c r="B25" s="252"/>
      <c r="C25" s="252"/>
      <c r="D25" s="246" t="s">
        <v>359</v>
      </c>
      <c r="E25" s="250"/>
      <c r="F25" s="252"/>
      <c r="G25" s="252"/>
      <c r="H25" s="252"/>
      <c r="I25" s="252"/>
      <c r="J25" s="252"/>
      <c r="K25" s="252"/>
      <c r="L25" s="252"/>
    </row>
    <row r="26">
      <c r="B26" s="252"/>
      <c r="C26" s="252"/>
      <c r="D26" s="252"/>
      <c r="E26" s="252"/>
      <c r="F26" s="252"/>
      <c r="G26" s="252"/>
      <c r="H26" s="252"/>
      <c r="I26" s="252"/>
      <c r="J26" s="252"/>
      <c r="K26" s="252"/>
      <c r="L26" s="252"/>
    </row>
  </sheetData>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2" max="2" width="21.0"/>
    <col customWidth="1" min="3" max="3" width="26.43"/>
    <col customWidth="1" min="4" max="4" width="30.86"/>
    <col customWidth="1" min="6" max="6" width="48.57"/>
    <col customWidth="1" min="7" max="7" width="15.57"/>
  </cols>
  <sheetData>
    <row r="2">
      <c r="B2" s="253" t="s">
        <v>360</v>
      </c>
      <c r="F2" s="254"/>
      <c r="G2" s="255"/>
      <c r="H2" s="254"/>
      <c r="I2" s="254"/>
      <c r="J2" s="254"/>
      <c r="K2" s="254"/>
    </row>
    <row r="4">
      <c r="A4" s="110"/>
    </row>
    <row r="5">
      <c r="B5" s="256" t="s">
        <v>361</v>
      </c>
      <c r="G5" s="139"/>
    </row>
    <row r="9">
      <c r="B9" s="257" t="s">
        <v>362</v>
      </c>
      <c r="C9" s="257" t="s">
        <v>363</v>
      </c>
      <c r="D9" s="257" t="s">
        <v>364</v>
      </c>
    </row>
    <row r="10">
      <c r="B10" s="258" t="s">
        <v>365</v>
      </c>
      <c r="C10" s="259">
        <f>AVERAGE('46-ROSHAN-1'!B10:B19)</f>
        <v>0.1675</v>
      </c>
      <c r="D10" s="259">
        <v>0.05906</v>
      </c>
    </row>
    <row r="11">
      <c r="B11" s="258" t="s">
        <v>366</v>
      </c>
      <c r="C11" s="260">
        <f>AVERAGE('47-Vishvavardhan 1'!C4:C13)</f>
        <v>0.00948</v>
      </c>
      <c r="D11" s="260">
        <f>AVERAGE('47-Vishvavardhan 1'!E4:E13)%</f>
        <v>0.02064878584</v>
      </c>
    </row>
    <row r="12">
      <c r="B12" s="261" t="s">
        <v>367</v>
      </c>
      <c r="C12" s="262">
        <f>AVERAGE('48-jatin-1'!C7:C16)</f>
        <v>0.01862</v>
      </c>
      <c r="D12" s="263">
        <f>AVERAGE('48-jatin-1'!D39:D48)</f>
        <v>0.05186295553</v>
      </c>
    </row>
    <row r="13">
      <c r="B13" s="261" t="s">
        <v>368</v>
      </c>
      <c r="C13" s="260">
        <f>AVERAGE('49-Harsha-1'!D10:D19)</f>
        <v>0.187</v>
      </c>
      <c r="D13" s="260">
        <f>AVERAGE('49-Harsha-1'!D43:D52)</f>
        <v>0.03541</v>
      </c>
    </row>
    <row r="14">
      <c r="B14" s="258" t="s">
        <v>369</v>
      </c>
      <c r="C14" s="262">
        <f>AVERAGE('50-Vedika 1'!C8:C17)</f>
        <v>0.0203965762</v>
      </c>
      <c r="D14" s="262">
        <f>AVERAGE('50-Vedika 1'!C40:C49)</f>
        <v>-0.038924</v>
      </c>
    </row>
    <row r="15">
      <c r="B15" s="261" t="s">
        <v>370</v>
      </c>
      <c r="C15" s="260">
        <f>AVERAGE('51-Tanishka 1'!C9:C18)</f>
        <v>0.0114</v>
      </c>
      <c r="D15" s="260">
        <f>AVERAGE('51-Tanishka 1'!D41:D50)</f>
        <v>0.1158</v>
      </c>
    </row>
    <row r="19">
      <c r="F19" s="139" t="s">
        <v>371</v>
      </c>
    </row>
    <row r="39">
      <c r="F39" s="139" t="s">
        <v>372</v>
      </c>
    </row>
  </sheetData>
  <mergeCells count="2">
    <mergeCell ref="B2:D2"/>
    <mergeCell ref="B5:D5"/>
  </mergeCells>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sheetData>
    <row r="1">
      <c r="F1" s="8" t="s">
        <v>8</v>
      </c>
    </row>
    <row r="3">
      <c r="F3" s="9"/>
      <c r="G3" s="9"/>
      <c r="H3" s="9"/>
      <c r="I3" s="9"/>
    </row>
    <row r="4">
      <c r="F4" s="9"/>
      <c r="G4" s="9"/>
      <c r="H4" s="9"/>
      <c r="I4" s="9"/>
    </row>
    <row r="5">
      <c r="F5" s="10"/>
      <c r="H5" s="9"/>
      <c r="I5" s="9"/>
    </row>
    <row r="6">
      <c r="B6" s="11" t="s">
        <v>19</v>
      </c>
      <c r="F6" s="12" t="s">
        <v>20</v>
      </c>
      <c r="G6" s="13"/>
      <c r="H6" s="13"/>
      <c r="I6" s="13"/>
      <c r="J6" s="14"/>
      <c r="K6" s="14"/>
      <c r="L6" s="14"/>
      <c r="M6" s="14"/>
      <c r="N6" s="14"/>
      <c r="O6" s="14"/>
      <c r="P6" s="14"/>
      <c r="Q6" s="15"/>
      <c r="R6" s="15"/>
    </row>
    <row r="7">
      <c r="F7" s="16" t="s">
        <v>21</v>
      </c>
      <c r="G7" s="13"/>
      <c r="H7" s="13"/>
      <c r="I7" s="13"/>
      <c r="J7" s="14"/>
      <c r="K7" s="14"/>
      <c r="L7" s="14"/>
      <c r="M7" s="14"/>
      <c r="N7" s="14"/>
      <c r="O7" s="14"/>
      <c r="P7" s="14"/>
      <c r="Q7" s="15"/>
      <c r="R7" s="15"/>
    </row>
    <row r="8">
      <c r="A8" s="17" t="s">
        <v>22</v>
      </c>
      <c r="B8" s="17" t="s">
        <v>23</v>
      </c>
      <c r="F8" s="12" t="s">
        <v>24</v>
      </c>
      <c r="G8" s="13"/>
      <c r="H8" s="13"/>
      <c r="I8" s="13"/>
      <c r="J8" s="14"/>
      <c r="K8" s="14"/>
      <c r="L8" s="14"/>
      <c r="M8" s="14"/>
      <c r="N8" s="14"/>
      <c r="O8" s="14"/>
      <c r="P8" s="14"/>
      <c r="Q8" s="15"/>
      <c r="R8" s="15"/>
    </row>
    <row r="9">
      <c r="A9" s="17">
        <v>2011.0</v>
      </c>
      <c r="B9" s="18">
        <v>0.0</v>
      </c>
      <c r="F9" s="19" t="s">
        <v>25</v>
      </c>
      <c r="G9" s="14"/>
      <c r="H9" s="14"/>
      <c r="I9" s="14"/>
      <c r="J9" s="14"/>
      <c r="K9" s="14"/>
      <c r="L9" s="14"/>
      <c r="M9" s="14"/>
      <c r="N9" s="14"/>
      <c r="O9" s="14"/>
      <c r="P9" s="14"/>
      <c r="Q9" s="15"/>
      <c r="R9" s="15"/>
    </row>
    <row r="10">
      <c r="A10" s="17">
        <v>2012.0</v>
      </c>
      <c r="B10" s="18">
        <v>0.1</v>
      </c>
      <c r="F10" s="20" t="s">
        <v>26</v>
      </c>
      <c r="G10" s="14"/>
      <c r="H10" s="14"/>
      <c r="I10" s="14"/>
      <c r="J10" s="14"/>
      <c r="K10" s="14"/>
      <c r="L10" s="14"/>
      <c r="M10" s="14"/>
      <c r="N10" s="14"/>
      <c r="O10" s="14"/>
      <c r="P10" s="14"/>
      <c r="Q10" s="15"/>
      <c r="R10" s="15"/>
    </row>
    <row r="11">
      <c r="A11" s="17">
        <v>2013.0</v>
      </c>
      <c r="B11" s="18">
        <v>0.165</v>
      </c>
      <c r="F11" s="20" t="s">
        <v>27</v>
      </c>
      <c r="G11" s="14"/>
      <c r="H11" s="14"/>
      <c r="I11" s="14"/>
      <c r="J11" s="14"/>
      <c r="K11" s="14"/>
      <c r="L11" s="14"/>
      <c r="M11" s="14"/>
      <c r="N11" s="14"/>
      <c r="O11" s="14"/>
      <c r="P11" s="14"/>
      <c r="Q11" s="15"/>
      <c r="R11" s="15"/>
    </row>
    <row r="12">
      <c r="A12" s="17">
        <v>2014.0</v>
      </c>
      <c r="B12" s="18">
        <v>0.235</v>
      </c>
      <c r="F12" s="20" t="s">
        <v>28</v>
      </c>
      <c r="G12" s="14"/>
      <c r="H12" s="14"/>
      <c r="I12" s="14"/>
      <c r="J12" s="14"/>
      <c r="K12" s="14"/>
      <c r="L12" s="14"/>
      <c r="M12" s="14"/>
      <c r="N12" s="14"/>
      <c r="O12" s="14"/>
      <c r="P12" s="14"/>
      <c r="Q12" s="15"/>
      <c r="R12" s="15"/>
    </row>
    <row r="13">
      <c r="A13" s="17">
        <v>2015.0</v>
      </c>
      <c r="B13" s="18">
        <v>0.255</v>
      </c>
    </row>
    <row r="14">
      <c r="A14" s="17">
        <v>2016.0</v>
      </c>
      <c r="B14" s="18">
        <v>0.24</v>
      </c>
    </row>
    <row r="15">
      <c r="A15" s="17">
        <v>2017.0</v>
      </c>
      <c r="B15" s="18">
        <v>0.24</v>
      </c>
    </row>
    <row r="16">
      <c r="A16" s="17">
        <v>2018.0</v>
      </c>
      <c r="B16" s="18">
        <v>0.24</v>
      </c>
    </row>
    <row r="17">
      <c r="A17" s="17">
        <v>2019.0</v>
      </c>
      <c r="B17" s="18">
        <v>0.2</v>
      </c>
    </row>
    <row r="18">
      <c r="A18" s="17">
        <v>2020.0</v>
      </c>
      <c r="B18" s="18">
        <v>0.0</v>
      </c>
    </row>
    <row r="19">
      <c r="A19" s="17">
        <v>2021.0</v>
      </c>
      <c r="B19" s="18">
        <v>0.0</v>
      </c>
    </row>
    <row r="22">
      <c r="B22" s="11" t="s">
        <v>29</v>
      </c>
    </row>
    <row r="24">
      <c r="A24" s="17" t="s">
        <v>22</v>
      </c>
      <c r="B24" s="17" t="s">
        <v>30</v>
      </c>
    </row>
    <row r="25">
      <c r="A25" s="17">
        <v>2011.0</v>
      </c>
      <c r="B25" s="21">
        <v>0.0</v>
      </c>
    </row>
    <row r="26">
      <c r="A26" s="17">
        <v>2012.0</v>
      </c>
      <c r="B26" s="21">
        <v>0.011</v>
      </c>
    </row>
    <row r="27">
      <c r="A27" s="17">
        <v>2013.0</v>
      </c>
      <c r="B27" s="22">
        <v>0.02</v>
      </c>
    </row>
    <row r="28">
      <c r="A28" s="17">
        <v>2014.0</v>
      </c>
      <c r="B28" s="22">
        <v>0.07</v>
      </c>
    </row>
    <row r="29">
      <c r="A29" s="17">
        <v>2015.0</v>
      </c>
      <c r="B29" s="22">
        <v>0.08</v>
      </c>
    </row>
    <row r="30">
      <c r="A30" s="17">
        <v>2016.0</v>
      </c>
      <c r="B30" s="21">
        <v>0.045</v>
      </c>
    </row>
    <row r="31">
      <c r="A31" s="17">
        <v>2017.0</v>
      </c>
      <c r="B31" s="22">
        <v>0.05</v>
      </c>
    </row>
    <row r="32">
      <c r="A32" s="17">
        <v>2018.0</v>
      </c>
      <c r="B32" s="22">
        <v>0.06</v>
      </c>
    </row>
    <row r="33">
      <c r="A33" s="17">
        <v>2019.0</v>
      </c>
      <c r="B33" s="22">
        <v>0.07</v>
      </c>
    </row>
    <row r="34">
      <c r="A34" s="17">
        <v>2020.0</v>
      </c>
      <c r="B34" s="22">
        <v>0.08</v>
      </c>
    </row>
    <row r="35">
      <c r="A35" s="17">
        <v>2021.0</v>
      </c>
      <c r="B35" s="21">
        <v>0.075</v>
      </c>
    </row>
    <row r="37">
      <c r="B37" s="11" t="s">
        <v>31</v>
      </c>
    </row>
    <row r="39">
      <c r="A39" s="17" t="s">
        <v>22</v>
      </c>
      <c r="B39" s="17" t="s">
        <v>32</v>
      </c>
    </row>
    <row r="40">
      <c r="A40" s="17">
        <v>2011.0</v>
      </c>
      <c r="B40" s="21">
        <v>0.0098</v>
      </c>
    </row>
    <row r="41">
      <c r="A41" s="17">
        <v>2012.0</v>
      </c>
      <c r="B41" s="21">
        <v>0.021</v>
      </c>
    </row>
    <row r="42">
      <c r="A42" s="17">
        <v>2013.0</v>
      </c>
      <c r="B42" s="22">
        <v>0.03</v>
      </c>
    </row>
    <row r="43">
      <c r="A43" s="17">
        <v>2012.0</v>
      </c>
      <c r="B43" s="21">
        <v>0.02245</v>
      </c>
    </row>
    <row r="44">
      <c r="A44" s="17">
        <v>2014.0</v>
      </c>
      <c r="B44" s="21">
        <v>0.041</v>
      </c>
    </row>
    <row r="45">
      <c r="A45" s="17">
        <v>2015.0</v>
      </c>
      <c r="B45" s="21">
        <v>0.0375</v>
      </c>
    </row>
    <row r="46">
      <c r="A46" s="17">
        <v>2016.0</v>
      </c>
      <c r="B46" s="21">
        <v>0.068</v>
      </c>
    </row>
    <row r="47">
      <c r="A47" s="17">
        <v>2017.0</v>
      </c>
      <c r="B47" s="21">
        <v>0.0677</v>
      </c>
    </row>
    <row r="48">
      <c r="A48" s="17">
        <v>2018.0</v>
      </c>
      <c r="B48" s="21">
        <v>0.054</v>
      </c>
    </row>
    <row r="49">
      <c r="A49" s="17">
        <v>2019.0</v>
      </c>
      <c r="B49" s="21">
        <v>0.079</v>
      </c>
    </row>
    <row r="50">
      <c r="A50" s="17">
        <v>2020.0</v>
      </c>
      <c r="B50" s="21">
        <v>0.0811</v>
      </c>
    </row>
    <row r="51">
      <c r="A51" s="17">
        <v>2021.0</v>
      </c>
      <c r="B51" s="21">
        <v>0.079</v>
      </c>
    </row>
    <row r="53">
      <c r="B53" s="11" t="s">
        <v>33</v>
      </c>
    </row>
    <row r="55">
      <c r="A55" s="17" t="s">
        <v>22</v>
      </c>
      <c r="B55" s="17" t="s">
        <v>34</v>
      </c>
    </row>
    <row r="56">
      <c r="A56" s="17">
        <v>2011.0</v>
      </c>
    </row>
    <row r="57">
      <c r="A57" s="17">
        <v>2012.0</v>
      </c>
    </row>
    <row r="58">
      <c r="A58" s="17">
        <v>2013.0</v>
      </c>
    </row>
    <row r="59">
      <c r="A59" s="17">
        <v>2014.0</v>
      </c>
    </row>
    <row r="60">
      <c r="A60" s="17">
        <v>2015.0</v>
      </c>
    </row>
    <row r="61">
      <c r="A61" s="17">
        <v>2016.0</v>
      </c>
      <c r="C61" s="23" t="s">
        <v>35</v>
      </c>
    </row>
    <row r="62">
      <c r="A62" s="17">
        <v>2017.0</v>
      </c>
    </row>
    <row r="63">
      <c r="A63" s="17">
        <v>2018.0</v>
      </c>
    </row>
    <row r="64">
      <c r="A64" s="17">
        <v>2019.0</v>
      </c>
    </row>
    <row r="65">
      <c r="A65" s="17">
        <v>2020.0</v>
      </c>
    </row>
    <row r="66">
      <c r="A66" s="17">
        <v>2021.0</v>
      </c>
    </row>
    <row r="69">
      <c r="B69" s="11" t="s">
        <v>36</v>
      </c>
    </row>
    <row r="71">
      <c r="A71" s="17" t="s">
        <v>22</v>
      </c>
      <c r="B71" s="17" t="s">
        <v>37</v>
      </c>
    </row>
    <row r="72">
      <c r="A72" s="17">
        <v>2011.0</v>
      </c>
      <c r="B72" s="17">
        <v>55.5</v>
      </c>
    </row>
    <row r="73">
      <c r="A73" s="17">
        <v>2012.0</v>
      </c>
      <c r="B73" s="17">
        <v>-128.4</v>
      </c>
    </row>
    <row r="74">
      <c r="A74" s="17">
        <v>2013.0</v>
      </c>
      <c r="B74" s="17">
        <v>89.0</v>
      </c>
    </row>
    <row r="75">
      <c r="A75" s="17">
        <v>2014.0</v>
      </c>
      <c r="B75" s="17">
        <v>53.35</v>
      </c>
    </row>
    <row r="76">
      <c r="A76" s="17">
        <v>2015.0</v>
      </c>
      <c r="B76" s="17">
        <v>19.82</v>
      </c>
    </row>
    <row r="77">
      <c r="A77" s="17">
        <v>2016.0</v>
      </c>
      <c r="B77" s="17">
        <v>94.51</v>
      </c>
    </row>
    <row r="78">
      <c r="A78" s="17">
        <v>2017.0</v>
      </c>
      <c r="B78" s="17">
        <v>120.48</v>
      </c>
    </row>
    <row r="79">
      <c r="A79" s="17">
        <v>2018.0</v>
      </c>
      <c r="B79" s="17">
        <v>-27.04</v>
      </c>
    </row>
    <row r="80">
      <c r="A80" s="17">
        <v>2019.0</v>
      </c>
      <c r="B80" s="17">
        <v>2399.05</v>
      </c>
    </row>
    <row r="81">
      <c r="A81" s="17">
        <v>2020.0</v>
      </c>
      <c r="B81" s="17">
        <v>463.69</v>
      </c>
    </row>
    <row r="82">
      <c r="A82" s="17">
        <v>2021.0</v>
      </c>
      <c r="B82" s="17">
        <v>687.27</v>
      </c>
    </row>
  </sheetData>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8">
      <c r="E8" s="17" t="s">
        <v>38</v>
      </c>
    </row>
    <row r="10">
      <c r="E10" s="17" t="s">
        <v>39</v>
      </c>
    </row>
    <row r="11">
      <c r="E11" s="17" t="s">
        <v>40</v>
      </c>
    </row>
    <row r="12">
      <c r="E12" s="17" t="s">
        <v>41</v>
      </c>
    </row>
    <row r="13">
      <c r="E13" s="17" t="s">
        <v>42</v>
      </c>
    </row>
    <row r="14">
      <c r="E14" s="17" t="s">
        <v>43</v>
      </c>
    </row>
    <row r="15">
      <c r="E15" s="17" t="s">
        <v>44</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0.0"/>
    <col customWidth="1" min="2" max="2" width="31.14"/>
    <col customWidth="1" min="3" max="3" width="22.57"/>
    <col customWidth="1" min="4" max="4" width="32.43"/>
    <col customWidth="1" min="5" max="5" width="30.71"/>
    <col customWidth="1" min="6" max="6" width="36.86"/>
    <col customWidth="1" min="7" max="7" width="32.0"/>
    <col customWidth="1" min="8" max="26" width="8.71"/>
  </cols>
  <sheetData>
    <row r="1" ht="14.25" customHeight="1">
      <c r="C1" s="24" t="s">
        <v>45</v>
      </c>
    </row>
    <row r="2" ht="14.25" customHeight="1"/>
    <row r="3" ht="14.25" customHeight="1">
      <c r="A3" s="25" t="s">
        <v>22</v>
      </c>
      <c r="B3" s="26" t="s">
        <v>46</v>
      </c>
      <c r="C3" s="26" t="s">
        <v>47</v>
      </c>
      <c r="D3" s="26" t="s">
        <v>48</v>
      </c>
      <c r="E3" s="26" t="s">
        <v>49</v>
      </c>
      <c r="F3" s="26" t="s">
        <v>50</v>
      </c>
      <c r="G3" s="27" t="s">
        <v>51</v>
      </c>
    </row>
    <row r="4" ht="15.75" customHeight="1">
      <c r="A4" s="28" t="s">
        <v>52</v>
      </c>
      <c r="B4" s="29">
        <f>'47-Vishvavardhan 2'!B4</f>
        <v>1</v>
      </c>
      <c r="C4" s="30">
        <v>0.0098</v>
      </c>
      <c r="D4" s="31">
        <f>(B4/'47-Vishvavardhan 2'!E4)*100</f>
        <v>34.84320557</v>
      </c>
      <c r="E4" s="29">
        <f t="shared" ref="E4:E13" si="1">(B21-B20)/B20*100</f>
        <v>20.01078749</v>
      </c>
      <c r="F4" s="32" t="s">
        <v>53</v>
      </c>
      <c r="G4" s="33">
        <v>2.0</v>
      </c>
    </row>
    <row r="5" ht="14.25" customHeight="1">
      <c r="A5" s="28" t="s">
        <v>54</v>
      </c>
      <c r="B5" s="29">
        <f>'47-Vishvavardhan 2'!B5</f>
        <v>1</v>
      </c>
      <c r="C5" s="30">
        <v>0.0156</v>
      </c>
      <c r="D5" s="31">
        <f>(B5/'47-Vishvavardhan 2'!E5)*100</f>
        <v>27.2479564</v>
      </c>
      <c r="E5" s="29">
        <f t="shared" si="1"/>
        <v>4.494382022</v>
      </c>
      <c r="F5" s="34"/>
      <c r="G5" s="33">
        <v>26.0</v>
      </c>
    </row>
    <row r="6" ht="14.25" customHeight="1">
      <c r="A6" s="28" t="s">
        <v>55</v>
      </c>
      <c r="B6" s="29">
        <f>'47-Vishvavardhan 2'!B6</f>
        <v>0.8</v>
      </c>
      <c r="C6" s="30">
        <v>0.0103</v>
      </c>
      <c r="D6" s="31">
        <f>(B6/'47-Vishvavardhan 2'!E6)*100</f>
        <v>67.79661017</v>
      </c>
      <c r="E6" s="29">
        <f t="shared" si="1"/>
        <v>14.15053763</v>
      </c>
      <c r="F6" s="34"/>
      <c r="G6" s="33">
        <v>-11.0</v>
      </c>
    </row>
    <row r="7" ht="14.25" customHeight="1">
      <c r="A7" s="28" t="s">
        <v>56</v>
      </c>
      <c r="B7" s="29">
        <f>'47-Vishvavardhan 2'!B7</f>
        <v>0.8</v>
      </c>
      <c r="C7" s="30">
        <v>0.0118</v>
      </c>
      <c r="D7" s="31">
        <f>(B7/'47-Vishvavardhan 2'!E7)*100</f>
        <v>67.22689076</v>
      </c>
      <c r="E7" s="29">
        <f t="shared" si="1"/>
        <v>-10.47475509</v>
      </c>
      <c r="F7" s="34"/>
      <c r="G7" s="33">
        <v>-12.0</v>
      </c>
    </row>
    <row r="8" ht="14.25" customHeight="1">
      <c r="A8" s="28" t="s">
        <v>57</v>
      </c>
      <c r="B8" s="29">
        <f>'47-Vishvavardhan 2'!B8</f>
        <v>0.5</v>
      </c>
      <c r="C8" s="30">
        <v>0.0089</v>
      </c>
      <c r="D8" s="31">
        <f>(B8/'47-Vishvavardhan 2'!E8)*100</f>
        <v>-12.10653753</v>
      </c>
      <c r="E8" s="29">
        <f t="shared" si="1"/>
        <v>-22.43265993</v>
      </c>
      <c r="F8" s="34"/>
      <c r="G8" s="33">
        <v>11.0</v>
      </c>
    </row>
    <row r="9" ht="14.25" customHeight="1">
      <c r="A9" s="28" t="s">
        <v>58</v>
      </c>
      <c r="B9" s="29">
        <f>'47-Vishvavardhan 2'!B9</f>
        <v>0.7</v>
      </c>
      <c r="C9" s="30">
        <v>0.0084</v>
      </c>
      <c r="D9" s="31">
        <f>(B9/'47-Vishvavardhan 2'!E9)*100</f>
        <v>-9.749303621</v>
      </c>
      <c r="E9" s="29">
        <f t="shared" si="1"/>
        <v>4.395008139</v>
      </c>
      <c r="F9" s="34"/>
      <c r="G9" s="33">
        <v>36.0</v>
      </c>
    </row>
    <row r="10" ht="14.25" customHeight="1">
      <c r="A10" s="28" t="s">
        <v>59</v>
      </c>
      <c r="B10" s="29">
        <f>'47-Vishvavardhan 2'!B10</f>
        <v>1</v>
      </c>
      <c r="C10" s="30">
        <v>0.0069</v>
      </c>
      <c r="D10" s="31">
        <f>(B10/'47-Vishvavardhan 2'!E10)*100</f>
        <v>59.88023952</v>
      </c>
      <c r="E10" s="29">
        <f t="shared" si="1"/>
        <v>38.35758836</v>
      </c>
      <c r="F10" s="34"/>
      <c r="G10" s="33">
        <v>-47.0</v>
      </c>
    </row>
    <row r="11" ht="14.25" customHeight="1">
      <c r="A11" s="28" t="s">
        <v>60</v>
      </c>
      <c r="B11" s="29">
        <f>'47-Vishvavardhan 2'!B11</f>
        <v>1.5</v>
      </c>
      <c r="C11" s="30">
        <v>0.0203</v>
      </c>
      <c r="D11" s="31">
        <f>(B11/'47-Vishvavardhan 2'!E11)*100</f>
        <v>2.518891688</v>
      </c>
      <c r="E11" s="29">
        <f t="shared" si="1"/>
        <v>66.4162284</v>
      </c>
      <c r="F11" s="34"/>
      <c r="G11" s="33">
        <v>14.0</v>
      </c>
    </row>
    <row r="12" ht="14.25" customHeight="1">
      <c r="A12" s="28" t="s">
        <v>61</v>
      </c>
      <c r="B12" s="29">
        <f>'47-Vishvavardhan 2'!B12</f>
        <v>0.2</v>
      </c>
      <c r="C12" s="30">
        <v>0.0028</v>
      </c>
      <c r="D12" s="31">
        <f>(B12/'47-Vishvavardhan 2'!E12)*100</f>
        <v>1.260239445</v>
      </c>
      <c r="E12" s="29">
        <f t="shared" si="1"/>
        <v>-57.2234763</v>
      </c>
      <c r="F12" s="34"/>
      <c r="G12" s="33">
        <v>-27.0</v>
      </c>
    </row>
    <row r="13" ht="14.25" customHeight="1">
      <c r="A13" s="28" t="s">
        <v>62</v>
      </c>
      <c r="B13" s="29">
        <f>'47-Vishvavardhan 2'!B13</f>
        <v>0</v>
      </c>
      <c r="C13" s="30">
        <v>0.0</v>
      </c>
      <c r="D13" s="31">
        <f>(B13/'47-Vishvavardhan 2'!E13)*100</f>
        <v>0</v>
      </c>
      <c r="E13" s="29">
        <f t="shared" si="1"/>
        <v>-37.04485488</v>
      </c>
      <c r="F13" s="35"/>
      <c r="G13" s="33">
        <v>141.0</v>
      </c>
    </row>
    <row r="14" ht="14.25" customHeight="1">
      <c r="A14" s="36"/>
      <c r="B14" s="36"/>
      <c r="C14" s="36"/>
      <c r="D14" s="36"/>
      <c r="E14" s="36"/>
      <c r="F14" s="36"/>
      <c r="G14" s="36"/>
    </row>
    <row r="15" ht="14.25" customHeight="1">
      <c r="A15" s="36"/>
      <c r="B15" s="36"/>
      <c r="C15" s="36"/>
      <c r="D15" s="36"/>
      <c r="E15" s="36"/>
      <c r="F15" s="36"/>
      <c r="G15" s="36"/>
    </row>
    <row r="16" ht="14.25" customHeight="1">
      <c r="A16" s="36"/>
      <c r="B16" s="36"/>
      <c r="C16" s="36"/>
      <c r="D16" s="36"/>
      <c r="E16" s="36"/>
      <c r="F16" s="36"/>
      <c r="G16" s="36"/>
    </row>
    <row r="17" ht="14.25" customHeight="1">
      <c r="A17" s="36"/>
      <c r="B17" s="36"/>
      <c r="C17" s="36"/>
      <c r="D17" s="36"/>
      <c r="E17" s="36"/>
      <c r="F17" s="36"/>
      <c r="G17" s="36"/>
    </row>
    <row r="18" ht="17.25" customHeight="1">
      <c r="A18" s="37" t="s">
        <v>22</v>
      </c>
      <c r="B18" s="38" t="s">
        <v>63</v>
      </c>
      <c r="C18" s="36"/>
      <c r="D18" s="36"/>
      <c r="E18" s="36"/>
      <c r="F18" s="36"/>
      <c r="G18" s="36"/>
    </row>
    <row r="19" ht="17.25" customHeight="1">
      <c r="A19" s="28">
        <v>2010.0</v>
      </c>
      <c r="B19" s="33">
        <f>'47-Vishvavardhan 2'!B18</f>
        <v>1591</v>
      </c>
      <c r="C19" s="36"/>
      <c r="D19" s="36"/>
      <c r="E19" s="36"/>
      <c r="F19" s="39" t="s">
        <v>64</v>
      </c>
      <c r="G19" s="36"/>
    </row>
    <row r="20" ht="14.25" customHeight="1">
      <c r="A20" s="28">
        <v>2011.0</v>
      </c>
      <c r="B20" s="33">
        <f>'47-Vishvavardhan 2'!B19</f>
        <v>1854</v>
      </c>
      <c r="C20" s="36"/>
      <c r="D20" s="36"/>
      <c r="E20" s="36"/>
      <c r="F20" s="40" t="s">
        <v>65</v>
      </c>
      <c r="G20" s="41"/>
      <c r="H20" s="41"/>
      <c r="I20" s="41"/>
      <c r="J20" s="41"/>
      <c r="K20" s="41"/>
      <c r="L20" s="41"/>
      <c r="M20" s="41"/>
      <c r="N20" s="41"/>
      <c r="O20" s="42"/>
    </row>
    <row r="21" ht="14.25" customHeight="1">
      <c r="A21" s="28">
        <v>2012.0</v>
      </c>
      <c r="B21" s="33">
        <f>'47-Vishvavardhan 2'!B20</f>
        <v>2225</v>
      </c>
      <c r="C21" s="36"/>
      <c r="D21" s="36"/>
      <c r="E21" s="36"/>
      <c r="F21" s="43" t="s">
        <v>66</v>
      </c>
      <c r="G21" s="44"/>
      <c r="H21" s="44"/>
      <c r="I21" s="44"/>
      <c r="J21" s="44"/>
      <c r="K21" s="44"/>
      <c r="L21" s="44"/>
      <c r="M21" s="44"/>
      <c r="N21" s="44"/>
      <c r="O21" s="45"/>
    </row>
    <row r="22" ht="14.25" customHeight="1">
      <c r="A22" s="28">
        <v>2013.0</v>
      </c>
      <c r="B22" s="33">
        <f>'47-Vishvavardhan 2'!B21</f>
        <v>2325</v>
      </c>
      <c r="C22" s="36"/>
      <c r="D22" s="36"/>
      <c r="E22" s="36"/>
      <c r="F22" s="36"/>
      <c r="G22" s="36"/>
    </row>
    <row r="23" ht="14.25" customHeight="1">
      <c r="A23" s="28">
        <v>2014.0</v>
      </c>
      <c r="B23" s="33">
        <f>'47-Vishvavardhan 2'!B22</f>
        <v>2654</v>
      </c>
      <c r="C23" s="36"/>
      <c r="D23" s="36"/>
      <c r="E23" s="36"/>
      <c r="F23" s="36"/>
      <c r="G23" s="36"/>
    </row>
    <row r="24" ht="14.25" customHeight="1">
      <c r="A24" s="28">
        <v>2015.0</v>
      </c>
      <c r="B24" s="33">
        <f>'47-Vishvavardhan 2'!B23</f>
        <v>2376</v>
      </c>
      <c r="C24" s="36"/>
      <c r="D24" s="36"/>
      <c r="E24" s="36"/>
      <c r="F24" s="36"/>
      <c r="G24" s="36"/>
    </row>
    <row r="25" ht="14.25" customHeight="1">
      <c r="A25" s="28">
        <v>2016.0</v>
      </c>
      <c r="B25" s="33">
        <f>'47-Vishvavardhan 2'!B24</f>
        <v>1843</v>
      </c>
      <c r="C25" s="36"/>
      <c r="D25" s="36"/>
      <c r="E25" s="36"/>
      <c r="F25" s="36"/>
      <c r="G25" s="36"/>
    </row>
    <row r="26" ht="14.25" customHeight="1">
      <c r="A26" s="28">
        <v>2017.0</v>
      </c>
      <c r="B26" s="33">
        <f>'47-Vishvavardhan 2'!B25</f>
        <v>1924</v>
      </c>
      <c r="C26" s="36"/>
      <c r="D26" s="36"/>
      <c r="E26" s="36"/>
      <c r="F26" s="36"/>
      <c r="G26" s="36"/>
    </row>
    <row r="27" ht="14.25" customHeight="1">
      <c r="A27" s="28">
        <v>2018.0</v>
      </c>
      <c r="B27" s="33">
        <f>'47-Vishvavardhan 2'!B26</f>
        <v>2662</v>
      </c>
      <c r="C27" s="36"/>
      <c r="D27" s="36"/>
      <c r="E27" s="36"/>
      <c r="F27" s="36"/>
      <c r="G27" s="36"/>
    </row>
    <row r="28" ht="14.25" customHeight="1">
      <c r="A28" s="28">
        <v>2019.0</v>
      </c>
      <c r="B28" s="33">
        <f>'47-Vishvavardhan 2'!B27</f>
        <v>4430</v>
      </c>
      <c r="C28" s="36"/>
      <c r="D28" s="36"/>
      <c r="E28" s="36"/>
      <c r="F28" s="36"/>
      <c r="G28" s="36"/>
    </row>
    <row r="29" ht="14.25" customHeight="1">
      <c r="A29" s="28">
        <v>2020.0</v>
      </c>
      <c r="B29" s="33">
        <f>'47-Vishvavardhan 2'!B28</f>
        <v>1895</v>
      </c>
      <c r="C29" s="36"/>
      <c r="D29" s="36"/>
      <c r="E29" s="36"/>
      <c r="F29" s="36"/>
      <c r="G29" s="36"/>
    </row>
    <row r="30" ht="14.25" customHeight="1">
      <c r="A30" s="28">
        <v>2021.0</v>
      </c>
      <c r="B30" s="33">
        <f>'47-Vishvavardhan 2'!B29</f>
        <v>1193</v>
      </c>
      <c r="C30" s="36"/>
      <c r="D30" s="36"/>
      <c r="E30" s="36"/>
      <c r="F30" s="36"/>
      <c r="G30" s="36"/>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C1:E1"/>
    <mergeCell ref="F4:F13"/>
    <mergeCell ref="F20:O20"/>
    <mergeCell ref="F21:O21"/>
  </mergeCells>
  <hyperlinks>
    <hyperlink r:id="rId1" location="cash-flow" ref="F20"/>
    <hyperlink r:id="rId2" location="past" ref="F21"/>
  </hyperlinks>
  <printOptions/>
  <pageMargins bottom="0.75" footer="0.0" header="0.0" left="0.7" right="0.7" top="0.75"/>
  <pageSetup orientation="portrait"/>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5.71"/>
    <col customWidth="1" min="2" max="2" width="16.14"/>
    <col customWidth="1" min="3" max="3" width="30.86"/>
    <col customWidth="1" min="4" max="4" width="16.86"/>
    <col customWidth="1" min="5" max="5" width="27.0"/>
    <col customWidth="1" min="6" max="6" width="30.14"/>
    <col customWidth="1" min="7" max="7" width="26.86"/>
    <col customWidth="1" min="8" max="26" width="8.71"/>
  </cols>
  <sheetData>
    <row r="1" ht="39.75" customHeight="1">
      <c r="C1" s="46" t="s">
        <v>67</v>
      </c>
    </row>
    <row r="2" ht="14.25" customHeight="1"/>
    <row r="3" ht="14.25" customHeight="1">
      <c r="A3" s="25" t="s">
        <v>22</v>
      </c>
      <c r="B3" s="37" t="s">
        <v>68</v>
      </c>
      <c r="C3" s="37" t="s">
        <v>69</v>
      </c>
      <c r="D3" s="37" t="s">
        <v>47</v>
      </c>
      <c r="E3" s="37" t="s">
        <v>70</v>
      </c>
      <c r="F3" s="37" t="s">
        <v>48</v>
      </c>
      <c r="G3" s="37" t="s">
        <v>49</v>
      </c>
    </row>
    <row r="4" ht="14.25" customHeight="1">
      <c r="A4" s="28" t="s">
        <v>52</v>
      </c>
      <c r="B4" s="29">
        <v>1.0</v>
      </c>
      <c r="C4" s="29">
        <f t="shared" ref="C4:C12" si="1">(B4/D4)</f>
        <v>102.0408163</v>
      </c>
      <c r="D4" s="30">
        <f>'47-Vishvavardhan 1'!C4</f>
        <v>0.0098</v>
      </c>
      <c r="E4" s="33">
        <v>2.87</v>
      </c>
      <c r="F4" s="31">
        <f t="shared" ref="F4:F13" si="2">(B4/E4)*100</f>
        <v>34.84320557</v>
      </c>
      <c r="G4" s="29">
        <f t="shared" ref="G4:G13" si="3">(B20-B19)/B19*100</f>
        <v>20.01078749</v>
      </c>
    </row>
    <row r="5" ht="14.25" customHeight="1">
      <c r="A5" s="28" t="s">
        <v>54</v>
      </c>
      <c r="B5" s="29">
        <v>1.0</v>
      </c>
      <c r="C5" s="29">
        <f t="shared" si="1"/>
        <v>64.1025641</v>
      </c>
      <c r="D5" s="30">
        <f>'47-Vishvavardhan 1'!C5</f>
        <v>0.0156</v>
      </c>
      <c r="E5" s="33">
        <v>3.67</v>
      </c>
      <c r="F5" s="31">
        <f t="shared" si="2"/>
        <v>27.2479564</v>
      </c>
      <c r="G5" s="29">
        <f t="shared" si="3"/>
        <v>4.494382022</v>
      </c>
    </row>
    <row r="6" ht="14.25" customHeight="1">
      <c r="A6" s="28" t="s">
        <v>55</v>
      </c>
      <c r="B6" s="29">
        <v>0.8</v>
      </c>
      <c r="C6" s="29">
        <f t="shared" si="1"/>
        <v>77.66990291</v>
      </c>
      <c r="D6" s="30">
        <f>'47-Vishvavardhan 1'!C6</f>
        <v>0.0103</v>
      </c>
      <c r="E6" s="33">
        <v>1.18</v>
      </c>
      <c r="F6" s="31">
        <f t="shared" si="2"/>
        <v>67.79661017</v>
      </c>
      <c r="G6" s="29">
        <f t="shared" si="3"/>
        <v>14.15053763</v>
      </c>
    </row>
    <row r="7" ht="14.25" customHeight="1">
      <c r="A7" s="28" t="s">
        <v>56</v>
      </c>
      <c r="B7" s="29">
        <v>0.8</v>
      </c>
      <c r="C7" s="29">
        <f t="shared" si="1"/>
        <v>67.79661017</v>
      </c>
      <c r="D7" s="30">
        <f>'47-Vishvavardhan 1'!C7</f>
        <v>0.0118</v>
      </c>
      <c r="E7" s="33">
        <v>1.19</v>
      </c>
      <c r="F7" s="31">
        <f t="shared" si="2"/>
        <v>67.22689076</v>
      </c>
      <c r="G7" s="29">
        <f t="shared" si="3"/>
        <v>-10.47475509</v>
      </c>
    </row>
    <row r="8" ht="14.25" customHeight="1">
      <c r="A8" s="28" t="s">
        <v>57</v>
      </c>
      <c r="B8" s="29">
        <v>0.5</v>
      </c>
      <c r="C8" s="29">
        <f t="shared" si="1"/>
        <v>56.17977528</v>
      </c>
      <c r="D8" s="30">
        <f>'47-Vishvavardhan 1'!C8</f>
        <v>0.0089</v>
      </c>
      <c r="E8" s="33">
        <v>-4.13</v>
      </c>
      <c r="F8" s="31">
        <f t="shared" si="2"/>
        <v>-12.10653753</v>
      </c>
      <c r="G8" s="29">
        <f t="shared" si="3"/>
        <v>-22.43265993</v>
      </c>
    </row>
    <row r="9" ht="14.25" customHeight="1">
      <c r="A9" s="28" t="s">
        <v>58</v>
      </c>
      <c r="B9" s="29">
        <v>0.7</v>
      </c>
      <c r="C9" s="29">
        <f t="shared" si="1"/>
        <v>83.33333333</v>
      </c>
      <c r="D9" s="30">
        <f>'47-Vishvavardhan 1'!C9</f>
        <v>0.0084</v>
      </c>
      <c r="E9" s="33">
        <v>-7.18</v>
      </c>
      <c r="F9" s="31">
        <f t="shared" si="2"/>
        <v>-9.749303621</v>
      </c>
      <c r="G9" s="29">
        <f t="shared" si="3"/>
        <v>4.395008139</v>
      </c>
    </row>
    <row r="10" ht="14.25" customHeight="1">
      <c r="A10" s="28" t="s">
        <v>59</v>
      </c>
      <c r="B10" s="29">
        <v>1.0</v>
      </c>
      <c r="C10" s="29">
        <f t="shared" si="1"/>
        <v>144.9275362</v>
      </c>
      <c r="D10" s="30">
        <f>'47-Vishvavardhan 1'!C10</f>
        <v>0.0069</v>
      </c>
      <c r="E10" s="33">
        <v>1.67</v>
      </c>
      <c r="F10" s="31">
        <f t="shared" si="2"/>
        <v>59.88023952</v>
      </c>
      <c r="G10" s="29">
        <f t="shared" si="3"/>
        <v>38.35758836</v>
      </c>
    </row>
    <row r="11" ht="14.25" customHeight="1">
      <c r="A11" s="28" t="s">
        <v>60</v>
      </c>
      <c r="B11" s="29">
        <v>1.5</v>
      </c>
      <c r="C11" s="29">
        <f t="shared" si="1"/>
        <v>73.89162562</v>
      </c>
      <c r="D11" s="30">
        <f>'47-Vishvavardhan 1'!C11</f>
        <v>0.0203</v>
      </c>
      <c r="E11" s="33">
        <v>59.55</v>
      </c>
      <c r="F11" s="31">
        <f t="shared" si="2"/>
        <v>2.518891688</v>
      </c>
      <c r="G11" s="29">
        <f t="shared" si="3"/>
        <v>66.4162284</v>
      </c>
    </row>
    <row r="12" ht="14.25" customHeight="1">
      <c r="A12" s="28" t="s">
        <v>61</v>
      </c>
      <c r="B12" s="29">
        <v>0.2</v>
      </c>
      <c r="C12" s="29">
        <f t="shared" si="1"/>
        <v>71.42857143</v>
      </c>
      <c r="D12" s="30">
        <f>'47-Vishvavardhan 1'!C12</f>
        <v>0.0028</v>
      </c>
      <c r="E12" s="33">
        <v>15.87</v>
      </c>
      <c r="F12" s="31">
        <f t="shared" si="2"/>
        <v>1.260239445</v>
      </c>
      <c r="G12" s="29">
        <f t="shared" si="3"/>
        <v>-57.2234763</v>
      </c>
    </row>
    <row r="13" ht="14.25" customHeight="1">
      <c r="A13" s="28" t="s">
        <v>62</v>
      </c>
      <c r="B13" s="29">
        <v>0.0</v>
      </c>
      <c r="C13" s="29">
        <v>0.0</v>
      </c>
      <c r="D13" s="30">
        <f>'47-Vishvavardhan 1'!C13</f>
        <v>0</v>
      </c>
      <c r="E13" s="33">
        <v>-22.71</v>
      </c>
      <c r="F13" s="31">
        <f t="shared" si="2"/>
        <v>0</v>
      </c>
      <c r="G13" s="29">
        <f t="shared" si="3"/>
        <v>-37.04485488</v>
      </c>
    </row>
    <row r="14" ht="14.25" customHeight="1"/>
    <row r="15" ht="14.25" customHeight="1"/>
    <row r="16" ht="14.25" customHeight="1">
      <c r="A16" s="47"/>
      <c r="B16" s="48"/>
    </row>
    <row r="17" ht="14.25" customHeight="1">
      <c r="A17" s="37" t="s">
        <v>22</v>
      </c>
      <c r="B17" s="37" t="s">
        <v>63</v>
      </c>
    </row>
    <row r="18" ht="14.25" customHeight="1">
      <c r="A18" s="28">
        <v>2010.0</v>
      </c>
      <c r="B18" s="33">
        <v>1591.0</v>
      </c>
      <c r="D18" s="47"/>
      <c r="E18" s="48"/>
    </row>
    <row r="19" ht="14.25" customHeight="1">
      <c r="A19" s="28">
        <v>2011.0</v>
      </c>
      <c r="B19" s="33">
        <v>1854.0</v>
      </c>
      <c r="D19" s="49"/>
      <c r="E19" s="50"/>
    </row>
    <row r="20" ht="14.25" customHeight="1">
      <c r="A20" s="28">
        <v>2012.0</v>
      </c>
      <c r="B20" s="33">
        <v>2225.0</v>
      </c>
      <c r="D20" s="49"/>
      <c r="E20" s="50"/>
    </row>
    <row r="21" ht="14.25" customHeight="1">
      <c r="A21" s="28">
        <v>2013.0</v>
      </c>
      <c r="B21" s="33">
        <v>2325.0</v>
      </c>
      <c r="D21" s="49"/>
      <c r="E21" s="50"/>
    </row>
    <row r="22" ht="14.25" customHeight="1">
      <c r="A22" s="28">
        <v>2014.0</v>
      </c>
      <c r="B22" s="33">
        <v>2654.0</v>
      </c>
      <c r="D22" s="49"/>
      <c r="E22" s="50"/>
    </row>
    <row r="23" ht="14.25" customHeight="1">
      <c r="A23" s="28">
        <v>2015.0</v>
      </c>
      <c r="B23" s="33">
        <v>2376.0</v>
      </c>
      <c r="D23" s="49"/>
      <c r="E23" s="50"/>
    </row>
    <row r="24" ht="14.25" customHeight="1">
      <c r="A24" s="28">
        <v>2016.0</v>
      </c>
      <c r="B24" s="33">
        <v>1843.0</v>
      </c>
      <c r="D24" s="49"/>
      <c r="E24" s="50"/>
    </row>
    <row r="25" ht="14.25" customHeight="1">
      <c r="A25" s="28">
        <v>2017.0</v>
      </c>
      <c r="B25" s="33">
        <v>1924.0</v>
      </c>
      <c r="D25" s="49"/>
      <c r="E25" s="50"/>
    </row>
    <row r="26" ht="14.25" customHeight="1">
      <c r="A26" s="28">
        <v>2018.0</v>
      </c>
      <c r="B26" s="33">
        <v>2662.0</v>
      </c>
      <c r="D26" s="49"/>
      <c r="E26" s="50"/>
    </row>
    <row r="27" ht="14.25" customHeight="1">
      <c r="A27" s="28">
        <v>2019.0</v>
      </c>
      <c r="B27" s="33">
        <v>4430.0</v>
      </c>
      <c r="D27" s="49"/>
      <c r="E27" s="50"/>
    </row>
    <row r="28" ht="14.25" customHeight="1">
      <c r="A28" s="28">
        <v>2020.0</v>
      </c>
      <c r="B28" s="33">
        <v>1895.0</v>
      </c>
      <c r="D28" s="49"/>
      <c r="E28" s="50"/>
    </row>
    <row r="29" ht="14.25" customHeight="1">
      <c r="A29" s="28">
        <v>2021.0</v>
      </c>
      <c r="B29" s="33">
        <v>1193.0</v>
      </c>
      <c r="D29" s="49"/>
      <c r="E29" s="50"/>
    </row>
    <row r="30" ht="14.25" customHeight="1">
      <c r="D30" s="49"/>
      <c r="E30" s="50"/>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1:E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20.43"/>
    <col customWidth="1" min="4" max="4" width="22.0"/>
  </cols>
  <sheetData>
    <row r="1">
      <c r="A1" s="51" t="s">
        <v>12</v>
      </c>
    </row>
    <row r="2">
      <c r="A2" s="52"/>
    </row>
    <row r="3">
      <c r="A3" s="53"/>
    </row>
    <row r="4">
      <c r="B4" s="54" t="s">
        <v>47</v>
      </c>
      <c r="C4" s="3"/>
    </row>
    <row r="5">
      <c r="B5" s="55" t="s">
        <v>22</v>
      </c>
      <c r="C5" s="56" t="s">
        <v>47</v>
      </c>
    </row>
    <row r="6">
      <c r="B6" s="57">
        <v>2011.0</v>
      </c>
      <c r="C6" s="58">
        <v>0.0093</v>
      </c>
    </row>
    <row r="7">
      <c r="B7" s="57">
        <v>2012.0</v>
      </c>
      <c r="C7" s="58">
        <v>0.0186</v>
      </c>
    </row>
    <row r="8">
      <c r="B8" s="57">
        <v>2013.0</v>
      </c>
      <c r="C8" s="58">
        <v>0.0142</v>
      </c>
    </row>
    <row r="9">
      <c r="B9" s="57">
        <v>2014.0</v>
      </c>
      <c r="C9" s="58">
        <v>0.0125</v>
      </c>
    </row>
    <row r="10">
      <c r="B10" s="57">
        <v>2015.0</v>
      </c>
      <c r="C10" s="58">
        <v>0.0326</v>
      </c>
    </row>
    <row r="11">
      <c r="B11" s="57">
        <v>2016.0</v>
      </c>
      <c r="C11" s="58">
        <v>0.0121</v>
      </c>
    </row>
    <row r="12">
      <c r="B12" s="57">
        <v>2017.0</v>
      </c>
      <c r="C12" s="58">
        <v>0.0132</v>
      </c>
    </row>
    <row r="13">
      <c r="B13" s="57">
        <v>2018.0</v>
      </c>
      <c r="C13" s="58">
        <v>0.0242</v>
      </c>
    </row>
    <row r="14">
      <c r="B14" s="57">
        <v>2019.0</v>
      </c>
      <c r="C14" s="58">
        <v>0.02</v>
      </c>
    </row>
    <row r="15">
      <c r="B15" s="57">
        <v>2020.0</v>
      </c>
      <c r="C15" s="58">
        <v>0.0194</v>
      </c>
    </row>
    <row r="16">
      <c r="B16" s="57">
        <v>2021.0</v>
      </c>
      <c r="C16" s="58">
        <v>0.0194</v>
      </c>
    </row>
    <row r="20">
      <c r="B20" s="59" t="s">
        <v>71</v>
      </c>
      <c r="C20" s="3"/>
    </row>
    <row r="21">
      <c r="B21" s="55" t="s">
        <v>22</v>
      </c>
      <c r="C21" s="55" t="s">
        <v>71</v>
      </c>
    </row>
    <row r="22">
      <c r="B22" s="57">
        <v>2011.0</v>
      </c>
      <c r="C22" s="60">
        <v>0.07</v>
      </c>
    </row>
    <row r="23">
      <c r="B23" s="57">
        <v>2012.0</v>
      </c>
      <c r="C23" s="60">
        <v>0.09</v>
      </c>
    </row>
    <row r="24">
      <c r="B24" s="57">
        <v>2013.0</v>
      </c>
      <c r="C24" s="60">
        <v>0.2</v>
      </c>
    </row>
    <row r="25">
      <c r="B25" s="57">
        <v>2014.0</v>
      </c>
      <c r="C25" s="60">
        <v>0.11</v>
      </c>
    </row>
    <row r="26">
      <c r="B26" s="57">
        <v>2015.0</v>
      </c>
      <c r="C26" s="60">
        <v>0.1</v>
      </c>
    </row>
    <row r="27">
      <c r="B27" s="57">
        <v>2016.0</v>
      </c>
      <c r="C27" s="60">
        <v>0.16</v>
      </c>
    </row>
    <row r="28">
      <c r="B28" s="57">
        <v>2017.0</v>
      </c>
      <c r="C28" s="60">
        <v>0.15</v>
      </c>
    </row>
    <row r="29">
      <c r="B29" s="57">
        <v>2018.0</v>
      </c>
      <c r="C29" s="60">
        <v>0.08</v>
      </c>
    </row>
    <row r="30">
      <c r="B30" s="57">
        <v>2019.0</v>
      </c>
      <c r="C30" s="60">
        <v>0.14</v>
      </c>
    </row>
    <row r="31">
      <c r="B31" s="57">
        <v>2020.0</v>
      </c>
      <c r="C31" s="60">
        <v>0.0</v>
      </c>
    </row>
    <row r="32">
      <c r="B32" s="57">
        <v>2021.0</v>
      </c>
      <c r="C32" s="60">
        <v>0.24</v>
      </c>
    </row>
    <row r="36">
      <c r="B36" s="61" t="s">
        <v>72</v>
      </c>
      <c r="C36" s="2"/>
      <c r="D36" s="3"/>
    </row>
    <row r="37">
      <c r="B37" s="55" t="s">
        <v>22</v>
      </c>
      <c r="C37" s="62" t="s">
        <v>73</v>
      </c>
      <c r="D37" s="55" t="s">
        <v>72</v>
      </c>
    </row>
    <row r="38">
      <c r="B38" s="57">
        <v>2011.0</v>
      </c>
      <c r="C38" s="63">
        <v>3606.81</v>
      </c>
      <c r="D38" s="64">
        <v>0.079832</v>
      </c>
    </row>
    <row r="39">
      <c r="B39" s="57">
        <v>2012.0</v>
      </c>
      <c r="C39" s="63">
        <v>3918.0</v>
      </c>
      <c r="D39" s="65">
        <f t="shared" ref="D39:D48" si="1">((C39-C38)/C38)</f>
        <v>0.08627845659</v>
      </c>
    </row>
    <row r="40">
      <c r="B40" s="57">
        <v>2013.0</v>
      </c>
      <c r="C40" s="63">
        <v>4159.71</v>
      </c>
      <c r="D40" s="65">
        <f t="shared" si="1"/>
        <v>0.06169218989</v>
      </c>
    </row>
    <row r="41">
      <c r="B41" s="57">
        <v>2014.0</v>
      </c>
      <c r="C41" s="63">
        <v>5171.31</v>
      </c>
      <c r="D41" s="65">
        <f t="shared" si="1"/>
        <v>0.2431900301</v>
      </c>
    </row>
    <row r="42">
      <c r="B42" s="57">
        <v>2015.0</v>
      </c>
      <c r="C42" s="63">
        <v>5742.03</v>
      </c>
      <c r="D42" s="65">
        <f t="shared" si="1"/>
        <v>0.1103627514</v>
      </c>
    </row>
    <row r="43">
      <c r="B43" s="57">
        <v>2016.0</v>
      </c>
      <c r="C43" s="63">
        <v>5587.14</v>
      </c>
      <c r="D43" s="65">
        <f t="shared" si="1"/>
        <v>-0.0269747807</v>
      </c>
    </row>
    <row r="44">
      <c r="B44" s="57">
        <v>2017.0</v>
      </c>
      <c r="C44" s="63">
        <v>5728.29</v>
      </c>
      <c r="D44" s="65">
        <f t="shared" si="1"/>
        <v>0.02526337267</v>
      </c>
    </row>
    <row r="45">
      <c r="B45" s="57">
        <v>2018.0</v>
      </c>
      <c r="C45" s="63">
        <v>5851.37</v>
      </c>
      <c r="D45" s="65">
        <f t="shared" si="1"/>
        <v>0.02148634235</v>
      </c>
    </row>
    <row r="46">
      <c r="B46" s="57">
        <v>2019.0</v>
      </c>
      <c r="C46" s="63">
        <v>6414.58</v>
      </c>
      <c r="D46" s="65">
        <f t="shared" si="1"/>
        <v>0.09625267245</v>
      </c>
    </row>
    <row r="47">
      <c r="B47" s="57">
        <v>2020.0</v>
      </c>
      <c r="C47" s="63">
        <v>6325.15</v>
      </c>
      <c r="D47" s="65">
        <f t="shared" si="1"/>
        <v>-0.01394167662</v>
      </c>
    </row>
    <row r="48">
      <c r="B48" s="57">
        <v>2021.0</v>
      </c>
      <c r="C48" s="63">
        <v>5787.64</v>
      </c>
      <c r="D48" s="65">
        <f t="shared" si="1"/>
        <v>-0.08497980285</v>
      </c>
    </row>
    <row r="51">
      <c r="B51" s="66" t="s">
        <v>50</v>
      </c>
      <c r="C51" s="3"/>
      <c r="D51" s="67"/>
    </row>
    <row r="52">
      <c r="B52" s="55" t="s">
        <v>22</v>
      </c>
      <c r="C52" s="68" t="s">
        <v>74</v>
      </c>
      <c r="D52" s="69"/>
    </row>
    <row r="53">
      <c r="B53" s="57">
        <v>2011.0</v>
      </c>
      <c r="C53" s="57">
        <v>0.0</v>
      </c>
    </row>
    <row r="54">
      <c r="B54" s="57">
        <v>2012.0</v>
      </c>
      <c r="C54" s="57">
        <v>0.0</v>
      </c>
    </row>
    <row r="55">
      <c r="B55" s="57">
        <v>2013.0</v>
      </c>
      <c r="C55" s="57">
        <v>0.0</v>
      </c>
    </row>
    <row r="56">
      <c r="B56" s="57">
        <v>2014.0</v>
      </c>
      <c r="C56" s="57">
        <v>0.0</v>
      </c>
    </row>
    <row r="57">
      <c r="B57" s="57">
        <v>2015.0</v>
      </c>
      <c r="C57" s="57">
        <v>0.0</v>
      </c>
    </row>
    <row r="58">
      <c r="B58" s="57">
        <v>2016.0</v>
      </c>
      <c r="C58" s="57">
        <v>720.0</v>
      </c>
    </row>
    <row r="59">
      <c r="B59" s="57">
        <v>2017.0</v>
      </c>
      <c r="C59" s="57">
        <v>0.0</v>
      </c>
    </row>
    <row r="60">
      <c r="B60" s="57">
        <v>2018.0</v>
      </c>
      <c r="C60" s="57">
        <v>0.0</v>
      </c>
    </row>
    <row r="61">
      <c r="B61" s="57">
        <v>2019.0</v>
      </c>
      <c r="C61" s="57">
        <v>0.0</v>
      </c>
    </row>
    <row r="62">
      <c r="B62" s="57">
        <v>2020.0</v>
      </c>
      <c r="C62" s="57">
        <v>0.0</v>
      </c>
    </row>
    <row r="63">
      <c r="B63" s="57">
        <v>2021.0</v>
      </c>
      <c r="C63" s="57">
        <v>0.0</v>
      </c>
    </row>
    <row r="67">
      <c r="B67" s="70" t="s">
        <v>75</v>
      </c>
      <c r="C67" s="3"/>
    </row>
    <row r="68">
      <c r="B68" s="55" t="s">
        <v>22</v>
      </c>
      <c r="C68" s="55" t="s">
        <v>76</v>
      </c>
    </row>
    <row r="69">
      <c r="B69" s="57">
        <v>2011.0</v>
      </c>
      <c r="C69" s="71">
        <f>'48-jatin-2'!$C$103+'48-jatin-2'!$C$111+'48-jatin-2'!$C$121+'48-jatin-2'!$C$122</f>
        <v>204</v>
      </c>
    </row>
    <row r="70">
      <c r="B70" s="57">
        <v>2012.0</v>
      </c>
      <c r="C70" s="71">
        <f>'48-jatin-2'!$D$103+'48-jatin-2'!$D$111+'48-jatin-2'!$D$121+'48-jatin-2'!$D$122</f>
        <v>56</v>
      </c>
    </row>
    <row r="71">
      <c r="B71" s="57">
        <v>2013.0</v>
      </c>
      <c r="C71" s="71">
        <f>'48-jatin-2'!$E$103+'48-jatin-2'!$E$111+'48-jatin-2'!$E$121+'48-jatin-2'!$E$122</f>
        <v>-61</v>
      </c>
    </row>
    <row r="72">
      <c r="B72" s="57">
        <v>2014.0</v>
      </c>
      <c r="C72" s="71">
        <f>'48-jatin-2'!$F$103+'48-jatin-2'!$F$111+'48-jatin-2'!$F$121+'48-jatin-2'!$F$122</f>
        <v>225</v>
      </c>
    </row>
    <row r="73">
      <c r="B73" s="57">
        <v>2015.0</v>
      </c>
      <c r="C73" s="71">
        <f>'48-jatin-2'!$G$103+'48-jatin-2'!$G$111+'48-jatin-2'!$G$121+'48-jatin-2'!$G$122</f>
        <v>604</v>
      </c>
      <c r="D73" s="72"/>
    </row>
    <row r="74">
      <c r="B74" s="57">
        <v>2016.0</v>
      </c>
      <c r="C74" s="71">
        <f>'48-jatin-2'!$H$103+'48-jatin-2'!$H$111+'48-jatin-2'!$H$121+'48-jatin-2'!$H$122</f>
        <v>42</v>
      </c>
    </row>
    <row r="75">
      <c r="B75" s="57">
        <v>2017.0</v>
      </c>
      <c r="C75" s="71">
        <f>'48-jatin-2'!$I$103+'48-jatin-2'!$I$111+'48-jatin-2'!$I$121+'48-jatin-2'!$I$122</f>
        <v>562</v>
      </c>
    </row>
    <row r="76">
      <c r="B76" s="57">
        <v>2018.0</v>
      </c>
      <c r="C76" s="71">
        <f>'48-jatin-2'!$J$103+'48-jatin-2'!$J$111+'48-jatin-2'!$J$121+'48-jatin-2'!$J$122</f>
        <v>61.05</v>
      </c>
    </row>
    <row r="77">
      <c r="B77" s="57">
        <v>2019.0</v>
      </c>
      <c r="C77" s="71">
        <f>'48-jatin-2'!$K$103+'48-jatin-2'!$K$111+'48-jatin-2'!$K$121+'48-jatin-2'!$K$122</f>
        <v>-539</v>
      </c>
    </row>
    <row r="78">
      <c r="B78" s="57">
        <v>2020.0</v>
      </c>
      <c r="C78" s="71">
        <f>'48-jatin-2'!$L$103+'48-jatin-2'!$L$111+'48-jatin-2'!$L$121+'48-jatin-2'!$L$122</f>
        <v>314</v>
      </c>
    </row>
    <row r="79">
      <c r="B79" s="57">
        <v>2021.0</v>
      </c>
      <c r="C79" s="71">
        <f>'48-jatin-2'!$M$103+'48-jatin-2'!$M$111+'48-jatin-2'!$M$121+'48-jatin-2'!$M$122</f>
        <v>-71.45</v>
      </c>
    </row>
  </sheetData>
  <mergeCells count="8">
    <mergeCell ref="A3:C3"/>
    <mergeCell ref="B4:C4"/>
    <mergeCell ref="B20:C20"/>
    <mergeCell ref="B36:D36"/>
    <mergeCell ref="B51:C51"/>
    <mergeCell ref="B67:C67"/>
    <mergeCell ref="A2:C2"/>
    <mergeCell ref="A1:C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3.29"/>
  </cols>
  <sheetData>
    <row r="2">
      <c r="A2" s="73" t="s">
        <v>77</v>
      </c>
      <c r="O2" s="74"/>
      <c r="P2" s="74"/>
      <c r="Q2" s="74"/>
    </row>
    <row r="4">
      <c r="C4" s="75"/>
      <c r="D4" s="75"/>
      <c r="E4" s="75" t="s">
        <v>78</v>
      </c>
    </row>
    <row r="6">
      <c r="A6" s="76" t="s">
        <v>79</v>
      </c>
      <c r="L6" s="77"/>
      <c r="M6" s="77"/>
      <c r="N6" s="77"/>
      <c r="O6" s="77"/>
      <c r="P6" s="77"/>
      <c r="Q6" s="77"/>
    </row>
    <row r="8">
      <c r="C8" s="78"/>
      <c r="D8" s="78"/>
      <c r="E8" s="78" t="s">
        <v>80</v>
      </c>
    </row>
    <row r="10">
      <c r="A10" s="79" t="s">
        <v>81</v>
      </c>
    </row>
    <row r="12">
      <c r="C12" s="80"/>
      <c r="D12" s="80"/>
      <c r="E12" s="80" t="s">
        <v>82</v>
      </c>
    </row>
    <row r="14">
      <c r="A14" s="81" t="s">
        <v>83</v>
      </c>
    </row>
    <row r="18">
      <c r="A18" s="76" t="s">
        <v>84</v>
      </c>
    </row>
    <row r="20">
      <c r="C20" s="82"/>
      <c r="D20" s="82"/>
      <c r="E20" s="82" t="s">
        <v>85</v>
      </c>
      <c r="K20" s="83"/>
      <c r="L20" s="83"/>
      <c r="M20" s="83"/>
    </row>
    <row r="26">
      <c r="A26" s="84"/>
    </row>
    <row r="27">
      <c r="A27" s="84"/>
    </row>
    <row r="28">
      <c r="A28" s="85" t="s">
        <v>86</v>
      </c>
    </row>
    <row r="29">
      <c r="A29" s="86"/>
      <c r="B29" s="86"/>
    </row>
    <row r="30">
      <c r="A30" s="87" t="s">
        <v>87</v>
      </c>
      <c r="B30" s="88"/>
      <c r="C30" s="89"/>
      <c r="D30" s="89"/>
      <c r="E30" s="89">
        <v>41334.0</v>
      </c>
      <c r="F30" s="89">
        <v>41699.0</v>
      </c>
      <c r="G30" s="89">
        <v>42064.0</v>
      </c>
      <c r="H30" s="89">
        <v>42430.0</v>
      </c>
      <c r="I30" s="89">
        <v>42795.0</v>
      </c>
      <c r="J30" s="89">
        <v>43160.0</v>
      </c>
      <c r="K30" s="89">
        <v>43525.0</v>
      </c>
      <c r="L30" s="89">
        <v>43891.0</v>
      </c>
      <c r="M30" s="89">
        <v>44256.0</v>
      </c>
      <c r="N30" s="90"/>
    </row>
    <row r="31">
      <c r="A31" s="91" t="s">
        <v>88</v>
      </c>
      <c r="B31" s="92"/>
      <c r="C31" s="93"/>
      <c r="D31" s="93"/>
      <c r="E31" s="93">
        <v>4160.0</v>
      </c>
      <c r="F31" s="93">
        <v>5171.0</v>
      </c>
      <c r="G31" s="93">
        <v>5742.0</v>
      </c>
      <c r="H31" s="93">
        <v>5613.0</v>
      </c>
      <c r="I31" s="93">
        <v>5690.0</v>
      </c>
      <c r="J31" s="93">
        <v>5851.0</v>
      </c>
      <c r="K31" s="93">
        <v>6415.0</v>
      </c>
      <c r="L31" s="93">
        <v>6325.0</v>
      </c>
      <c r="M31" s="93">
        <v>5788.0</v>
      </c>
      <c r="N31" s="93"/>
    </row>
    <row r="32">
      <c r="A32" s="91" t="s">
        <v>89</v>
      </c>
      <c r="B32" s="92"/>
      <c r="C32" s="93"/>
      <c r="D32" s="93"/>
      <c r="E32" s="93">
        <v>3332.0</v>
      </c>
      <c r="F32" s="93">
        <v>3911.0</v>
      </c>
      <c r="G32" s="93">
        <v>4800.0</v>
      </c>
      <c r="H32" s="93">
        <v>4505.0</v>
      </c>
      <c r="I32" s="93">
        <v>4559.0</v>
      </c>
      <c r="J32" s="93">
        <v>4993.0</v>
      </c>
      <c r="K32" s="93">
        <v>5283.0</v>
      </c>
      <c r="L32" s="93">
        <v>5442.0</v>
      </c>
      <c r="M32" s="93">
        <v>5048.0</v>
      </c>
      <c r="N32" s="93"/>
    </row>
    <row r="33">
      <c r="A33" s="91" t="s">
        <v>90</v>
      </c>
      <c r="B33" s="92"/>
      <c r="C33" s="93"/>
      <c r="D33" s="93"/>
      <c r="E33" s="93">
        <v>2096.0</v>
      </c>
      <c r="F33" s="93">
        <v>2512.0</v>
      </c>
      <c r="G33" s="93">
        <v>2901.0</v>
      </c>
      <c r="H33" s="93">
        <v>2667.0</v>
      </c>
      <c r="I33" s="93">
        <v>3411.0</v>
      </c>
      <c r="J33" s="93">
        <v>3181.0</v>
      </c>
      <c r="K33" s="93">
        <v>3265.0</v>
      </c>
      <c r="L33" s="93">
        <v>3333.0</v>
      </c>
      <c r="M33" s="93">
        <v>3000.0</v>
      </c>
      <c r="N33" s="93"/>
    </row>
    <row r="34">
      <c r="A34" s="91" t="s">
        <v>91</v>
      </c>
      <c r="B34" s="92"/>
      <c r="C34" s="93"/>
      <c r="D34" s="93"/>
      <c r="E34" s="93">
        <v>1614.0</v>
      </c>
      <c r="F34" s="93">
        <v>1949.0</v>
      </c>
      <c r="G34" s="93">
        <v>2281.0</v>
      </c>
      <c r="H34" s="93">
        <v>2053.0</v>
      </c>
      <c r="I34" s="93">
        <v>2221.0</v>
      </c>
      <c r="J34" s="93">
        <v>2543.0</v>
      </c>
      <c r="K34" s="93">
        <v>2531.0</v>
      </c>
      <c r="L34" s="93">
        <v>2675.0</v>
      </c>
      <c r="M34" s="93">
        <v>2463.0</v>
      </c>
    </row>
    <row r="35">
      <c r="A35" s="91" t="s">
        <v>92</v>
      </c>
      <c r="B35" s="92"/>
      <c r="C35" s="94"/>
      <c r="D35" s="94"/>
      <c r="E35" s="94">
        <v>0.31</v>
      </c>
      <c r="F35" s="94">
        <v>0.84</v>
      </c>
      <c r="G35" s="94">
        <v>4.26</v>
      </c>
      <c r="H35" s="94">
        <v>4.14</v>
      </c>
      <c r="I35" s="94">
        <v>3.98</v>
      </c>
      <c r="J35" s="94">
        <v>2.31</v>
      </c>
      <c r="K35" s="94">
        <v>2.55</v>
      </c>
      <c r="L35" s="94">
        <v>2.83</v>
      </c>
      <c r="M35" s="94">
        <v>1.54</v>
      </c>
    </row>
    <row r="36">
      <c r="A36" s="91" t="s">
        <v>93</v>
      </c>
      <c r="B36" s="92"/>
      <c r="C36" s="94"/>
      <c r="D36" s="94"/>
      <c r="E36" s="94">
        <v>406.0</v>
      </c>
      <c r="F36" s="94">
        <v>520.0</v>
      </c>
      <c r="G36" s="94">
        <v>602.0</v>
      </c>
      <c r="H36" s="94">
        <v>594.0</v>
      </c>
      <c r="I36" s="93">
        <v>1148.0</v>
      </c>
      <c r="J36" s="94">
        <v>576.0</v>
      </c>
      <c r="K36" s="94">
        <v>663.0</v>
      </c>
      <c r="L36" s="94">
        <v>595.0</v>
      </c>
      <c r="M36" s="94">
        <v>487.0</v>
      </c>
    </row>
    <row r="37">
      <c r="A37" s="91" t="s">
        <v>94</v>
      </c>
      <c r="B37" s="92"/>
      <c r="C37" s="94"/>
      <c r="D37" s="94"/>
      <c r="E37" s="94">
        <v>74.87</v>
      </c>
      <c r="F37" s="94">
        <v>42.57</v>
      </c>
      <c r="G37" s="94">
        <v>12.87</v>
      </c>
      <c r="H37" s="94">
        <v>10.84</v>
      </c>
      <c r="I37" s="94">
        <v>24.05</v>
      </c>
      <c r="J37" s="94">
        <v>24.4</v>
      </c>
      <c r="K37" s="94">
        <v>29.96</v>
      </c>
      <c r="L37" s="94">
        <v>34.0</v>
      </c>
      <c r="M37" s="94">
        <v>38.54</v>
      </c>
    </row>
    <row r="38">
      <c r="A38" s="91" t="s">
        <v>95</v>
      </c>
      <c r="B38" s="92"/>
      <c r="C38" s="94"/>
      <c r="D38" s="94"/>
      <c r="E38" s="94">
        <v>0.22</v>
      </c>
      <c r="F38" s="94">
        <v>0.0</v>
      </c>
      <c r="G38" s="94">
        <v>0.83</v>
      </c>
      <c r="H38" s="94">
        <v>4.63</v>
      </c>
      <c r="I38" s="94">
        <v>13.56</v>
      </c>
      <c r="J38" s="94">
        <v>34.8</v>
      </c>
      <c r="K38" s="94">
        <v>38.22</v>
      </c>
      <c r="L38" s="94">
        <v>25.25</v>
      </c>
      <c r="M38" s="94">
        <v>9.13</v>
      </c>
    </row>
    <row r="39">
      <c r="A39" s="91" t="s">
        <v>96</v>
      </c>
      <c r="B39" s="92"/>
      <c r="C39" s="94"/>
      <c r="D39" s="94"/>
      <c r="E39" s="94">
        <v>268.0</v>
      </c>
      <c r="F39" s="94">
        <v>320.0</v>
      </c>
      <c r="G39" s="94">
        <v>351.0</v>
      </c>
      <c r="H39" s="94">
        <v>410.0</v>
      </c>
      <c r="I39" s="94">
        <v>454.0</v>
      </c>
      <c r="J39" s="94">
        <v>480.0</v>
      </c>
      <c r="K39" s="94">
        <v>520.0</v>
      </c>
      <c r="L39" s="94">
        <v>551.0</v>
      </c>
      <c r="M39" s="94">
        <v>550.0</v>
      </c>
      <c r="N39" s="94"/>
    </row>
    <row r="40">
      <c r="A40" s="91" t="s">
        <v>97</v>
      </c>
      <c r="B40" s="92"/>
      <c r="C40" s="94"/>
      <c r="D40" s="94"/>
      <c r="E40" s="94">
        <v>464.0</v>
      </c>
      <c r="F40" s="94">
        <v>545.0</v>
      </c>
      <c r="G40" s="94">
        <v>608.0</v>
      </c>
      <c r="H40" s="94">
        <v>602.0</v>
      </c>
      <c r="I40" s="94">
        <v>554.0</v>
      </c>
      <c r="J40" s="94">
        <v>586.0</v>
      </c>
      <c r="K40" s="94">
        <v>666.0</v>
      </c>
      <c r="L40" s="94">
        <v>710.0</v>
      </c>
      <c r="M40" s="94">
        <v>566.0</v>
      </c>
      <c r="N40" s="94"/>
    </row>
    <row r="41">
      <c r="A41" s="91" t="s">
        <v>98</v>
      </c>
      <c r="B41" s="92"/>
      <c r="C41" s="94"/>
      <c r="D41" s="94"/>
      <c r="E41" s="94">
        <v>828.0</v>
      </c>
      <c r="F41" s="93">
        <v>1261.0</v>
      </c>
      <c r="G41" s="94">
        <v>942.0</v>
      </c>
      <c r="H41" s="93">
        <v>1108.0</v>
      </c>
      <c r="I41" s="93">
        <v>1131.0</v>
      </c>
      <c r="J41" s="94">
        <v>859.0</v>
      </c>
      <c r="K41" s="93">
        <v>1132.0</v>
      </c>
      <c r="L41" s="94">
        <v>883.0</v>
      </c>
      <c r="M41" s="94">
        <v>739.0</v>
      </c>
      <c r="N41" s="93"/>
    </row>
    <row r="42">
      <c r="A42" s="91" t="s">
        <v>99</v>
      </c>
      <c r="B42" s="92"/>
      <c r="C42" s="94"/>
      <c r="D42" s="94"/>
      <c r="E42" s="94">
        <v>54.9</v>
      </c>
      <c r="F42" s="94">
        <v>86.14</v>
      </c>
      <c r="G42" s="94">
        <v>188.0</v>
      </c>
      <c r="H42" s="94">
        <v>296.0</v>
      </c>
      <c r="I42" s="94">
        <v>628.0</v>
      </c>
      <c r="J42" s="94">
        <v>185.0</v>
      </c>
      <c r="K42" s="94">
        <v>218.0</v>
      </c>
      <c r="L42" s="94">
        <v>172.0</v>
      </c>
      <c r="M42" s="94">
        <v>189.0</v>
      </c>
      <c r="N42" s="94"/>
    </row>
    <row r="43">
      <c r="A43" s="91" t="s">
        <v>100</v>
      </c>
      <c r="B43" s="92"/>
      <c r="C43" s="94"/>
      <c r="D43" s="94"/>
      <c r="E43" s="94">
        <v>254.0</v>
      </c>
      <c r="F43" s="94">
        <v>294.0</v>
      </c>
      <c r="G43" s="94">
        <v>489.0</v>
      </c>
      <c r="H43" s="94">
        <v>363.0</v>
      </c>
      <c r="I43" s="94">
        <v>329.0</v>
      </c>
      <c r="J43" s="94">
        <v>229.0</v>
      </c>
      <c r="K43" s="94">
        <v>241.0</v>
      </c>
      <c r="L43" s="94">
        <v>319.0</v>
      </c>
      <c r="M43" s="94">
        <v>350.0</v>
      </c>
      <c r="N43" s="94"/>
    </row>
    <row r="44">
      <c r="A44" s="91" t="s">
        <v>101</v>
      </c>
      <c r="B44" s="92"/>
      <c r="C44" s="94"/>
      <c r="D44" s="94"/>
      <c r="E44" s="94">
        <v>174.0</v>
      </c>
      <c r="F44" s="94">
        <v>173.0</v>
      </c>
      <c r="G44" s="94">
        <v>152.0</v>
      </c>
      <c r="H44" s="94">
        <v>142.0</v>
      </c>
      <c r="I44" s="94">
        <v>125.0</v>
      </c>
      <c r="J44" s="94">
        <v>114.0</v>
      </c>
      <c r="K44" s="94">
        <v>118.0</v>
      </c>
      <c r="L44" s="94">
        <v>133.0</v>
      </c>
      <c r="M44" s="94">
        <v>111.0</v>
      </c>
      <c r="N44" s="94"/>
    </row>
    <row r="45">
      <c r="A45" s="91" t="s">
        <v>102</v>
      </c>
      <c r="B45" s="92"/>
      <c r="C45" s="94"/>
      <c r="D45" s="94"/>
      <c r="E45" s="94">
        <v>455.0</v>
      </c>
      <c r="F45" s="94">
        <v>879.0</v>
      </c>
      <c r="G45" s="94">
        <v>489.0</v>
      </c>
      <c r="H45" s="94">
        <v>899.0</v>
      </c>
      <c r="I45" s="93">
        <v>1305.0</v>
      </c>
      <c r="J45" s="94">
        <v>701.0</v>
      </c>
      <c r="K45" s="94">
        <v>990.0</v>
      </c>
      <c r="L45" s="94">
        <v>603.0</v>
      </c>
      <c r="M45" s="94">
        <v>467.0</v>
      </c>
      <c r="N45" s="93"/>
    </row>
    <row r="46">
      <c r="A46" s="91" t="s">
        <v>103</v>
      </c>
      <c r="B46" s="92"/>
      <c r="C46" s="94"/>
      <c r="D46" s="94"/>
      <c r="E46" s="94">
        <v>131.0</v>
      </c>
      <c r="F46" s="94">
        <v>228.0</v>
      </c>
      <c r="G46" s="94">
        <v>130.0</v>
      </c>
      <c r="H46" s="94">
        <v>223.0</v>
      </c>
      <c r="I46" s="94">
        <v>303.0</v>
      </c>
      <c r="J46" s="94">
        <v>155.0</v>
      </c>
      <c r="K46" s="94">
        <v>295.0</v>
      </c>
      <c r="L46" s="94">
        <v>57.52</v>
      </c>
      <c r="M46" s="94">
        <v>117.0</v>
      </c>
      <c r="N46" s="94"/>
    </row>
    <row r="47">
      <c r="A47" s="91" t="s">
        <v>104</v>
      </c>
      <c r="B47" s="92"/>
      <c r="C47" s="94"/>
      <c r="D47" s="94"/>
      <c r="E47" s="94">
        <v>324.0</v>
      </c>
      <c r="F47" s="94">
        <v>652.0</v>
      </c>
      <c r="G47" s="94">
        <v>359.0</v>
      </c>
      <c r="H47" s="94">
        <v>676.0</v>
      </c>
      <c r="I47" s="93">
        <v>1002.0</v>
      </c>
      <c r="J47" s="94">
        <v>546.0</v>
      </c>
      <c r="K47" s="94">
        <v>696.0</v>
      </c>
      <c r="L47" s="94">
        <v>545.0</v>
      </c>
      <c r="M47" s="94">
        <v>350.0</v>
      </c>
      <c r="N47" s="93"/>
    </row>
    <row r="48">
      <c r="A48" s="91" t="s">
        <v>105</v>
      </c>
      <c r="B48" s="92"/>
      <c r="C48" s="94"/>
      <c r="D48" s="94"/>
      <c r="E48" s="94">
        <v>2.74</v>
      </c>
      <c r="F48" s="94">
        <v>2.13</v>
      </c>
      <c r="G48" s="94">
        <v>4.77</v>
      </c>
      <c r="H48" s="94">
        <v>3.06</v>
      </c>
      <c r="I48" s="94">
        <v>2.83</v>
      </c>
      <c r="J48" s="94">
        <v>3.25</v>
      </c>
      <c r="K48" s="94">
        <v>2.73</v>
      </c>
      <c r="L48" s="94">
        <v>3.96</v>
      </c>
      <c r="M48" s="94">
        <v>5.59</v>
      </c>
      <c r="N48" s="94"/>
    </row>
    <row r="54">
      <c r="A54" s="84"/>
    </row>
    <row r="55">
      <c r="A55" s="84"/>
    </row>
    <row r="56">
      <c r="A56" s="95" t="s">
        <v>106</v>
      </c>
    </row>
    <row r="57">
      <c r="A57" s="96"/>
    </row>
    <row r="58">
      <c r="A58" s="87" t="s">
        <v>87</v>
      </c>
      <c r="B58" s="88"/>
      <c r="C58" s="89"/>
      <c r="D58" s="89"/>
      <c r="E58" s="89">
        <v>41334.0</v>
      </c>
      <c r="F58" s="89">
        <v>41699.0</v>
      </c>
      <c r="G58" s="89">
        <v>42064.0</v>
      </c>
      <c r="H58" s="89">
        <v>42430.0</v>
      </c>
      <c r="I58" s="89">
        <v>42795.0</v>
      </c>
      <c r="J58" s="89">
        <v>43160.0</v>
      </c>
      <c r="K58" s="89">
        <v>43525.0</v>
      </c>
      <c r="L58" s="89">
        <v>43891.0</v>
      </c>
      <c r="M58" s="89">
        <v>44256.0</v>
      </c>
      <c r="N58" s="97"/>
    </row>
    <row r="59">
      <c r="A59" s="91" t="s">
        <v>107</v>
      </c>
      <c r="B59" s="92"/>
      <c r="C59" s="93"/>
      <c r="D59" s="93"/>
      <c r="E59" s="93">
        <v>6540.0</v>
      </c>
      <c r="F59" s="93">
        <v>7686.0</v>
      </c>
      <c r="G59" s="93">
        <v>7297.0</v>
      </c>
      <c r="H59" s="93">
        <v>6985.0</v>
      </c>
      <c r="I59" s="93">
        <v>6959.0</v>
      </c>
      <c r="J59" s="93">
        <v>7696.0</v>
      </c>
      <c r="K59" s="93">
        <v>8369.0</v>
      </c>
      <c r="L59" s="93">
        <v>8727.0</v>
      </c>
      <c r="M59" s="93">
        <v>8939.0</v>
      </c>
      <c r="N59" s="93"/>
    </row>
    <row r="60">
      <c r="A60" s="91" t="s">
        <v>108</v>
      </c>
      <c r="B60" s="92"/>
      <c r="C60" s="93"/>
      <c r="D60" s="93"/>
      <c r="E60" s="93">
        <v>3428.0</v>
      </c>
      <c r="F60" s="93">
        <v>4011.0</v>
      </c>
      <c r="G60" s="93">
        <v>4137.0</v>
      </c>
      <c r="H60" s="93">
        <v>3538.0</v>
      </c>
      <c r="I60" s="93">
        <v>3309.0</v>
      </c>
      <c r="J60" s="93">
        <v>3259.0</v>
      </c>
      <c r="K60" s="93">
        <v>3879.0</v>
      </c>
      <c r="L60" s="93">
        <v>4023.0</v>
      </c>
      <c r="M60" s="93">
        <v>4026.0</v>
      </c>
      <c r="N60" s="93"/>
    </row>
    <row r="61">
      <c r="A61" s="91" t="s">
        <v>109</v>
      </c>
      <c r="B61" s="92"/>
      <c r="C61" s="93"/>
      <c r="D61" s="93"/>
      <c r="E61" s="93">
        <v>4331.0</v>
      </c>
      <c r="F61" s="93">
        <v>5036.0</v>
      </c>
      <c r="G61" s="93">
        <v>5297.0</v>
      </c>
      <c r="H61" s="93">
        <v>5632.0</v>
      </c>
      <c r="I61" s="93">
        <v>3173.0</v>
      </c>
      <c r="J61" s="93">
        <v>3374.0</v>
      </c>
      <c r="K61" s="93">
        <v>4164.0</v>
      </c>
      <c r="L61" s="93">
        <v>4890.0</v>
      </c>
      <c r="M61" s="93">
        <v>5155.0</v>
      </c>
      <c r="N61" s="94"/>
    </row>
    <row r="62">
      <c r="A62" s="91" t="s">
        <v>110</v>
      </c>
      <c r="B62" s="92"/>
      <c r="C62" s="93"/>
      <c r="D62" s="93"/>
      <c r="E62" s="93">
        <v>1996.0</v>
      </c>
      <c r="F62" s="93">
        <v>2262.0</v>
      </c>
      <c r="G62" s="93">
        <v>2800.0</v>
      </c>
      <c r="H62" s="93">
        <v>3132.0</v>
      </c>
      <c r="I62" s="94">
        <v>715.0</v>
      </c>
      <c r="J62" s="94">
        <v>868.0</v>
      </c>
      <c r="K62" s="93">
        <v>1105.0</v>
      </c>
      <c r="L62" s="93">
        <v>1408.0</v>
      </c>
      <c r="M62" s="93">
        <v>1755.0</v>
      </c>
      <c r="N62" s="94"/>
    </row>
    <row r="63">
      <c r="A63" s="91" t="s">
        <v>111</v>
      </c>
      <c r="B63" s="92"/>
      <c r="C63" s="94"/>
      <c r="D63" s="94"/>
      <c r="E63" s="94" t="s">
        <v>112</v>
      </c>
      <c r="F63" s="94" t="s">
        <v>112</v>
      </c>
      <c r="G63" s="94" t="s">
        <v>112</v>
      </c>
      <c r="H63" s="94" t="s">
        <v>112</v>
      </c>
      <c r="I63" s="94" t="s">
        <v>112</v>
      </c>
      <c r="J63" s="94" t="s">
        <v>112</v>
      </c>
      <c r="K63" s="94" t="s">
        <v>112</v>
      </c>
      <c r="L63" s="94" t="s">
        <v>112</v>
      </c>
      <c r="M63" s="94" t="s">
        <v>112</v>
      </c>
      <c r="N63" s="94"/>
    </row>
    <row r="64">
      <c r="A64" s="91" t="s">
        <v>113</v>
      </c>
      <c r="B64" s="92"/>
      <c r="C64" s="93"/>
      <c r="D64" s="93"/>
      <c r="E64" s="93">
        <v>2336.0</v>
      </c>
      <c r="F64" s="93">
        <v>2775.0</v>
      </c>
      <c r="G64" s="93">
        <v>2496.0</v>
      </c>
      <c r="H64" s="93">
        <v>2500.0</v>
      </c>
      <c r="I64" s="93">
        <v>2458.0</v>
      </c>
      <c r="J64" s="93">
        <v>2507.0</v>
      </c>
      <c r="K64" s="93">
        <v>3059.0</v>
      </c>
      <c r="L64" s="93">
        <v>3481.0</v>
      </c>
      <c r="M64" s="93">
        <v>3400.0</v>
      </c>
      <c r="N64" s="93"/>
    </row>
    <row r="65">
      <c r="A65" s="91" t="s">
        <v>114</v>
      </c>
      <c r="B65" s="92"/>
      <c r="C65" s="94"/>
      <c r="D65" s="94"/>
      <c r="E65" s="94" t="s">
        <v>112</v>
      </c>
      <c r="F65" s="94" t="s">
        <v>112</v>
      </c>
      <c r="G65" s="94" t="s">
        <v>112</v>
      </c>
      <c r="H65" s="94" t="s">
        <v>112</v>
      </c>
      <c r="I65" s="94" t="s">
        <v>112</v>
      </c>
      <c r="J65" s="94" t="s">
        <v>112</v>
      </c>
      <c r="K65" s="94" t="s">
        <v>112</v>
      </c>
      <c r="L65" s="94" t="s">
        <v>112</v>
      </c>
      <c r="M65" s="94" t="s">
        <v>112</v>
      </c>
      <c r="N65" s="94"/>
    </row>
    <row r="66">
      <c r="A66" s="91" t="s">
        <v>115</v>
      </c>
      <c r="B66" s="92"/>
      <c r="C66" s="94"/>
      <c r="D66" s="94"/>
      <c r="E66" s="94">
        <v>213.0</v>
      </c>
      <c r="F66" s="94">
        <v>84.58</v>
      </c>
      <c r="G66" s="94">
        <v>76.78</v>
      </c>
      <c r="H66" s="94">
        <v>84.83</v>
      </c>
      <c r="I66" s="94">
        <v>48.54</v>
      </c>
      <c r="J66" s="94">
        <v>105.0</v>
      </c>
      <c r="K66" s="94">
        <v>274.0</v>
      </c>
      <c r="L66" s="94">
        <v>139.0</v>
      </c>
      <c r="M66" s="94">
        <v>73.92</v>
      </c>
      <c r="N66" s="94"/>
    </row>
    <row r="67">
      <c r="A67" s="91" t="s">
        <v>116</v>
      </c>
      <c r="B67" s="92"/>
      <c r="C67" s="94"/>
      <c r="D67" s="94"/>
      <c r="E67" s="94">
        <v>293.0</v>
      </c>
      <c r="F67" s="94">
        <v>493.0</v>
      </c>
      <c r="G67" s="94">
        <v>575.0</v>
      </c>
      <c r="H67" s="93">
        <v>1070.0</v>
      </c>
      <c r="I67" s="94">
        <v>972.0</v>
      </c>
      <c r="J67" s="94">
        <v>788.0</v>
      </c>
      <c r="K67" s="94">
        <v>750.0</v>
      </c>
      <c r="L67" s="94">
        <v>558.0</v>
      </c>
      <c r="M67" s="94">
        <v>552.0</v>
      </c>
      <c r="N67" s="94"/>
    </row>
    <row r="68">
      <c r="A68" s="91" t="s">
        <v>117</v>
      </c>
      <c r="B68" s="92"/>
      <c r="C68" s="94"/>
      <c r="D68" s="94"/>
      <c r="E68" s="94">
        <v>758.0</v>
      </c>
      <c r="F68" s="94">
        <v>894.0</v>
      </c>
      <c r="G68" s="93">
        <v>1064.0</v>
      </c>
      <c r="H68" s="94">
        <v>77.15</v>
      </c>
      <c r="I68" s="94">
        <v>58.86</v>
      </c>
      <c r="J68" s="94">
        <v>57.7</v>
      </c>
      <c r="K68" s="94">
        <v>78.03</v>
      </c>
      <c r="L68" s="94">
        <v>63.66</v>
      </c>
      <c r="M68" s="94">
        <v>64.32</v>
      </c>
      <c r="N68" s="94"/>
    </row>
    <row r="69">
      <c r="A69" s="91" t="s">
        <v>118</v>
      </c>
      <c r="B69" s="92"/>
      <c r="C69" s="94"/>
      <c r="D69" s="94"/>
      <c r="E69" s="94">
        <v>55.7</v>
      </c>
      <c r="F69" s="94">
        <v>30.4</v>
      </c>
      <c r="G69" s="94">
        <v>124.0</v>
      </c>
      <c r="H69" s="94">
        <v>12.53</v>
      </c>
      <c r="I69" s="94">
        <v>9.53</v>
      </c>
      <c r="J69" s="94">
        <v>37.12</v>
      </c>
      <c r="K69" s="94">
        <v>16.67</v>
      </c>
      <c r="L69" s="94">
        <v>6.12</v>
      </c>
      <c r="M69" s="94">
        <v>176.0</v>
      </c>
      <c r="N69" s="94"/>
    </row>
    <row r="70">
      <c r="A70" s="91" t="s">
        <v>119</v>
      </c>
      <c r="B70" s="92"/>
      <c r="C70" s="93"/>
      <c r="D70" s="93"/>
      <c r="E70" s="93">
        <v>2885.0</v>
      </c>
      <c r="F70" s="93">
        <v>3409.0</v>
      </c>
      <c r="G70" s="93">
        <v>2961.0</v>
      </c>
      <c r="H70" s="93">
        <v>3241.0</v>
      </c>
      <c r="I70" s="93">
        <v>3411.0</v>
      </c>
      <c r="J70" s="93">
        <v>4201.0</v>
      </c>
      <c r="K70" s="93">
        <v>4192.0</v>
      </c>
      <c r="L70" s="93">
        <v>4478.0</v>
      </c>
      <c r="M70" s="93">
        <v>4673.0</v>
      </c>
      <c r="N70" s="93"/>
    </row>
    <row r="71">
      <c r="A71" s="91" t="s">
        <v>120</v>
      </c>
      <c r="B71" s="92"/>
      <c r="C71" s="93"/>
      <c r="D71" s="93"/>
      <c r="E71" s="93">
        <v>1499.0</v>
      </c>
      <c r="F71" s="93">
        <v>1872.0</v>
      </c>
      <c r="G71" s="93">
        <v>1637.0</v>
      </c>
      <c r="H71" s="93">
        <v>1809.0</v>
      </c>
      <c r="I71" s="93">
        <v>1589.0</v>
      </c>
      <c r="J71" s="93">
        <v>2117.0</v>
      </c>
      <c r="K71" s="93">
        <v>2442.0</v>
      </c>
      <c r="L71" s="93">
        <v>2506.0</v>
      </c>
      <c r="M71" s="93">
        <v>2624.0</v>
      </c>
      <c r="N71" s="93"/>
    </row>
    <row r="72">
      <c r="A72" s="91" t="s">
        <v>121</v>
      </c>
      <c r="B72" s="92"/>
      <c r="C72" s="94"/>
      <c r="D72" s="94"/>
      <c r="E72" s="94">
        <v>632.0</v>
      </c>
      <c r="F72" s="94">
        <v>739.0</v>
      </c>
      <c r="G72" s="94">
        <v>677.0</v>
      </c>
      <c r="H72" s="94">
        <v>770.0</v>
      </c>
      <c r="I72" s="94">
        <v>718.0</v>
      </c>
      <c r="J72" s="94">
        <v>727.0</v>
      </c>
      <c r="K72" s="94">
        <v>763.0</v>
      </c>
      <c r="L72" s="94">
        <v>795.0</v>
      </c>
      <c r="M72" s="94">
        <v>987.0</v>
      </c>
      <c r="N72" s="93"/>
    </row>
    <row r="73">
      <c r="A73" s="91" t="s">
        <v>122</v>
      </c>
      <c r="B73" s="92"/>
      <c r="C73" s="94"/>
      <c r="D73" s="94"/>
      <c r="E73" s="94">
        <v>266.0</v>
      </c>
      <c r="F73" s="94">
        <v>219.0</v>
      </c>
      <c r="G73" s="94">
        <v>99.4</v>
      </c>
      <c r="H73" s="94">
        <v>0.59</v>
      </c>
      <c r="I73" s="94">
        <v>671.0</v>
      </c>
      <c r="J73" s="94">
        <v>804.0</v>
      </c>
      <c r="K73" s="94">
        <v>338.0</v>
      </c>
      <c r="L73" s="94">
        <v>473.0</v>
      </c>
      <c r="M73" s="94">
        <v>319.0</v>
      </c>
      <c r="N73" s="94"/>
    </row>
    <row r="74">
      <c r="A74" s="91" t="s">
        <v>123</v>
      </c>
      <c r="B74" s="92"/>
      <c r="C74" s="94"/>
      <c r="D74" s="94"/>
      <c r="E74" s="94">
        <v>26.63</v>
      </c>
      <c r="F74" s="94">
        <v>52.75</v>
      </c>
      <c r="G74" s="94">
        <v>176.0</v>
      </c>
      <c r="H74" s="94">
        <v>277.0</v>
      </c>
      <c r="I74" s="94">
        <v>40.47</v>
      </c>
      <c r="J74" s="94">
        <v>68.31</v>
      </c>
      <c r="K74" s="94">
        <v>40.86</v>
      </c>
      <c r="L74" s="94">
        <v>152.0</v>
      </c>
      <c r="M74" s="94">
        <v>66.44</v>
      </c>
      <c r="N74" s="94"/>
    </row>
    <row r="75">
      <c r="A75" s="91" t="s">
        <v>124</v>
      </c>
      <c r="B75" s="92"/>
      <c r="C75" s="94"/>
      <c r="D75" s="94"/>
      <c r="E75" s="94">
        <v>5.84</v>
      </c>
      <c r="F75" s="94">
        <v>24.53</v>
      </c>
      <c r="G75" s="94">
        <v>30.16</v>
      </c>
      <c r="H75" s="94">
        <v>185.0</v>
      </c>
      <c r="I75" s="94">
        <v>142.0</v>
      </c>
      <c r="J75" s="94">
        <v>68.46</v>
      </c>
      <c r="K75" s="94">
        <v>125.0</v>
      </c>
      <c r="L75" s="94">
        <v>138.0</v>
      </c>
      <c r="M75" s="94">
        <v>248.0</v>
      </c>
      <c r="N75" s="94"/>
    </row>
    <row r="76">
      <c r="A76" s="91" t="s">
        <v>125</v>
      </c>
      <c r="B76" s="92"/>
      <c r="C76" s="94"/>
      <c r="D76" s="94"/>
      <c r="E76" s="94">
        <v>455.0</v>
      </c>
      <c r="F76" s="94">
        <v>502.0</v>
      </c>
      <c r="G76" s="94">
        <v>342.0</v>
      </c>
      <c r="H76" s="94">
        <v>200.0</v>
      </c>
      <c r="I76" s="94">
        <v>252.0</v>
      </c>
      <c r="J76" s="94">
        <v>417.0</v>
      </c>
      <c r="K76" s="94">
        <v>484.0</v>
      </c>
      <c r="L76" s="94">
        <v>414.0</v>
      </c>
      <c r="M76" s="94">
        <v>428.0</v>
      </c>
      <c r="N76" s="94"/>
    </row>
    <row r="77">
      <c r="A77" s="91" t="s">
        <v>126</v>
      </c>
      <c r="B77" s="92"/>
      <c r="C77" s="93"/>
      <c r="D77" s="93"/>
      <c r="E77" s="93">
        <v>6540.0</v>
      </c>
      <c r="F77" s="93">
        <v>7686.0</v>
      </c>
      <c r="G77" s="93">
        <v>7297.0</v>
      </c>
      <c r="H77" s="93">
        <v>6985.0</v>
      </c>
      <c r="I77" s="93">
        <v>6959.0</v>
      </c>
      <c r="J77" s="93">
        <v>7696.0</v>
      </c>
      <c r="K77" s="93">
        <v>8369.0</v>
      </c>
      <c r="L77" s="93">
        <v>8727.0</v>
      </c>
      <c r="M77" s="93">
        <v>8939.0</v>
      </c>
      <c r="N77" s="93"/>
    </row>
    <row r="78">
      <c r="A78" s="91" t="s">
        <v>127</v>
      </c>
      <c r="B78" s="92"/>
      <c r="C78" s="93"/>
      <c r="D78" s="93"/>
      <c r="E78" s="93">
        <v>2277.0</v>
      </c>
      <c r="F78" s="93">
        <v>2848.0</v>
      </c>
      <c r="G78" s="93">
        <v>3083.0</v>
      </c>
      <c r="H78" s="93">
        <v>3690.0</v>
      </c>
      <c r="I78" s="93">
        <v>3986.0</v>
      </c>
      <c r="J78" s="93">
        <v>4632.0</v>
      </c>
      <c r="K78" s="93">
        <v>5239.0</v>
      </c>
      <c r="L78" s="93">
        <v>5666.0</v>
      </c>
      <c r="M78" s="93">
        <v>6033.0</v>
      </c>
      <c r="N78" s="93"/>
    </row>
    <row r="79">
      <c r="A79" s="91" t="s">
        <v>128</v>
      </c>
      <c r="B79" s="92"/>
      <c r="C79" s="94"/>
      <c r="D79" s="94"/>
      <c r="E79" s="94">
        <v>63.65</v>
      </c>
      <c r="F79" s="94">
        <v>63.65</v>
      </c>
      <c r="G79" s="94">
        <v>63.65</v>
      </c>
      <c r="H79" s="94">
        <v>62.05</v>
      </c>
      <c r="I79" s="94">
        <v>55.93</v>
      </c>
      <c r="J79" s="94">
        <v>57.43</v>
      </c>
      <c r="K79" s="94">
        <v>57.48</v>
      </c>
      <c r="L79" s="94">
        <v>57.52</v>
      </c>
      <c r="M79" s="94">
        <v>57.56</v>
      </c>
      <c r="N79" s="94"/>
    </row>
    <row r="80">
      <c r="A80" s="91" t="s">
        <v>129</v>
      </c>
      <c r="B80" s="92"/>
      <c r="C80" s="94"/>
      <c r="D80" s="94"/>
      <c r="E80" s="94" t="s">
        <v>112</v>
      </c>
      <c r="F80" s="94" t="s">
        <v>112</v>
      </c>
      <c r="G80" s="94" t="s">
        <v>112</v>
      </c>
      <c r="H80" s="94" t="s">
        <v>112</v>
      </c>
      <c r="I80" s="94" t="s">
        <v>112</v>
      </c>
      <c r="J80" s="94" t="s">
        <v>112</v>
      </c>
      <c r="K80" s="94" t="s">
        <v>112</v>
      </c>
      <c r="L80" s="94" t="s">
        <v>112</v>
      </c>
      <c r="M80" s="94" t="s">
        <v>112</v>
      </c>
      <c r="N80" s="94"/>
    </row>
    <row r="81">
      <c r="A81" s="91" t="s">
        <v>130</v>
      </c>
      <c r="B81" s="92"/>
      <c r="C81" s="93"/>
      <c r="D81" s="93"/>
      <c r="E81" s="93">
        <v>2213.0</v>
      </c>
      <c r="F81" s="93">
        <v>2785.0</v>
      </c>
      <c r="G81" s="93">
        <v>3020.0</v>
      </c>
      <c r="H81" s="93">
        <v>3628.0</v>
      </c>
      <c r="I81" s="93">
        <v>3930.0</v>
      </c>
      <c r="J81" s="93">
        <v>4563.0</v>
      </c>
      <c r="K81" s="93">
        <v>5165.0</v>
      </c>
      <c r="L81" s="93">
        <v>5594.0</v>
      </c>
      <c r="M81" s="93">
        <v>5957.0</v>
      </c>
      <c r="N81" s="93"/>
    </row>
    <row r="82">
      <c r="A82" s="91" t="s">
        <v>131</v>
      </c>
      <c r="B82" s="92"/>
      <c r="C82" s="93"/>
      <c r="D82" s="93"/>
      <c r="E82" s="93">
        <v>2843.0</v>
      </c>
      <c r="F82" s="93">
        <v>3014.0</v>
      </c>
      <c r="G82" s="93">
        <v>2527.0</v>
      </c>
      <c r="H82" s="93">
        <v>1255.0</v>
      </c>
      <c r="I82" s="94">
        <v>988.0</v>
      </c>
      <c r="J82" s="93">
        <v>1461.0</v>
      </c>
      <c r="K82" s="93">
        <v>1405.0</v>
      </c>
      <c r="L82" s="93">
        <v>1529.0</v>
      </c>
      <c r="M82" s="93">
        <v>1572.0</v>
      </c>
      <c r="N82" s="93"/>
    </row>
    <row r="83">
      <c r="A83" s="91" t="s">
        <v>132</v>
      </c>
      <c r="B83" s="92"/>
      <c r="C83" s="93"/>
      <c r="D83" s="93"/>
      <c r="E83" s="93">
        <v>1985.0</v>
      </c>
      <c r="F83" s="93">
        <v>1925.0</v>
      </c>
      <c r="G83" s="93">
        <v>1317.0</v>
      </c>
      <c r="H83" s="93">
        <v>1022.0</v>
      </c>
      <c r="I83" s="94">
        <v>719.0</v>
      </c>
      <c r="J83" s="93">
        <v>1196.0</v>
      </c>
      <c r="K83" s="93">
        <v>1071.0</v>
      </c>
      <c r="L83" s="93">
        <v>1266.0</v>
      </c>
      <c r="M83" s="93">
        <v>1297.0</v>
      </c>
      <c r="N83" s="94"/>
    </row>
    <row r="84">
      <c r="A84" s="91" t="s">
        <v>133</v>
      </c>
      <c r="B84" s="92"/>
      <c r="C84" s="94"/>
      <c r="D84" s="94"/>
      <c r="E84" s="94" t="s">
        <v>112</v>
      </c>
      <c r="F84" s="94" t="s">
        <v>112</v>
      </c>
      <c r="G84" s="94" t="s">
        <v>112</v>
      </c>
      <c r="H84" s="94" t="s">
        <v>112</v>
      </c>
      <c r="I84" s="94" t="s">
        <v>112</v>
      </c>
      <c r="J84" s="94" t="s">
        <v>112</v>
      </c>
      <c r="K84" s="94" t="s">
        <v>112</v>
      </c>
      <c r="L84" s="94" t="s">
        <v>112</v>
      </c>
      <c r="M84" s="94" t="s">
        <v>112</v>
      </c>
      <c r="N84" s="94"/>
    </row>
    <row r="85">
      <c r="A85" s="91" t="s">
        <v>134</v>
      </c>
      <c r="B85" s="92"/>
      <c r="C85" s="94"/>
      <c r="D85" s="94"/>
      <c r="E85" s="94">
        <v>227.0</v>
      </c>
      <c r="F85" s="94">
        <v>266.0</v>
      </c>
      <c r="G85" s="94">
        <v>198.0</v>
      </c>
      <c r="H85" s="94">
        <v>206.0</v>
      </c>
      <c r="I85" s="94">
        <v>238.0</v>
      </c>
      <c r="J85" s="94">
        <v>236.0</v>
      </c>
      <c r="K85" s="94">
        <v>297.0</v>
      </c>
      <c r="L85" s="94">
        <v>225.0</v>
      </c>
      <c r="M85" s="94">
        <v>240.0</v>
      </c>
      <c r="N85" s="94"/>
    </row>
    <row r="86">
      <c r="A86" s="91" t="s">
        <v>135</v>
      </c>
      <c r="B86" s="92"/>
      <c r="C86" s="94"/>
      <c r="D86" s="94"/>
      <c r="E86" s="94">
        <v>10.28</v>
      </c>
      <c r="F86" s="94">
        <v>12.34</v>
      </c>
      <c r="G86" s="94">
        <v>14.46</v>
      </c>
      <c r="H86" s="94">
        <v>20.51</v>
      </c>
      <c r="I86" s="94">
        <v>21.5</v>
      </c>
      <c r="J86" s="94">
        <v>22.83</v>
      </c>
      <c r="K86" s="94">
        <v>24.88</v>
      </c>
      <c r="L86" s="94">
        <v>23.45</v>
      </c>
      <c r="M86" s="94">
        <v>20.49</v>
      </c>
      <c r="N86" s="94"/>
    </row>
    <row r="87">
      <c r="A87" s="91" t="s">
        <v>136</v>
      </c>
      <c r="B87" s="92"/>
      <c r="C87" s="94"/>
      <c r="D87" s="94"/>
      <c r="E87" s="94">
        <v>621.0</v>
      </c>
      <c r="F87" s="94">
        <v>810.0</v>
      </c>
      <c r="G87" s="94">
        <v>997.0</v>
      </c>
      <c r="H87" s="94">
        <v>5.93</v>
      </c>
      <c r="I87" s="94">
        <v>8.9</v>
      </c>
      <c r="J87" s="94">
        <v>7.04</v>
      </c>
      <c r="K87" s="94">
        <v>10.86</v>
      </c>
      <c r="L87" s="94">
        <v>14.45</v>
      </c>
      <c r="M87" s="94">
        <v>15.26</v>
      </c>
      <c r="N87" s="94"/>
    </row>
    <row r="88">
      <c r="A88" s="91" t="s">
        <v>137</v>
      </c>
      <c r="B88" s="92"/>
      <c r="C88" s="93"/>
      <c r="D88" s="93"/>
      <c r="E88" s="93">
        <v>1420.0</v>
      </c>
      <c r="F88" s="93">
        <v>1824.0</v>
      </c>
      <c r="G88" s="93">
        <v>1686.0</v>
      </c>
      <c r="H88" s="93">
        <v>2040.0</v>
      </c>
      <c r="I88" s="93">
        <v>1985.0</v>
      </c>
      <c r="J88" s="93">
        <v>1603.0</v>
      </c>
      <c r="K88" s="93">
        <v>1725.0</v>
      </c>
      <c r="L88" s="93">
        <v>1531.0</v>
      </c>
      <c r="M88" s="93">
        <v>1334.0</v>
      </c>
      <c r="N88" s="93"/>
    </row>
    <row r="89">
      <c r="A89" s="91" t="s">
        <v>138</v>
      </c>
      <c r="B89" s="92"/>
      <c r="C89" s="94"/>
      <c r="D89" s="94"/>
      <c r="E89" s="94">
        <v>46.28</v>
      </c>
      <c r="F89" s="94">
        <v>96.61</v>
      </c>
      <c r="G89" s="94">
        <v>130.0</v>
      </c>
      <c r="H89" s="94">
        <v>146.0</v>
      </c>
      <c r="I89" s="94">
        <v>177.0</v>
      </c>
      <c r="J89" s="94">
        <v>247.0</v>
      </c>
      <c r="K89" s="94">
        <v>240.0</v>
      </c>
      <c r="L89" s="94">
        <v>292.0</v>
      </c>
      <c r="M89" s="94">
        <v>247.0</v>
      </c>
      <c r="N89" s="94"/>
    </row>
    <row r="90">
      <c r="A90" s="91" t="s">
        <v>139</v>
      </c>
      <c r="B90" s="92"/>
      <c r="C90" s="94"/>
      <c r="D90" s="94"/>
      <c r="E90" s="94">
        <v>758.0</v>
      </c>
      <c r="F90" s="94">
        <v>836.0</v>
      </c>
      <c r="G90" s="94">
        <v>469.0</v>
      </c>
      <c r="H90" s="93">
        <v>1017.0</v>
      </c>
      <c r="I90" s="93">
        <v>1055.0</v>
      </c>
      <c r="J90" s="94">
        <v>806.0</v>
      </c>
      <c r="K90" s="94">
        <v>869.0</v>
      </c>
      <c r="L90" s="94">
        <v>723.0</v>
      </c>
      <c r="M90" s="94">
        <v>550.0</v>
      </c>
      <c r="N90" s="94"/>
    </row>
    <row r="91">
      <c r="A91" s="91" t="s">
        <v>140</v>
      </c>
      <c r="B91" s="92"/>
      <c r="C91" s="94"/>
      <c r="D91" s="94"/>
      <c r="E91" s="94">
        <v>567.0</v>
      </c>
      <c r="F91" s="94">
        <v>809.0</v>
      </c>
      <c r="G91" s="93">
        <v>1004.0</v>
      </c>
      <c r="H91" s="94">
        <v>872.0</v>
      </c>
      <c r="I91" s="94">
        <v>748.0</v>
      </c>
      <c r="J91" s="94">
        <v>536.0</v>
      </c>
      <c r="K91" s="94">
        <v>605.0</v>
      </c>
      <c r="L91" s="94">
        <v>514.0</v>
      </c>
      <c r="M91" s="94">
        <v>524.0</v>
      </c>
      <c r="N91" s="94"/>
    </row>
    <row r="92">
      <c r="A92" s="91" t="s">
        <v>141</v>
      </c>
      <c r="B92" s="92"/>
      <c r="C92" s="94"/>
      <c r="D92" s="94"/>
      <c r="E92" s="94" t="s">
        <v>112</v>
      </c>
      <c r="F92" s="94" t="s">
        <v>112</v>
      </c>
      <c r="G92" s="94" t="s">
        <v>112</v>
      </c>
      <c r="H92" s="94" t="s">
        <v>112</v>
      </c>
      <c r="I92" s="94" t="s">
        <v>112</v>
      </c>
      <c r="J92" s="94">
        <v>0.55</v>
      </c>
      <c r="K92" s="94">
        <v>1.13</v>
      </c>
      <c r="L92" s="94" t="s">
        <v>112</v>
      </c>
      <c r="M92" s="94">
        <v>5.62</v>
      </c>
      <c r="N92" s="94"/>
    </row>
    <row r="93">
      <c r="A93" s="98" t="s">
        <v>142</v>
      </c>
      <c r="B93" s="99"/>
      <c r="C93" s="100"/>
      <c r="D93" s="100"/>
      <c r="E93" s="100">
        <v>48.8</v>
      </c>
      <c r="F93" s="100">
        <v>83.26</v>
      </c>
      <c r="G93" s="100">
        <v>83.68</v>
      </c>
      <c r="H93" s="100">
        <v>5.21</v>
      </c>
      <c r="I93" s="100">
        <v>4.28</v>
      </c>
      <c r="J93" s="100">
        <v>14.27</v>
      </c>
      <c r="K93" s="100">
        <v>11.88</v>
      </c>
      <c r="L93" s="100">
        <v>2.46</v>
      </c>
      <c r="M93" s="100">
        <v>13.74</v>
      </c>
      <c r="N93" s="101"/>
    </row>
    <row r="99">
      <c r="A99" s="84"/>
    </row>
    <row r="100">
      <c r="A100" s="102" t="s">
        <v>143</v>
      </c>
    </row>
    <row r="101">
      <c r="A101" s="84"/>
    </row>
    <row r="102">
      <c r="A102" s="87" t="s">
        <v>87</v>
      </c>
      <c r="B102" s="88"/>
      <c r="C102" s="103">
        <v>40603.0</v>
      </c>
      <c r="D102" s="103">
        <v>40969.0</v>
      </c>
      <c r="E102" s="89">
        <v>41334.0</v>
      </c>
      <c r="F102" s="89">
        <v>41699.0</v>
      </c>
      <c r="G102" s="89">
        <v>42064.0</v>
      </c>
      <c r="H102" s="89">
        <v>42430.0</v>
      </c>
      <c r="I102" s="89">
        <v>42795.0</v>
      </c>
      <c r="J102" s="89">
        <v>43160.0</v>
      </c>
      <c r="K102" s="89">
        <v>43525.0</v>
      </c>
      <c r="L102" s="89">
        <v>43891.0</v>
      </c>
      <c r="M102" s="89">
        <v>44256.0</v>
      </c>
      <c r="N102" s="97"/>
    </row>
    <row r="103">
      <c r="A103" s="104" t="s">
        <v>144</v>
      </c>
      <c r="B103" s="105"/>
      <c r="C103" s="106">
        <v>305.0</v>
      </c>
      <c r="D103" s="106">
        <v>287.0</v>
      </c>
      <c r="E103" s="107">
        <v>269.0</v>
      </c>
      <c r="F103" s="107">
        <v>706.0</v>
      </c>
      <c r="G103" s="108">
        <v>1211.0</v>
      </c>
      <c r="H103" s="107">
        <v>869.0</v>
      </c>
      <c r="I103" s="108">
        <v>1289.0</v>
      </c>
      <c r="J103" s="107">
        <v>90.05</v>
      </c>
      <c r="K103" s="107">
        <v>447.0</v>
      </c>
      <c r="L103" s="107">
        <v>851.0</v>
      </c>
      <c r="M103" s="107">
        <v>56.55</v>
      </c>
      <c r="N103" s="93"/>
    </row>
    <row r="104">
      <c r="A104" s="91" t="s">
        <v>102</v>
      </c>
      <c r="B104" s="92"/>
      <c r="C104" s="94"/>
      <c r="D104" s="94"/>
      <c r="E104" s="94">
        <v>455.0</v>
      </c>
      <c r="F104" s="94">
        <v>879.0</v>
      </c>
      <c r="G104" s="94">
        <v>489.0</v>
      </c>
      <c r="H104" s="94">
        <v>899.0</v>
      </c>
      <c r="I104" s="93">
        <v>1305.0</v>
      </c>
      <c r="J104" s="94">
        <v>701.0</v>
      </c>
      <c r="K104" s="94">
        <v>990.0</v>
      </c>
      <c r="L104" s="94">
        <v>603.0</v>
      </c>
      <c r="M104" s="94">
        <v>467.0</v>
      </c>
      <c r="N104" s="93"/>
    </row>
    <row r="105">
      <c r="A105" s="91" t="s">
        <v>145</v>
      </c>
      <c r="B105" s="92"/>
      <c r="C105" s="94"/>
      <c r="D105" s="94"/>
      <c r="E105" s="94">
        <v>391.0</v>
      </c>
      <c r="F105" s="94">
        <v>390.0</v>
      </c>
      <c r="G105" s="94">
        <v>549.0</v>
      </c>
      <c r="H105" s="94">
        <v>235.0</v>
      </c>
      <c r="I105" s="94">
        <v>-123.0</v>
      </c>
      <c r="J105" s="94">
        <v>197.0</v>
      </c>
      <c r="K105" s="94">
        <v>195.0</v>
      </c>
      <c r="L105" s="94">
        <v>308.0</v>
      </c>
      <c r="M105" s="94">
        <v>332.0</v>
      </c>
      <c r="N105" s="94"/>
    </row>
    <row r="106">
      <c r="A106" s="91" t="s">
        <v>146</v>
      </c>
      <c r="B106" s="92"/>
      <c r="C106" s="94"/>
      <c r="D106" s="94"/>
      <c r="E106" s="94">
        <v>846.0</v>
      </c>
      <c r="F106" s="93">
        <v>1270.0</v>
      </c>
      <c r="G106" s="93">
        <v>1038.0</v>
      </c>
      <c r="H106" s="93">
        <v>1134.0</v>
      </c>
      <c r="I106" s="93">
        <v>1182.0</v>
      </c>
      <c r="J106" s="94">
        <v>898.0</v>
      </c>
      <c r="K106" s="93">
        <v>1186.0</v>
      </c>
      <c r="L106" s="94">
        <v>911.0</v>
      </c>
      <c r="M106" s="94">
        <v>799.0</v>
      </c>
      <c r="N106" s="93"/>
    </row>
    <row r="107">
      <c r="A107" s="91" t="s">
        <v>147</v>
      </c>
      <c r="B107" s="92"/>
      <c r="C107" s="94"/>
      <c r="D107" s="94"/>
      <c r="E107" s="94">
        <v>-467.0</v>
      </c>
      <c r="F107" s="94">
        <v>-379.0</v>
      </c>
      <c r="G107" s="94">
        <v>348.0</v>
      </c>
      <c r="H107" s="94">
        <v>-33.31</v>
      </c>
      <c r="I107" s="94">
        <v>412.0</v>
      </c>
      <c r="J107" s="94">
        <v>-615.0</v>
      </c>
      <c r="K107" s="94">
        <v>-503.0</v>
      </c>
      <c r="L107" s="94">
        <v>40.97</v>
      </c>
      <c r="M107" s="94">
        <v>-715.0</v>
      </c>
      <c r="N107" s="94"/>
    </row>
    <row r="108">
      <c r="A108" s="91" t="s">
        <v>148</v>
      </c>
      <c r="B108" s="92"/>
      <c r="C108" s="94"/>
      <c r="D108" s="94"/>
      <c r="E108" s="94">
        <v>-110.0</v>
      </c>
      <c r="F108" s="94">
        <v>-185.0</v>
      </c>
      <c r="G108" s="94">
        <v>-175.0</v>
      </c>
      <c r="H108" s="94">
        <v>-232.0</v>
      </c>
      <c r="I108" s="94">
        <v>-305.0</v>
      </c>
      <c r="J108" s="94">
        <v>-193.0</v>
      </c>
      <c r="K108" s="94">
        <v>-237.0</v>
      </c>
      <c r="L108" s="94">
        <v>-101.0</v>
      </c>
      <c r="M108" s="94">
        <v>-27.08</v>
      </c>
      <c r="N108" s="94"/>
    </row>
    <row r="109">
      <c r="A109" s="91" t="s">
        <v>149</v>
      </c>
      <c r="B109" s="92"/>
      <c r="C109" s="94"/>
      <c r="D109" s="94"/>
      <c r="E109" s="94">
        <v>-469.0</v>
      </c>
      <c r="F109" s="94">
        <v>-677.0</v>
      </c>
      <c r="G109" s="94">
        <v>-144.0</v>
      </c>
      <c r="H109" s="94">
        <v>-480.0</v>
      </c>
      <c r="I109" s="94">
        <v>-252.0</v>
      </c>
      <c r="J109" s="94">
        <v>-160.0</v>
      </c>
      <c r="K109" s="94">
        <v>-227.0</v>
      </c>
      <c r="L109" s="94">
        <v>-462.0</v>
      </c>
      <c r="M109" s="94">
        <v>-24.52</v>
      </c>
      <c r="N109" s="94"/>
    </row>
    <row r="110">
      <c r="A110" s="91" t="s">
        <v>150</v>
      </c>
      <c r="B110" s="92"/>
      <c r="C110" s="94"/>
      <c r="D110" s="94"/>
      <c r="E110" s="94">
        <v>-465.0</v>
      </c>
      <c r="F110" s="94">
        <v>-601.0</v>
      </c>
      <c r="G110" s="94">
        <v>-249.0</v>
      </c>
      <c r="H110" s="94">
        <v>-359.0</v>
      </c>
      <c r="I110" s="94">
        <v>-208.0</v>
      </c>
      <c r="J110" s="94">
        <v>-353.0</v>
      </c>
      <c r="K110" s="94">
        <v>-853.0</v>
      </c>
      <c r="L110" s="94">
        <v>-634.0</v>
      </c>
      <c r="M110" s="94">
        <v>-232.0</v>
      </c>
      <c r="N110" s="94"/>
    </row>
    <row r="111">
      <c r="A111" s="104" t="s">
        <v>151</v>
      </c>
      <c r="B111" s="105"/>
      <c r="C111" s="106">
        <v>-254.0</v>
      </c>
      <c r="D111" s="106">
        <v>-364.0</v>
      </c>
      <c r="E111" s="107">
        <v>-476.0</v>
      </c>
      <c r="F111" s="107">
        <v>-606.0</v>
      </c>
      <c r="G111" s="107">
        <v>-253.0</v>
      </c>
      <c r="H111" s="107">
        <v>-371.0</v>
      </c>
      <c r="I111" s="107">
        <v>-291.0</v>
      </c>
      <c r="J111" s="107">
        <v>-363.0</v>
      </c>
      <c r="K111" s="107">
        <v>-878.0</v>
      </c>
      <c r="L111" s="107">
        <v>-641.0</v>
      </c>
      <c r="M111" s="107">
        <v>-235.0</v>
      </c>
      <c r="N111" s="94"/>
    </row>
    <row r="112">
      <c r="A112" s="91" t="s">
        <v>152</v>
      </c>
      <c r="B112" s="92"/>
      <c r="C112" s="94"/>
      <c r="D112" s="94"/>
      <c r="E112" s="94">
        <v>11.08</v>
      </c>
      <c r="F112" s="94">
        <v>4.99</v>
      </c>
      <c r="G112" s="94">
        <v>3.82</v>
      </c>
      <c r="H112" s="94">
        <v>11.98</v>
      </c>
      <c r="I112" s="94">
        <v>83.19</v>
      </c>
      <c r="J112" s="94">
        <v>9.68</v>
      </c>
      <c r="K112" s="94">
        <v>24.46</v>
      </c>
      <c r="L112" s="94">
        <v>6.6</v>
      </c>
      <c r="M112" s="94">
        <v>3.29</v>
      </c>
      <c r="N112" s="94"/>
    </row>
    <row r="113">
      <c r="A113" s="91" t="s">
        <v>153</v>
      </c>
      <c r="B113" s="92"/>
      <c r="C113" s="94"/>
      <c r="D113" s="94"/>
      <c r="E113" s="94">
        <v>-205.0</v>
      </c>
      <c r="F113" s="94">
        <v>-344.0</v>
      </c>
      <c r="G113" s="94">
        <v>-136.0</v>
      </c>
      <c r="H113" s="94">
        <v>-455.0</v>
      </c>
      <c r="I113" s="94">
        <v>-918.0</v>
      </c>
      <c r="J113" s="94">
        <v>-879.0</v>
      </c>
      <c r="K113" s="94">
        <v>-103.0</v>
      </c>
      <c r="L113" s="94">
        <v>-392.0</v>
      </c>
      <c r="M113" s="94">
        <v>-552.0</v>
      </c>
      <c r="N113" s="94"/>
    </row>
    <row r="114">
      <c r="A114" s="91" t="s">
        <v>154</v>
      </c>
      <c r="B114" s="92"/>
      <c r="C114" s="94"/>
      <c r="D114" s="94"/>
      <c r="E114" s="94">
        <v>169.0</v>
      </c>
      <c r="F114" s="94">
        <v>208.0</v>
      </c>
      <c r="G114" s="94">
        <v>197.0</v>
      </c>
      <c r="H114" s="94">
        <v>130.0</v>
      </c>
      <c r="I114" s="94">
        <v>807.0</v>
      </c>
      <c r="J114" s="93">
        <v>1028.0</v>
      </c>
      <c r="K114" s="94">
        <v>678.0</v>
      </c>
      <c r="L114" s="94">
        <v>506.0</v>
      </c>
      <c r="M114" s="94">
        <v>766.0</v>
      </c>
      <c r="N114" s="94"/>
    </row>
    <row r="115">
      <c r="A115" s="91" t="s">
        <v>155</v>
      </c>
      <c r="B115" s="92"/>
      <c r="C115" s="94"/>
      <c r="D115" s="94"/>
      <c r="E115" s="94">
        <v>19.28</v>
      </c>
      <c r="F115" s="94">
        <v>25.89</v>
      </c>
      <c r="G115" s="94">
        <v>22.29</v>
      </c>
      <c r="H115" s="94">
        <v>42.39</v>
      </c>
      <c r="I115" s="94">
        <v>51.89</v>
      </c>
      <c r="J115" s="94">
        <v>25.02</v>
      </c>
      <c r="K115" s="94">
        <v>11.27</v>
      </c>
      <c r="L115" s="94">
        <v>27.22</v>
      </c>
      <c r="M115" s="94">
        <v>20.67</v>
      </c>
      <c r="N115" s="94"/>
    </row>
    <row r="116">
      <c r="A116" s="91" t="s">
        <v>156</v>
      </c>
      <c r="B116" s="92"/>
      <c r="C116" s="94"/>
      <c r="D116" s="94"/>
      <c r="E116" s="94">
        <v>-13.16</v>
      </c>
      <c r="F116" s="94">
        <v>-21.33</v>
      </c>
      <c r="G116" s="94">
        <v>-23.58</v>
      </c>
      <c r="H116" s="94">
        <v>-162.0</v>
      </c>
      <c r="I116" s="94">
        <v>-15.41</v>
      </c>
      <c r="J116" s="94">
        <v>-19.98</v>
      </c>
      <c r="K116" s="94">
        <v>-40.91</v>
      </c>
      <c r="L116" s="94">
        <v>-31.39</v>
      </c>
      <c r="M116" s="94">
        <v>-5.65</v>
      </c>
      <c r="N116" s="94"/>
    </row>
    <row r="117">
      <c r="A117" s="91" t="s">
        <v>157</v>
      </c>
      <c r="B117" s="92"/>
      <c r="C117" s="109"/>
      <c r="D117" s="109"/>
      <c r="E117" s="109">
        <v>0.0</v>
      </c>
      <c r="F117" s="94">
        <v>-1.64</v>
      </c>
      <c r="G117" s="94">
        <v>-1.86</v>
      </c>
      <c r="H117" s="109">
        <v>0.0</v>
      </c>
      <c r="I117" s="109">
        <v>0.0</v>
      </c>
      <c r="J117" s="109">
        <v>0.0</v>
      </c>
      <c r="K117" s="109">
        <v>0.0</v>
      </c>
      <c r="L117" s="109">
        <v>0.0</v>
      </c>
      <c r="M117" s="109">
        <v>0.0</v>
      </c>
      <c r="N117" s="94"/>
    </row>
    <row r="118">
      <c r="A118" s="91" t="s">
        <v>158</v>
      </c>
      <c r="B118" s="92"/>
      <c r="C118" s="94"/>
      <c r="D118" s="94"/>
      <c r="E118" s="94">
        <v>168.0</v>
      </c>
      <c r="F118" s="94">
        <v>-2.07</v>
      </c>
      <c r="G118" s="94">
        <v>-944.0</v>
      </c>
      <c r="H118" s="94">
        <v>-288.0</v>
      </c>
      <c r="I118" s="93">
        <v>-1213.0</v>
      </c>
      <c r="J118" s="94">
        <v>97.07</v>
      </c>
      <c r="K118" s="94">
        <v>-247.0</v>
      </c>
      <c r="L118" s="94">
        <v>-278.0</v>
      </c>
      <c r="M118" s="94">
        <v>-149.0</v>
      </c>
      <c r="N118" s="94"/>
    </row>
    <row r="119">
      <c r="A119" s="91" t="s">
        <v>159</v>
      </c>
      <c r="B119" s="92"/>
      <c r="C119" s="109"/>
      <c r="D119" s="109"/>
      <c r="E119" s="109">
        <v>0.0</v>
      </c>
      <c r="F119" s="109">
        <v>0.0</v>
      </c>
      <c r="G119" s="109">
        <v>0.0</v>
      </c>
      <c r="H119" s="109">
        <v>0.0</v>
      </c>
      <c r="I119" s="94">
        <v>-705.0</v>
      </c>
      <c r="J119" s="94">
        <v>188.0</v>
      </c>
      <c r="K119" s="94">
        <v>4.78</v>
      </c>
      <c r="L119" s="94">
        <v>3.43</v>
      </c>
      <c r="M119" s="94">
        <v>9.19</v>
      </c>
      <c r="N119" s="94"/>
    </row>
    <row r="120">
      <c r="A120" s="91" t="s">
        <v>160</v>
      </c>
      <c r="B120" s="92"/>
      <c r="C120" s="94"/>
      <c r="D120" s="94"/>
      <c r="E120" s="94">
        <v>146.0</v>
      </c>
      <c r="F120" s="94">
        <v>125.0</v>
      </c>
      <c r="G120" s="94">
        <v>-354.0</v>
      </c>
      <c r="H120" s="94">
        <v>-456.0</v>
      </c>
      <c r="I120" s="94">
        <v>-436.0</v>
      </c>
      <c r="J120" s="94">
        <v>334.0</v>
      </c>
      <c r="K120" s="94">
        <v>-108.0</v>
      </c>
      <c r="L120" s="94">
        <v>104.0</v>
      </c>
      <c r="M120" s="94">
        <v>107.0</v>
      </c>
      <c r="N120" s="94"/>
    </row>
    <row r="121">
      <c r="A121" s="104" t="s">
        <v>161</v>
      </c>
      <c r="B121" s="105"/>
      <c r="C121" s="106">
        <v>153.0</v>
      </c>
      <c r="D121" s="106">
        <v>133.0</v>
      </c>
      <c r="E121" s="107">
        <v>146.0</v>
      </c>
      <c r="F121" s="107">
        <v>125.0</v>
      </c>
      <c r="G121" s="107">
        <v>-354.0</v>
      </c>
      <c r="H121" s="107">
        <v>-456.0</v>
      </c>
      <c r="I121" s="106">
        <v>0.0</v>
      </c>
      <c r="J121" s="107">
        <v>716.0</v>
      </c>
      <c r="K121" s="107">
        <v>173.0</v>
      </c>
      <c r="L121" s="107">
        <v>357.0</v>
      </c>
      <c r="M121" s="107">
        <v>325.0</v>
      </c>
      <c r="N121" s="94"/>
    </row>
    <row r="122">
      <c r="A122" s="104" t="s">
        <v>162</v>
      </c>
      <c r="B122" s="105"/>
      <c r="C122" s="106">
        <v>0.0</v>
      </c>
      <c r="D122" s="106">
        <v>0.0</v>
      </c>
      <c r="E122" s="106">
        <v>0.0</v>
      </c>
      <c r="F122" s="106">
        <v>0.0</v>
      </c>
      <c r="G122" s="106">
        <v>0.0</v>
      </c>
      <c r="H122" s="106">
        <v>0.0</v>
      </c>
      <c r="I122" s="107">
        <v>-436.0</v>
      </c>
      <c r="J122" s="107">
        <v>-382.0</v>
      </c>
      <c r="K122" s="107">
        <v>-281.0</v>
      </c>
      <c r="L122" s="107">
        <v>-253.0</v>
      </c>
      <c r="M122" s="107">
        <v>-218.0</v>
      </c>
      <c r="N122" s="94"/>
    </row>
    <row r="123">
      <c r="A123" s="91" t="s">
        <v>163</v>
      </c>
      <c r="B123" s="92"/>
      <c r="C123" s="94"/>
      <c r="D123" s="94"/>
      <c r="E123" s="94">
        <v>-193.0</v>
      </c>
      <c r="F123" s="94">
        <v>-162.0</v>
      </c>
      <c r="G123" s="94">
        <v>-143.0</v>
      </c>
      <c r="H123" s="94">
        <v>-133.0</v>
      </c>
      <c r="I123" s="94">
        <v>-111.0</v>
      </c>
      <c r="J123" s="94">
        <v>-80.59</v>
      </c>
      <c r="K123" s="94">
        <v>-109.0</v>
      </c>
      <c r="L123" s="94">
        <v>-120.0</v>
      </c>
      <c r="M123" s="94">
        <v>-92.32</v>
      </c>
      <c r="N123" s="94"/>
    </row>
    <row r="124">
      <c r="A124" s="91" t="s">
        <v>164</v>
      </c>
      <c r="B124" s="92"/>
      <c r="C124" s="94"/>
      <c r="D124" s="94"/>
      <c r="E124" s="94">
        <v>-32.23</v>
      </c>
      <c r="F124" s="94">
        <v>-42.81</v>
      </c>
      <c r="G124" s="94">
        <v>-79.5</v>
      </c>
      <c r="H124" s="94">
        <v>-159.0</v>
      </c>
      <c r="I124" s="94">
        <v>-1.05</v>
      </c>
      <c r="J124" s="94">
        <v>-83.03</v>
      </c>
      <c r="K124" s="94">
        <v>-85.77</v>
      </c>
      <c r="L124" s="94">
        <v>-101.0</v>
      </c>
      <c r="M124" s="94">
        <v>-0.29</v>
      </c>
      <c r="N124" s="94"/>
    </row>
    <row r="125">
      <c r="A125" s="91" t="s">
        <v>165</v>
      </c>
      <c r="B125" s="92"/>
      <c r="C125" s="94"/>
      <c r="D125" s="94"/>
      <c r="E125" s="94">
        <v>-31.79</v>
      </c>
      <c r="F125" s="94">
        <v>26.12</v>
      </c>
      <c r="G125" s="94">
        <v>123.0</v>
      </c>
      <c r="H125" s="94">
        <v>101.0</v>
      </c>
      <c r="I125" s="94">
        <v>-175.0</v>
      </c>
      <c r="J125" s="94">
        <v>26.98</v>
      </c>
      <c r="K125" s="94">
        <v>-27.77</v>
      </c>
      <c r="L125" s="94">
        <v>111.0</v>
      </c>
      <c r="M125" s="94">
        <v>-117.0</v>
      </c>
      <c r="N125" s="94"/>
    </row>
    <row r="126">
      <c r="A126" s="91" t="s">
        <v>166</v>
      </c>
      <c r="B126" s="92"/>
      <c r="C126" s="94"/>
      <c r="D126" s="94"/>
      <c r="E126" s="94">
        <v>58.42</v>
      </c>
      <c r="F126" s="94">
        <v>26.63</v>
      </c>
      <c r="G126" s="94">
        <v>52.75</v>
      </c>
      <c r="H126" s="94">
        <v>176.0</v>
      </c>
      <c r="I126" s="94">
        <v>214.0</v>
      </c>
      <c r="J126" s="94">
        <v>38.22</v>
      </c>
      <c r="K126" s="94">
        <v>65.2</v>
      </c>
      <c r="L126" s="94">
        <v>37.43</v>
      </c>
      <c r="M126" s="94">
        <v>148.0</v>
      </c>
      <c r="N126" s="94"/>
    </row>
    <row r="127">
      <c r="A127" s="91" t="s">
        <v>167</v>
      </c>
      <c r="B127" s="92"/>
      <c r="C127" s="94"/>
      <c r="D127" s="94"/>
      <c r="E127" s="94" t="s">
        <v>112</v>
      </c>
      <c r="F127" s="94" t="s">
        <v>112</v>
      </c>
      <c r="G127" s="94" t="s">
        <v>112</v>
      </c>
      <c r="H127" s="94" t="s">
        <v>112</v>
      </c>
      <c r="I127" s="94" t="s">
        <v>112</v>
      </c>
      <c r="J127" s="94" t="s">
        <v>112</v>
      </c>
      <c r="K127" s="94" t="s">
        <v>112</v>
      </c>
      <c r="L127" s="94" t="s">
        <v>112</v>
      </c>
      <c r="M127" s="94" t="s">
        <v>112</v>
      </c>
      <c r="N127" s="94"/>
    </row>
    <row r="128">
      <c r="A128" s="91" t="s">
        <v>168</v>
      </c>
      <c r="B128" s="92"/>
      <c r="C128" s="94"/>
      <c r="D128" s="94"/>
      <c r="E128" s="94">
        <v>26.63</v>
      </c>
      <c r="F128" s="94">
        <v>52.75</v>
      </c>
      <c r="G128" s="94">
        <v>176.0</v>
      </c>
      <c r="H128" s="94">
        <v>277.0</v>
      </c>
      <c r="I128" s="94">
        <v>38.22</v>
      </c>
      <c r="J128" s="94">
        <v>65.2</v>
      </c>
      <c r="K128" s="94">
        <v>37.43</v>
      </c>
      <c r="L128" s="94">
        <v>148.0</v>
      </c>
      <c r="M128" s="94">
        <v>31.17</v>
      </c>
      <c r="N128" s="94"/>
    </row>
    <row r="129">
      <c r="A129" s="91" t="s">
        <v>169</v>
      </c>
      <c r="B129" s="92"/>
      <c r="C129" s="94"/>
      <c r="D129" s="94"/>
      <c r="E129" s="94">
        <v>465.0</v>
      </c>
      <c r="F129" s="94">
        <v>601.0</v>
      </c>
      <c r="G129" s="94">
        <v>249.0</v>
      </c>
      <c r="H129" s="94">
        <v>359.0</v>
      </c>
      <c r="I129" s="94">
        <v>208.0</v>
      </c>
      <c r="J129" s="94">
        <v>353.0</v>
      </c>
      <c r="K129" s="94">
        <v>853.0</v>
      </c>
      <c r="L129" s="94">
        <v>634.0</v>
      </c>
      <c r="M129" s="94">
        <v>232.0</v>
      </c>
      <c r="N129" s="94"/>
    </row>
    <row r="130">
      <c r="A130" s="91" t="s">
        <v>170</v>
      </c>
      <c r="B130" s="92"/>
      <c r="C130" s="94"/>
      <c r="D130" s="94"/>
      <c r="E130" s="94">
        <v>-196.0</v>
      </c>
      <c r="F130" s="94">
        <v>105.0</v>
      </c>
      <c r="G130" s="94">
        <v>961.0</v>
      </c>
      <c r="H130" s="94">
        <v>509.0</v>
      </c>
      <c r="I130" s="93">
        <v>1081.0</v>
      </c>
      <c r="J130" s="94">
        <v>-263.0</v>
      </c>
      <c r="K130" s="94">
        <v>-407.0</v>
      </c>
      <c r="L130" s="94">
        <v>217.0</v>
      </c>
      <c r="M130" s="94">
        <v>-176.0</v>
      </c>
      <c r="N130" s="94"/>
    </row>
  </sheetData>
  <mergeCells count="11">
    <mergeCell ref="A18:P18"/>
    <mergeCell ref="E20:J20"/>
    <mergeCell ref="A28:B28"/>
    <mergeCell ref="A56:B56"/>
    <mergeCell ref="A2:N2"/>
    <mergeCell ref="E4:H4"/>
    <mergeCell ref="A6:K6"/>
    <mergeCell ref="E8:I8"/>
    <mergeCell ref="A10:J10"/>
    <mergeCell ref="E12:J12"/>
    <mergeCell ref="A14:L1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29"/>
    <col customWidth="1" min="4" max="4" width="19.71"/>
    <col customWidth="1" min="7" max="7" width="10.57"/>
    <col customWidth="1" min="8" max="8" width="60.43"/>
    <col customWidth="1" min="9" max="9" width="16.57"/>
  </cols>
  <sheetData>
    <row r="1" ht="40.5" customHeight="1">
      <c r="C1" s="110"/>
      <c r="H1" s="111" t="s">
        <v>14</v>
      </c>
    </row>
    <row r="2">
      <c r="C2" s="110"/>
    </row>
    <row r="3">
      <c r="C3" s="110"/>
    </row>
    <row r="4" ht="164.25" customHeight="1">
      <c r="C4" s="110"/>
      <c r="H4" s="112" t="s">
        <v>171</v>
      </c>
    </row>
    <row r="5">
      <c r="C5" s="110"/>
    </row>
    <row r="6">
      <c r="C6" s="110"/>
      <c r="H6" s="113" t="s">
        <v>172</v>
      </c>
      <c r="I6" s="17" t="s">
        <v>173</v>
      </c>
    </row>
    <row r="7">
      <c r="C7" s="110"/>
    </row>
    <row r="8">
      <c r="C8" s="110"/>
    </row>
    <row r="9">
      <c r="C9" s="114" t="s">
        <v>174</v>
      </c>
      <c r="D9" s="114" t="s">
        <v>175</v>
      </c>
    </row>
    <row r="10">
      <c r="C10" s="115" t="s">
        <v>176</v>
      </c>
      <c r="D10" s="116">
        <v>0.0</v>
      </c>
    </row>
    <row r="11">
      <c r="C11" s="115" t="s">
        <v>177</v>
      </c>
      <c r="D11" s="116">
        <v>0.0</v>
      </c>
    </row>
    <row r="12">
      <c r="C12" s="115" t="s">
        <v>178</v>
      </c>
      <c r="D12" s="117">
        <v>0.3</v>
      </c>
    </row>
    <row r="13">
      <c r="C13" s="115" t="s">
        <v>179</v>
      </c>
      <c r="D13" s="117">
        <v>0.3</v>
      </c>
    </row>
    <row r="14">
      <c r="C14" s="115" t="s">
        <v>180</v>
      </c>
      <c r="D14" s="117">
        <v>0.12</v>
      </c>
    </row>
    <row r="15">
      <c r="C15" s="115" t="s">
        <v>181</v>
      </c>
      <c r="D15" s="117">
        <v>0.3</v>
      </c>
    </row>
    <row r="16">
      <c r="C16" s="115" t="s">
        <v>182</v>
      </c>
      <c r="D16" s="117">
        <v>0.3</v>
      </c>
    </row>
    <row r="17">
      <c r="C17" s="115" t="s">
        <v>183</v>
      </c>
      <c r="D17" s="117">
        <v>0.2</v>
      </c>
    </row>
    <row r="18">
      <c r="C18" s="115" t="s">
        <v>184</v>
      </c>
      <c r="D18" s="117">
        <v>0.1</v>
      </c>
    </row>
    <row r="19">
      <c r="C19" s="115" t="s">
        <v>185</v>
      </c>
      <c r="D19" s="117">
        <v>0.25</v>
      </c>
    </row>
    <row r="20">
      <c r="C20" s="118"/>
      <c r="D20" s="119"/>
    </row>
    <row r="21">
      <c r="C21" s="118"/>
      <c r="D21" s="119"/>
    </row>
    <row r="22">
      <c r="C22" s="118"/>
      <c r="D22" s="119"/>
      <c r="H22" s="113" t="s">
        <v>186</v>
      </c>
      <c r="I22" s="17" t="s">
        <v>173</v>
      </c>
    </row>
    <row r="23">
      <c r="C23" s="118"/>
      <c r="D23" s="119"/>
    </row>
    <row r="24">
      <c r="C24" s="110"/>
    </row>
    <row r="25">
      <c r="C25" s="110"/>
      <c r="F25" s="120"/>
      <c r="G25" s="120"/>
      <c r="H25" s="120"/>
      <c r="I25" s="120"/>
      <c r="J25" s="120"/>
      <c r="K25" s="120"/>
      <c r="L25" s="120"/>
      <c r="M25" s="120"/>
      <c r="N25" s="120"/>
      <c r="O25" s="120"/>
      <c r="P25" s="120"/>
      <c r="Q25" s="120"/>
    </row>
    <row r="26">
      <c r="C26" s="114" t="s">
        <v>174</v>
      </c>
      <c r="D26" s="114" t="s">
        <v>187</v>
      </c>
    </row>
    <row r="27">
      <c r="C27" s="115" t="s">
        <v>176</v>
      </c>
      <c r="D27" s="116">
        <v>0.0</v>
      </c>
    </row>
    <row r="28">
      <c r="C28" s="115" t="s">
        <v>177</v>
      </c>
      <c r="D28" s="116">
        <v>0.0</v>
      </c>
    </row>
    <row r="29">
      <c r="C29" s="115" t="s">
        <v>178</v>
      </c>
      <c r="D29" s="116">
        <v>0.11</v>
      </c>
    </row>
    <row r="30">
      <c r="C30" s="115" t="s">
        <v>179</v>
      </c>
      <c r="D30" s="116">
        <v>0.14</v>
      </c>
    </row>
    <row r="31">
      <c r="C31" s="115" t="s">
        <v>180</v>
      </c>
      <c r="D31" s="116">
        <v>0.3</v>
      </c>
    </row>
    <row r="32">
      <c r="C32" s="115" t="s">
        <v>181</v>
      </c>
      <c r="D32" s="116">
        <v>0.22</v>
      </c>
    </row>
    <row r="33">
      <c r="C33" s="115" t="s">
        <v>182</v>
      </c>
      <c r="D33" s="116">
        <v>0.16</v>
      </c>
    </row>
    <row r="34">
      <c r="C34" s="115" t="s">
        <v>183</v>
      </c>
      <c r="D34" s="116">
        <v>0.11</v>
      </c>
    </row>
    <row r="35">
      <c r="C35" s="115" t="s">
        <v>184</v>
      </c>
      <c r="D35" s="116">
        <v>0.21</v>
      </c>
    </row>
    <row r="36">
      <c r="C36" s="115" t="s">
        <v>185</v>
      </c>
      <c r="D36" s="116">
        <v>0.1</v>
      </c>
    </row>
    <row r="37">
      <c r="C37" s="121"/>
      <c r="D37" s="21"/>
    </row>
    <row r="38">
      <c r="C38" s="110"/>
      <c r="H38" s="113" t="s">
        <v>188</v>
      </c>
      <c r="I38" s="17" t="s">
        <v>173</v>
      </c>
    </row>
    <row r="39">
      <c r="C39" s="110"/>
    </row>
    <row r="40">
      <c r="C40" s="110"/>
    </row>
    <row r="41">
      <c r="C41" s="110"/>
    </row>
    <row r="42">
      <c r="C42" s="114" t="s">
        <v>174</v>
      </c>
      <c r="D42" s="114" t="s">
        <v>189</v>
      </c>
    </row>
    <row r="43">
      <c r="C43" s="115" t="s">
        <v>176</v>
      </c>
      <c r="D43" s="116">
        <v>-0.4683</v>
      </c>
    </row>
    <row r="44">
      <c r="C44" s="115" t="s">
        <v>177</v>
      </c>
      <c r="D44" s="116">
        <v>-0.0152</v>
      </c>
    </row>
    <row r="45">
      <c r="C45" s="115" t="s">
        <v>178</v>
      </c>
      <c r="D45" s="116">
        <v>0.1144</v>
      </c>
    </row>
    <row r="46">
      <c r="C46" s="115" t="s">
        <v>179</v>
      </c>
      <c r="D46" s="116">
        <v>0.1033</v>
      </c>
    </row>
    <row r="47">
      <c r="C47" s="115" t="s">
        <v>180</v>
      </c>
      <c r="D47" s="116">
        <v>0.0341</v>
      </c>
    </row>
    <row r="48">
      <c r="C48" s="115" t="s">
        <v>181</v>
      </c>
      <c r="D48" s="116">
        <v>-0.0292</v>
      </c>
    </row>
    <row r="49">
      <c r="C49" s="115" t="s">
        <v>182</v>
      </c>
      <c r="D49" s="116">
        <v>0.1725</v>
      </c>
    </row>
    <row r="50">
      <c r="C50" s="115" t="s">
        <v>183</v>
      </c>
      <c r="D50" s="116">
        <v>0.1177</v>
      </c>
    </row>
    <row r="51">
      <c r="C51" s="115" t="s">
        <v>184</v>
      </c>
      <c r="D51" s="116">
        <v>0.1172</v>
      </c>
    </row>
    <row r="52">
      <c r="C52" s="115" t="s">
        <v>185</v>
      </c>
      <c r="D52" s="116">
        <v>0.2076</v>
      </c>
    </row>
    <row r="53">
      <c r="C53" s="110"/>
    </row>
    <row r="54">
      <c r="C54" s="110"/>
    </row>
    <row r="55">
      <c r="C55" s="110"/>
      <c r="H55" s="113" t="s">
        <v>190</v>
      </c>
      <c r="I55" s="17" t="s">
        <v>173</v>
      </c>
    </row>
    <row r="56">
      <c r="C56" s="110"/>
    </row>
    <row r="57">
      <c r="C57" s="110"/>
    </row>
    <row r="58">
      <c r="C58" s="110"/>
    </row>
    <row r="59">
      <c r="C59" s="114" t="s">
        <v>174</v>
      </c>
      <c r="D59" s="114" t="s">
        <v>191</v>
      </c>
    </row>
    <row r="60">
      <c r="C60" s="115" t="s">
        <v>176</v>
      </c>
      <c r="D60" s="122">
        <v>0.0</v>
      </c>
    </row>
    <row r="61">
      <c r="C61" s="115" t="s">
        <v>177</v>
      </c>
      <c r="D61" s="122">
        <v>0.0</v>
      </c>
    </row>
    <row r="62">
      <c r="C62" s="115" t="s">
        <v>178</v>
      </c>
      <c r="D62" s="122">
        <v>0.0</v>
      </c>
    </row>
    <row r="63">
      <c r="C63" s="115" t="s">
        <v>179</v>
      </c>
      <c r="D63" s="122">
        <v>0.0</v>
      </c>
    </row>
    <row r="64">
      <c r="C64" s="115" t="s">
        <v>180</v>
      </c>
      <c r="D64" s="122">
        <v>0.0</v>
      </c>
    </row>
    <row r="65">
      <c r="C65" s="115" t="s">
        <v>181</v>
      </c>
      <c r="D65" s="122">
        <v>0.0</v>
      </c>
    </row>
    <row r="66">
      <c r="C66" s="115" t="s">
        <v>182</v>
      </c>
      <c r="D66" s="122">
        <v>0.0</v>
      </c>
    </row>
    <row r="67">
      <c r="C67" s="115" t="s">
        <v>183</v>
      </c>
      <c r="D67" s="122">
        <v>0.0</v>
      </c>
    </row>
    <row r="68">
      <c r="C68" s="115" t="s">
        <v>184</v>
      </c>
      <c r="D68" s="122">
        <v>0.0</v>
      </c>
    </row>
    <row r="69">
      <c r="C69" s="115" t="s">
        <v>185</v>
      </c>
      <c r="D69" s="122">
        <v>0.0</v>
      </c>
    </row>
    <row r="70">
      <c r="C70" s="115" t="s">
        <v>192</v>
      </c>
      <c r="D70" s="122">
        <f>SUM(D60:D69)</f>
        <v>0</v>
      </c>
    </row>
    <row r="71">
      <c r="C71" s="110"/>
    </row>
    <row r="72">
      <c r="C72" s="110"/>
    </row>
    <row r="73">
      <c r="C73" s="110"/>
      <c r="H73" s="113" t="s">
        <v>193</v>
      </c>
      <c r="I73" s="17" t="s">
        <v>173</v>
      </c>
    </row>
    <row r="74">
      <c r="C74" s="110"/>
    </row>
    <row r="75">
      <c r="C75" s="110"/>
    </row>
    <row r="76">
      <c r="C76" s="110"/>
    </row>
    <row r="77">
      <c r="C77" s="114" t="s">
        <v>174</v>
      </c>
      <c r="D77" s="114" t="s">
        <v>194</v>
      </c>
    </row>
    <row r="78">
      <c r="C78" s="115" t="s">
        <v>176</v>
      </c>
      <c r="D78" s="123">
        <f>'49-Harsha-2'!$M$121+'49-Harsha-2'!$M$131+'49-Harsha-2'!$M$142+'49-Harsha-2'!$M$143</f>
        <v>344</v>
      </c>
    </row>
    <row r="79">
      <c r="C79" s="115" t="s">
        <v>177</v>
      </c>
      <c r="D79" s="123">
        <f>'49-Harsha-2'!$L$121+'49-Harsha-2'!$L$131+'49-Harsha-2'!$L$142+'49-Harsha-2'!$L$143</f>
        <v>142</v>
      </c>
    </row>
    <row r="80">
      <c r="C80" s="115" t="s">
        <v>178</v>
      </c>
      <c r="D80" s="123">
        <f>'49-Harsha-2'!$K$121+'49-Harsha-2'!$K$131+'49-Harsha-2'!$K$142+'49-Harsha-2'!$K$143</f>
        <v>105</v>
      </c>
    </row>
    <row r="81">
      <c r="C81" s="115" t="s">
        <v>179</v>
      </c>
      <c r="D81" s="123">
        <f>'49-Harsha-2'!$J$121+'49-Harsha-2'!$J$131+'49-Harsha-2'!$J$142+'49-Harsha-2'!$J$143</f>
        <v>104</v>
      </c>
    </row>
    <row r="82">
      <c r="C82" s="115" t="s">
        <v>180</v>
      </c>
      <c r="D82" s="123">
        <f>'49-Harsha-2'!$I$121+'49-Harsha-2'!$I$131+'49-Harsha-2'!$I$142+'49-Harsha-2'!$I$143</f>
        <v>153</v>
      </c>
    </row>
    <row r="83">
      <c r="C83" s="115" t="s">
        <v>181</v>
      </c>
      <c r="D83" s="123">
        <f>'49-Harsha-2'!$H$121+'49-Harsha-2'!$H$131+'49-Harsha-2'!$H$142+'49-Harsha-2'!$H$143</f>
        <v>43</v>
      </c>
    </row>
    <row r="84">
      <c r="C84" s="115" t="s">
        <v>182</v>
      </c>
      <c r="D84" s="123">
        <f>'49-Harsha-2'!$G$121+'49-Harsha-2'!$G$131+'49-Harsha-2'!$G$142+'49-Harsha-2'!$G$143</f>
        <v>291</v>
      </c>
    </row>
    <row r="85">
      <c r="C85" s="115" t="s">
        <v>183</v>
      </c>
      <c r="D85" s="123">
        <f>'49-Harsha-2'!$F$121+'49-Harsha-2'!$F$131+'49-Harsha-2'!$F$142+'49-Harsha-2'!$F$143</f>
        <v>593</v>
      </c>
    </row>
    <row r="86">
      <c r="C86" s="115" t="s">
        <v>184</v>
      </c>
      <c r="D86" s="123">
        <f>'49-Harsha-2'!$E$121+'49-Harsha-2'!$E$131+'49-Harsha-2'!$E$142+'49-Harsha-2'!$E$143</f>
        <v>124</v>
      </c>
    </row>
    <row r="87">
      <c r="C87" s="115" t="s">
        <v>185</v>
      </c>
      <c r="D87" s="123">
        <f>'49-Harsha-2'!$D$121+'49-Harsha-2'!$D$131+'49-Harsha-2'!$D$142+'49-Harsha-2'!$D$143</f>
        <v>113</v>
      </c>
    </row>
    <row r="88">
      <c r="C88" s="110"/>
    </row>
    <row r="89">
      <c r="C89" s="110"/>
    </row>
    <row r="90">
      <c r="C90" s="110"/>
    </row>
    <row r="91">
      <c r="C91" s="110"/>
    </row>
    <row r="92">
      <c r="C92" s="110"/>
    </row>
    <row r="93">
      <c r="C93" s="110"/>
    </row>
    <row r="94">
      <c r="C94" s="110"/>
    </row>
    <row r="95">
      <c r="C95" s="110"/>
    </row>
    <row r="96">
      <c r="C96" s="110"/>
    </row>
    <row r="97">
      <c r="C97" s="110"/>
    </row>
    <row r="98">
      <c r="C98" s="110"/>
    </row>
    <row r="99">
      <c r="C99" s="110"/>
    </row>
    <row r="100">
      <c r="C100" s="110"/>
    </row>
    <row r="101">
      <c r="C101" s="110"/>
    </row>
    <row r="102">
      <c r="C102" s="110"/>
    </row>
    <row r="103">
      <c r="C103" s="110"/>
    </row>
    <row r="104">
      <c r="C104" s="110"/>
    </row>
    <row r="105">
      <c r="C105" s="110"/>
    </row>
    <row r="106">
      <c r="C106" s="110"/>
    </row>
    <row r="107">
      <c r="C107" s="110"/>
    </row>
    <row r="108">
      <c r="C108" s="110"/>
    </row>
    <row r="109">
      <c r="C109" s="110"/>
    </row>
    <row r="110">
      <c r="C110" s="110"/>
    </row>
    <row r="111">
      <c r="C111" s="110"/>
    </row>
    <row r="112">
      <c r="C112" s="110"/>
    </row>
    <row r="113">
      <c r="C113" s="110"/>
    </row>
    <row r="114">
      <c r="C114" s="110"/>
    </row>
    <row r="115">
      <c r="C115" s="110"/>
    </row>
    <row r="116">
      <c r="C116" s="110"/>
    </row>
    <row r="117">
      <c r="C117" s="110"/>
    </row>
    <row r="118">
      <c r="C118" s="110"/>
    </row>
    <row r="119">
      <c r="C119" s="110"/>
    </row>
    <row r="120">
      <c r="C120" s="110"/>
    </row>
    <row r="121">
      <c r="C121" s="110"/>
    </row>
    <row r="122">
      <c r="C122" s="110"/>
    </row>
    <row r="123">
      <c r="C123" s="110"/>
    </row>
    <row r="124">
      <c r="C124" s="110"/>
    </row>
    <row r="125">
      <c r="C125" s="110"/>
    </row>
    <row r="126">
      <c r="C126" s="110"/>
    </row>
    <row r="127">
      <c r="C127" s="110"/>
    </row>
    <row r="128">
      <c r="C128" s="110"/>
    </row>
    <row r="129">
      <c r="C129" s="110"/>
    </row>
    <row r="130">
      <c r="C130" s="110"/>
    </row>
    <row r="131">
      <c r="C131" s="110"/>
    </row>
    <row r="132">
      <c r="C132" s="110"/>
    </row>
    <row r="133">
      <c r="C133" s="110"/>
    </row>
    <row r="134">
      <c r="C134" s="110"/>
    </row>
    <row r="135">
      <c r="C135" s="110"/>
    </row>
    <row r="136">
      <c r="C136" s="110"/>
    </row>
    <row r="137">
      <c r="C137" s="110"/>
    </row>
    <row r="138">
      <c r="C138" s="110"/>
    </row>
    <row r="139">
      <c r="C139" s="110"/>
    </row>
    <row r="140">
      <c r="C140" s="110"/>
    </row>
    <row r="141">
      <c r="C141" s="110"/>
    </row>
    <row r="142">
      <c r="C142" s="110"/>
    </row>
    <row r="143">
      <c r="C143" s="110"/>
    </row>
    <row r="144">
      <c r="C144" s="110"/>
    </row>
    <row r="145">
      <c r="C145" s="110"/>
    </row>
    <row r="146">
      <c r="C146" s="110"/>
    </row>
    <row r="147">
      <c r="C147" s="110"/>
    </row>
    <row r="148">
      <c r="C148" s="110"/>
    </row>
    <row r="149">
      <c r="C149" s="110"/>
    </row>
    <row r="150">
      <c r="C150" s="110"/>
    </row>
    <row r="151">
      <c r="C151" s="110"/>
    </row>
    <row r="152">
      <c r="C152" s="110"/>
    </row>
    <row r="153">
      <c r="C153" s="110"/>
    </row>
    <row r="154">
      <c r="C154" s="110"/>
    </row>
    <row r="155">
      <c r="C155" s="110"/>
    </row>
    <row r="156">
      <c r="C156" s="110"/>
    </row>
    <row r="157">
      <c r="C157" s="110"/>
    </row>
    <row r="158">
      <c r="C158" s="110"/>
    </row>
    <row r="159">
      <c r="C159" s="110"/>
    </row>
    <row r="160">
      <c r="C160" s="110"/>
    </row>
    <row r="161">
      <c r="C161" s="110"/>
    </row>
    <row r="162">
      <c r="C162" s="110"/>
    </row>
    <row r="163">
      <c r="C163" s="110"/>
    </row>
    <row r="164">
      <c r="C164" s="110"/>
    </row>
    <row r="165">
      <c r="C165" s="110"/>
    </row>
    <row r="166">
      <c r="C166" s="110"/>
    </row>
    <row r="167">
      <c r="C167" s="110"/>
    </row>
    <row r="168">
      <c r="C168" s="110"/>
    </row>
    <row r="169">
      <c r="C169" s="110"/>
    </row>
    <row r="170">
      <c r="C170" s="110"/>
    </row>
    <row r="171">
      <c r="C171" s="110"/>
    </row>
    <row r="172">
      <c r="C172" s="110"/>
    </row>
    <row r="173">
      <c r="C173" s="110"/>
    </row>
    <row r="174">
      <c r="C174" s="110"/>
    </row>
    <row r="175">
      <c r="C175" s="110"/>
    </row>
    <row r="176">
      <c r="C176" s="110"/>
    </row>
    <row r="177">
      <c r="C177" s="110"/>
    </row>
    <row r="178">
      <c r="C178" s="110"/>
    </row>
    <row r="179">
      <c r="C179" s="110"/>
    </row>
    <row r="180">
      <c r="C180" s="110"/>
    </row>
    <row r="181">
      <c r="C181" s="110"/>
    </row>
    <row r="182">
      <c r="C182" s="110"/>
    </row>
    <row r="183">
      <c r="C183" s="110"/>
    </row>
    <row r="184">
      <c r="C184" s="110"/>
    </row>
    <row r="185">
      <c r="C185" s="110"/>
    </row>
    <row r="186">
      <c r="C186" s="110"/>
    </row>
    <row r="187">
      <c r="C187" s="110"/>
    </row>
    <row r="188">
      <c r="C188" s="110"/>
    </row>
    <row r="189">
      <c r="C189" s="110"/>
    </row>
    <row r="190">
      <c r="C190" s="110"/>
    </row>
    <row r="191">
      <c r="C191" s="110"/>
    </row>
    <row r="192">
      <c r="C192" s="110"/>
    </row>
    <row r="193">
      <c r="C193" s="110"/>
    </row>
    <row r="194">
      <c r="C194" s="110"/>
    </row>
    <row r="195">
      <c r="C195" s="110"/>
    </row>
    <row r="196">
      <c r="C196" s="110"/>
    </row>
    <row r="197">
      <c r="C197" s="110"/>
    </row>
    <row r="198">
      <c r="C198" s="110"/>
    </row>
    <row r="199">
      <c r="C199" s="110"/>
    </row>
    <row r="200">
      <c r="C200" s="110"/>
    </row>
    <row r="201">
      <c r="C201" s="110"/>
    </row>
    <row r="202">
      <c r="C202" s="110"/>
    </row>
    <row r="203">
      <c r="C203" s="110"/>
    </row>
    <row r="204">
      <c r="C204" s="110"/>
    </row>
    <row r="205">
      <c r="C205" s="110"/>
    </row>
    <row r="206">
      <c r="C206" s="110"/>
    </row>
    <row r="207">
      <c r="C207" s="110"/>
    </row>
    <row r="208">
      <c r="C208" s="110"/>
    </row>
    <row r="209">
      <c r="C209" s="110"/>
    </row>
    <row r="210">
      <c r="C210" s="110"/>
    </row>
    <row r="211">
      <c r="C211" s="110"/>
    </row>
    <row r="212">
      <c r="C212" s="110"/>
    </row>
    <row r="213">
      <c r="C213" s="110"/>
    </row>
    <row r="214">
      <c r="C214" s="110"/>
    </row>
    <row r="215">
      <c r="C215" s="110"/>
    </row>
    <row r="216">
      <c r="C216" s="110"/>
    </row>
    <row r="217">
      <c r="C217" s="110"/>
    </row>
    <row r="218">
      <c r="C218" s="110"/>
    </row>
    <row r="219">
      <c r="C219" s="110"/>
    </row>
    <row r="220">
      <c r="C220" s="110"/>
    </row>
    <row r="221">
      <c r="C221" s="110"/>
    </row>
    <row r="222">
      <c r="C222" s="110"/>
    </row>
    <row r="223">
      <c r="C223" s="110"/>
    </row>
    <row r="224">
      <c r="C224" s="110"/>
    </row>
    <row r="225">
      <c r="C225" s="110"/>
    </row>
    <row r="226">
      <c r="C226" s="110"/>
    </row>
    <row r="227">
      <c r="C227" s="110"/>
    </row>
    <row r="228">
      <c r="C228" s="110"/>
    </row>
    <row r="229">
      <c r="C229" s="110"/>
    </row>
    <row r="230">
      <c r="C230" s="110"/>
    </row>
    <row r="231">
      <c r="C231" s="110"/>
    </row>
    <row r="232">
      <c r="C232" s="110"/>
    </row>
    <row r="233">
      <c r="C233" s="110"/>
    </row>
    <row r="234">
      <c r="C234" s="110"/>
    </row>
    <row r="235">
      <c r="C235" s="110"/>
    </row>
    <row r="236">
      <c r="C236" s="110"/>
    </row>
    <row r="237">
      <c r="C237" s="110"/>
    </row>
    <row r="238">
      <c r="C238" s="110"/>
    </row>
    <row r="239">
      <c r="C239" s="110"/>
    </row>
    <row r="240">
      <c r="C240" s="110"/>
    </row>
    <row r="241">
      <c r="C241" s="110"/>
    </row>
    <row r="242">
      <c r="C242" s="110"/>
    </row>
    <row r="243">
      <c r="C243" s="110"/>
    </row>
    <row r="244">
      <c r="C244" s="110"/>
    </row>
    <row r="245">
      <c r="C245" s="110"/>
    </row>
    <row r="246">
      <c r="C246" s="110"/>
    </row>
    <row r="247">
      <c r="C247" s="110"/>
    </row>
    <row r="248">
      <c r="C248" s="110"/>
    </row>
    <row r="249">
      <c r="C249" s="110"/>
    </row>
    <row r="250">
      <c r="C250" s="110"/>
    </row>
    <row r="251">
      <c r="C251" s="110"/>
    </row>
    <row r="252">
      <c r="C252" s="110"/>
    </row>
    <row r="253">
      <c r="C253" s="110"/>
    </row>
    <row r="254">
      <c r="C254" s="110"/>
    </row>
    <row r="255">
      <c r="C255" s="110"/>
    </row>
    <row r="256">
      <c r="C256" s="110"/>
    </row>
    <row r="257">
      <c r="C257" s="110"/>
    </row>
    <row r="258">
      <c r="C258" s="110"/>
    </row>
    <row r="259">
      <c r="C259" s="110"/>
    </row>
    <row r="260">
      <c r="C260" s="110"/>
    </row>
    <row r="261">
      <c r="C261" s="110"/>
    </row>
    <row r="262">
      <c r="C262" s="110"/>
    </row>
    <row r="263">
      <c r="C263" s="110"/>
    </row>
    <row r="264">
      <c r="C264" s="110"/>
    </row>
    <row r="265">
      <c r="C265" s="110"/>
    </row>
    <row r="266">
      <c r="C266" s="110"/>
    </row>
    <row r="267">
      <c r="C267" s="110"/>
    </row>
    <row r="268">
      <c r="C268" s="110"/>
    </row>
    <row r="269">
      <c r="C269" s="110"/>
    </row>
    <row r="270">
      <c r="C270" s="110"/>
    </row>
    <row r="271">
      <c r="C271" s="110"/>
    </row>
    <row r="272">
      <c r="C272" s="110"/>
    </row>
    <row r="273">
      <c r="C273" s="110"/>
    </row>
    <row r="274">
      <c r="C274" s="110"/>
    </row>
    <row r="275">
      <c r="C275" s="110"/>
    </row>
    <row r="276">
      <c r="C276" s="110"/>
    </row>
    <row r="277">
      <c r="C277" s="110"/>
    </row>
    <row r="278">
      <c r="C278" s="110"/>
    </row>
    <row r="279">
      <c r="C279" s="110"/>
    </row>
    <row r="280">
      <c r="C280" s="110"/>
    </row>
    <row r="281">
      <c r="C281" s="110"/>
    </row>
    <row r="282">
      <c r="C282" s="110"/>
    </row>
    <row r="283">
      <c r="C283" s="110"/>
    </row>
    <row r="284">
      <c r="C284" s="110"/>
    </row>
    <row r="285">
      <c r="C285" s="110"/>
    </row>
    <row r="286">
      <c r="C286" s="110"/>
    </row>
    <row r="287">
      <c r="C287" s="110"/>
    </row>
    <row r="288">
      <c r="C288" s="110"/>
    </row>
    <row r="289">
      <c r="C289" s="110"/>
    </row>
    <row r="290">
      <c r="C290" s="110"/>
    </row>
    <row r="291">
      <c r="C291" s="110"/>
    </row>
    <row r="292">
      <c r="C292" s="110"/>
    </row>
    <row r="293">
      <c r="C293" s="110"/>
    </row>
    <row r="294">
      <c r="C294" s="110"/>
    </row>
    <row r="295">
      <c r="C295" s="110"/>
    </row>
    <row r="296">
      <c r="C296" s="110"/>
    </row>
    <row r="297">
      <c r="C297" s="110"/>
    </row>
    <row r="298">
      <c r="C298" s="110"/>
    </row>
    <row r="299">
      <c r="C299" s="110"/>
    </row>
    <row r="300">
      <c r="C300" s="110"/>
    </row>
    <row r="301">
      <c r="C301" s="110"/>
    </row>
    <row r="302">
      <c r="C302" s="110"/>
    </row>
    <row r="303">
      <c r="C303" s="110"/>
    </row>
    <row r="304">
      <c r="C304" s="110"/>
    </row>
    <row r="305">
      <c r="C305" s="110"/>
    </row>
    <row r="306">
      <c r="C306" s="110"/>
    </row>
    <row r="307">
      <c r="C307" s="110"/>
    </row>
    <row r="308">
      <c r="C308" s="110"/>
    </row>
    <row r="309">
      <c r="C309" s="110"/>
    </row>
    <row r="310">
      <c r="C310" s="110"/>
    </row>
    <row r="311">
      <c r="C311" s="110"/>
    </row>
    <row r="312">
      <c r="C312" s="110"/>
    </row>
    <row r="313">
      <c r="C313" s="110"/>
    </row>
    <row r="314">
      <c r="C314" s="110"/>
    </row>
    <row r="315">
      <c r="C315" s="110"/>
    </row>
    <row r="316">
      <c r="C316" s="110"/>
    </row>
    <row r="317">
      <c r="C317" s="110"/>
    </row>
    <row r="318">
      <c r="C318" s="110"/>
    </row>
    <row r="319">
      <c r="C319" s="110"/>
    </row>
    <row r="320">
      <c r="C320" s="110"/>
    </row>
    <row r="321">
      <c r="C321" s="110"/>
    </row>
    <row r="322">
      <c r="C322" s="110"/>
    </row>
    <row r="323">
      <c r="C323" s="110"/>
    </row>
    <row r="324">
      <c r="C324" s="110"/>
    </row>
    <row r="325">
      <c r="C325" s="110"/>
    </row>
    <row r="326">
      <c r="C326" s="110"/>
    </row>
    <row r="327">
      <c r="C327" s="110"/>
    </row>
    <row r="328">
      <c r="C328" s="110"/>
    </row>
    <row r="329">
      <c r="C329" s="110"/>
    </row>
    <row r="330">
      <c r="C330" s="110"/>
    </row>
    <row r="331">
      <c r="C331" s="110"/>
    </row>
    <row r="332">
      <c r="C332" s="110"/>
    </row>
    <row r="333">
      <c r="C333" s="110"/>
    </row>
    <row r="334">
      <c r="C334" s="110"/>
    </row>
    <row r="335">
      <c r="C335" s="110"/>
    </row>
    <row r="336">
      <c r="C336" s="110"/>
    </row>
    <row r="337">
      <c r="C337" s="110"/>
    </row>
    <row r="338">
      <c r="C338" s="110"/>
    </row>
    <row r="339">
      <c r="C339" s="110"/>
    </row>
    <row r="340">
      <c r="C340" s="110"/>
    </row>
    <row r="341">
      <c r="C341" s="110"/>
    </row>
    <row r="342">
      <c r="C342" s="110"/>
    </row>
    <row r="343">
      <c r="C343" s="110"/>
    </row>
    <row r="344">
      <c r="C344" s="110"/>
    </row>
    <row r="345">
      <c r="C345" s="110"/>
    </row>
    <row r="346">
      <c r="C346" s="110"/>
    </row>
    <row r="347">
      <c r="C347" s="110"/>
    </row>
    <row r="348">
      <c r="C348" s="110"/>
    </row>
    <row r="349">
      <c r="C349" s="110"/>
    </row>
    <row r="350">
      <c r="C350" s="110"/>
    </row>
    <row r="351">
      <c r="C351" s="110"/>
    </row>
    <row r="352">
      <c r="C352" s="110"/>
    </row>
    <row r="353">
      <c r="C353" s="110"/>
    </row>
    <row r="354">
      <c r="C354" s="110"/>
    </row>
    <row r="355">
      <c r="C355" s="110"/>
    </row>
    <row r="356">
      <c r="C356" s="110"/>
    </row>
    <row r="357">
      <c r="C357" s="110"/>
    </row>
    <row r="358">
      <c r="C358" s="110"/>
    </row>
    <row r="359">
      <c r="C359" s="110"/>
    </row>
    <row r="360">
      <c r="C360" s="110"/>
    </row>
    <row r="361">
      <c r="C361" s="110"/>
    </row>
    <row r="362">
      <c r="C362" s="110"/>
    </row>
    <row r="363">
      <c r="C363" s="110"/>
    </row>
    <row r="364">
      <c r="C364" s="110"/>
    </row>
    <row r="365">
      <c r="C365" s="110"/>
    </row>
    <row r="366">
      <c r="C366" s="110"/>
    </row>
    <row r="367">
      <c r="C367" s="110"/>
    </row>
    <row r="368">
      <c r="C368" s="110"/>
    </row>
    <row r="369">
      <c r="C369" s="110"/>
    </row>
    <row r="370">
      <c r="C370" s="110"/>
    </row>
    <row r="371">
      <c r="C371" s="110"/>
    </row>
    <row r="372">
      <c r="C372" s="110"/>
    </row>
    <row r="373">
      <c r="C373" s="110"/>
    </row>
    <row r="374">
      <c r="C374" s="110"/>
    </row>
    <row r="375">
      <c r="C375" s="110"/>
    </row>
    <row r="376">
      <c r="C376" s="110"/>
    </row>
    <row r="377">
      <c r="C377" s="110"/>
    </row>
    <row r="378">
      <c r="C378" s="110"/>
    </row>
    <row r="379">
      <c r="C379" s="110"/>
    </row>
    <row r="380">
      <c r="C380" s="110"/>
    </row>
    <row r="381">
      <c r="C381" s="110"/>
    </row>
    <row r="382">
      <c r="C382" s="110"/>
    </row>
    <row r="383">
      <c r="C383" s="110"/>
    </row>
    <row r="384">
      <c r="C384" s="110"/>
    </row>
    <row r="385">
      <c r="C385" s="110"/>
    </row>
    <row r="386">
      <c r="C386" s="110"/>
    </row>
    <row r="387">
      <c r="C387" s="110"/>
    </row>
    <row r="388">
      <c r="C388" s="110"/>
    </row>
    <row r="389">
      <c r="C389" s="110"/>
    </row>
    <row r="390">
      <c r="C390" s="110"/>
    </row>
    <row r="391">
      <c r="C391" s="110"/>
    </row>
    <row r="392">
      <c r="C392" s="110"/>
    </row>
    <row r="393">
      <c r="C393" s="110"/>
    </row>
    <row r="394">
      <c r="C394" s="110"/>
    </row>
    <row r="395">
      <c r="C395" s="110"/>
    </row>
    <row r="396">
      <c r="C396" s="110"/>
    </row>
    <row r="397">
      <c r="C397" s="110"/>
    </row>
    <row r="398">
      <c r="C398" s="110"/>
    </row>
    <row r="399">
      <c r="C399" s="110"/>
    </row>
    <row r="400">
      <c r="C400" s="110"/>
    </row>
    <row r="401">
      <c r="C401" s="110"/>
    </row>
    <row r="402">
      <c r="C402" s="110"/>
    </row>
    <row r="403">
      <c r="C403" s="110"/>
    </row>
    <row r="404">
      <c r="C404" s="110"/>
    </row>
    <row r="405">
      <c r="C405" s="110"/>
    </row>
    <row r="406">
      <c r="C406" s="110"/>
    </row>
    <row r="407">
      <c r="C407" s="110"/>
    </row>
    <row r="408">
      <c r="C408" s="110"/>
    </row>
    <row r="409">
      <c r="C409" s="110"/>
    </row>
    <row r="410">
      <c r="C410" s="110"/>
    </row>
    <row r="411">
      <c r="C411" s="110"/>
    </row>
    <row r="412">
      <c r="C412" s="110"/>
    </row>
    <row r="413">
      <c r="C413" s="110"/>
    </row>
    <row r="414">
      <c r="C414" s="110"/>
    </row>
    <row r="415">
      <c r="C415" s="110"/>
    </row>
    <row r="416">
      <c r="C416" s="110"/>
    </row>
    <row r="417">
      <c r="C417" s="110"/>
    </row>
    <row r="418">
      <c r="C418" s="110"/>
    </row>
    <row r="419">
      <c r="C419" s="110"/>
    </row>
    <row r="420">
      <c r="C420" s="110"/>
    </row>
    <row r="421">
      <c r="C421" s="110"/>
    </row>
    <row r="422">
      <c r="C422" s="110"/>
    </row>
    <row r="423">
      <c r="C423" s="110"/>
    </row>
    <row r="424">
      <c r="C424" s="110"/>
    </row>
    <row r="425">
      <c r="C425" s="110"/>
    </row>
    <row r="426">
      <c r="C426" s="110"/>
    </row>
    <row r="427">
      <c r="C427" s="110"/>
    </row>
    <row r="428">
      <c r="C428" s="110"/>
    </row>
    <row r="429">
      <c r="C429" s="110"/>
    </row>
    <row r="430">
      <c r="C430" s="110"/>
    </row>
    <row r="431">
      <c r="C431" s="110"/>
    </row>
    <row r="432">
      <c r="C432" s="110"/>
    </row>
    <row r="433">
      <c r="C433" s="110"/>
    </row>
    <row r="434">
      <c r="C434" s="110"/>
    </row>
    <row r="435">
      <c r="C435" s="110"/>
    </row>
    <row r="436">
      <c r="C436" s="110"/>
    </row>
    <row r="437">
      <c r="C437" s="110"/>
    </row>
    <row r="438">
      <c r="C438" s="110"/>
    </row>
    <row r="439">
      <c r="C439" s="110"/>
    </row>
    <row r="440">
      <c r="C440" s="110"/>
    </row>
    <row r="441">
      <c r="C441" s="110"/>
    </row>
    <row r="442">
      <c r="C442" s="110"/>
    </row>
    <row r="443">
      <c r="C443" s="110"/>
    </row>
    <row r="444">
      <c r="C444" s="110"/>
    </row>
    <row r="445">
      <c r="C445" s="110"/>
    </row>
    <row r="446">
      <c r="C446" s="110"/>
    </row>
    <row r="447">
      <c r="C447" s="110"/>
    </row>
    <row r="448">
      <c r="C448" s="110"/>
    </row>
    <row r="449">
      <c r="C449" s="110"/>
    </row>
    <row r="450">
      <c r="C450" s="110"/>
    </row>
    <row r="451">
      <c r="C451" s="110"/>
    </row>
    <row r="452">
      <c r="C452" s="110"/>
    </row>
    <row r="453">
      <c r="C453" s="110"/>
    </row>
    <row r="454">
      <c r="C454" s="110"/>
    </row>
    <row r="455">
      <c r="C455" s="110"/>
    </row>
    <row r="456">
      <c r="C456" s="110"/>
    </row>
    <row r="457">
      <c r="C457" s="110"/>
    </row>
    <row r="458">
      <c r="C458" s="110"/>
    </row>
    <row r="459">
      <c r="C459" s="110"/>
    </row>
    <row r="460">
      <c r="C460" s="110"/>
    </row>
    <row r="461">
      <c r="C461" s="110"/>
    </row>
    <row r="462">
      <c r="C462" s="110"/>
    </row>
    <row r="463">
      <c r="C463" s="110"/>
    </row>
    <row r="464">
      <c r="C464" s="110"/>
    </row>
    <row r="465">
      <c r="C465" s="110"/>
    </row>
    <row r="466">
      <c r="C466" s="110"/>
    </row>
    <row r="467">
      <c r="C467" s="110"/>
    </row>
    <row r="468">
      <c r="C468" s="110"/>
    </row>
    <row r="469">
      <c r="C469" s="110"/>
    </row>
    <row r="470">
      <c r="C470" s="110"/>
    </row>
    <row r="471">
      <c r="C471" s="110"/>
    </row>
    <row r="472">
      <c r="C472" s="110"/>
    </row>
    <row r="473">
      <c r="C473" s="110"/>
    </row>
    <row r="474">
      <c r="C474" s="110"/>
    </row>
    <row r="475">
      <c r="C475" s="110"/>
    </row>
    <row r="476">
      <c r="C476" s="110"/>
    </row>
    <row r="477">
      <c r="C477" s="110"/>
    </row>
    <row r="478">
      <c r="C478" s="110"/>
    </row>
    <row r="479">
      <c r="C479" s="110"/>
    </row>
    <row r="480">
      <c r="C480" s="110"/>
    </row>
    <row r="481">
      <c r="C481" s="110"/>
    </row>
    <row r="482">
      <c r="C482" s="110"/>
    </row>
    <row r="483">
      <c r="C483" s="110"/>
    </row>
    <row r="484">
      <c r="C484" s="110"/>
    </row>
    <row r="485">
      <c r="C485" s="110"/>
    </row>
    <row r="486">
      <c r="C486" s="110"/>
    </row>
    <row r="487">
      <c r="C487" s="110"/>
    </row>
    <row r="488">
      <c r="C488" s="110"/>
    </row>
    <row r="489">
      <c r="C489" s="110"/>
    </row>
    <row r="490">
      <c r="C490" s="110"/>
    </row>
    <row r="491">
      <c r="C491" s="110"/>
    </row>
    <row r="492">
      <c r="C492" s="110"/>
    </row>
    <row r="493">
      <c r="C493" s="110"/>
    </row>
    <row r="494">
      <c r="C494" s="110"/>
    </row>
    <row r="495">
      <c r="C495" s="110"/>
    </row>
    <row r="496">
      <c r="C496" s="110"/>
    </row>
    <row r="497">
      <c r="C497" s="110"/>
    </row>
    <row r="498">
      <c r="C498" s="110"/>
    </row>
    <row r="499">
      <c r="C499" s="110"/>
    </row>
    <row r="500">
      <c r="C500" s="110"/>
    </row>
    <row r="501">
      <c r="C501" s="110"/>
    </row>
    <row r="502">
      <c r="C502" s="110"/>
    </row>
    <row r="503">
      <c r="C503" s="110"/>
    </row>
    <row r="504">
      <c r="C504" s="110"/>
    </row>
    <row r="505">
      <c r="C505" s="110"/>
    </row>
    <row r="506">
      <c r="C506" s="110"/>
    </row>
    <row r="507">
      <c r="C507" s="110"/>
    </row>
    <row r="508">
      <c r="C508" s="110"/>
    </row>
    <row r="509">
      <c r="C509" s="110"/>
    </row>
    <row r="510">
      <c r="C510" s="110"/>
    </row>
    <row r="511">
      <c r="C511" s="110"/>
    </row>
    <row r="512">
      <c r="C512" s="110"/>
    </row>
    <row r="513">
      <c r="C513" s="110"/>
    </row>
    <row r="514">
      <c r="C514" s="110"/>
    </row>
    <row r="515">
      <c r="C515" s="110"/>
    </row>
    <row r="516">
      <c r="C516" s="110"/>
    </row>
    <row r="517">
      <c r="C517" s="110"/>
    </row>
    <row r="518">
      <c r="C518" s="110"/>
    </row>
    <row r="519">
      <c r="C519" s="110"/>
    </row>
    <row r="520">
      <c r="C520" s="110"/>
    </row>
    <row r="521">
      <c r="C521" s="110"/>
    </row>
    <row r="522">
      <c r="C522" s="110"/>
    </row>
    <row r="523">
      <c r="C523" s="110"/>
    </row>
    <row r="524">
      <c r="C524" s="110"/>
    </row>
    <row r="525">
      <c r="C525" s="110"/>
    </row>
    <row r="526">
      <c r="C526" s="110"/>
    </row>
    <row r="527">
      <c r="C527" s="110"/>
    </row>
    <row r="528">
      <c r="C528" s="110"/>
    </row>
    <row r="529">
      <c r="C529" s="110"/>
    </row>
    <row r="530">
      <c r="C530" s="110"/>
    </row>
    <row r="531">
      <c r="C531" s="110"/>
    </row>
    <row r="532">
      <c r="C532" s="110"/>
    </row>
    <row r="533">
      <c r="C533" s="110"/>
    </row>
    <row r="534">
      <c r="C534" s="110"/>
    </row>
    <row r="535">
      <c r="C535" s="110"/>
    </row>
    <row r="536">
      <c r="C536" s="110"/>
    </row>
    <row r="537">
      <c r="C537" s="110"/>
    </row>
    <row r="538">
      <c r="C538" s="110"/>
    </row>
    <row r="539">
      <c r="C539" s="110"/>
    </row>
    <row r="540">
      <c r="C540" s="110"/>
    </row>
    <row r="541">
      <c r="C541" s="110"/>
    </row>
    <row r="542">
      <c r="C542" s="110"/>
    </row>
    <row r="543">
      <c r="C543" s="110"/>
    </row>
    <row r="544">
      <c r="C544" s="110"/>
    </row>
    <row r="545">
      <c r="C545" s="110"/>
    </row>
    <row r="546">
      <c r="C546" s="110"/>
    </row>
    <row r="547">
      <c r="C547" s="110"/>
    </row>
    <row r="548">
      <c r="C548" s="110"/>
    </row>
    <row r="549">
      <c r="C549" s="110"/>
    </row>
    <row r="550">
      <c r="C550" s="110"/>
    </row>
    <row r="551">
      <c r="C551" s="110"/>
    </row>
    <row r="552">
      <c r="C552" s="110"/>
    </row>
    <row r="553">
      <c r="C553" s="110"/>
    </row>
    <row r="554">
      <c r="C554" s="110"/>
    </row>
    <row r="555">
      <c r="C555" s="110"/>
    </row>
    <row r="556">
      <c r="C556" s="110"/>
    </row>
    <row r="557">
      <c r="C557" s="110"/>
    </row>
    <row r="558">
      <c r="C558" s="110"/>
    </row>
    <row r="559">
      <c r="C559" s="110"/>
    </row>
    <row r="560">
      <c r="C560" s="110"/>
    </row>
    <row r="561">
      <c r="C561" s="110"/>
    </row>
    <row r="562">
      <c r="C562" s="110"/>
    </row>
    <row r="563">
      <c r="C563" s="110"/>
    </row>
    <row r="564">
      <c r="C564" s="110"/>
    </row>
    <row r="565">
      <c r="C565" s="110"/>
    </row>
    <row r="566">
      <c r="C566" s="110"/>
    </row>
    <row r="567">
      <c r="C567" s="110"/>
    </row>
    <row r="568">
      <c r="C568" s="110"/>
    </row>
    <row r="569">
      <c r="C569" s="110"/>
    </row>
    <row r="570">
      <c r="C570" s="110"/>
    </row>
    <row r="571">
      <c r="C571" s="110"/>
    </row>
    <row r="572">
      <c r="C572" s="110"/>
    </row>
    <row r="573">
      <c r="C573" s="110"/>
    </row>
    <row r="574">
      <c r="C574" s="110"/>
    </row>
    <row r="575">
      <c r="C575" s="110"/>
    </row>
    <row r="576">
      <c r="C576" s="110"/>
    </row>
    <row r="577">
      <c r="C577" s="110"/>
    </row>
    <row r="578">
      <c r="C578" s="110"/>
    </row>
    <row r="579">
      <c r="C579" s="110"/>
    </row>
    <row r="580">
      <c r="C580" s="110"/>
    </row>
    <row r="581">
      <c r="C581" s="110"/>
    </row>
    <row r="582">
      <c r="C582" s="110"/>
    </row>
    <row r="583">
      <c r="C583" s="110"/>
    </row>
    <row r="584">
      <c r="C584" s="110"/>
    </row>
    <row r="585">
      <c r="C585" s="110"/>
    </row>
    <row r="586">
      <c r="C586" s="110"/>
    </row>
    <row r="587">
      <c r="C587" s="110"/>
    </row>
    <row r="588">
      <c r="C588" s="110"/>
    </row>
    <row r="589">
      <c r="C589" s="110"/>
    </row>
    <row r="590">
      <c r="C590" s="110"/>
    </row>
    <row r="591">
      <c r="C591" s="110"/>
    </row>
    <row r="592">
      <c r="C592" s="110"/>
    </row>
    <row r="593">
      <c r="C593" s="110"/>
    </row>
    <row r="594">
      <c r="C594" s="110"/>
    </row>
    <row r="595">
      <c r="C595" s="110"/>
    </row>
    <row r="596">
      <c r="C596" s="110"/>
    </row>
    <row r="597">
      <c r="C597" s="110"/>
    </row>
    <row r="598">
      <c r="C598" s="110"/>
    </row>
    <row r="599">
      <c r="C599" s="110"/>
    </row>
    <row r="600">
      <c r="C600" s="110"/>
    </row>
    <row r="601">
      <c r="C601" s="110"/>
    </row>
    <row r="602">
      <c r="C602" s="110"/>
    </row>
    <row r="603">
      <c r="C603" s="110"/>
    </row>
    <row r="604">
      <c r="C604" s="110"/>
    </row>
    <row r="605">
      <c r="C605" s="110"/>
    </row>
    <row r="606">
      <c r="C606" s="110"/>
    </row>
    <row r="607">
      <c r="C607" s="110"/>
    </row>
    <row r="608">
      <c r="C608" s="110"/>
    </row>
    <row r="609">
      <c r="C609" s="110"/>
    </row>
    <row r="610">
      <c r="C610" s="110"/>
    </row>
    <row r="611">
      <c r="C611" s="110"/>
    </row>
    <row r="612">
      <c r="C612" s="110"/>
    </row>
    <row r="613">
      <c r="C613" s="110"/>
    </row>
    <row r="614">
      <c r="C614" s="110"/>
    </row>
    <row r="615">
      <c r="C615" s="110"/>
    </row>
    <row r="616">
      <c r="C616" s="110"/>
    </row>
    <row r="617">
      <c r="C617" s="110"/>
    </row>
    <row r="618">
      <c r="C618" s="110"/>
    </row>
    <row r="619">
      <c r="C619" s="110"/>
    </row>
    <row r="620">
      <c r="C620" s="110"/>
    </row>
    <row r="621">
      <c r="C621" s="110"/>
    </row>
    <row r="622">
      <c r="C622" s="110"/>
    </row>
    <row r="623">
      <c r="C623" s="110"/>
    </row>
    <row r="624">
      <c r="C624" s="110"/>
    </row>
    <row r="625">
      <c r="C625" s="110"/>
    </row>
    <row r="626">
      <c r="C626" s="110"/>
    </row>
    <row r="627">
      <c r="C627" s="110"/>
    </row>
    <row r="628">
      <c r="C628" s="110"/>
    </row>
    <row r="629">
      <c r="C629" s="110"/>
    </row>
    <row r="630">
      <c r="C630" s="110"/>
    </row>
    <row r="631">
      <c r="C631" s="110"/>
    </row>
    <row r="632">
      <c r="C632" s="110"/>
    </row>
    <row r="633">
      <c r="C633" s="110"/>
    </row>
    <row r="634">
      <c r="C634" s="110"/>
    </row>
    <row r="635">
      <c r="C635" s="110"/>
    </row>
    <row r="636">
      <c r="C636" s="110"/>
    </row>
    <row r="637">
      <c r="C637" s="110"/>
    </row>
    <row r="638">
      <c r="C638" s="110"/>
    </row>
    <row r="639">
      <c r="C639" s="110"/>
    </row>
    <row r="640">
      <c r="C640" s="110"/>
    </row>
    <row r="641">
      <c r="C641" s="110"/>
    </row>
    <row r="642">
      <c r="C642" s="110"/>
    </row>
    <row r="643">
      <c r="C643" s="110"/>
    </row>
    <row r="644">
      <c r="C644" s="110"/>
    </row>
    <row r="645">
      <c r="C645" s="110"/>
    </row>
    <row r="646">
      <c r="C646" s="110"/>
    </row>
    <row r="647">
      <c r="C647" s="110"/>
    </row>
    <row r="648">
      <c r="C648" s="110"/>
    </row>
    <row r="649">
      <c r="C649" s="110"/>
    </row>
    <row r="650">
      <c r="C650" s="110"/>
    </row>
    <row r="651">
      <c r="C651" s="110"/>
    </row>
    <row r="652">
      <c r="C652" s="110"/>
    </row>
    <row r="653">
      <c r="C653" s="110"/>
    </row>
    <row r="654">
      <c r="C654" s="110"/>
    </row>
    <row r="655">
      <c r="C655" s="110"/>
    </row>
    <row r="656">
      <c r="C656" s="110"/>
    </row>
    <row r="657">
      <c r="C657" s="110"/>
    </row>
    <row r="658">
      <c r="C658" s="110"/>
    </row>
    <row r="659">
      <c r="C659" s="110"/>
    </row>
    <row r="660">
      <c r="C660" s="110"/>
    </row>
    <row r="661">
      <c r="C661" s="110"/>
    </row>
    <row r="662">
      <c r="C662" s="110"/>
    </row>
    <row r="663">
      <c r="C663" s="110"/>
    </row>
    <row r="664">
      <c r="C664" s="110"/>
    </row>
    <row r="665">
      <c r="C665" s="110"/>
    </row>
    <row r="666">
      <c r="C666" s="110"/>
    </row>
    <row r="667">
      <c r="C667" s="110"/>
    </row>
    <row r="668">
      <c r="C668" s="110"/>
    </row>
    <row r="669">
      <c r="C669" s="110"/>
    </row>
    <row r="670">
      <c r="C670" s="110"/>
    </row>
    <row r="671">
      <c r="C671" s="110"/>
    </row>
    <row r="672">
      <c r="C672" s="110"/>
    </row>
    <row r="673">
      <c r="C673" s="110"/>
    </row>
    <row r="674">
      <c r="C674" s="110"/>
    </row>
    <row r="675">
      <c r="C675" s="110"/>
    </row>
    <row r="676">
      <c r="C676" s="110"/>
    </row>
    <row r="677">
      <c r="C677" s="110"/>
    </row>
    <row r="678">
      <c r="C678" s="110"/>
    </row>
    <row r="679">
      <c r="C679" s="110"/>
    </row>
    <row r="680">
      <c r="C680" s="110"/>
    </row>
    <row r="681">
      <c r="C681" s="110"/>
    </row>
    <row r="682">
      <c r="C682" s="110"/>
    </row>
    <row r="683">
      <c r="C683" s="110"/>
    </row>
    <row r="684">
      <c r="C684" s="110"/>
    </row>
    <row r="685">
      <c r="C685" s="110"/>
    </row>
    <row r="686">
      <c r="C686" s="110"/>
    </row>
    <row r="687">
      <c r="C687" s="110"/>
    </row>
    <row r="688">
      <c r="C688" s="110"/>
    </row>
    <row r="689">
      <c r="C689" s="110"/>
    </row>
    <row r="690">
      <c r="C690" s="110"/>
    </row>
    <row r="691">
      <c r="C691" s="110"/>
    </row>
    <row r="692">
      <c r="C692" s="110"/>
    </row>
    <row r="693">
      <c r="C693" s="110"/>
    </row>
    <row r="694">
      <c r="C694" s="110"/>
    </row>
    <row r="695">
      <c r="C695" s="110"/>
    </row>
    <row r="696">
      <c r="C696" s="110"/>
    </row>
    <row r="697">
      <c r="C697" s="110"/>
    </row>
    <row r="698">
      <c r="C698" s="110"/>
    </row>
    <row r="699">
      <c r="C699" s="110"/>
    </row>
    <row r="700">
      <c r="C700" s="110"/>
    </row>
    <row r="701">
      <c r="C701" s="110"/>
    </row>
    <row r="702">
      <c r="C702" s="110"/>
    </row>
    <row r="703">
      <c r="C703" s="110"/>
    </row>
    <row r="704">
      <c r="C704" s="110"/>
    </row>
    <row r="705">
      <c r="C705" s="110"/>
    </row>
    <row r="706">
      <c r="C706" s="110"/>
    </row>
    <row r="707">
      <c r="C707" s="110"/>
    </row>
    <row r="708">
      <c r="C708" s="110"/>
    </row>
    <row r="709">
      <c r="C709" s="110"/>
    </row>
    <row r="710">
      <c r="C710" s="110"/>
    </row>
    <row r="711">
      <c r="C711" s="110"/>
    </row>
    <row r="712">
      <c r="C712" s="110"/>
    </row>
    <row r="713">
      <c r="C713" s="110"/>
    </row>
    <row r="714">
      <c r="C714" s="110"/>
    </row>
    <row r="715">
      <c r="C715" s="110"/>
    </row>
    <row r="716">
      <c r="C716" s="110"/>
    </row>
    <row r="717">
      <c r="C717" s="110"/>
    </row>
    <row r="718">
      <c r="C718" s="110"/>
    </row>
    <row r="719">
      <c r="C719" s="110"/>
    </row>
    <row r="720">
      <c r="C720" s="110"/>
    </row>
    <row r="721">
      <c r="C721" s="110"/>
    </row>
    <row r="722">
      <c r="C722" s="110"/>
    </row>
    <row r="723">
      <c r="C723" s="110"/>
    </row>
    <row r="724">
      <c r="C724" s="110"/>
    </row>
    <row r="725">
      <c r="C725" s="110"/>
    </row>
    <row r="726">
      <c r="C726" s="110"/>
    </row>
    <row r="727">
      <c r="C727" s="110"/>
    </row>
    <row r="728">
      <c r="C728" s="110"/>
    </row>
    <row r="729">
      <c r="C729" s="110"/>
    </row>
    <row r="730">
      <c r="C730" s="110"/>
    </row>
    <row r="731">
      <c r="C731" s="110"/>
    </row>
    <row r="732">
      <c r="C732" s="110"/>
    </row>
    <row r="733">
      <c r="C733" s="110"/>
    </row>
    <row r="734">
      <c r="C734" s="110"/>
    </row>
    <row r="735">
      <c r="C735" s="110"/>
    </row>
    <row r="736">
      <c r="C736" s="110"/>
    </row>
    <row r="737">
      <c r="C737" s="110"/>
    </row>
    <row r="738">
      <c r="C738" s="110"/>
    </row>
    <row r="739">
      <c r="C739" s="110"/>
    </row>
    <row r="740">
      <c r="C740" s="110"/>
    </row>
    <row r="741">
      <c r="C741" s="110"/>
    </row>
    <row r="742">
      <c r="C742" s="110"/>
    </row>
    <row r="743">
      <c r="C743" s="110"/>
    </row>
    <row r="744">
      <c r="C744" s="110"/>
    </row>
    <row r="745">
      <c r="C745" s="110"/>
    </row>
    <row r="746">
      <c r="C746" s="110"/>
    </row>
    <row r="747">
      <c r="C747" s="110"/>
    </row>
    <row r="748">
      <c r="C748" s="110"/>
    </row>
    <row r="749">
      <c r="C749" s="110"/>
    </row>
    <row r="750">
      <c r="C750" s="110"/>
    </row>
    <row r="751">
      <c r="C751" s="110"/>
    </row>
    <row r="752">
      <c r="C752" s="110"/>
    </row>
    <row r="753">
      <c r="C753" s="110"/>
    </row>
    <row r="754">
      <c r="C754" s="110"/>
    </row>
    <row r="755">
      <c r="C755" s="110"/>
    </row>
    <row r="756">
      <c r="C756" s="110"/>
    </row>
    <row r="757">
      <c r="C757" s="110"/>
    </row>
    <row r="758">
      <c r="C758" s="110"/>
    </row>
    <row r="759">
      <c r="C759" s="110"/>
    </row>
    <row r="760">
      <c r="C760" s="110"/>
    </row>
    <row r="761">
      <c r="C761" s="110"/>
    </row>
    <row r="762">
      <c r="C762" s="110"/>
    </row>
    <row r="763">
      <c r="C763" s="110"/>
    </row>
    <row r="764">
      <c r="C764" s="110"/>
    </row>
    <row r="765">
      <c r="C765" s="110"/>
    </row>
    <row r="766">
      <c r="C766" s="110"/>
    </row>
    <row r="767">
      <c r="C767" s="110"/>
    </row>
    <row r="768">
      <c r="C768" s="110"/>
    </row>
    <row r="769">
      <c r="C769" s="110"/>
    </row>
    <row r="770">
      <c r="C770" s="110"/>
    </row>
    <row r="771">
      <c r="C771" s="110"/>
    </row>
    <row r="772">
      <c r="C772" s="110"/>
    </row>
    <row r="773">
      <c r="C773" s="110"/>
    </row>
    <row r="774">
      <c r="C774" s="110"/>
    </row>
    <row r="775">
      <c r="C775" s="110"/>
    </row>
    <row r="776">
      <c r="C776" s="110"/>
    </row>
    <row r="777">
      <c r="C777" s="110"/>
    </row>
    <row r="778">
      <c r="C778" s="110"/>
    </row>
    <row r="779">
      <c r="C779" s="110"/>
    </row>
    <row r="780">
      <c r="C780" s="110"/>
    </row>
    <row r="781">
      <c r="C781" s="110"/>
    </row>
    <row r="782">
      <c r="C782" s="110"/>
    </row>
    <row r="783">
      <c r="C783" s="110"/>
    </row>
    <row r="784">
      <c r="C784" s="110"/>
    </row>
    <row r="785">
      <c r="C785" s="110"/>
    </row>
    <row r="786">
      <c r="C786" s="110"/>
    </row>
    <row r="787">
      <c r="C787" s="110"/>
    </row>
    <row r="788">
      <c r="C788" s="110"/>
    </row>
    <row r="789">
      <c r="C789" s="110"/>
    </row>
    <row r="790">
      <c r="C790" s="110"/>
    </row>
    <row r="791">
      <c r="C791" s="110"/>
    </row>
    <row r="792">
      <c r="C792" s="110"/>
    </row>
    <row r="793">
      <c r="C793" s="110"/>
    </row>
    <row r="794">
      <c r="C794" s="110"/>
    </row>
    <row r="795">
      <c r="C795" s="110"/>
    </row>
    <row r="796">
      <c r="C796" s="110"/>
    </row>
    <row r="797">
      <c r="C797" s="110"/>
    </row>
    <row r="798">
      <c r="C798" s="110"/>
    </row>
    <row r="799">
      <c r="C799" s="110"/>
    </row>
    <row r="800">
      <c r="C800" s="110"/>
    </row>
    <row r="801">
      <c r="C801" s="110"/>
    </row>
    <row r="802">
      <c r="C802" s="110"/>
    </row>
    <row r="803">
      <c r="C803" s="110"/>
    </row>
    <row r="804">
      <c r="C804" s="110"/>
    </row>
    <row r="805">
      <c r="C805" s="110"/>
    </row>
    <row r="806">
      <c r="C806" s="110"/>
    </row>
    <row r="807">
      <c r="C807" s="110"/>
    </row>
    <row r="808">
      <c r="C808" s="110"/>
    </row>
    <row r="809">
      <c r="C809" s="110"/>
    </row>
    <row r="810">
      <c r="C810" s="110"/>
    </row>
    <row r="811">
      <c r="C811" s="110"/>
    </row>
    <row r="812">
      <c r="C812" s="110"/>
    </row>
    <row r="813">
      <c r="C813" s="110"/>
    </row>
    <row r="814">
      <c r="C814" s="110"/>
    </row>
    <row r="815">
      <c r="C815" s="110"/>
    </row>
    <row r="816">
      <c r="C816" s="110"/>
    </row>
    <row r="817">
      <c r="C817" s="110"/>
    </row>
    <row r="818">
      <c r="C818" s="110"/>
    </row>
    <row r="819">
      <c r="C819" s="110"/>
    </row>
    <row r="820">
      <c r="C820" s="110"/>
    </row>
    <row r="821">
      <c r="C821" s="110"/>
    </row>
    <row r="822">
      <c r="C822" s="110"/>
    </row>
    <row r="823">
      <c r="C823" s="110"/>
    </row>
    <row r="824">
      <c r="C824" s="110"/>
    </row>
    <row r="825">
      <c r="C825" s="110"/>
    </row>
    <row r="826">
      <c r="C826" s="110"/>
    </row>
    <row r="827">
      <c r="C827" s="110"/>
    </row>
    <row r="828">
      <c r="C828" s="110"/>
    </row>
    <row r="829">
      <c r="C829" s="110"/>
    </row>
    <row r="830">
      <c r="C830" s="110"/>
    </row>
    <row r="831">
      <c r="C831" s="110"/>
    </row>
    <row r="832">
      <c r="C832" s="110"/>
    </row>
    <row r="833">
      <c r="C833" s="110"/>
    </row>
    <row r="834">
      <c r="C834" s="110"/>
    </row>
    <row r="835">
      <c r="C835" s="110"/>
    </row>
    <row r="836">
      <c r="C836" s="110"/>
    </row>
    <row r="837">
      <c r="C837" s="110"/>
    </row>
    <row r="838">
      <c r="C838" s="110"/>
    </row>
    <row r="839">
      <c r="C839" s="110"/>
    </row>
    <row r="840">
      <c r="C840" s="110"/>
    </row>
    <row r="841">
      <c r="C841" s="110"/>
    </row>
    <row r="842">
      <c r="C842" s="110"/>
    </row>
    <row r="843">
      <c r="C843" s="110"/>
    </row>
    <row r="844">
      <c r="C844" s="110"/>
    </row>
    <row r="845">
      <c r="C845" s="110"/>
    </row>
    <row r="846">
      <c r="C846" s="110"/>
    </row>
    <row r="847">
      <c r="C847" s="110"/>
    </row>
    <row r="848">
      <c r="C848" s="110"/>
    </row>
    <row r="849">
      <c r="C849" s="110"/>
    </row>
    <row r="850">
      <c r="C850" s="110"/>
    </row>
    <row r="851">
      <c r="C851" s="110"/>
    </row>
    <row r="852">
      <c r="C852" s="110"/>
    </row>
    <row r="853">
      <c r="C853" s="110"/>
    </row>
    <row r="854">
      <c r="C854" s="110"/>
    </row>
    <row r="855">
      <c r="C855" s="110"/>
    </row>
    <row r="856">
      <c r="C856" s="110"/>
    </row>
    <row r="857">
      <c r="C857" s="110"/>
    </row>
    <row r="858">
      <c r="C858" s="110"/>
    </row>
    <row r="859">
      <c r="C859" s="110"/>
    </row>
    <row r="860">
      <c r="C860" s="110"/>
    </row>
    <row r="861">
      <c r="C861" s="110"/>
    </row>
    <row r="862">
      <c r="C862" s="110"/>
    </row>
    <row r="863">
      <c r="C863" s="110"/>
    </row>
    <row r="864">
      <c r="C864" s="110"/>
    </row>
    <row r="865">
      <c r="C865" s="110"/>
    </row>
    <row r="866">
      <c r="C866" s="110"/>
    </row>
    <row r="867">
      <c r="C867" s="110"/>
    </row>
    <row r="868">
      <c r="C868" s="110"/>
    </row>
    <row r="869">
      <c r="C869" s="110"/>
    </row>
    <row r="870">
      <c r="C870" s="110"/>
    </row>
    <row r="871">
      <c r="C871" s="110"/>
    </row>
    <row r="872">
      <c r="C872" s="110"/>
    </row>
    <row r="873">
      <c r="C873" s="110"/>
    </row>
    <row r="874">
      <c r="C874" s="110"/>
    </row>
    <row r="875">
      <c r="C875" s="110"/>
    </row>
    <row r="876">
      <c r="C876" s="110"/>
    </row>
    <row r="877">
      <c r="C877" s="110"/>
    </row>
    <row r="878">
      <c r="C878" s="110"/>
    </row>
    <row r="879">
      <c r="C879" s="110"/>
    </row>
    <row r="880">
      <c r="C880" s="110"/>
    </row>
    <row r="881">
      <c r="C881" s="110"/>
    </row>
    <row r="882">
      <c r="C882" s="110"/>
    </row>
    <row r="883">
      <c r="C883" s="110"/>
    </row>
    <row r="884">
      <c r="C884" s="110"/>
    </row>
    <row r="885">
      <c r="C885" s="110"/>
    </row>
    <row r="886">
      <c r="C886" s="110"/>
    </row>
    <row r="887">
      <c r="C887" s="110"/>
    </row>
    <row r="888">
      <c r="C888" s="110"/>
    </row>
    <row r="889">
      <c r="C889" s="110"/>
    </row>
    <row r="890">
      <c r="C890" s="110"/>
    </row>
    <row r="891">
      <c r="C891" s="110"/>
    </row>
    <row r="892">
      <c r="C892" s="110"/>
    </row>
    <row r="893">
      <c r="C893" s="110"/>
    </row>
    <row r="894">
      <c r="C894" s="110"/>
    </row>
    <row r="895">
      <c r="C895" s="110"/>
    </row>
    <row r="896">
      <c r="C896" s="110"/>
    </row>
    <row r="897">
      <c r="C897" s="110"/>
    </row>
    <row r="898">
      <c r="C898" s="110"/>
    </row>
    <row r="899">
      <c r="C899" s="110"/>
    </row>
    <row r="900">
      <c r="C900" s="110"/>
    </row>
    <row r="901">
      <c r="C901" s="110"/>
    </row>
    <row r="902">
      <c r="C902" s="110"/>
    </row>
    <row r="903">
      <c r="C903" s="110"/>
    </row>
    <row r="904">
      <c r="C904" s="110"/>
    </row>
    <row r="905">
      <c r="C905" s="110"/>
    </row>
    <row r="906">
      <c r="C906" s="110"/>
    </row>
    <row r="907">
      <c r="C907" s="110"/>
    </row>
    <row r="908">
      <c r="C908" s="110"/>
    </row>
    <row r="909">
      <c r="C909" s="110"/>
    </row>
    <row r="910">
      <c r="C910" s="110"/>
    </row>
    <row r="911">
      <c r="C911" s="110"/>
    </row>
    <row r="912">
      <c r="C912" s="110"/>
    </row>
    <row r="913">
      <c r="C913" s="110"/>
    </row>
    <row r="914">
      <c r="C914" s="110"/>
    </row>
    <row r="915">
      <c r="C915" s="110"/>
    </row>
    <row r="916">
      <c r="C916" s="110"/>
    </row>
    <row r="917">
      <c r="C917" s="110"/>
    </row>
    <row r="918">
      <c r="C918" s="110"/>
    </row>
    <row r="919">
      <c r="C919" s="110"/>
    </row>
    <row r="920">
      <c r="C920" s="110"/>
    </row>
    <row r="921">
      <c r="C921" s="110"/>
    </row>
    <row r="922">
      <c r="C922" s="110"/>
    </row>
    <row r="923">
      <c r="C923" s="110"/>
    </row>
    <row r="924">
      <c r="C924" s="110"/>
    </row>
    <row r="925">
      <c r="C925" s="110"/>
    </row>
    <row r="926">
      <c r="C926" s="110"/>
    </row>
    <row r="927">
      <c r="C927" s="110"/>
    </row>
    <row r="928">
      <c r="C928" s="110"/>
    </row>
    <row r="929">
      <c r="C929" s="110"/>
    </row>
    <row r="930">
      <c r="C930" s="110"/>
    </row>
    <row r="931">
      <c r="C931" s="110"/>
    </row>
    <row r="932">
      <c r="C932" s="110"/>
    </row>
    <row r="933">
      <c r="C933" s="110"/>
    </row>
    <row r="934">
      <c r="C934" s="110"/>
    </row>
    <row r="935">
      <c r="C935" s="110"/>
    </row>
    <row r="936">
      <c r="C936" s="110"/>
    </row>
    <row r="937">
      <c r="C937" s="110"/>
    </row>
    <row r="938">
      <c r="C938" s="110"/>
    </row>
    <row r="939">
      <c r="C939" s="110"/>
    </row>
    <row r="940">
      <c r="C940" s="110"/>
    </row>
    <row r="941">
      <c r="C941" s="110"/>
    </row>
    <row r="942">
      <c r="C942" s="110"/>
    </row>
    <row r="943">
      <c r="C943" s="110"/>
    </row>
    <row r="944">
      <c r="C944" s="110"/>
    </row>
    <row r="945">
      <c r="C945" s="110"/>
    </row>
    <row r="946">
      <c r="C946" s="110"/>
    </row>
    <row r="947">
      <c r="C947" s="110"/>
    </row>
    <row r="948">
      <c r="C948" s="110"/>
    </row>
    <row r="949">
      <c r="C949" s="110"/>
    </row>
    <row r="950">
      <c r="C950" s="110"/>
    </row>
    <row r="951">
      <c r="C951" s="110"/>
    </row>
    <row r="952">
      <c r="C952" s="110"/>
    </row>
    <row r="953">
      <c r="C953" s="110"/>
    </row>
    <row r="954">
      <c r="C954" s="110"/>
    </row>
    <row r="955">
      <c r="C955" s="110"/>
    </row>
    <row r="956">
      <c r="C956" s="110"/>
    </row>
    <row r="957">
      <c r="C957" s="110"/>
    </row>
    <row r="958">
      <c r="C958" s="110"/>
    </row>
    <row r="959">
      <c r="C959" s="110"/>
    </row>
    <row r="960">
      <c r="C960" s="110"/>
    </row>
    <row r="961">
      <c r="C961" s="110"/>
    </row>
    <row r="962">
      <c r="C962" s="110"/>
    </row>
    <row r="963">
      <c r="C963" s="110"/>
    </row>
    <row r="964">
      <c r="C964" s="110"/>
    </row>
    <row r="965">
      <c r="C965" s="110"/>
    </row>
    <row r="966">
      <c r="C966" s="110"/>
    </row>
    <row r="967">
      <c r="C967" s="110"/>
    </row>
    <row r="968">
      <c r="C968" s="110"/>
    </row>
    <row r="969">
      <c r="C969" s="110"/>
    </row>
    <row r="970">
      <c r="C970" s="110"/>
    </row>
    <row r="971">
      <c r="C971" s="110"/>
    </row>
    <row r="972">
      <c r="C972" s="110"/>
    </row>
    <row r="973">
      <c r="C973" s="110"/>
    </row>
    <row r="974">
      <c r="C974" s="110"/>
    </row>
    <row r="975">
      <c r="C975" s="110"/>
    </row>
    <row r="976">
      <c r="C976" s="110"/>
    </row>
    <row r="977">
      <c r="C977" s="110"/>
    </row>
    <row r="978">
      <c r="C978" s="110"/>
    </row>
    <row r="979">
      <c r="C979" s="110"/>
    </row>
    <row r="980">
      <c r="C980" s="110"/>
    </row>
    <row r="981">
      <c r="C981" s="110"/>
    </row>
    <row r="982">
      <c r="C982" s="110"/>
    </row>
    <row r="983">
      <c r="C983" s="110"/>
    </row>
    <row r="984">
      <c r="C984" s="110"/>
    </row>
    <row r="985">
      <c r="C985" s="110"/>
    </row>
    <row r="986">
      <c r="C986" s="110"/>
    </row>
    <row r="987">
      <c r="C987" s="110"/>
    </row>
    <row r="988">
      <c r="C988" s="110"/>
    </row>
    <row r="989">
      <c r="C989" s="110"/>
    </row>
    <row r="990">
      <c r="C990" s="110"/>
    </row>
    <row r="991">
      <c r="C991" s="110"/>
    </row>
    <row r="992">
      <c r="C992" s="110"/>
    </row>
    <row r="993">
      <c r="C993" s="110"/>
    </row>
    <row r="994">
      <c r="C994" s="110"/>
    </row>
    <row r="995">
      <c r="C995" s="110"/>
    </row>
    <row r="996">
      <c r="C996" s="110"/>
    </row>
    <row r="997">
      <c r="C997" s="110"/>
    </row>
    <row r="998">
      <c r="C998" s="110"/>
    </row>
    <row r="999">
      <c r="C999" s="110"/>
    </row>
    <row r="1000">
      <c r="C1000" s="110"/>
    </row>
    <row r="1001">
      <c r="C1001" s="110"/>
    </row>
    <row r="1002">
      <c r="C1002" s="110"/>
    </row>
    <row r="1003">
      <c r="C1003" s="110"/>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6.71"/>
    <col customWidth="1" min="2" max="2" width="23.43"/>
    <col customWidth="1" min="3" max="3" width="19.86"/>
    <col customWidth="1" min="4" max="4" width="36.71"/>
    <col customWidth="1" min="5" max="5" width="19.29"/>
    <col customWidth="1" min="7" max="7" width="18.14"/>
  </cols>
  <sheetData>
    <row r="1" ht="48.0" customHeight="1">
      <c r="D1" s="124"/>
      <c r="E1" s="125" t="s">
        <v>14</v>
      </c>
    </row>
    <row r="2">
      <c r="D2" s="124"/>
    </row>
    <row r="3">
      <c r="D3" s="124"/>
      <c r="E3" s="126"/>
    </row>
    <row r="4">
      <c r="D4" s="124"/>
      <c r="E4" s="127" t="s">
        <v>195</v>
      </c>
    </row>
    <row r="6">
      <c r="A6" s="128" t="s">
        <v>196</v>
      </c>
      <c r="M6" s="74"/>
      <c r="N6" s="74"/>
      <c r="O6" s="74"/>
    </row>
    <row r="8">
      <c r="C8" s="129" t="s">
        <v>197</v>
      </c>
    </row>
    <row r="9">
      <c r="D9" s="130" t="s">
        <v>198</v>
      </c>
      <c r="E9" s="131"/>
    </row>
    <row r="12">
      <c r="A12" s="76" t="s">
        <v>199</v>
      </c>
      <c r="J12" s="77"/>
      <c r="K12" s="77"/>
      <c r="L12" s="77"/>
      <c r="M12" s="77"/>
      <c r="N12" s="77"/>
      <c r="O12" s="77"/>
    </row>
    <row r="14">
      <c r="C14" s="129" t="s">
        <v>80</v>
      </c>
    </row>
    <row r="15">
      <c r="D15" s="130" t="s">
        <v>198</v>
      </c>
      <c r="E15" s="132"/>
    </row>
    <row r="16">
      <c r="A16" s="79"/>
      <c r="B16" s="79"/>
      <c r="C16" s="79"/>
      <c r="D16" s="79"/>
      <c r="E16" s="79"/>
      <c r="F16" s="79"/>
      <c r="G16" s="79"/>
      <c r="H16" s="79"/>
    </row>
    <row r="17">
      <c r="A17" s="79"/>
      <c r="B17" s="79"/>
      <c r="C17" s="79"/>
      <c r="D17" s="79"/>
      <c r="E17" s="79"/>
      <c r="F17" s="79"/>
      <c r="G17" s="79"/>
      <c r="H17" s="79"/>
    </row>
    <row r="18">
      <c r="A18" s="79" t="s">
        <v>200</v>
      </c>
    </row>
    <row r="20">
      <c r="C20" s="129" t="s">
        <v>82</v>
      </c>
    </row>
    <row r="21">
      <c r="D21" s="130" t="s">
        <v>198</v>
      </c>
      <c r="E21" s="133"/>
    </row>
    <row r="22">
      <c r="A22" s="81"/>
      <c r="B22" s="81"/>
      <c r="C22" s="81"/>
      <c r="D22" s="81"/>
      <c r="E22" s="81"/>
      <c r="F22" s="81"/>
      <c r="G22" s="81"/>
      <c r="H22" s="81"/>
      <c r="I22" s="81"/>
      <c r="J22" s="81"/>
    </row>
    <row r="23">
      <c r="A23" s="81"/>
      <c r="B23" s="81"/>
      <c r="C23" s="81"/>
      <c r="D23" s="81"/>
      <c r="E23" s="81"/>
      <c r="F23" s="81"/>
      <c r="G23" s="81"/>
      <c r="H23" s="81"/>
      <c r="I23" s="81"/>
      <c r="J23" s="81"/>
    </row>
    <row r="24">
      <c r="A24" s="81"/>
      <c r="B24" s="81"/>
      <c r="C24" s="81"/>
      <c r="D24" s="81"/>
      <c r="E24" s="81"/>
      <c r="F24" s="81"/>
      <c r="G24" s="81"/>
      <c r="H24" s="81"/>
      <c r="I24" s="81"/>
      <c r="J24" s="81"/>
    </row>
    <row r="25">
      <c r="A25" s="81"/>
      <c r="B25" s="81"/>
      <c r="C25" s="81"/>
      <c r="D25" s="81"/>
      <c r="E25" s="81"/>
      <c r="F25" s="81"/>
      <c r="G25" s="81"/>
      <c r="H25" s="81"/>
      <c r="I25" s="81"/>
      <c r="J25" s="81"/>
    </row>
    <row r="26">
      <c r="A26" s="81" t="s">
        <v>201</v>
      </c>
    </row>
    <row r="28">
      <c r="A28" s="76" t="s">
        <v>202</v>
      </c>
    </row>
    <row r="29" ht="18.0" customHeight="1">
      <c r="C29" s="134" t="s">
        <v>85</v>
      </c>
    </row>
    <row r="30">
      <c r="D30" s="130" t="s">
        <v>198</v>
      </c>
      <c r="E30" s="135"/>
      <c r="I30" s="83"/>
      <c r="J30" s="83"/>
      <c r="K30" s="83"/>
    </row>
    <row r="31" ht="28.5" customHeight="1">
      <c r="E31" s="126"/>
    </row>
    <row r="32" ht="28.5" customHeight="1">
      <c r="D32" s="124"/>
      <c r="E32" s="126"/>
    </row>
    <row r="33" ht="28.5" customHeight="1">
      <c r="D33" s="124"/>
      <c r="E33" s="126"/>
    </row>
    <row r="34">
      <c r="D34" s="124"/>
      <c r="E34" s="136" t="s">
        <v>203</v>
      </c>
      <c r="F34" s="137" t="s">
        <v>204</v>
      </c>
      <c r="G34" s="138" t="s">
        <v>205</v>
      </c>
    </row>
    <row r="35">
      <c r="D35" s="124"/>
      <c r="G35" s="139" t="s">
        <v>206</v>
      </c>
    </row>
    <row r="36">
      <c r="D36" s="124"/>
    </row>
    <row r="37">
      <c r="A37" s="140"/>
      <c r="B37" s="140"/>
      <c r="C37" s="140"/>
      <c r="D37" s="141"/>
      <c r="E37" s="142" t="s">
        <v>207</v>
      </c>
    </row>
    <row r="38">
      <c r="A38" s="140"/>
      <c r="B38" s="140"/>
      <c r="C38" s="140"/>
      <c r="D38" s="141"/>
    </row>
    <row r="39">
      <c r="A39" s="143" t="s">
        <v>208</v>
      </c>
      <c r="B39" s="143" t="s">
        <v>209</v>
      </c>
      <c r="C39" s="144" t="s">
        <v>175</v>
      </c>
      <c r="D39" s="145" t="s">
        <v>210</v>
      </c>
    </row>
    <row r="40">
      <c r="A40" s="146">
        <v>44256.0</v>
      </c>
      <c r="B40" s="146">
        <v>44256.0</v>
      </c>
      <c r="C40" s="147">
        <v>0.0</v>
      </c>
      <c r="D40" s="148" t="s">
        <v>211</v>
      </c>
    </row>
    <row r="41">
      <c r="A41" s="146">
        <v>43891.0</v>
      </c>
      <c r="B41" s="146">
        <v>43891.0</v>
      </c>
      <c r="C41" s="147">
        <v>0.0</v>
      </c>
      <c r="D41" s="148" t="s">
        <v>211</v>
      </c>
    </row>
    <row r="42">
      <c r="A42" s="149">
        <v>43610.0</v>
      </c>
      <c r="B42" s="149">
        <v>43608.0</v>
      </c>
      <c r="C42" s="150">
        <v>0.3</v>
      </c>
      <c r="D42" s="151" t="s">
        <v>212</v>
      </c>
    </row>
    <row r="43">
      <c r="A43" s="152">
        <v>43610.0</v>
      </c>
      <c r="B43" s="152">
        <v>43608.0</v>
      </c>
      <c r="C43" s="153">
        <v>0.3</v>
      </c>
      <c r="D43" s="154" t="s">
        <v>213</v>
      </c>
    </row>
    <row r="44">
      <c r="A44" s="149">
        <v>43244.0</v>
      </c>
      <c r="B44" s="149">
        <v>43242.0</v>
      </c>
      <c r="C44" s="150">
        <v>0.3</v>
      </c>
      <c r="D44" s="151" t="s">
        <v>214</v>
      </c>
    </row>
    <row r="45">
      <c r="A45" s="152">
        <v>42882.0</v>
      </c>
      <c r="B45" s="152">
        <v>42880.0</v>
      </c>
      <c r="C45" s="153">
        <v>0.12</v>
      </c>
      <c r="D45" s="154" t="s">
        <v>215</v>
      </c>
    </row>
    <row r="46">
      <c r="A46" s="149">
        <v>42518.0</v>
      </c>
      <c r="B46" s="149">
        <v>42516.0</v>
      </c>
      <c r="C46" s="150">
        <v>0.3</v>
      </c>
      <c r="D46" s="151" t="s">
        <v>214</v>
      </c>
    </row>
    <row r="47">
      <c r="A47" s="152">
        <v>42153.0</v>
      </c>
      <c r="B47" s="152">
        <v>42151.0</v>
      </c>
      <c r="C47" s="153">
        <v>0.3</v>
      </c>
      <c r="D47" s="154" t="s">
        <v>214</v>
      </c>
    </row>
    <row r="48">
      <c r="A48" s="149">
        <v>41793.0</v>
      </c>
      <c r="B48" s="149">
        <v>41789.0</v>
      </c>
      <c r="C48" s="150">
        <v>0.2</v>
      </c>
      <c r="D48" s="151" t="s">
        <v>216</v>
      </c>
    </row>
    <row r="49">
      <c r="A49" s="152">
        <v>41422.0</v>
      </c>
      <c r="B49" s="152">
        <v>41418.0</v>
      </c>
      <c r="C49" s="153">
        <v>0.1</v>
      </c>
      <c r="D49" s="154" t="s">
        <v>217</v>
      </c>
    </row>
    <row r="50">
      <c r="A50" s="149">
        <v>41047.0</v>
      </c>
      <c r="B50" s="149">
        <v>41045.0</v>
      </c>
      <c r="C50" s="150">
        <v>0.25</v>
      </c>
      <c r="D50" s="151" t="s">
        <v>218</v>
      </c>
    </row>
    <row r="51">
      <c r="A51" s="152">
        <v>40683.0</v>
      </c>
      <c r="B51" s="152">
        <v>40681.0</v>
      </c>
      <c r="C51" s="153">
        <v>0.1</v>
      </c>
      <c r="D51" s="154" t="s">
        <v>219</v>
      </c>
    </row>
    <row r="52">
      <c r="A52" s="149">
        <v>39602.0</v>
      </c>
      <c r="B52" s="149">
        <v>39598.0</v>
      </c>
      <c r="C52" s="150">
        <v>0.25</v>
      </c>
      <c r="D52" s="151" t="s">
        <v>220</v>
      </c>
    </row>
    <row r="53">
      <c r="A53" s="152">
        <v>39234.0</v>
      </c>
      <c r="B53" s="152">
        <v>39232.0</v>
      </c>
      <c r="C53" s="153">
        <v>0.5</v>
      </c>
      <c r="D53" s="154" t="s">
        <v>221</v>
      </c>
    </row>
    <row r="54">
      <c r="A54" s="149">
        <v>38876.0</v>
      </c>
      <c r="B54" s="149">
        <v>38874.0</v>
      </c>
      <c r="C54" s="150">
        <v>0.5</v>
      </c>
      <c r="D54" s="151" t="s">
        <v>222</v>
      </c>
    </row>
    <row r="55">
      <c r="D55" s="124"/>
    </row>
    <row r="56">
      <c r="D56" s="124"/>
      <c r="E56" s="155" t="s">
        <v>223</v>
      </c>
    </row>
    <row r="57">
      <c r="A57" s="156"/>
      <c r="E57" s="157"/>
    </row>
    <row r="58">
      <c r="A58" s="156"/>
      <c r="E58" s="157" t="s">
        <v>224</v>
      </c>
    </row>
    <row r="59">
      <c r="A59" s="158"/>
      <c r="B59" s="159">
        <v>40238.0</v>
      </c>
      <c r="C59" s="159">
        <v>40603.0</v>
      </c>
      <c r="D59" s="159">
        <v>40969.0</v>
      </c>
      <c r="E59" s="159">
        <v>41334.0</v>
      </c>
      <c r="F59" s="159">
        <v>41699.0</v>
      </c>
      <c r="G59" s="159">
        <v>42064.0</v>
      </c>
      <c r="H59" s="159">
        <v>42430.0</v>
      </c>
      <c r="I59" s="159">
        <v>42795.0</v>
      </c>
      <c r="J59" s="159">
        <v>43160.0</v>
      </c>
      <c r="K59" s="159">
        <v>43525.0</v>
      </c>
      <c r="L59" s="159">
        <v>43891.0</v>
      </c>
      <c r="M59" s="159">
        <v>44256.0</v>
      </c>
      <c r="N59" s="160"/>
    </row>
    <row r="60">
      <c r="A60" s="161" t="s">
        <v>225</v>
      </c>
      <c r="B60" s="162">
        <v>2480.0</v>
      </c>
      <c r="C60" s="162">
        <v>3016.0</v>
      </c>
      <c r="D60" s="162">
        <v>3642.0</v>
      </c>
      <c r="E60" s="162">
        <v>4069.0</v>
      </c>
      <c r="F60" s="162">
        <v>4548.0</v>
      </c>
      <c r="G60" s="162">
        <v>5333.0</v>
      </c>
      <c r="H60" s="162">
        <v>5177.0</v>
      </c>
      <c r="I60" s="162">
        <v>5353.0</v>
      </c>
      <c r="J60" s="162">
        <v>5906.0</v>
      </c>
      <c r="K60" s="162">
        <v>6582.0</v>
      </c>
      <c r="L60" s="162">
        <v>6482.0</v>
      </c>
      <c r="M60" s="162">
        <v>3446.0</v>
      </c>
      <c r="N60" s="163"/>
    </row>
    <row r="61">
      <c r="A61" s="164" t="s">
        <v>226</v>
      </c>
      <c r="B61" s="165">
        <v>-0.0197</v>
      </c>
      <c r="C61" s="165">
        <v>0.2162</v>
      </c>
      <c r="D61" s="165">
        <v>0.2076</v>
      </c>
      <c r="E61" s="165">
        <v>0.1172</v>
      </c>
      <c r="F61" s="165">
        <v>0.1177</v>
      </c>
      <c r="G61" s="165">
        <v>0.1725</v>
      </c>
      <c r="H61" s="165">
        <v>-0.0292</v>
      </c>
      <c r="I61" s="165">
        <v>0.0341</v>
      </c>
      <c r="J61" s="165">
        <v>0.1033</v>
      </c>
      <c r="K61" s="165">
        <v>0.1144</v>
      </c>
      <c r="L61" s="165">
        <v>-0.0152</v>
      </c>
      <c r="M61" s="165">
        <v>-0.4683</v>
      </c>
      <c r="N61" s="166"/>
    </row>
    <row r="62">
      <c r="A62" s="161" t="s">
        <v>227</v>
      </c>
      <c r="B62" s="162">
        <v>2316.0</v>
      </c>
      <c r="C62" s="162">
        <v>2649.0</v>
      </c>
      <c r="D62" s="162">
        <v>3189.0</v>
      </c>
      <c r="E62" s="162">
        <v>3696.0</v>
      </c>
      <c r="F62" s="162">
        <v>4118.0</v>
      </c>
      <c r="G62" s="162">
        <v>4905.0</v>
      </c>
      <c r="H62" s="162">
        <v>4790.0</v>
      </c>
      <c r="I62" s="162">
        <v>5048.0</v>
      </c>
      <c r="J62" s="162">
        <v>5481.0</v>
      </c>
      <c r="K62" s="162">
        <v>6013.0</v>
      </c>
      <c r="L62" s="162">
        <v>5966.0</v>
      </c>
      <c r="M62" s="162">
        <v>3507.0</v>
      </c>
      <c r="N62" s="163"/>
    </row>
    <row r="63">
      <c r="A63" s="167" t="s">
        <v>228</v>
      </c>
      <c r="B63" s="168">
        <v>0.3487</v>
      </c>
      <c r="C63" s="168">
        <v>0.3365</v>
      </c>
      <c r="D63" s="168">
        <v>0.3661</v>
      </c>
      <c r="E63" s="168">
        <v>0.3885</v>
      </c>
      <c r="F63" s="168">
        <v>0.3952</v>
      </c>
      <c r="G63" s="168">
        <v>0.4378</v>
      </c>
      <c r="H63" s="168">
        <v>0.4241</v>
      </c>
      <c r="I63" s="168">
        <v>0.4404</v>
      </c>
      <c r="J63" s="168">
        <v>0.4242</v>
      </c>
      <c r="K63" s="168">
        <v>0.4263</v>
      </c>
      <c r="L63" s="168">
        <v>0.432</v>
      </c>
      <c r="M63" s="168">
        <v>0.4768</v>
      </c>
      <c r="N63" s="169"/>
    </row>
    <row r="64">
      <c r="A64" s="167" t="s">
        <v>229</v>
      </c>
      <c r="B64" s="170">
        <v>0.1814</v>
      </c>
      <c r="C64" s="170">
        <v>0.1908</v>
      </c>
      <c r="D64" s="170">
        <v>0.1889</v>
      </c>
      <c r="E64" s="170">
        <v>0.1986</v>
      </c>
      <c r="F64" s="170">
        <v>0.1922</v>
      </c>
      <c r="G64" s="170">
        <v>0.1656</v>
      </c>
      <c r="H64" s="170">
        <v>0.163</v>
      </c>
      <c r="I64" s="170">
        <v>0.1442</v>
      </c>
      <c r="J64" s="170">
        <v>0.1629</v>
      </c>
      <c r="K64" s="170">
        <v>0.1546</v>
      </c>
      <c r="L64" s="170">
        <v>0.1636</v>
      </c>
      <c r="M64" s="170">
        <v>0.1774</v>
      </c>
      <c r="N64" s="171"/>
    </row>
    <row r="65">
      <c r="A65" s="167" t="s">
        <v>230</v>
      </c>
      <c r="B65" s="168">
        <v>0.1734</v>
      </c>
      <c r="C65" s="168">
        <v>0.2284</v>
      </c>
      <c r="D65" s="168">
        <v>0.1307</v>
      </c>
      <c r="E65" s="168">
        <v>0.1412</v>
      </c>
      <c r="F65" s="168">
        <v>0.1245</v>
      </c>
      <c r="G65" s="168">
        <v>0.1252</v>
      </c>
      <c r="H65" s="168">
        <v>0.134</v>
      </c>
      <c r="I65" s="168">
        <v>0.1411</v>
      </c>
      <c r="J65" s="168">
        <v>0.1418</v>
      </c>
      <c r="K65" s="168">
        <v>0.1423</v>
      </c>
      <c r="L65" s="168">
        <v>0.154</v>
      </c>
      <c r="M65" s="168">
        <v>0.1957</v>
      </c>
      <c r="N65" s="169"/>
    </row>
    <row r="66">
      <c r="A66" s="167" t="s">
        <v>231</v>
      </c>
      <c r="B66" s="168">
        <v>0.2302</v>
      </c>
      <c r="C66" s="168">
        <v>0.1227</v>
      </c>
      <c r="D66" s="168">
        <v>0.1897</v>
      </c>
      <c r="E66" s="168">
        <v>0.1799</v>
      </c>
      <c r="F66" s="168">
        <v>0.1935</v>
      </c>
      <c r="G66" s="168">
        <v>0.1912</v>
      </c>
      <c r="H66" s="168">
        <v>0.2041</v>
      </c>
      <c r="I66" s="168">
        <v>0.2173</v>
      </c>
      <c r="J66" s="168">
        <v>0.199</v>
      </c>
      <c r="K66" s="168">
        <v>0.1903</v>
      </c>
      <c r="L66" s="168">
        <v>0.1708</v>
      </c>
      <c r="M66" s="168">
        <v>0.1675</v>
      </c>
      <c r="N66" s="169"/>
    </row>
    <row r="67">
      <c r="A67" s="172" t="s">
        <v>98</v>
      </c>
      <c r="B67" s="173">
        <v>164.0</v>
      </c>
      <c r="C67" s="173">
        <v>367.0</v>
      </c>
      <c r="D67" s="173">
        <v>454.0</v>
      </c>
      <c r="E67" s="173">
        <v>373.0</v>
      </c>
      <c r="F67" s="173">
        <v>430.0</v>
      </c>
      <c r="G67" s="173">
        <v>427.0</v>
      </c>
      <c r="H67" s="173">
        <v>387.0</v>
      </c>
      <c r="I67" s="173">
        <v>305.0</v>
      </c>
      <c r="J67" s="173">
        <v>426.0</v>
      </c>
      <c r="K67" s="173">
        <v>569.0</v>
      </c>
      <c r="L67" s="173">
        <v>516.0</v>
      </c>
      <c r="M67" s="173">
        <v>-60.0</v>
      </c>
      <c r="N67" s="160"/>
    </row>
    <row r="68">
      <c r="A68" s="167" t="s">
        <v>232</v>
      </c>
      <c r="B68" s="170">
        <v>0.07</v>
      </c>
      <c r="C68" s="170">
        <v>0.12</v>
      </c>
      <c r="D68" s="170">
        <v>0.12</v>
      </c>
      <c r="E68" s="170">
        <v>0.09</v>
      </c>
      <c r="F68" s="170">
        <v>0.09</v>
      </c>
      <c r="G68" s="170">
        <v>0.08</v>
      </c>
      <c r="H68" s="170">
        <v>0.07</v>
      </c>
      <c r="I68" s="170">
        <v>0.06</v>
      </c>
      <c r="J68" s="170">
        <v>0.07</v>
      </c>
      <c r="K68" s="170">
        <v>0.09</v>
      </c>
      <c r="L68" s="170">
        <v>0.08</v>
      </c>
      <c r="M68" s="170">
        <v>-0.02</v>
      </c>
      <c r="N68" s="120"/>
    </row>
    <row r="69">
      <c r="A69" s="167" t="s">
        <v>99</v>
      </c>
      <c r="B69" s="174">
        <v>101.0</v>
      </c>
      <c r="C69" s="174">
        <v>-90.0</v>
      </c>
      <c r="D69" s="174">
        <v>82.0</v>
      </c>
      <c r="E69" s="174">
        <v>43.0</v>
      </c>
      <c r="F69" s="174">
        <v>87.0</v>
      </c>
      <c r="G69" s="174">
        <v>95.0</v>
      </c>
      <c r="H69" s="174">
        <v>93.0</v>
      </c>
      <c r="I69" s="174">
        <v>82.0</v>
      </c>
      <c r="J69" s="174">
        <v>137.0</v>
      </c>
      <c r="K69" s="174">
        <v>120.0</v>
      </c>
      <c r="L69" s="174">
        <v>285.0</v>
      </c>
      <c r="M69" s="174">
        <v>186.0</v>
      </c>
      <c r="N69" s="160"/>
    </row>
    <row r="70">
      <c r="A70" s="167" t="s">
        <v>101</v>
      </c>
      <c r="B70" s="174">
        <v>129.0</v>
      </c>
      <c r="C70" s="174">
        <v>124.0</v>
      </c>
      <c r="D70" s="174">
        <v>165.0</v>
      </c>
      <c r="E70" s="174">
        <v>191.0</v>
      </c>
      <c r="F70" s="174">
        <v>197.0</v>
      </c>
      <c r="G70" s="174">
        <v>200.0</v>
      </c>
      <c r="H70" s="174">
        <v>190.0</v>
      </c>
      <c r="I70" s="174">
        <v>178.0</v>
      </c>
      <c r="J70" s="174">
        <v>184.0</v>
      </c>
      <c r="K70" s="174">
        <v>233.0</v>
      </c>
      <c r="L70" s="174">
        <v>303.0</v>
      </c>
      <c r="M70" s="174">
        <v>276.0</v>
      </c>
      <c r="N70" s="160"/>
    </row>
    <row r="71">
      <c r="A71" s="167" t="s">
        <v>233</v>
      </c>
      <c r="B71" s="174">
        <v>177.0</v>
      </c>
      <c r="C71" s="174">
        <v>161.0</v>
      </c>
      <c r="D71" s="174">
        <v>166.0</v>
      </c>
      <c r="E71" s="174">
        <v>189.0</v>
      </c>
      <c r="F71" s="174">
        <v>196.0</v>
      </c>
      <c r="G71" s="174">
        <v>162.0</v>
      </c>
      <c r="H71" s="174">
        <v>159.0</v>
      </c>
      <c r="I71" s="174">
        <v>157.0</v>
      </c>
      <c r="J71" s="174">
        <v>170.0</v>
      </c>
      <c r="K71" s="174">
        <v>196.0</v>
      </c>
      <c r="L71" s="174">
        <v>340.0</v>
      </c>
      <c r="M71" s="174">
        <v>314.0</v>
      </c>
      <c r="N71" s="160"/>
    </row>
    <row r="72">
      <c r="A72" s="172" t="s">
        <v>234</v>
      </c>
      <c r="B72" s="173">
        <v>-40.0</v>
      </c>
      <c r="C72" s="173">
        <v>-8.0</v>
      </c>
      <c r="D72" s="173">
        <v>204.0</v>
      </c>
      <c r="E72" s="173">
        <v>37.0</v>
      </c>
      <c r="F72" s="173">
        <v>125.0</v>
      </c>
      <c r="G72" s="173">
        <v>160.0</v>
      </c>
      <c r="H72" s="173">
        <v>132.0</v>
      </c>
      <c r="I72" s="173">
        <v>52.0</v>
      </c>
      <c r="J72" s="173">
        <v>208.0</v>
      </c>
      <c r="K72" s="173">
        <v>260.0</v>
      </c>
      <c r="L72" s="173">
        <v>159.0</v>
      </c>
      <c r="M72" s="173">
        <v>-465.0</v>
      </c>
      <c r="N72" s="160"/>
    </row>
    <row r="73">
      <c r="A73" s="167" t="s">
        <v>235</v>
      </c>
      <c r="B73" s="170">
        <v>-0.24</v>
      </c>
      <c r="C73" s="170">
        <v>6.28</v>
      </c>
      <c r="D73" s="170">
        <v>0.3</v>
      </c>
      <c r="E73" s="170">
        <v>0.68</v>
      </c>
      <c r="F73" s="170">
        <v>0.24</v>
      </c>
      <c r="G73" s="170">
        <v>0.27</v>
      </c>
      <c r="H73" s="170">
        <v>0.35</v>
      </c>
      <c r="I73" s="170">
        <v>0.42</v>
      </c>
      <c r="J73" s="170">
        <v>0.32</v>
      </c>
      <c r="K73" s="170">
        <v>0.33</v>
      </c>
      <c r="L73" s="170">
        <v>-0.27</v>
      </c>
      <c r="M73" s="170">
        <v>0.35</v>
      </c>
      <c r="N73" s="175"/>
    </row>
    <row r="74">
      <c r="A74" s="172" t="s">
        <v>104</v>
      </c>
      <c r="B74" s="176">
        <v>-44.0</v>
      </c>
      <c r="C74" s="176">
        <v>54.0</v>
      </c>
      <c r="D74" s="176">
        <v>156.0</v>
      </c>
      <c r="E74" s="176">
        <v>29.0</v>
      </c>
      <c r="F74" s="176">
        <v>108.0</v>
      </c>
      <c r="G74" s="176">
        <v>113.0</v>
      </c>
      <c r="H74" s="176">
        <v>85.0</v>
      </c>
      <c r="I74" s="176">
        <v>26.0</v>
      </c>
      <c r="J74" s="176">
        <v>135.0</v>
      </c>
      <c r="K74" s="176">
        <v>168.0</v>
      </c>
      <c r="L74" s="176">
        <v>196.0</v>
      </c>
      <c r="M74" s="176">
        <v>-297.0</v>
      </c>
      <c r="N74" s="160"/>
    </row>
    <row r="75">
      <c r="A75" s="167" t="s">
        <v>236</v>
      </c>
      <c r="B75" s="174">
        <v>-7.16</v>
      </c>
      <c r="C75" s="174">
        <v>8.75</v>
      </c>
      <c r="D75" s="174">
        <v>25.38</v>
      </c>
      <c r="E75" s="174">
        <v>4.68</v>
      </c>
      <c r="F75" s="174">
        <v>17.53</v>
      </c>
      <c r="G75" s="174">
        <v>18.38</v>
      </c>
      <c r="H75" s="174">
        <v>13.82</v>
      </c>
      <c r="I75" s="174">
        <v>4.16</v>
      </c>
      <c r="J75" s="174">
        <v>21.93</v>
      </c>
      <c r="K75" s="174">
        <v>27.37</v>
      </c>
      <c r="L75" s="174">
        <v>30.3</v>
      </c>
      <c r="M75" s="174">
        <v>-44.62</v>
      </c>
      <c r="N75" s="160"/>
    </row>
    <row r="76">
      <c r="A76" s="177" t="s">
        <v>237</v>
      </c>
      <c r="B76" s="178">
        <v>0.0</v>
      </c>
      <c r="C76" s="178">
        <v>0.11</v>
      </c>
      <c r="D76" s="178">
        <v>0.1</v>
      </c>
      <c r="E76" s="178">
        <v>0.21</v>
      </c>
      <c r="F76" s="178">
        <v>0.11</v>
      </c>
      <c r="G76" s="178">
        <v>0.16</v>
      </c>
      <c r="H76" s="178">
        <v>0.22</v>
      </c>
      <c r="I76" s="178">
        <v>0.3</v>
      </c>
      <c r="J76" s="178">
        <v>0.14</v>
      </c>
      <c r="K76" s="178">
        <v>0.11</v>
      </c>
      <c r="L76" s="178">
        <v>0.0</v>
      </c>
      <c r="M76" s="178">
        <v>0.0</v>
      </c>
    </row>
    <row r="77">
      <c r="A77" s="179"/>
      <c r="B77" s="160"/>
      <c r="C77" s="160"/>
      <c r="D77" s="160"/>
      <c r="E77" s="160"/>
      <c r="F77" s="160"/>
      <c r="G77" s="160"/>
      <c r="H77" s="160"/>
      <c r="I77" s="160"/>
      <c r="J77" s="160"/>
      <c r="K77" s="160"/>
      <c r="L77" s="160"/>
      <c r="M77" s="160"/>
    </row>
    <row r="78">
      <c r="A78" s="167"/>
      <c r="B78" s="160"/>
      <c r="C78" s="160"/>
      <c r="D78" s="160"/>
      <c r="E78" s="160"/>
      <c r="F78" s="160"/>
      <c r="G78" s="160"/>
      <c r="H78" s="160"/>
      <c r="I78" s="160"/>
      <c r="J78" s="160"/>
      <c r="K78" s="160"/>
      <c r="L78" s="160"/>
      <c r="M78" s="160"/>
    </row>
    <row r="79">
      <c r="B79" s="160"/>
      <c r="C79" s="160"/>
      <c r="D79" s="160"/>
      <c r="E79" s="180" t="s">
        <v>238</v>
      </c>
      <c r="F79" s="160"/>
      <c r="G79" s="160"/>
      <c r="H79" s="160"/>
      <c r="I79" s="160"/>
      <c r="J79" s="160"/>
      <c r="K79" s="160"/>
      <c r="L79" s="160"/>
      <c r="M79" s="160"/>
    </row>
    <row r="80">
      <c r="A80" s="156"/>
      <c r="B80" s="160"/>
      <c r="C80" s="160"/>
      <c r="E80" s="157"/>
      <c r="F80" s="160"/>
      <c r="G80" s="160"/>
      <c r="H80" s="160"/>
      <c r="I80" s="160"/>
      <c r="J80" s="160"/>
      <c r="K80" s="160"/>
      <c r="L80" s="160"/>
      <c r="M80" s="160"/>
    </row>
    <row r="81">
      <c r="A81" s="156"/>
      <c r="B81" s="160"/>
      <c r="C81" s="160"/>
      <c r="E81" s="157" t="s">
        <v>224</v>
      </c>
      <c r="F81" s="160"/>
      <c r="G81" s="160"/>
      <c r="H81" s="160"/>
      <c r="I81" s="160"/>
      <c r="J81" s="160"/>
      <c r="K81" s="160"/>
      <c r="L81" s="160"/>
      <c r="M81" s="160"/>
    </row>
    <row r="82">
      <c r="A82" s="181"/>
      <c r="B82" s="159">
        <v>40238.0</v>
      </c>
      <c r="C82" s="159">
        <v>40603.0</v>
      </c>
      <c r="D82" s="159">
        <v>40969.0</v>
      </c>
      <c r="E82" s="159">
        <v>41334.0</v>
      </c>
      <c r="F82" s="159">
        <v>41699.0</v>
      </c>
      <c r="G82" s="159">
        <v>42064.0</v>
      </c>
      <c r="H82" s="159">
        <v>42430.0</v>
      </c>
      <c r="I82" s="159">
        <v>42795.0</v>
      </c>
      <c r="J82" s="159">
        <v>43160.0</v>
      </c>
      <c r="K82" s="159">
        <v>43525.0</v>
      </c>
      <c r="L82" s="159">
        <v>43891.0</v>
      </c>
      <c r="M82" s="159">
        <v>44256.0</v>
      </c>
      <c r="N82" s="182"/>
    </row>
    <row r="83">
      <c r="A83" s="161" t="s">
        <v>239</v>
      </c>
      <c r="B83" s="173">
        <v>61.0</v>
      </c>
      <c r="C83" s="173">
        <v>61.0</v>
      </c>
      <c r="D83" s="173">
        <v>61.0</v>
      </c>
      <c r="E83" s="173">
        <v>61.0</v>
      </c>
      <c r="F83" s="173">
        <v>61.0</v>
      </c>
      <c r="G83" s="173">
        <v>61.0</v>
      </c>
      <c r="H83" s="173">
        <v>61.0</v>
      </c>
      <c r="I83" s="173">
        <v>61.0</v>
      </c>
      <c r="J83" s="173">
        <v>61.0</v>
      </c>
      <c r="K83" s="173">
        <v>61.0</v>
      </c>
      <c r="L83" s="173">
        <v>65.0</v>
      </c>
      <c r="M83" s="173">
        <v>67.0</v>
      </c>
      <c r="N83" s="160"/>
    </row>
    <row r="84">
      <c r="A84" s="167" t="s">
        <v>240</v>
      </c>
      <c r="B84" s="174">
        <v>61.0</v>
      </c>
      <c r="C84" s="174">
        <v>61.0</v>
      </c>
      <c r="D84" s="174">
        <v>61.0</v>
      </c>
      <c r="E84" s="174">
        <v>61.0</v>
      </c>
      <c r="F84" s="174">
        <v>61.0</v>
      </c>
      <c r="G84" s="174">
        <v>61.0</v>
      </c>
      <c r="H84" s="174">
        <v>61.0</v>
      </c>
      <c r="I84" s="174">
        <v>61.0</v>
      </c>
      <c r="J84" s="174">
        <v>61.0</v>
      </c>
      <c r="K84" s="174">
        <v>61.0</v>
      </c>
      <c r="L84" s="174">
        <v>65.0</v>
      </c>
      <c r="M84" s="174">
        <v>67.0</v>
      </c>
      <c r="N84" s="160"/>
    </row>
    <row r="85">
      <c r="A85" s="167" t="s">
        <v>130</v>
      </c>
      <c r="B85" s="183">
        <v>1114.0</v>
      </c>
      <c r="C85" s="183">
        <v>1159.0</v>
      </c>
      <c r="D85" s="183">
        <v>1301.0</v>
      </c>
      <c r="E85" s="183">
        <v>1318.0</v>
      </c>
      <c r="F85" s="183">
        <v>1405.0</v>
      </c>
      <c r="G85" s="183">
        <v>1480.0</v>
      </c>
      <c r="H85" s="183">
        <v>1611.0</v>
      </c>
      <c r="I85" s="183">
        <v>1612.0</v>
      </c>
      <c r="J85" s="183">
        <v>1751.0</v>
      </c>
      <c r="K85" s="183">
        <v>1892.0</v>
      </c>
      <c r="L85" s="183">
        <v>2311.0</v>
      </c>
      <c r="M85" s="183">
        <v>2031.0</v>
      </c>
      <c r="N85" s="163"/>
    </row>
    <row r="86">
      <c r="A86" s="167" t="s">
        <v>241</v>
      </c>
      <c r="B86" s="183">
        <v>1692.0</v>
      </c>
      <c r="C86" s="183">
        <v>1609.0</v>
      </c>
      <c r="D86" s="183">
        <v>1747.0</v>
      </c>
      <c r="E86" s="183">
        <v>1753.0</v>
      </c>
      <c r="F86" s="183">
        <v>1901.0</v>
      </c>
      <c r="G86" s="183">
        <v>1881.0</v>
      </c>
      <c r="H86" s="183">
        <v>2063.0</v>
      </c>
      <c r="I86" s="183">
        <v>2140.0</v>
      </c>
      <c r="J86" s="183">
        <v>2353.0</v>
      </c>
      <c r="K86" s="183">
        <v>2468.0</v>
      </c>
      <c r="L86" s="183">
        <v>2556.0</v>
      </c>
      <c r="M86" s="183">
        <v>2177.0</v>
      </c>
      <c r="N86" s="163"/>
    </row>
    <row r="87">
      <c r="A87" s="161" t="s">
        <v>242</v>
      </c>
      <c r="B87" s="173">
        <v>639.0</v>
      </c>
      <c r="C87" s="173">
        <v>764.0</v>
      </c>
      <c r="D87" s="173">
        <v>875.0</v>
      </c>
      <c r="E87" s="162">
        <v>1032.0</v>
      </c>
      <c r="F87" s="162">
        <v>1056.0</v>
      </c>
      <c r="G87" s="162">
        <v>1227.0</v>
      </c>
      <c r="H87" s="162">
        <v>1170.0</v>
      </c>
      <c r="I87" s="162">
        <v>1425.0</v>
      </c>
      <c r="J87" s="162">
        <v>1925.0</v>
      </c>
      <c r="K87" s="162">
        <v>2219.0</v>
      </c>
      <c r="L87" s="162">
        <v>2790.0</v>
      </c>
      <c r="M87" s="162">
        <v>2456.0</v>
      </c>
      <c r="N87" s="163"/>
    </row>
    <row r="88">
      <c r="A88" s="167" t="s">
        <v>243</v>
      </c>
      <c r="B88" s="174">
        <v>7.0</v>
      </c>
      <c r="C88" s="174">
        <v>8.0</v>
      </c>
      <c r="D88" s="174">
        <v>14.0</v>
      </c>
      <c r="E88" s="174">
        <v>12.0</v>
      </c>
      <c r="F88" s="174">
        <v>71.0</v>
      </c>
      <c r="G88" s="174">
        <v>73.0</v>
      </c>
      <c r="H88" s="174">
        <v>65.0</v>
      </c>
      <c r="I88" s="174">
        <v>69.0</v>
      </c>
      <c r="J88" s="174">
        <v>76.0</v>
      </c>
      <c r="K88" s="174">
        <v>83.0</v>
      </c>
      <c r="L88" s="174">
        <v>88.0</v>
      </c>
      <c r="M88" s="174">
        <v>82.0</v>
      </c>
      <c r="N88" s="160"/>
    </row>
    <row r="89">
      <c r="A89" s="167" t="s">
        <v>244</v>
      </c>
      <c r="B89" s="174">
        <v>356.0</v>
      </c>
      <c r="C89" s="174">
        <v>373.0</v>
      </c>
      <c r="D89" s="174">
        <v>417.0</v>
      </c>
      <c r="E89" s="174">
        <v>525.0</v>
      </c>
      <c r="F89" s="174">
        <v>593.0</v>
      </c>
      <c r="G89" s="174">
        <v>702.0</v>
      </c>
      <c r="H89" s="174">
        <v>589.0</v>
      </c>
      <c r="I89" s="174">
        <v>773.0</v>
      </c>
      <c r="J89" s="183">
        <v>1126.0</v>
      </c>
      <c r="K89" s="183">
        <v>1352.0</v>
      </c>
      <c r="L89" s="183">
        <v>1406.0</v>
      </c>
      <c r="M89" s="183">
        <v>1164.0</v>
      </c>
      <c r="N89" s="163"/>
    </row>
    <row r="90">
      <c r="A90" s="167" t="s">
        <v>245</v>
      </c>
      <c r="B90" s="174">
        <v>12.0</v>
      </c>
      <c r="C90" s="174">
        <v>0.0</v>
      </c>
      <c r="D90" s="174">
        <v>0.0</v>
      </c>
      <c r="E90" s="174">
        <v>0.0</v>
      </c>
      <c r="F90" s="174">
        <v>0.0</v>
      </c>
      <c r="G90" s="174">
        <v>44.0</v>
      </c>
      <c r="H90" s="174">
        <v>194.0</v>
      </c>
      <c r="I90" s="174">
        <v>42.0</v>
      </c>
      <c r="J90" s="174">
        <v>41.0</v>
      </c>
      <c r="K90" s="174">
        <v>56.0</v>
      </c>
      <c r="L90" s="174">
        <v>85.0</v>
      </c>
      <c r="M90" s="174">
        <v>68.0</v>
      </c>
      <c r="N90" s="175"/>
    </row>
    <row r="91">
      <c r="A91" s="167" t="s">
        <v>246</v>
      </c>
      <c r="B91" s="174">
        <v>264.0</v>
      </c>
      <c r="C91" s="174">
        <v>383.0</v>
      </c>
      <c r="D91" s="174">
        <v>443.0</v>
      </c>
      <c r="E91" s="174">
        <v>495.0</v>
      </c>
      <c r="F91" s="174">
        <v>392.0</v>
      </c>
      <c r="G91" s="174">
        <v>409.0</v>
      </c>
      <c r="H91" s="174">
        <v>322.0</v>
      </c>
      <c r="I91" s="174">
        <v>539.0</v>
      </c>
      <c r="J91" s="174">
        <v>681.0</v>
      </c>
      <c r="K91" s="174">
        <v>728.0</v>
      </c>
      <c r="L91" s="183">
        <v>1211.0</v>
      </c>
      <c r="M91" s="183">
        <v>1142.0</v>
      </c>
      <c r="N91" s="163"/>
    </row>
    <row r="92">
      <c r="A92" s="172" t="s">
        <v>247</v>
      </c>
      <c r="B92" s="184">
        <v>3507.0</v>
      </c>
      <c r="C92" s="184">
        <v>3594.0</v>
      </c>
      <c r="D92" s="184">
        <v>3984.0</v>
      </c>
      <c r="E92" s="184">
        <v>4164.0</v>
      </c>
      <c r="F92" s="184">
        <v>4422.0</v>
      </c>
      <c r="G92" s="184">
        <v>4650.0</v>
      </c>
      <c r="H92" s="184">
        <v>4905.0</v>
      </c>
      <c r="I92" s="184">
        <v>5238.0</v>
      </c>
      <c r="J92" s="184">
        <v>6090.0</v>
      </c>
      <c r="K92" s="184">
        <v>6640.0</v>
      </c>
      <c r="L92" s="184">
        <v>7722.0</v>
      </c>
      <c r="M92" s="184">
        <v>6730.0</v>
      </c>
      <c r="N92" s="163"/>
    </row>
    <row r="93">
      <c r="A93" s="161" t="s">
        <v>248</v>
      </c>
      <c r="B93" s="162">
        <v>1416.0</v>
      </c>
      <c r="C93" s="162">
        <v>1280.0</v>
      </c>
      <c r="D93" s="162">
        <v>1348.0</v>
      </c>
      <c r="E93" s="162">
        <v>1307.0</v>
      </c>
      <c r="F93" s="162">
        <v>1256.0</v>
      </c>
      <c r="G93" s="162">
        <v>1274.0</v>
      </c>
      <c r="H93" s="162">
        <v>1174.0</v>
      </c>
      <c r="I93" s="162">
        <v>1169.0</v>
      </c>
      <c r="J93" s="162">
        <v>1741.0</v>
      </c>
      <c r="K93" s="162">
        <v>1935.0</v>
      </c>
      <c r="L93" s="162">
        <v>2441.0</v>
      </c>
      <c r="M93" s="162">
        <v>2044.0</v>
      </c>
      <c r="N93" s="163"/>
    </row>
    <row r="94">
      <c r="A94" s="167" t="s">
        <v>249</v>
      </c>
      <c r="B94" s="174">
        <v>54.62</v>
      </c>
      <c r="C94" s="174">
        <v>51.67</v>
      </c>
      <c r="D94" s="174">
        <v>73.94</v>
      </c>
      <c r="E94" s="174">
        <v>47.5</v>
      </c>
      <c r="F94" s="174">
        <v>87.62</v>
      </c>
      <c r="G94" s="174">
        <v>95.74</v>
      </c>
      <c r="H94" s="174">
        <v>63.84</v>
      </c>
      <c r="I94" s="174">
        <v>63.84</v>
      </c>
      <c r="J94" s="174">
        <v>181.09</v>
      </c>
      <c r="K94" s="174">
        <v>181.03</v>
      </c>
      <c r="L94" s="174">
        <v>181.44</v>
      </c>
      <c r="M94" s="174">
        <v>181.43</v>
      </c>
      <c r="N94" s="175"/>
    </row>
    <row r="95">
      <c r="A95" s="167" t="s">
        <v>250</v>
      </c>
      <c r="B95" s="174">
        <v>287.26</v>
      </c>
      <c r="C95" s="174">
        <v>333.98</v>
      </c>
      <c r="D95" s="174">
        <v>366.75</v>
      </c>
      <c r="E95" s="174">
        <v>347.36</v>
      </c>
      <c r="F95" s="174">
        <v>430.31</v>
      </c>
      <c r="G95" s="174">
        <v>449.74</v>
      </c>
      <c r="H95" s="174">
        <v>313.65</v>
      </c>
      <c r="I95" s="174">
        <v>366.85</v>
      </c>
      <c r="J95" s="174">
        <v>678.21</v>
      </c>
      <c r="K95" s="174">
        <v>789.51</v>
      </c>
      <c r="L95" s="185">
        <v>1464.64</v>
      </c>
      <c r="M95" s="185">
        <v>1285.95</v>
      </c>
      <c r="N95" s="175"/>
    </row>
    <row r="96">
      <c r="A96" s="167" t="s">
        <v>251</v>
      </c>
      <c r="B96" s="174">
        <v>944.54</v>
      </c>
      <c r="C96" s="185">
        <v>1471.92</v>
      </c>
      <c r="D96" s="185">
        <v>1594.15</v>
      </c>
      <c r="E96" s="185">
        <v>1611.92</v>
      </c>
      <c r="F96" s="185">
        <v>1787.03</v>
      </c>
      <c r="G96" s="185">
        <v>1855.37</v>
      </c>
      <c r="H96" s="174">
        <v>809.68</v>
      </c>
      <c r="I96" s="174">
        <v>880.07</v>
      </c>
      <c r="J96" s="185">
        <v>1054.31</v>
      </c>
      <c r="K96" s="185">
        <v>1319.51</v>
      </c>
      <c r="L96" s="185">
        <v>1428.25</v>
      </c>
      <c r="M96" s="185">
        <v>1442.28</v>
      </c>
      <c r="N96" s="175"/>
    </row>
    <row r="97">
      <c r="A97" s="167" t="s">
        <v>252</v>
      </c>
      <c r="B97" s="174">
        <v>44.6</v>
      </c>
      <c r="C97" s="174">
        <v>73.29</v>
      </c>
      <c r="D97" s="174">
        <v>70.39</v>
      </c>
      <c r="E97" s="174">
        <v>70.39</v>
      </c>
      <c r="F97" s="174">
        <v>70.48</v>
      </c>
      <c r="G97" s="174">
        <v>70.72</v>
      </c>
      <c r="H97" s="174">
        <v>20.45</v>
      </c>
      <c r="I97" s="174">
        <v>20.15</v>
      </c>
      <c r="J97" s="174">
        <v>20.15</v>
      </c>
      <c r="K97" s="174">
        <v>20.26</v>
      </c>
      <c r="L97" s="174">
        <v>20.36</v>
      </c>
      <c r="M97" s="174">
        <v>20.36</v>
      </c>
      <c r="N97" s="175"/>
    </row>
    <row r="98">
      <c r="A98" s="167" t="s">
        <v>253</v>
      </c>
      <c r="B98" s="174">
        <v>0.0</v>
      </c>
      <c r="C98" s="174">
        <v>12.77</v>
      </c>
      <c r="D98" s="174">
        <v>13.34</v>
      </c>
      <c r="E98" s="174">
        <v>13.03</v>
      </c>
      <c r="F98" s="174">
        <v>13.81</v>
      </c>
      <c r="G98" s="174">
        <v>13.32</v>
      </c>
      <c r="H98" s="174">
        <v>5.72</v>
      </c>
      <c r="I98" s="174">
        <v>12.57</v>
      </c>
      <c r="J98" s="174">
        <v>19.97</v>
      </c>
      <c r="K98" s="174">
        <v>22.5</v>
      </c>
      <c r="L98" s="174">
        <v>26.32</v>
      </c>
      <c r="M98" s="174">
        <v>24.19</v>
      </c>
      <c r="N98" s="175"/>
    </row>
    <row r="99">
      <c r="A99" s="167" t="s">
        <v>254</v>
      </c>
      <c r="B99" s="174">
        <v>0.0</v>
      </c>
      <c r="C99" s="174">
        <v>12.52</v>
      </c>
      <c r="D99" s="174">
        <v>14.87</v>
      </c>
      <c r="E99" s="174">
        <v>15.24</v>
      </c>
      <c r="F99" s="174">
        <v>12.12</v>
      </c>
      <c r="G99" s="174">
        <v>13.87</v>
      </c>
      <c r="H99" s="174">
        <v>4.55</v>
      </c>
      <c r="I99" s="174">
        <v>7.09</v>
      </c>
      <c r="J99" s="174">
        <v>8.59</v>
      </c>
      <c r="K99" s="174">
        <v>10.37</v>
      </c>
      <c r="L99" s="174">
        <v>13.02</v>
      </c>
      <c r="M99" s="183">
        <v>13.15</v>
      </c>
      <c r="N99" s="175"/>
    </row>
    <row r="100">
      <c r="A100" s="167" t="s">
        <v>255</v>
      </c>
      <c r="B100" s="174">
        <v>34.84</v>
      </c>
      <c r="C100" s="174">
        <v>72.08</v>
      </c>
      <c r="D100" s="174">
        <v>92.46</v>
      </c>
      <c r="E100" s="174">
        <v>110.83</v>
      </c>
      <c r="F100" s="174">
        <v>115.25</v>
      </c>
      <c r="G100" s="174">
        <v>114.02</v>
      </c>
      <c r="H100" s="174">
        <v>46.1</v>
      </c>
      <c r="I100" s="174">
        <v>61.04</v>
      </c>
      <c r="J100" s="174">
        <v>116.68</v>
      </c>
      <c r="K100" s="174">
        <v>161.08</v>
      </c>
      <c r="L100" s="174">
        <v>193.41</v>
      </c>
      <c r="M100" s="174">
        <v>189.94</v>
      </c>
      <c r="N100" s="175"/>
    </row>
    <row r="101">
      <c r="A101" s="167" t="s">
        <v>256</v>
      </c>
      <c r="B101" s="174">
        <v>81.77</v>
      </c>
      <c r="C101" s="174">
        <v>117.42</v>
      </c>
      <c r="D101" s="174">
        <v>119.48</v>
      </c>
      <c r="E101" s="174">
        <v>117.17</v>
      </c>
      <c r="F101" s="174">
        <v>120.3</v>
      </c>
      <c r="G101" s="174">
        <v>117.39</v>
      </c>
      <c r="H101" s="174">
        <v>60.16</v>
      </c>
      <c r="I101" s="174">
        <v>61.75</v>
      </c>
      <c r="J101" s="174">
        <v>78.88</v>
      </c>
      <c r="K101" s="174">
        <v>82.5</v>
      </c>
      <c r="L101" s="174">
        <v>65.4</v>
      </c>
      <c r="M101" s="174">
        <v>67.72</v>
      </c>
      <c r="N101" s="175"/>
    </row>
    <row r="102">
      <c r="A102" s="167" t="s">
        <v>257</v>
      </c>
      <c r="B102" s="174">
        <v>12.8</v>
      </c>
      <c r="C102" s="174">
        <v>10.18</v>
      </c>
      <c r="D102" s="174">
        <v>10.18</v>
      </c>
      <c r="E102" s="174">
        <v>10.18</v>
      </c>
      <c r="F102" s="174">
        <v>10.18</v>
      </c>
      <c r="G102" s="174">
        <v>10.18</v>
      </c>
      <c r="H102" s="174">
        <v>11.5</v>
      </c>
      <c r="I102" s="174">
        <v>11.5</v>
      </c>
      <c r="J102" s="174">
        <v>61.52</v>
      </c>
      <c r="K102" s="174">
        <v>11.5</v>
      </c>
      <c r="L102" s="174">
        <v>11.5</v>
      </c>
      <c r="M102" s="174">
        <v>1.01</v>
      </c>
      <c r="N102" s="160"/>
    </row>
    <row r="103">
      <c r="A103" s="167" t="s">
        <v>258</v>
      </c>
      <c r="B103" s="185">
        <v>1014.41</v>
      </c>
      <c r="C103" s="174">
        <v>322.2</v>
      </c>
      <c r="D103" s="174">
        <v>354.91</v>
      </c>
      <c r="E103" s="174">
        <v>485.37</v>
      </c>
      <c r="F103" s="174">
        <v>331.21</v>
      </c>
      <c r="G103" s="174">
        <v>380.61</v>
      </c>
      <c r="H103" s="174">
        <v>-4.27</v>
      </c>
      <c r="I103" s="174">
        <v>0.88</v>
      </c>
      <c r="J103" s="174">
        <v>-2.12</v>
      </c>
      <c r="K103" s="174">
        <v>7.17</v>
      </c>
      <c r="L103" s="174">
        <v>15.92</v>
      </c>
      <c r="M103" s="174">
        <v>17.37</v>
      </c>
      <c r="N103" s="175"/>
    </row>
    <row r="104">
      <c r="A104" s="172" t="s">
        <v>109</v>
      </c>
      <c r="B104" s="186">
        <v>2474.84</v>
      </c>
      <c r="C104" s="186">
        <v>2478.03</v>
      </c>
      <c r="D104" s="186">
        <v>2710.47</v>
      </c>
      <c r="E104" s="186">
        <v>2828.99</v>
      </c>
      <c r="F104" s="186">
        <v>2978.31</v>
      </c>
      <c r="G104" s="186">
        <v>3120.96</v>
      </c>
      <c r="H104" s="186">
        <v>1331.38</v>
      </c>
      <c r="I104" s="186">
        <v>1485.74</v>
      </c>
      <c r="J104" s="186">
        <v>2217.28</v>
      </c>
      <c r="K104" s="186">
        <v>2605.43</v>
      </c>
      <c r="L104" s="186">
        <v>3420.26</v>
      </c>
      <c r="M104" s="186">
        <v>3243.4</v>
      </c>
      <c r="N104" s="175"/>
    </row>
    <row r="105">
      <c r="A105" s="167" t="s">
        <v>259</v>
      </c>
      <c r="B105" s="185">
        <v>1058.75</v>
      </c>
      <c r="C105" s="185">
        <v>1197.83</v>
      </c>
      <c r="D105" s="185">
        <v>1362.3</v>
      </c>
      <c r="E105" s="185">
        <v>1522.28</v>
      </c>
      <c r="F105" s="185">
        <v>1721.95</v>
      </c>
      <c r="G105" s="185">
        <v>1846.57</v>
      </c>
      <c r="H105" s="174">
        <v>156.88</v>
      </c>
      <c r="I105" s="174">
        <v>317.06</v>
      </c>
      <c r="J105" s="174">
        <v>476.55</v>
      </c>
      <c r="K105" s="174">
        <v>670.54</v>
      </c>
      <c r="L105" s="174">
        <v>979.09</v>
      </c>
      <c r="M105" s="185">
        <v>1199.3</v>
      </c>
      <c r="N105" s="175"/>
    </row>
    <row r="106">
      <c r="A106" s="167" t="s">
        <v>260</v>
      </c>
      <c r="B106" s="174">
        <v>63.0</v>
      </c>
      <c r="C106" s="174">
        <v>84.0</v>
      </c>
      <c r="D106" s="174">
        <v>126.0</v>
      </c>
      <c r="E106" s="174">
        <v>174.0</v>
      </c>
      <c r="F106" s="174">
        <v>174.0</v>
      </c>
      <c r="G106" s="174">
        <v>196.0</v>
      </c>
      <c r="H106" s="174">
        <v>240.0</v>
      </c>
      <c r="I106" s="174">
        <v>412.0</v>
      </c>
      <c r="J106" s="174">
        <v>271.0</v>
      </c>
      <c r="K106" s="174">
        <v>114.0</v>
      </c>
      <c r="L106" s="174">
        <v>40.0</v>
      </c>
      <c r="M106" s="174">
        <v>21.0</v>
      </c>
      <c r="N106" s="160"/>
    </row>
    <row r="107">
      <c r="A107" s="167" t="s">
        <v>261</v>
      </c>
      <c r="B107" s="174">
        <v>630.0</v>
      </c>
      <c r="C107" s="174">
        <v>500.0</v>
      </c>
      <c r="D107" s="174">
        <v>508.0</v>
      </c>
      <c r="E107" s="174">
        <v>524.0</v>
      </c>
      <c r="F107" s="174">
        <v>515.0</v>
      </c>
      <c r="G107" s="174">
        <v>427.0</v>
      </c>
      <c r="H107" s="174">
        <v>609.0</v>
      </c>
      <c r="I107" s="174">
        <v>640.0</v>
      </c>
      <c r="J107" s="174">
        <v>636.0</v>
      </c>
      <c r="K107" s="174">
        <v>540.0</v>
      </c>
      <c r="L107" s="174">
        <v>598.0</v>
      </c>
      <c r="M107" s="174">
        <v>500.0</v>
      </c>
      <c r="N107" s="160"/>
    </row>
    <row r="108">
      <c r="A108" s="161" t="s">
        <v>262</v>
      </c>
      <c r="B108" s="162">
        <v>1399.0</v>
      </c>
      <c r="C108" s="162">
        <v>1730.0</v>
      </c>
      <c r="D108" s="162">
        <v>2001.0</v>
      </c>
      <c r="E108" s="162">
        <v>2159.0</v>
      </c>
      <c r="F108" s="162">
        <v>2477.0</v>
      </c>
      <c r="G108" s="162">
        <v>2753.0</v>
      </c>
      <c r="H108" s="162">
        <v>2881.0</v>
      </c>
      <c r="I108" s="162">
        <v>3016.0</v>
      </c>
      <c r="J108" s="162">
        <v>3443.0</v>
      </c>
      <c r="K108" s="162">
        <v>4051.0</v>
      </c>
      <c r="L108" s="162">
        <v>4644.0</v>
      </c>
      <c r="M108" s="162">
        <v>4164.0</v>
      </c>
      <c r="N108" s="163"/>
    </row>
    <row r="109">
      <c r="A109" s="187" t="s">
        <v>263</v>
      </c>
      <c r="B109" s="174">
        <v>562.0</v>
      </c>
      <c r="C109" s="174">
        <v>765.0</v>
      </c>
      <c r="D109" s="174">
        <v>917.0</v>
      </c>
      <c r="E109" s="174">
        <v>948.0</v>
      </c>
      <c r="F109" s="183">
        <v>1093.0</v>
      </c>
      <c r="G109" s="183">
        <v>1158.0</v>
      </c>
      <c r="H109" s="183">
        <v>1173.0</v>
      </c>
      <c r="I109" s="183">
        <v>1289.0</v>
      </c>
      <c r="J109" s="183">
        <v>1611.0</v>
      </c>
      <c r="K109" s="183">
        <v>1902.0</v>
      </c>
      <c r="L109" s="183">
        <v>2201.0</v>
      </c>
      <c r="M109" s="183">
        <v>1634.0</v>
      </c>
      <c r="N109" s="163"/>
    </row>
    <row r="110">
      <c r="A110" s="188" t="s">
        <v>264</v>
      </c>
      <c r="B110" s="174">
        <v>451.0</v>
      </c>
      <c r="C110" s="174">
        <v>489.0</v>
      </c>
      <c r="D110" s="174">
        <v>635.0</v>
      </c>
      <c r="E110" s="174">
        <v>738.0</v>
      </c>
      <c r="F110" s="174">
        <v>850.0</v>
      </c>
      <c r="G110" s="174">
        <v>924.0</v>
      </c>
      <c r="H110" s="183">
        <v>1045.0</v>
      </c>
      <c r="I110" s="183">
        <v>1051.0</v>
      </c>
      <c r="J110" s="183">
        <v>1086.0</v>
      </c>
      <c r="K110" s="183">
        <v>1260.0</v>
      </c>
      <c r="L110" s="183">
        <v>1159.0</v>
      </c>
      <c r="M110" s="174">
        <v>958.0</v>
      </c>
      <c r="N110" s="163"/>
    </row>
    <row r="111">
      <c r="A111" s="188" t="s">
        <v>265</v>
      </c>
      <c r="B111" s="174">
        <v>71.0</v>
      </c>
      <c r="C111" s="174">
        <v>32.0</v>
      </c>
      <c r="D111" s="174">
        <v>34.0</v>
      </c>
      <c r="E111" s="174">
        <v>38.0</v>
      </c>
      <c r="F111" s="174">
        <v>81.0</v>
      </c>
      <c r="G111" s="174">
        <v>129.0</v>
      </c>
      <c r="H111" s="174">
        <v>90.0</v>
      </c>
      <c r="I111" s="174">
        <v>70.0</v>
      </c>
      <c r="J111" s="174">
        <v>87.0</v>
      </c>
      <c r="K111" s="174">
        <v>126.0</v>
      </c>
      <c r="L111" s="174">
        <v>328.0</v>
      </c>
      <c r="M111" s="174">
        <v>552.0</v>
      </c>
      <c r="N111" s="160"/>
    </row>
    <row r="112">
      <c r="A112" s="188" t="s">
        <v>266</v>
      </c>
      <c r="B112" s="174">
        <v>419.0</v>
      </c>
      <c r="C112" s="174">
        <v>226.0</v>
      </c>
      <c r="D112" s="174">
        <v>296.0</v>
      </c>
      <c r="E112" s="174">
        <v>180.0</v>
      </c>
      <c r="F112" s="174">
        <v>269.0</v>
      </c>
      <c r="G112" s="174">
        <v>266.0</v>
      </c>
      <c r="H112" s="174">
        <v>311.0</v>
      </c>
      <c r="I112" s="174">
        <v>291.0</v>
      </c>
      <c r="J112" s="174">
        <v>387.0</v>
      </c>
      <c r="K112" s="174">
        <v>574.0</v>
      </c>
      <c r="L112" s="174">
        <v>731.0</v>
      </c>
      <c r="M112" s="174">
        <v>865.0</v>
      </c>
      <c r="N112" s="160"/>
    </row>
    <row r="113">
      <c r="A113" s="189" t="s">
        <v>267</v>
      </c>
      <c r="B113" s="174">
        <v>-105.0</v>
      </c>
      <c r="C113" s="174">
        <v>218.0</v>
      </c>
      <c r="D113" s="174">
        <v>119.0</v>
      </c>
      <c r="E113" s="174">
        <v>255.0</v>
      </c>
      <c r="F113" s="174">
        <v>185.0</v>
      </c>
      <c r="G113" s="174">
        <v>276.0</v>
      </c>
      <c r="H113" s="174">
        <v>261.0</v>
      </c>
      <c r="I113" s="174">
        <v>316.0</v>
      </c>
      <c r="J113" s="174">
        <v>271.0</v>
      </c>
      <c r="K113" s="174">
        <v>190.0</v>
      </c>
      <c r="L113" s="174">
        <v>224.0</v>
      </c>
      <c r="M113" s="174">
        <v>155.0</v>
      </c>
      <c r="N113" s="160"/>
    </row>
    <row r="114">
      <c r="A114" s="172" t="s">
        <v>268</v>
      </c>
      <c r="B114" s="184">
        <v>3507.0</v>
      </c>
      <c r="C114" s="184">
        <v>3594.0</v>
      </c>
      <c r="D114" s="184">
        <v>3984.0</v>
      </c>
      <c r="E114" s="184">
        <v>4164.0</v>
      </c>
      <c r="F114" s="184">
        <v>4422.0</v>
      </c>
      <c r="G114" s="184">
        <v>4650.0</v>
      </c>
      <c r="H114" s="184">
        <v>4905.0</v>
      </c>
      <c r="I114" s="184">
        <v>5238.0</v>
      </c>
      <c r="J114" s="184">
        <v>6090.0</v>
      </c>
      <c r="K114" s="184">
        <v>6640.0</v>
      </c>
      <c r="L114" s="184">
        <v>7722.0</v>
      </c>
      <c r="M114" s="184">
        <v>6730.0</v>
      </c>
      <c r="N114" s="163"/>
    </row>
    <row r="115">
      <c r="D115" s="124"/>
    </row>
    <row r="116">
      <c r="D116" s="124"/>
    </row>
    <row r="117">
      <c r="D117" s="124"/>
      <c r="E117" s="155" t="s">
        <v>269</v>
      </c>
    </row>
    <row r="118">
      <c r="A118" s="156"/>
      <c r="D118" s="124"/>
    </row>
    <row r="119">
      <c r="E119" s="157" t="s">
        <v>224</v>
      </c>
    </row>
    <row r="120">
      <c r="A120" s="190"/>
      <c r="B120" s="159">
        <v>40238.0</v>
      </c>
      <c r="C120" s="159">
        <v>40603.0</v>
      </c>
      <c r="D120" s="159">
        <v>40969.0</v>
      </c>
      <c r="E120" s="159">
        <v>41334.0</v>
      </c>
      <c r="F120" s="159">
        <v>41699.0</v>
      </c>
      <c r="G120" s="159">
        <v>42064.0</v>
      </c>
      <c r="H120" s="159">
        <v>42430.0</v>
      </c>
      <c r="I120" s="159">
        <v>42795.0</v>
      </c>
      <c r="J120" s="159">
        <v>43160.0</v>
      </c>
      <c r="K120" s="159">
        <v>43525.0</v>
      </c>
      <c r="L120" s="159">
        <v>43891.0</v>
      </c>
      <c r="M120" s="159">
        <v>44256.0</v>
      </c>
    </row>
    <row r="121">
      <c r="A121" s="191" t="s">
        <v>144</v>
      </c>
      <c r="B121" s="176">
        <v>250.0</v>
      </c>
      <c r="C121" s="176">
        <v>76.0</v>
      </c>
      <c r="D121" s="192">
        <v>232.0</v>
      </c>
      <c r="E121" s="192">
        <v>326.0</v>
      </c>
      <c r="F121" s="192">
        <v>192.0</v>
      </c>
      <c r="G121" s="192">
        <v>380.0</v>
      </c>
      <c r="H121" s="192">
        <v>317.0</v>
      </c>
      <c r="I121" s="192">
        <v>348.0</v>
      </c>
      <c r="J121" s="192">
        <v>395.0</v>
      </c>
      <c r="K121" s="192">
        <v>251.0</v>
      </c>
      <c r="L121" s="192">
        <v>390.0</v>
      </c>
      <c r="M121" s="192">
        <v>702.0</v>
      </c>
    </row>
    <row r="122">
      <c r="A122" s="193" t="s">
        <v>270</v>
      </c>
      <c r="B122" s="194">
        <v>287.0</v>
      </c>
      <c r="C122" s="194">
        <v>426.0</v>
      </c>
      <c r="D122" s="195">
        <v>482.0</v>
      </c>
      <c r="E122" s="195">
        <v>399.0</v>
      </c>
      <c r="F122" s="195">
        <v>510.0</v>
      </c>
      <c r="G122" s="195">
        <v>466.0</v>
      </c>
      <c r="H122" s="195">
        <v>421.0</v>
      </c>
      <c r="I122" s="195">
        <v>326.0</v>
      </c>
      <c r="J122" s="195">
        <v>453.0</v>
      </c>
      <c r="K122" s="195">
        <v>561.0</v>
      </c>
      <c r="L122" s="195">
        <v>586.0</v>
      </c>
      <c r="M122" s="195">
        <v>9.0</v>
      </c>
    </row>
    <row r="123">
      <c r="A123" s="188" t="s">
        <v>271</v>
      </c>
      <c r="B123" s="196">
        <v>17.0</v>
      </c>
      <c r="C123" s="196">
        <v>-46.0</v>
      </c>
      <c r="D123" s="174">
        <v>-137.0</v>
      </c>
      <c r="E123" s="174">
        <v>-127.0</v>
      </c>
      <c r="F123" s="174">
        <v>-107.0</v>
      </c>
      <c r="G123" s="174">
        <v>-125.0</v>
      </c>
      <c r="H123" s="174">
        <v>-97.0</v>
      </c>
      <c r="I123" s="174">
        <v>-30.0</v>
      </c>
      <c r="J123" s="174">
        <v>-133.0</v>
      </c>
      <c r="K123" s="174">
        <v>-283.0</v>
      </c>
      <c r="L123" s="174">
        <v>-62.0</v>
      </c>
      <c r="M123" s="174">
        <v>228.0</v>
      </c>
    </row>
    <row r="124">
      <c r="A124" s="188" t="s">
        <v>120</v>
      </c>
      <c r="B124" s="196">
        <v>24.0</v>
      </c>
      <c r="C124" s="196">
        <v>-204.0</v>
      </c>
      <c r="D124" s="174">
        <v>-131.0</v>
      </c>
      <c r="E124" s="174">
        <v>-31.0</v>
      </c>
      <c r="F124" s="174">
        <v>-119.0</v>
      </c>
      <c r="G124" s="174">
        <v>-65.0</v>
      </c>
      <c r="H124" s="174">
        <v>-101.0</v>
      </c>
      <c r="I124" s="174">
        <v>-115.0</v>
      </c>
      <c r="J124" s="174">
        <v>-279.0</v>
      </c>
      <c r="K124" s="174">
        <v>-205.0</v>
      </c>
      <c r="L124" s="174">
        <v>-299.0</v>
      </c>
      <c r="M124" s="174">
        <v>555.0</v>
      </c>
    </row>
    <row r="125">
      <c r="A125" s="188" t="s">
        <v>272</v>
      </c>
      <c r="B125" s="196">
        <v>-19.0</v>
      </c>
      <c r="C125" s="196">
        <v>96.0</v>
      </c>
      <c r="D125" s="174">
        <v>59.0</v>
      </c>
      <c r="E125" s="174">
        <v>158.0</v>
      </c>
      <c r="F125" s="174">
        <v>-33.0</v>
      </c>
      <c r="G125" s="174">
        <v>170.0</v>
      </c>
      <c r="H125" s="174">
        <v>149.0</v>
      </c>
      <c r="I125" s="174">
        <v>213.0</v>
      </c>
      <c r="J125" s="174">
        <v>421.0</v>
      </c>
      <c r="K125" s="174">
        <v>252.0</v>
      </c>
      <c r="L125" s="174">
        <v>205.0</v>
      </c>
      <c r="M125" s="174">
        <v>-114.0</v>
      </c>
    </row>
    <row r="126">
      <c r="A126" s="193" t="s">
        <v>273</v>
      </c>
      <c r="B126" s="194">
        <v>23.0</v>
      </c>
      <c r="C126" s="194">
        <v>-154.0</v>
      </c>
      <c r="D126" s="195">
        <v>-210.0</v>
      </c>
      <c r="E126" s="195">
        <v>0.0</v>
      </c>
      <c r="F126" s="195">
        <v>-260.0</v>
      </c>
      <c r="G126" s="195">
        <v>-20.0</v>
      </c>
      <c r="H126" s="195">
        <v>-49.0</v>
      </c>
      <c r="I126" s="195">
        <v>68.0</v>
      </c>
      <c r="J126" s="195">
        <v>9.0</v>
      </c>
      <c r="K126" s="195">
        <v>-235.0</v>
      </c>
      <c r="L126" s="195">
        <v>-155.0</v>
      </c>
      <c r="M126" s="195">
        <v>669.0</v>
      </c>
    </row>
    <row r="127">
      <c r="A127" s="188" t="s">
        <v>274</v>
      </c>
      <c r="B127" s="196">
        <v>-26.0</v>
      </c>
      <c r="C127" s="196">
        <v>-29.0</v>
      </c>
      <c r="D127" s="174">
        <v>-42.0</v>
      </c>
      <c r="E127" s="174">
        <v>-36.0</v>
      </c>
      <c r="F127" s="174">
        <v>-47.0</v>
      </c>
      <c r="G127" s="174">
        <v>-65.0</v>
      </c>
      <c r="H127" s="174">
        <v>-49.0</v>
      </c>
      <c r="I127" s="174">
        <v>-35.0</v>
      </c>
      <c r="J127" s="174">
        <v>-39.0</v>
      </c>
      <c r="K127" s="174">
        <v>-71.0</v>
      </c>
      <c r="L127" s="174">
        <v>-40.0</v>
      </c>
      <c r="M127" s="174">
        <v>23.0</v>
      </c>
    </row>
    <row r="128">
      <c r="A128" s="188" t="s">
        <v>275</v>
      </c>
      <c r="B128" s="196">
        <v>0.0</v>
      </c>
      <c r="C128" s="196">
        <v>0.0</v>
      </c>
      <c r="D128" s="174">
        <v>0.0</v>
      </c>
      <c r="E128" s="174">
        <v>0.0</v>
      </c>
      <c r="F128" s="174">
        <v>0.0</v>
      </c>
      <c r="G128" s="174">
        <v>0.0</v>
      </c>
      <c r="H128" s="174">
        <v>0.0</v>
      </c>
      <c r="I128" s="174">
        <v>-10.0</v>
      </c>
      <c r="J128" s="174">
        <v>-29.0</v>
      </c>
      <c r="K128" s="174">
        <v>-5.0</v>
      </c>
      <c r="L128" s="174">
        <v>0.0</v>
      </c>
      <c r="M128" s="174">
        <v>0.0</v>
      </c>
    </row>
    <row r="129">
      <c r="A129" s="189" t="s">
        <v>276</v>
      </c>
      <c r="B129" s="196">
        <v>-34.0</v>
      </c>
      <c r="C129" s="196">
        <v>-167.0</v>
      </c>
      <c r="D129" s="174">
        <v>1.0</v>
      </c>
      <c r="E129" s="174">
        <v>-37.0</v>
      </c>
      <c r="F129" s="174">
        <v>-11.0</v>
      </c>
      <c r="G129" s="174">
        <v>0.0</v>
      </c>
      <c r="H129" s="174">
        <v>-6.0</v>
      </c>
      <c r="I129" s="174">
        <v>0.0</v>
      </c>
      <c r="J129" s="174">
        <v>0.0</v>
      </c>
      <c r="K129" s="174">
        <v>0.0</v>
      </c>
      <c r="L129" s="174">
        <v>0.0</v>
      </c>
      <c r="M129" s="174">
        <v>0.0</v>
      </c>
    </row>
    <row r="130">
      <c r="A130" s="197" t="s">
        <v>149</v>
      </c>
      <c r="B130" s="176">
        <v>-45.0</v>
      </c>
      <c r="C130" s="176">
        <v>88.0</v>
      </c>
      <c r="D130" s="173">
        <v>-196.0</v>
      </c>
      <c r="E130" s="173">
        <v>-163.0</v>
      </c>
      <c r="F130" s="173">
        <v>-56.0</v>
      </c>
      <c r="G130" s="173">
        <v>-140.0</v>
      </c>
      <c r="H130" s="173">
        <v>-211.0</v>
      </c>
      <c r="I130" s="173">
        <v>-223.0</v>
      </c>
      <c r="J130" s="173">
        <v>-415.0</v>
      </c>
      <c r="K130" s="173">
        <v>-127.0</v>
      </c>
      <c r="L130" s="173">
        <v>-148.0</v>
      </c>
      <c r="M130" s="173">
        <v>66.0</v>
      </c>
    </row>
    <row r="131">
      <c r="A131" s="198" t="s">
        <v>277</v>
      </c>
      <c r="B131" s="196">
        <v>-118.0</v>
      </c>
      <c r="C131" s="196">
        <v>-138.0</v>
      </c>
      <c r="D131" s="199">
        <v>-246.0</v>
      </c>
      <c r="E131" s="199">
        <v>-210.0</v>
      </c>
      <c r="F131" s="199">
        <v>-128.0</v>
      </c>
      <c r="G131" s="199">
        <v>-231.0</v>
      </c>
      <c r="H131" s="199">
        <v>-274.0</v>
      </c>
      <c r="I131" s="199">
        <v>-293.0</v>
      </c>
      <c r="J131" s="199">
        <v>-518.0</v>
      </c>
      <c r="K131" s="199">
        <v>-261.0</v>
      </c>
      <c r="L131" s="199">
        <v>-210.0</v>
      </c>
      <c r="M131" s="199">
        <v>-21.0</v>
      </c>
    </row>
    <row r="132">
      <c r="A132" s="188" t="s">
        <v>278</v>
      </c>
      <c r="B132" s="196">
        <v>35.0</v>
      </c>
      <c r="C132" s="196">
        <v>41.0</v>
      </c>
      <c r="D132" s="174">
        <v>23.0</v>
      </c>
      <c r="E132" s="174">
        <v>10.0</v>
      </c>
      <c r="F132" s="174">
        <v>10.0</v>
      </c>
      <c r="G132" s="174">
        <v>7.0</v>
      </c>
      <c r="H132" s="174">
        <v>52.0</v>
      </c>
      <c r="I132" s="174">
        <v>15.0</v>
      </c>
      <c r="J132" s="174">
        <v>22.0</v>
      </c>
      <c r="K132" s="174">
        <v>20.0</v>
      </c>
      <c r="L132" s="174">
        <v>17.0</v>
      </c>
      <c r="M132" s="174">
        <v>19.0</v>
      </c>
    </row>
    <row r="133">
      <c r="A133" s="188" t="s">
        <v>279</v>
      </c>
      <c r="B133" s="196">
        <v>0.0</v>
      </c>
      <c r="C133" s="196">
        <v>0.0</v>
      </c>
      <c r="D133" s="174">
        <v>-12.0</v>
      </c>
      <c r="E133" s="174">
        <v>0.0</v>
      </c>
      <c r="F133" s="174">
        <v>-4.0</v>
      </c>
      <c r="G133" s="174">
        <v>-26.0</v>
      </c>
      <c r="H133" s="174">
        <v>-12.0</v>
      </c>
      <c r="I133" s="174">
        <v>-32.0</v>
      </c>
      <c r="J133" s="174">
        <v>0.0</v>
      </c>
      <c r="K133" s="174">
        <v>-4.0</v>
      </c>
      <c r="L133" s="174">
        <v>0.0</v>
      </c>
      <c r="M133" s="174">
        <v>-1.0</v>
      </c>
    </row>
    <row r="134">
      <c r="A134" s="188" t="s">
        <v>280</v>
      </c>
      <c r="B134" s="196">
        <v>19.0</v>
      </c>
      <c r="C134" s="196">
        <v>152.0</v>
      </c>
      <c r="D134" s="174">
        <v>31.0</v>
      </c>
      <c r="E134" s="174">
        <v>19.0</v>
      </c>
      <c r="F134" s="174">
        <v>52.0</v>
      </c>
      <c r="G134" s="174">
        <v>76.0</v>
      </c>
      <c r="H134" s="174">
        <v>-27.0</v>
      </c>
      <c r="I134" s="174">
        <v>27.0</v>
      </c>
      <c r="J134" s="174">
        <v>20.0</v>
      </c>
      <c r="K134" s="174">
        <v>43.0</v>
      </c>
      <c r="L134" s="174">
        <v>133.0</v>
      </c>
      <c r="M134" s="174">
        <v>127.0</v>
      </c>
    </row>
    <row r="135">
      <c r="A135" s="188" t="s">
        <v>281</v>
      </c>
      <c r="B135" s="196">
        <v>19.0</v>
      </c>
      <c r="C135" s="196">
        <v>17.0</v>
      </c>
      <c r="D135" s="174">
        <v>10.0</v>
      </c>
      <c r="E135" s="174">
        <v>12.0</v>
      </c>
      <c r="F135" s="174">
        <v>14.0</v>
      </c>
      <c r="G135" s="174">
        <v>28.0</v>
      </c>
      <c r="H135" s="174">
        <v>52.0</v>
      </c>
      <c r="I135" s="174">
        <v>60.0</v>
      </c>
      <c r="J135" s="174">
        <v>61.0</v>
      </c>
      <c r="K135" s="174">
        <v>75.0</v>
      </c>
      <c r="L135" s="174">
        <v>60.0</v>
      </c>
      <c r="M135" s="174">
        <v>47.0</v>
      </c>
    </row>
    <row r="136">
      <c r="A136" s="188" t="s">
        <v>282</v>
      </c>
      <c r="B136" s="196">
        <v>2.0</v>
      </c>
      <c r="C136" s="196">
        <v>16.0</v>
      </c>
      <c r="D136" s="174">
        <v>15.0</v>
      </c>
      <c r="E136" s="174">
        <v>8.0</v>
      </c>
      <c r="F136" s="174">
        <v>2.0</v>
      </c>
      <c r="G136" s="174">
        <v>6.0</v>
      </c>
      <c r="H136" s="174">
        <v>0.0</v>
      </c>
      <c r="I136" s="174">
        <v>3.0</v>
      </c>
      <c r="J136" s="174">
        <v>6.0</v>
      </c>
      <c r="K136" s="174">
        <v>5.0</v>
      </c>
      <c r="L136" s="174">
        <v>0.0</v>
      </c>
      <c r="M136" s="174">
        <v>0.0</v>
      </c>
    </row>
    <row r="137">
      <c r="A137" s="188" t="s">
        <v>283</v>
      </c>
      <c r="B137" s="196">
        <v>0.0</v>
      </c>
      <c r="C137" s="196">
        <v>0.0</v>
      </c>
      <c r="D137" s="174">
        <v>-19.0</v>
      </c>
      <c r="E137" s="174">
        <v>0.0</v>
      </c>
      <c r="F137" s="174">
        <v>0.0</v>
      </c>
      <c r="G137" s="174">
        <v>0.0</v>
      </c>
      <c r="H137" s="174">
        <v>0.0</v>
      </c>
      <c r="I137" s="174">
        <v>0.0</v>
      </c>
      <c r="J137" s="174">
        <v>0.0</v>
      </c>
      <c r="K137" s="174">
        <v>0.0</v>
      </c>
      <c r="L137" s="174">
        <v>0.0</v>
      </c>
      <c r="M137" s="174">
        <v>0.0</v>
      </c>
    </row>
    <row r="138">
      <c r="A138" s="188" t="s">
        <v>284</v>
      </c>
      <c r="B138" s="196">
        <v>0.0</v>
      </c>
      <c r="C138" s="196">
        <v>0.0</v>
      </c>
      <c r="D138" s="174">
        <v>0.0</v>
      </c>
      <c r="E138" s="174">
        <v>0.0</v>
      </c>
      <c r="F138" s="174">
        <v>0.0</v>
      </c>
      <c r="G138" s="174">
        <v>0.0</v>
      </c>
      <c r="H138" s="174">
        <v>0.0</v>
      </c>
      <c r="I138" s="174">
        <v>0.0</v>
      </c>
      <c r="J138" s="174">
        <v>0.0</v>
      </c>
      <c r="K138" s="174">
        <v>0.0</v>
      </c>
      <c r="L138" s="174">
        <v>0.0</v>
      </c>
      <c r="M138" s="174">
        <v>-2.0</v>
      </c>
    </row>
    <row r="139">
      <c r="A139" s="188" t="s">
        <v>285</v>
      </c>
      <c r="B139" s="196">
        <v>-1.0</v>
      </c>
      <c r="C139" s="196">
        <v>1.0</v>
      </c>
      <c r="D139" s="174">
        <v>2.0</v>
      </c>
      <c r="E139" s="174">
        <v>-2.0</v>
      </c>
      <c r="F139" s="174">
        <v>-2.0</v>
      </c>
      <c r="G139" s="174">
        <v>0.0</v>
      </c>
      <c r="H139" s="174">
        <v>-1.0</v>
      </c>
      <c r="I139" s="174">
        <v>-4.0</v>
      </c>
      <c r="J139" s="174">
        <v>-6.0</v>
      </c>
      <c r="K139" s="174">
        <v>-4.0</v>
      </c>
      <c r="L139" s="174">
        <v>-149.0</v>
      </c>
      <c r="M139" s="174">
        <v>-103.0</v>
      </c>
    </row>
    <row r="140">
      <c r="A140" s="197" t="s">
        <v>158</v>
      </c>
      <c r="B140" s="176">
        <v>-218.0</v>
      </c>
      <c r="C140" s="176">
        <v>-168.0</v>
      </c>
      <c r="D140" s="173">
        <v>-32.0</v>
      </c>
      <c r="E140" s="173">
        <v>-161.0</v>
      </c>
      <c r="F140" s="173">
        <v>-119.0</v>
      </c>
      <c r="G140" s="173">
        <v>-250.0</v>
      </c>
      <c r="H140" s="173">
        <v>-118.0</v>
      </c>
      <c r="I140" s="173">
        <v>-122.0</v>
      </c>
      <c r="J140" s="173">
        <v>30.0</v>
      </c>
      <c r="K140" s="173">
        <v>-149.0</v>
      </c>
      <c r="L140" s="173">
        <v>-130.0</v>
      </c>
      <c r="M140" s="173">
        <v>-668.0</v>
      </c>
    </row>
    <row r="141">
      <c r="A141" s="188" t="s">
        <v>286</v>
      </c>
      <c r="B141" s="196">
        <v>0.0</v>
      </c>
      <c r="C141" s="196">
        <v>0.0</v>
      </c>
      <c r="D141" s="174">
        <v>0.0</v>
      </c>
      <c r="E141" s="174">
        <v>0.0</v>
      </c>
      <c r="F141" s="174">
        <v>0.0</v>
      </c>
      <c r="G141" s="174">
        <v>0.0</v>
      </c>
      <c r="H141" s="174">
        <v>0.0</v>
      </c>
      <c r="I141" s="174">
        <v>0.0</v>
      </c>
      <c r="J141" s="174">
        <v>0.0</v>
      </c>
      <c r="K141" s="174">
        <v>0.0</v>
      </c>
      <c r="L141" s="174">
        <v>350.0</v>
      </c>
      <c r="M141" s="174">
        <v>0.0</v>
      </c>
    </row>
    <row r="142">
      <c r="A142" s="198" t="s">
        <v>287</v>
      </c>
      <c r="B142" s="196">
        <v>0.0</v>
      </c>
      <c r="C142" s="196">
        <v>86.0</v>
      </c>
      <c r="D142" s="199">
        <v>162.0</v>
      </c>
      <c r="E142" s="199">
        <v>311.0</v>
      </c>
      <c r="F142" s="199">
        <v>529.0</v>
      </c>
      <c r="G142" s="199">
        <v>142.0</v>
      </c>
      <c r="H142" s="199">
        <v>0.0</v>
      </c>
      <c r="I142" s="199">
        <v>403.0</v>
      </c>
      <c r="J142" s="199">
        <v>622.0</v>
      </c>
      <c r="K142" s="199">
        <v>650.0</v>
      </c>
      <c r="L142" s="199">
        <v>448.0</v>
      </c>
      <c r="M142" s="199">
        <v>937.0</v>
      </c>
    </row>
    <row r="143">
      <c r="A143" s="198" t="s">
        <v>288</v>
      </c>
      <c r="B143" s="196">
        <v>-122.0</v>
      </c>
      <c r="C143" s="196">
        <v>-129.0</v>
      </c>
      <c r="D143" s="199">
        <v>-35.0</v>
      </c>
      <c r="E143" s="199">
        <v>-303.0</v>
      </c>
      <c r="F143" s="199">
        <v>0.0</v>
      </c>
      <c r="G143" s="199">
        <v>0.0</v>
      </c>
      <c r="H143" s="199">
        <v>0.0</v>
      </c>
      <c r="I143" s="199">
        <v>-305.0</v>
      </c>
      <c r="J143" s="199">
        <v>-395.0</v>
      </c>
      <c r="K143" s="199">
        <v>-535.0</v>
      </c>
      <c r="L143" s="199">
        <v>-486.0</v>
      </c>
      <c r="M143" s="200">
        <v>-1274.0</v>
      </c>
    </row>
    <row r="144">
      <c r="A144" s="188" t="s">
        <v>289</v>
      </c>
      <c r="B144" s="196">
        <v>0.0</v>
      </c>
      <c r="C144" s="196">
        <v>-126.0</v>
      </c>
      <c r="D144" s="174">
        <v>-152.0</v>
      </c>
      <c r="E144" s="174">
        <v>-176.0</v>
      </c>
      <c r="F144" s="174">
        <v>-194.0</v>
      </c>
      <c r="G144" s="174">
        <v>-213.0</v>
      </c>
      <c r="H144" s="174">
        <v>-187.0</v>
      </c>
      <c r="I144" s="174">
        <v>-198.0</v>
      </c>
      <c r="J144" s="174">
        <v>-189.0</v>
      </c>
      <c r="K144" s="174">
        <v>-241.0</v>
      </c>
      <c r="L144" s="174">
        <v>-310.0</v>
      </c>
      <c r="M144" s="174">
        <v>-282.0</v>
      </c>
    </row>
    <row r="145">
      <c r="A145" s="188" t="s">
        <v>290</v>
      </c>
      <c r="B145" s="196">
        <v>0.0</v>
      </c>
      <c r="C145" s="196">
        <v>0.0</v>
      </c>
      <c r="D145" s="174">
        <v>-6.0</v>
      </c>
      <c r="E145" s="174">
        <v>-15.0</v>
      </c>
      <c r="F145" s="174">
        <v>-6.0</v>
      </c>
      <c r="G145" s="174">
        <v>-12.0</v>
      </c>
      <c r="H145" s="174">
        <v>-18.0</v>
      </c>
      <c r="I145" s="174">
        <v>-18.0</v>
      </c>
      <c r="J145" s="174">
        <v>-8.0</v>
      </c>
      <c r="K145" s="174">
        <v>-18.0</v>
      </c>
      <c r="L145" s="174">
        <v>-18.0</v>
      </c>
      <c r="M145" s="174">
        <v>0.0</v>
      </c>
    </row>
    <row r="146">
      <c r="A146" s="188" t="s">
        <v>291</v>
      </c>
      <c r="B146" s="196">
        <v>0.0</v>
      </c>
      <c r="C146" s="196">
        <v>0.0</v>
      </c>
      <c r="D146" s="174">
        <v>0.0</v>
      </c>
      <c r="E146" s="174">
        <v>0.0</v>
      </c>
      <c r="F146" s="174">
        <v>0.0</v>
      </c>
      <c r="G146" s="174">
        <v>0.0</v>
      </c>
      <c r="H146" s="174">
        <v>0.0</v>
      </c>
      <c r="I146" s="174">
        <v>0.0</v>
      </c>
      <c r="J146" s="174">
        <v>0.0</v>
      </c>
      <c r="K146" s="174">
        <v>0.0</v>
      </c>
      <c r="L146" s="174">
        <v>-109.0</v>
      </c>
      <c r="M146" s="174">
        <v>-49.0</v>
      </c>
    </row>
    <row r="147">
      <c r="A147" s="189" t="s">
        <v>292</v>
      </c>
      <c r="B147" s="196">
        <v>-96.0</v>
      </c>
      <c r="C147" s="196">
        <v>0.0</v>
      </c>
      <c r="D147" s="174">
        <v>-1.0</v>
      </c>
      <c r="E147" s="174">
        <v>23.0</v>
      </c>
      <c r="F147" s="174">
        <v>-448.0</v>
      </c>
      <c r="G147" s="174">
        <v>-166.0</v>
      </c>
      <c r="H147" s="174">
        <v>88.0</v>
      </c>
      <c r="I147" s="174">
        <v>-4.0</v>
      </c>
      <c r="J147" s="174">
        <v>-2.0</v>
      </c>
      <c r="K147" s="174">
        <v>-4.0</v>
      </c>
      <c r="L147" s="174">
        <v>-4.0</v>
      </c>
      <c r="M147" s="174">
        <v>0.0</v>
      </c>
    </row>
    <row r="148">
      <c r="A148" s="172" t="s">
        <v>165</v>
      </c>
      <c r="B148" s="176">
        <v>-13.0</v>
      </c>
      <c r="C148" s="176">
        <v>-4.0</v>
      </c>
      <c r="D148" s="176">
        <v>4.0</v>
      </c>
      <c r="E148" s="176">
        <v>2.0</v>
      </c>
      <c r="F148" s="176">
        <v>17.0</v>
      </c>
      <c r="G148" s="176">
        <v>-10.0</v>
      </c>
      <c r="H148" s="176">
        <v>-12.0</v>
      </c>
      <c r="I148" s="176">
        <v>3.0</v>
      </c>
      <c r="J148" s="176">
        <v>9.0</v>
      </c>
      <c r="K148" s="176">
        <v>-25.0</v>
      </c>
      <c r="L148" s="176">
        <v>113.0</v>
      </c>
      <c r="M148" s="176">
        <v>100.0</v>
      </c>
    </row>
    <row r="149">
      <c r="D149" s="124"/>
    </row>
    <row r="150">
      <c r="D150" s="124"/>
    </row>
    <row r="151">
      <c r="D151" s="124"/>
    </row>
    <row r="152">
      <c r="D152" s="124"/>
    </row>
    <row r="153">
      <c r="D153" s="124"/>
    </row>
    <row r="154">
      <c r="D154" s="124"/>
    </row>
    <row r="155">
      <c r="D155" s="124"/>
    </row>
    <row r="156">
      <c r="B156" s="17"/>
      <c r="C156" s="17"/>
      <c r="D156" s="124"/>
    </row>
    <row r="157">
      <c r="D157" s="124"/>
    </row>
    <row r="158">
      <c r="D158" s="124"/>
    </row>
    <row r="159">
      <c r="D159" s="124"/>
    </row>
    <row r="160">
      <c r="D160" s="139"/>
    </row>
    <row r="161">
      <c r="D161" s="124"/>
    </row>
    <row r="162">
      <c r="D162" s="124"/>
    </row>
    <row r="163">
      <c r="D163" s="124"/>
    </row>
    <row r="164">
      <c r="D164" s="124"/>
    </row>
    <row r="165">
      <c r="D165" s="124"/>
    </row>
    <row r="166">
      <c r="D166" s="124"/>
    </row>
    <row r="167">
      <c r="D167" s="124"/>
    </row>
    <row r="168">
      <c r="D168" s="124"/>
    </row>
    <row r="169">
      <c r="D169" s="124"/>
    </row>
    <row r="170">
      <c r="D170" s="124"/>
    </row>
    <row r="171">
      <c r="D171" s="124"/>
    </row>
    <row r="172">
      <c r="D172" s="124"/>
    </row>
    <row r="173">
      <c r="D173" s="124"/>
    </row>
    <row r="174">
      <c r="D174" s="124"/>
    </row>
    <row r="175">
      <c r="D175" s="124"/>
    </row>
    <row r="176">
      <c r="D176" s="124"/>
    </row>
    <row r="177">
      <c r="D177" s="124"/>
    </row>
    <row r="178">
      <c r="D178" s="124"/>
    </row>
    <row r="179">
      <c r="D179" s="124"/>
    </row>
    <row r="180">
      <c r="D180" s="124"/>
    </row>
    <row r="181">
      <c r="D181" s="124"/>
    </row>
    <row r="182">
      <c r="D182" s="124"/>
    </row>
    <row r="183">
      <c r="D183" s="124"/>
    </row>
    <row r="184">
      <c r="D184" s="124"/>
    </row>
    <row r="185">
      <c r="D185" s="124"/>
    </row>
    <row r="186">
      <c r="D186" s="124"/>
    </row>
    <row r="187">
      <c r="D187" s="124"/>
    </row>
    <row r="188">
      <c r="D188" s="124"/>
    </row>
    <row r="189">
      <c r="D189" s="124"/>
    </row>
    <row r="190">
      <c r="D190" s="124"/>
    </row>
    <row r="191">
      <c r="D191" s="124"/>
    </row>
    <row r="192">
      <c r="D192" s="124"/>
    </row>
    <row r="193">
      <c r="D193" s="124"/>
    </row>
    <row r="194">
      <c r="D194" s="124"/>
    </row>
    <row r="195">
      <c r="D195" s="124"/>
    </row>
    <row r="196">
      <c r="D196" s="124"/>
    </row>
    <row r="197">
      <c r="D197" s="124"/>
    </row>
    <row r="198">
      <c r="D198" s="124"/>
    </row>
    <row r="199">
      <c r="D199" s="124"/>
    </row>
    <row r="200">
      <c r="D200" s="124"/>
    </row>
    <row r="201">
      <c r="D201" s="124"/>
    </row>
    <row r="202">
      <c r="D202" s="124"/>
    </row>
    <row r="203">
      <c r="D203" s="124"/>
    </row>
    <row r="204">
      <c r="D204" s="124"/>
    </row>
    <row r="205">
      <c r="D205" s="124"/>
    </row>
    <row r="206">
      <c r="D206" s="124"/>
    </row>
    <row r="207">
      <c r="D207" s="124"/>
    </row>
    <row r="208">
      <c r="D208" s="124"/>
    </row>
    <row r="209">
      <c r="D209" s="124"/>
    </row>
    <row r="210">
      <c r="D210" s="124"/>
    </row>
    <row r="211">
      <c r="D211" s="124"/>
    </row>
    <row r="212">
      <c r="D212" s="124"/>
    </row>
    <row r="213">
      <c r="D213" s="124"/>
    </row>
    <row r="214">
      <c r="D214" s="124"/>
    </row>
    <row r="215">
      <c r="D215" s="124"/>
    </row>
    <row r="216">
      <c r="D216" s="124"/>
    </row>
    <row r="217">
      <c r="D217" s="124"/>
    </row>
    <row r="218">
      <c r="D218" s="124"/>
    </row>
    <row r="219">
      <c r="D219" s="124"/>
    </row>
    <row r="220">
      <c r="D220" s="124"/>
    </row>
    <row r="221">
      <c r="D221" s="124"/>
    </row>
    <row r="222">
      <c r="D222" s="124"/>
    </row>
    <row r="223">
      <c r="D223" s="124"/>
    </row>
    <row r="224">
      <c r="D224" s="124"/>
    </row>
    <row r="225">
      <c r="D225" s="124"/>
    </row>
    <row r="226">
      <c r="D226" s="124"/>
    </row>
    <row r="227">
      <c r="D227" s="124"/>
    </row>
    <row r="228">
      <c r="D228" s="124"/>
    </row>
    <row r="229">
      <c r="D229" s="124"/>
    </row>
    <row r="230">
      <c r="D230" s="124"/>
    </row>
    <row r="231">
      <c r="D231" s="124"/>
    </row>
    <row r="232">
      <c r="D232" s="124"/>
    </row>
    <row r="233">
      <c r="D233" s="124"/>
    </row>
    <row r="234">
      <c r="D234" s="124"/>
    </row>
    <row r="235">
      <c r="D235" s="124"/>
    </row>
    <row r="236">
      <c r="D236" s="124"/>
    </row>
    <row r="237">
      <c r="D237" s="124"/>
    </row>
    <row r="238">
      <c r="D238" s="124"/>
    </row>
    <row r="239">
      <c r="D239" s="124"/>
    </row>
    <row r="240">
      <c r="D240" s="124"/>
    </row>
    <row r="241">
      <c r="D241" s="124"/>
    </row>
    <row r="242">
      <c r="D242" s="124"/>
    </row>
    <row r="243">
      <c r="D243" s="124"/>
    </row>
    <row r="244">
      <c r="D244" s="124"/>
    </row>
    <row r="245">
      <c r="D245" s="124"/>
    </row>
    <row r="246">
      <c r="D246" s="124"/>
    </row>
    <row r="247">
      <c r="D247" s="124"/>
    </row>
    <row r="248">
      <c r="D248" s="124"/>
    </row>
    <row r="249">
      <c r="D249" s="124"/>
    </row>
    <row r="250">
      <c r="D250" s="124"/>
    </row>
    <row r="251">
      <c r="D251" s="124"/>
    </row>
    <row r="252">
      <c r="D252" s="124"/>
    </row>
    <row r="253">
      <c r="D253" s="124"/>
    </row>
    <row r="254">
      <c r="D254" s="124"/>
    </row>
    <row r="255">
      <c r="D255" s="124"/>
    </row>
    <row r="256">
      <c r="D256" s="124"/>
    </row>
    <row r="257">
      <c r="D257" s="124"/>
    </row>
    <row r="258">
      <c r="D258" s="124"/>
    </row>
    <row r="259">
      <c r="D259" s="124"/>
    </row>
    <row r="260">
      <c r="D260" s="124"/>
    </row>
    <row r="261">
      <c r="D261" s="124"/>
    </row>
    <row r="262">
      <c r="D262" s="124"/>
    </row>
    <row r="263">
      <c r="D263" s="124"/>
    </row>
    <row r="264">
      <c r="D264" s="124"/>
    </row>
    <row r="265">
      <c r="D265" s="124"/>
    </row>
    <row r="266">
      <c r="D266" s="124"/>
    </row>
    <row r="267">
      <c r="D267" s="124"/>
    </row>
    <row r="268">
      <c r="D268" s="124"/>
    </row>
    <row r="269">
      <c r="D269" s="124"/>
    </row>
    <row r="270">
      <c r="D270" s="124"/>
    </row>
    <row r="271">
      <c r="D271" s="124"/>
    </row>
    <row r="272">
      <c r="D272" s="124"/>
    </row>
    <row r="273">
      <c r="D273" s="124"/>
    </row>
    <row r="274">
      <c r="D274" s="124"/>
    </row>
    <row r="275">
      <c r="D275" s="124"/>
    </row>
    <row r="276">
      <c r="D276" s="124"/>
    </row>
    <row r="277">
      <c r="D277" s="124"/>
    </row>
    <row r="278">
      <c r="D278" s="124"/>
    </row>
    <row r="279">
      <c r="D279" s="124"/>
    </row>
    <row r="280">
      <c r="D280" s="124"/>
    </row>
    <row r="281">
      <c r="D281" s="124"/>
    </row>
    <row r="282">
      <c r="D282" s="124"/>
    </row>
    <row r="283">
      <c r="D283" s="124"/>
    </row>
    <row r="284">
      <c r="D284" s="124"/>
    </row>
    <row r="285">
      <c r="D285" s="124"/>
    </row>
    <row r="286">
      <c r="D286" s="124"/>
    </row>
    <row r="287">
      <c r="D287" s="124"/>
    </row>
    <row r="288">
      <c r="D288" s="124"/>
    </row>
    <row r="289">
      <c r="D289" s="124"/>
    </row>
    <row r="290">
      <c r="D290" s="124"/>
    </row>
    <row r="291">
      <c r="D291" s="124"/>
    </row>
    <row r="292">
      <c r="D292" s="124"/>
    </row>
    <row r="293">
      <c r="D293" s="124"/>
    </row>
    <row r="294">
      <c r="D294" s="124"/>
    </row>
    <row r="295">
      <c r="D295" s="124"/>
    </row>
    <row r="296">
      <c r="D296" s="124"/>
    </row>
    <row r="297">
      <c r="D297" s="124"/>
    </row>
    <row r="298">
      <c r="D298" s="124"/>
    </row>
    <row r="299">
      <c r="D299" s="124"/>
    </row>
    <row r="300">
      <c r="D300" s="124"/>
    </row>
    <row r="301">
      <c r="D301" s="124"/>
    </row>
    <row r="302">
      <c r="D302" s="124"/>
    </row>
    <row r="303">
      <c r="D303" s="124"/>
    </row>
    <row r="304">
      <c r="D304" s="124"/>
    </row>
    <row r="305">
      <c r="D305" s="124"/>
    </row>
    <row r="306">
      <c r="D306" s="124"/>
    </row>
    <row r="307">
      <c r="D307" s="124"/>
    </row>
    <row r="308">
      <c r="D308" s="124"/>
    </row>
    <row r="309">
      <c r="D309" s="124"/>
    </row>
    <row r="310">
      <c r="D310" s="124"/>
    </row>
    <row r="311">
      <c r="D311" s="124"/>
    </row>
    <row r="312">
      <c r="D312" s="124"/>
    </row>
    <row r="313">
      <c r="D313" s="124"/>
    </row>
    <row r="314">
      <c r="D314" s="124"/>
    </row>
    <row r="315">
      <c r="D315" s="124"/>
    </row>
    <row r="316">
      <c r="D316" s="124"/>
    </row>
    <row r="317">
      <c r="D317" s="124"/>
    </row>
    <row r="318">
      <c r="D318" s="124"/>
    </row>
    <row r="319">
      <c r="D319" s="124"/>
    </row>
    <row r="320">
      <c r="D320" s="124"/>
    </row>
    <row r="321">
      <c r="D321" s="124"/>
    </row>
    <row r="322">
      <c r="D322" s="124"/>
    </row>
    <row r="323">
      <c r="D323" s="124"/>
    </row>
    <row r="324">
      <c r="D324" s="124"/>
    </row>
    <row r="325">
      <c r="D325" s="124"/>
    </row>
    <row r="326">
      <c r="D326" s="124"/>
    </row>
    <row r="327">
      <c r="D327" s="124"/>
    </row>
    <row r="328">
      <c r="D328" s="124"/>
    </row>
    <row r="329">
      <c r="D329" s="124"/>
    </row>
    <row r="330">
      <c r="D330" s="124"/>
    </row>
    <row r="331">
      <c r="D331" s="124"/>
    </row>
    <row r="332">
      <c r="D332" s="124"/>
    </row>
    <row r="333">
      <c r="D333" s="124"/>
    </row>
    <row r="334">
      <c r="D334" s="124"/>
    </row>
    <row r="335">
      <c r="D335" s="124"/>
    </row>
    <row r="336">
      <c r="D336" s="124"/>
    </row>
    <row r="337">
      <c r="D337" s="124"/>
    </row>
    <row r="338">
      <c r="D338" s="124"/>
    </row>
    <row r="339">
      <c r="D339" s="124"/>
    </row>
    <row r="340">
      <c r="D340" s="124"/>
    </row>
    <row r="341">
      <c r="D341" s="124"/>
    </row>
    <row r="342">
      <c r="D342" s="124"/>
    </row>
    <row r="343">
      <c r="D343" s="124"/>
    </row>
    <row r="344">
      <c r="D344" s="124"/>
    </row>
    <row r="345">
      <c r="D345" s="124"/>
    </row>
    <row r="346">
      <c r="D346" s="124"/>
    </row>
    <row r="347">
      <c r="D347" s="124"/>
    </row>
    <row r="348">
      <c r="D348" s="124"/>
    </row>
    <row r="349">
      <c r="D349" s="124"/>
    </row>
    <row r="350">
      <c r="D350" s="124"/>
    </row>
    <row r="351">
      <c r="D351" s="124"/>
    </row>
    <row r="352">
      <c r="D352" s="124"/>
    </row>
    <row r="353">
      <c r="D353" s="124"/>
    </row>
    <row r="354">
      <c r="D354" s="124"/>
    </row>
    <row r="355">
      <c r="D355" s="124"/>
    </row>
    <row r="356">
      <c r="D356" s="124"/>
    </row>
    <row r="357">
      <c r="D357" s="124"/>
    </row>
    <row r="358">
      <c r="D358" s="124"/>
    </row>
    <row r="359">
      <c r="D359" s="124"/>
    </row>
    <row r="360">
      <c r="D360" s="124"/>
    </row>
    <row r="361">
      <c r="D361" s="124"/>
    </row>
    <row r="362">
      <c r="D362" s="124"/>
    </row>
    <row r="363">
      <c r="D363" s="124"/>
    </row>
    <row r="364">
      <c r="D364" s="124"/>
    </row>
    <row r="365">
      <c r="D365" s="124"/>
    </row>
    <row r="366">
      <c r="D366" s="124"/>
    </row>
    <row r="367">
      <c r="D367" s="124"/>
    </row>
    <row r="368">
      <c r="D368" s="124"/>
    </row>
    <row r="369">
      <c r="D369" s="124"/>
    </row>
    <row r="370">
      <c r="D370" s="124"/>
    </row>
    <row r="371">
      <c r="D371" s="124"/>
    </row>
    <row r="372">
      <c r="D372" s="124"/>
    </row>
    <row r="373">
      <c r="D373" s="124"/>
    </row>
    <row r="374">
      <c r="D374" s="124"/>
    </row>
    <row r="375">
      <c r="D375" s="124"/>
    </row>
    <row r="376">
      <c r="D376" s="124"/>
    </row>
    <row r="377">
      <c r="D377" s="124"/>
    </row>
    <row r="378">
      <c r="D378" s="124"/>
    </row>
    <row r="379">
      <c r="D379" s="124"/>
    </row>
    <row r="380">
      <c r="D380" s="124"/>
    </row>
    <row r="381">
      <c r="D381" s="124"/>
    </row>
    <row r="382">
      <c r="D382" s="124"/>
    </row>
    <row r="383">
      <c r="D383" s="124"/>
    </row>
    <row r="384">
      <c r="D384" s="124"/>
    </row>
    <row r="385">
      <c r="D385" s="124"/>
    </row>
    <row r="386">
      <c r="D386" s="124"/>
    </row>
    <row r="387">
      <c r="D387" s="124"/>
    </row>
    <row r="388">
      <c r="D388" s="124"/>
    </row>
    <row r="389">
      <c r="D389" s="124"/>
    </row>
    <row r="390">
      <c r="D390" s="124"/>
    </row>
    <row r="391">
      <c r="D391" s="124"/>
    </row>
    <row r="392">
      <c r="D392" s="124"/>
    </row>
    <row r="393">
      <c r="D393" s="124"/>
    </row>
    <row r="394">
      <c r="D394" s="124"/>
    </row>
    <row r="395">
      <c r="D395" s="124"/>
    </row>
    <row r="396">
      <c r="D396" s="124"/>
    </row>
    <row r="397">
      <c r="D397" s="124"/>
    </row>
    <row r="398">
      <c r="D398" s="124"/>
    </row>
    <row r="399">
      <c r="D399" s="124"/>
    </row>
    <row r="400">
      <c r="D400" s="124"/>
    </row>
    <row r="401">
      <c r="D401" s="124"/>
    </row>
    <row r="402">
      <c r="D402" s="124"/>
    </row>
    <row r="403">
      <c r="D403" s="124"/>
    </row>
    <row r="404">
      <c r="D404" s="124"/>
    </row>
    <row r="405">
      <c r="D405" s="124"/>
    </row>
    <row r="406">
      <c r="D406" s="124"/>
    </row>
    <row r="407">
      <c r="D407" s="124"/>
    </row>
    <row r="408">
      <c r="D408" s="124"/>
    </row>
    <row r="409">
      <c r="D409" s="124"/>
    </row>
    <row r="410">
      <c r="D410" s="124"/>
    </row>
    <row r="411">
      <c r="D411" s="124"/>
    </row>
    <row r="412">
      <c r="D412" s="124"/>
    </row>
    <row r="413">
      <c r="D413" s="124"/>
    </row>
    <row r="414">
      <c r="D414" s="124"/>
    </row>
    <row r="415">
      <c r="D415" s="124"/>
    </row>
    <row r="416">
      <c r="D416" s="124"/>
    </row>
    <row r="417">
      <c r="D417" s="124"/>
    </row>
    <row r="418">
      <c r="D418" s="124"/>
    </row>
    <row r="419">
      <c r="D419" s="124"/>
    </row>
    <row r="420">
      <c r="D420" s="124"/>
    </row>
    <row r="421">
      <c r="D421" s="124"/>
    </row>
    <row r="422">
      <c r="D422" s="124"/>
    </row>
    <row r="423">
      <c r="D423" s="124"/>
    </row>
    <row r="424">
      <c r="D424" s="124"/>
    </row>
    <row r="425">
      <c r="D425" s="124"/>
    </row>
    <row r="426">
      <c r="D426" s="124"/>
    </row>
    <row r="427">
      <c r="D427" s="124"/>
    </row>
    <row r="428">
      <c r="D428" s="124"/>
    </row>
    <row r="429">
      <c r="D429" s="124"/>
    </row>
    <row r="430">
      <c r="D430" s="124"/>
    </row>
    <row r="431">
      <c r="D431" s="124"/>
    </row>
    <row r="432">
      <c r="D432" s="124"/>
    </row>
    <row r="433">
      <c r="D433" s="124"/>
    </row>
    <row r="434">
      <c r="D434" s="124"/>
    </row>
    <row r="435">
      <c r="D435" s="124"/>
    </row>
    <row r="436">
      <c r="D436" s="124"/>
    </row>
    <row r="437">
      <c r="D437" s="124"/>
    </row>
    <row r="438">
      <c r="D438" s="124"/>
    </row>
    <row r="439">
      <c r="D439" s="124"/>
    </row>
    <row r="440">
      <c r="D440" s="124"/>
    </row>
    <row r="441">
      <c r="D441" s="124"/>
    </row>
    <row r="442">
      <c r="D442" s="124"/>
    </row>
    <row r="443">
      <c r="D443" s="124"/>
    </row>
    <row r="444">
      <c r="D444" s="124"/>
    </row>
    <row r="445">
      <c r="D445" s="124"/>
    </row>
    <row r="446">
      <c r="D446" s="124"/>
    </row>
    <row r="447">
      <c r="D447" s="124"/>
    </row>
    <row r="448">
      <c r="D448" s="124"/>
    </row>
    <row r="449">
      <c r="D449" s="124"/>
    </row>
    <row r="450">
      <c r="D450" s="124"/>
    </row>
    <row r="451">
      <c r="D451" s="124"/>
    </row>
    <row r="452">
      <c r="D452" s="124"/>
    </row>
    <row r="453">
      <c r="D453" s="124"/>
    </row>
    <row r="454">
      <c r="D454" s="124"/>
    </row>
    <row r="455">
      <c r="D455" s="124"/>
    </row>
    <row r="456">
      <c r="D456" s="124"/>
    </row>
    <row r="457">
      <c r="D457" s="124"/>
    </row>
    <row r="458">
      <c r="D458" s="124"/>
    </row>
    <row r="459">
      <c r="D459" s="124"/>
    </row>
    <row r="460">
      <c r="D460" s="124"/>
    </row>
    <row r="461">
      <c r="D461" s="124"/>
    </row>
    <row r="462">
      <c r="D462" s="124"/>
    </row>
    <row r="463">
      <c r="D463" s="124"/>
    </row>
    <row r="464">
      <c r="D464" s="124"/>
    </row>
    <row r="465">
      <c r="D465" s="124"/>
    </row>
    <row r="466">
      <c r="D466" s="124"/>
    </row>
    <row r="467">
      <c r="D467" s="124"/>
    </row>
    <row r="468">
      <c r="D468" s="124"/>
    </row>
    <row r="469">
      <c r="D469" s="124"/>
    </row>
    <row r="470">
      <c r="D470" s="124"/>
    </row>
    <row r="471">
      <c r="D471" s="124"/>
    </row>
    <row r="472">
      <c r="D472" s="124"/>
    </row>
    <row r="473">
      <c r="D473" s="124"/>
    </row>
    <row r="474">
      <c r="D474" s="124"/>
    </row>
    <row r="475">
      <c r="D475" s="124"/>
    </row>
    <row r="476">
      <c r="D476" s="124"/>
    </row>
    <row r="477">
      <c r="D477" s="124"/>
    </row>
    <row r="478">
      <c r="D478" s="124"/>
    </row>
    <row r="479">
      <c r="D479" s="124"/>
    </row>
    <row r="480">
      <c r="D480" s="124"/>
    </row>
    <row r="481">
      <c r="D481" s="124"/>
    </row>
    <row r="482">
      <c r="D482" s="124"/>
    </row>
    <row r="483">
      <c r="D483" s="124"/>
    </row>
    <row r="484">
      <c r="D484" s="124"/>
    </row>
    <row r="485">
      <c r="D485" s="124"/>
    </row>
    <row r="486">
      <c r="D486" s="124"/>
    </row>
    <row r="487">
      <c r="D487" s="124"/>
    </row>
    <row r="488">
      <c r="D488" s="124"/>
    </row>
    <row r="489">
      <c r="D489" s="124"/>
    </row>
    <row r="490">
      <c r="D490" s="124"/>
    </row>
    <row r="491">
      <c r="D491" s="124"/>
    </row>
    <row r="492">
      <c r="D492" s="124"/>
    </row>
    <row r="493">
      <c r="D493" s="124"/>
    </row>
    <row r="494">
      <c r="D494" s="124"/>
    </row>
    <row r="495">
      <c r="D495" s="124"/>
    </row>
    <row r="496">
      <c r="D496" s="124"/>
    </row>
    <row r="497">
      <c r="D497" s="124"/>
    </row>
    <row r="498">
      <c r="D498" s="124"/>
    </row>
    <row r="499">
      <c r="D499" s="124"/>
    </row>
    <row r="500">
      <c r="D500" s="124"/>
    </row>
    <row r="501">
      <c r="D501" s="124"/>
    </row>
    <row r="502">
      <c r="D502" s="124"/>
    </row>
    <row r="503">
      <c r="D503" s="124"/>
    </row>
    <row r="504">
      <c r="D504" s="124"/>
    </row>
    <row r="505">
      <c r="D505" s="124"/>
    </row>
    <row r="506">
      <c r="D506" s="124"/>
    </row>
    <row r="507">
      <c r="D507" s="124"/>
    </row>
    <row r="508">
      <c r="D508" s="124"/>
    </row>
    <row r="509">
      <c r="D509" s="124"/>
    </row>
    <row r="510">
      <c r="D510" s="124"/>
    </row>
    <row r="511">
      <c r="D511" s="124"/>
    </row>
    <row r="512">
      <c r="D512" s="124"/>
    </row>
    <row r="513">
      <c r="D513" s="124"/>
    </row>
    <row r="514">
      <c r="D514" s="124"/>
    </row>
    <row r="515">
      <c r="D515" s="124"/>
    </row>
    <row r="516">
      <c r="D516" s="124"/>
    </row>
    <row r="517">
      <c r="D517" s="124"/>
    </row>
    <row r="518">
      <c r="D518" s="124"/>
    </row>
    <row r="519">
      <c r="D519" s="124"/>
    </row>
    <row r="520">
      <c r="D520" s="124"/>
    </row>
    <row r="521">
      <c r="D521" s="124"/>
    </row>
    <row r="522">
      <c r="D522" s="124"/>
    </row>
    <row r="523">
      <c r="D523" s="124"/>
    </row>
    <row r="524">
      <c r="D524" s="124"/>
    </row>
    <row r="525">
      <c r="D525" s="124"/>
    </row>
    <row r="526">
      <c r="D526" s="124"/>
    </row>
    <row r="527">
      <c r="D527" s="124"/>
    </row>
    <row r="528">
      <c r="D528" s="124"/>
    </row>
    <row r="529">
      <c r="D529" s="124"/>
    </row>
    <row r="530">
      <c r="D530" s="124"/>
    </row>
    <row r="531">
      <c r="D531" s="124"/>
    </row>
    <row r="532">
      <c r="D532" s="124"/>
    </row>
    <row r="533">
      <c r="D533" s="124"/>
    </row>
    <row r="534">
      <c r="D534" s="124"/>
    </row>
    <row r="535">
      <c r="D535" s="124"/>
    </row>
    <row r="536">
      <c r="D536" s="124"/>
    </row>
    <row r="537">
      <c r="D537" s="124"/>
    </row>
    <row r="538">
      <c r="D538" s="124"/>
    </row>
    <row r="539">
      <c r="D539" s="124"/>
    </row>
    <row r="540">
      <c r="D540" s="124"/>
    </row>
    <row r="541">
      <c r="D541" s="124"/>
    </row>
    <row r="542">
      <c r="D542" s="124"/>
    </row>
    <row r="543">
      <c r="D543" s="124"/>
    </row>
    <row r="544">
      <c r="D544" s="124"/>
    </row>
    <row r="545">
      <c r="D545" s="124"/>
    </row>
    <row r="546">
      <c r="D546" s="124"/>
    </row>
    <row r="547">
      <c r="D547" s="124"/>
    </row>
    <row r="548">
      <c r="D548" s="124"/>
    </row>
    <row r="549">
      <c r="D549" s="124"/>
    </row>
    <row r="550">
      <c r="D550" s="124"/>
    </row>
    <row r="551">
      <c r="D551" s="124"/>
    </row>
    <row r="552">
      <c r="D552" s="124"/>
    </row>
    <row r="553">
      <c r="D553" s="124"/>
    </row>
    <row r="554">
      <c r="D554" s="124"/>
    </row>
    <row r="555">
      <c r="D555" s="124"/>
    </row>
    <row r="556">
      <c r="D556" s="124"/>
    </row>
    <row r="557">
      <c r="D557" s="124"/>
    </row>
    <row r="558">
      <c r="D558" s="124"/>
    </row>
    <row r="559">
      <c r="D559" s="124"/>
    </row>
    <row r="560">
      <c r="D560" s="124"/>
    </row>
    <row r="561">
      <c r="D561" s="124"/>
    </row>
    <row r="562">
      <c r="D562" s="124"/>
    </row>
    <row r="563">
      <c r="D563" s="124"/>
    </row>
    <row r="564">
      <c r="D564" s="124"/>
    </row>
    <row r="565">
      <c r="D565" s="124"/>
    </row>
    <row r="566">
      <c r="D566" s="124"/>
    </row>
    <row r="567">
      <c r="D567" s="124"/>
    </row>
    <row r="568">
      <c r="D568" s="124"/>
    </row>
    <row r="569">
      <c r="D569" s="124"/>
    </row>
    <row r="570">
      <c r="D570" s="124"/>
    </row>
    <row r="571">
      <c r="D571" s="124"/>
    </row>
    <row r="572">
      <c r="D572" s="124"/>
    </row>
    <row r="573">
      <c r="D573" s="124"/>
    </row>
    <row r="574">
      <c r="D574" s="124"/>
    </row>
    <row r="575">
      <c r="D575" s="124"/>
    </row>
    <row r="576">
      <c r="D576" s="124"/>
    </row>
    <row r="577">
      <c r="D577" s="124"/>
    </row>
    <row r="578">
      <c r="D578" s="124"/>
    </row>
    <row r="579">
      <c r="D579" s="124"/>
    </row>
    <row r="580">
      <c r="D580" s="124"/>
    </row>
    <row r="581">
      <c r="D581" s="124"/>
    </row>
    <row r="582">
      <c r="D582" s="124"/>
    </row>
    <row r="583">
      <c r="D583" s="124"/>
    </row>
    <row r="584">
      <c r="D584" s="124"/>
    </row>
    <row r="585">
      <c r="D585" s="124"/>
    </row>
    <row r="586">
      <c r="D586" s="124"/>
    </row>
    <row r="587">
      <c r="D587" s="124"/>
    </row>
    <row r="588">
      <c r="D588" s="124"/>
    </row>
    <row r="589">
      <c r="D589" s="124"/>
    </row>
    <row r="590">
      <c r="D590" s="124"/>
    </row>
    <row r="591">
      <c r="D591" s="124"/>
    </row>
    <row r="592">
      <c r="D592" s="124"/>
    </row>
    <row r="593">
      <c r="D593" s="124"/>
    </row>
    <row r="594">
      <c r="D594" s="124"/>
    </row>
    <row r="595">
      <c r="D595" s="124"/>
    </row>
    <row r="596">
      <c r="D596" s="124"/>
    </row>
    <row r="597">
      <c r="D597" s="124"/>
    </row>
    <row r="598">
      <c r="D598" s="124"/>
    </row>
    <row r="599">
      <c r="D599" s="124"/>
    </row>
    <row r="600">
      <c r="D600" s="124"/>
    </row>
    <row r="601">
      <c r="D601" s="124"/>
    </row>
    <row r="602">
      <c r="D602" s="124"/>
    </row>
    <row r="603">
      <c r="D603" s="124"/>
    </row>
    <row r="604">
      <c r="D604" s="124"/>
    </row>
    <row r="605">
      <c r="D605" s="124"/>
    </row>
    <row r="606">
      <c r="D606" s="124"/>
    </row>
    <row r="607">
      <c r="D607" s="124"/>
    </row>
    <row r="608">
      <c r="D608" s="124"/>
    </row>
    <row r="609">
      <c r="D609" s="124"/>
    </row>
    <row r="610">
      <c r="D610" s="124"/>
    </row>
    <row r="611">
      <c r="D611" s="124"/>
    </row>
    <row r="612">
      <c r="D612" s="124"/>
    </row>
    <row r="613">
      <c r="D613" s="124"/>
    </row>
    <row r="614">
      <c r="D614" s="124"/>
    </row>
    <row r="615">
      <c r="D615" s="124"/>
    </row>
    <row r="616">
      <c r="D616" s="124"/>
    </row>
    <row r="617">
      <c r="D617" s="124"/>
    </row>
    <row r="618">
      <c r="D618" s="124"/>
    </row>
    <row r="619">
      <c r="D619" s="124"/>
    </row>
    <row r="620">
      <c r="D620" s="124"/>
    </row>
    <row r="621">
      <c r="D621" s="124"/>
    </row>
    <row r="622">
      <c r="D622" s="124"/>
    </row>
    <row r="623">
      <c r="D623" s="124"/>
    </row>
    <row r="624">
      <c r="D624" s="124"/>
    </row>
    <row r="625">
      <c r="D625" s="124"/>
    </row>
    <row r="626">
      <c r="D626" s="124"/>
    </row>
    <row r="627">
      <c r="D627" s="124"/>
    </row>
    <row r="628">
      <c r="D628" s="124"/>
    </row>
    <row r="629">
      <c r="D629" s="124"/>
    </row>
    <row r="630">
      <c r="D630" s="124"/>
    </row>
    <row r="631">
      <c r="D631" s="124"/>
    </row>
    <row r="632">
      <c r="D632" s="124"/>
    </row>
    <row r="633">
      <c r="D633" s="124"/>
    </row>
    <row r="634">
      <c r="D634" s="124"/>
    </row>
    <row r="635">
      <c r="D635" s="124"/>
    </row>
    <row r="636">
      <c r="D636" s="124"/>
    </row>
    <row r="637">
      <c r="D637" s="124"/>
    </row>
    <row r="638">
      <c r="D638" s="124"/>
    </row>
    <row r="639">
      <c r="D639" s="124"/>
    </row>
    <row r="640">
      <c r="D640" s="124"/>
    </row>
    <row r="641">
      <c r="D641" s="124"/>
    </row>
    <row r="642">
      <c r="D642" s="124"/>
    </row>
    <row r="643">
      <c r="D643" s="124"/>
    </row>
    <row r="644">
      <c r="D644" s="124"/>
    </row>
    <row r="645">
      <c r="D645" s="124"/>
    </row>
    <row r="646">
      <c r="D646" s="124"/>
    </row>
    <row r="647">
      <c r="D647" s="124"/>
    </row>
    <row r="648">
      <c r="D648" s="124"/>
    </row>
    <row r="649">
      <c r="D649" s="124"/>
    </row>
    <row r="650">
      <c r="D650" s="124"/>
    </row>
    <row r="651">
      <c r="D651" s="124"/>
    </row>
    <row r="652">
      <c r="D652" s="124"/>
    </row>
    <row r="653">
      <c r="D653" s="124"/>
    </row>
    <row r="654">
      <c r="D654" s="124"/>
    </row>
    <row r="655">
      <c r="D655" s="124"/>
    </row>
    <row r="656">
      <c r="D656" s="124"/>
    </row>
    <row r="657">
      <c r="D657" s="124"/>
    </row>
    <row r="658">
      <c r="D658" s="124"/>
    </row>
    <row r="659">
      <c r="D659" s="124"/>
    </row>
    <row r="660">
      <c r="D660" s="124"/>
    </row>
    <row r="661">
      <c r="D661" s="124"/>
    </row>
    <row r="662">
      <c r="D662" s="124"/>
    </row>
    <row r="663">
      <c r="D663" s="124"/>
    </row>
    <row r="664">
      <c r="D664" s="124"/>
    </row>
    <row r="665">
      <c r="D665" s="124"/>
    </row>
    <row r="666">
      <c r="D666" s="124"/>
    </row>
    <row r="667">
      <c r="D667" s="124"/>
    </row>
    <row r="668">
      <c r="D668" s="124"/>
    </row>
    <row r="669">
      <c r="D669" s="124"/>
    </row>
    <row r="670">
      <c r="D670" s="124"/>
    </row>
    <row r="671">
      <c r="D671" s="124"/>
    </row>
    <row r="672">
      <c r="D672" s="124"/>
    </row>
    <row r="673">
      <c r="D673" s="124"/>
    </row>
    <row r="674">
      <c r="D674" s="124"/>
    </row>
    <row r="675">
      <c r="D675" s="124"/>
    </row>
    <row r="676">
      <c r="D676" s="124"/>
    </row>
    <row r="677">
      <c r="D677" s="124"/>
    </row>
    <row r="678">
      <c r="D678" s="124"/>
    </row>
    <row r="679">
      <c r="D679" s="124"/>
    </row>
    <row r="680">
      <c r="D680" s="124"/>
    </row>
    <row r="681">
      <c r="D681" s="124"/>
    </row>
    <row r="682">
      <c r="D682" s="124"/>
    </row>
    <row r="683">
      <c r="D683" s="124"/>
    </row>
    <row r="684">
      <c r="D684" s="124"/>
    </row>
    <row r="685">
      <c r="D685" s="124"/>
    </row>
    <row r="686">
      <c r="D686" s="124"/>
    </row>
    <row r="687">
      <c r="D687" s="124"/>
    </row>
    <row r="688">
      <c r="D688" s="124"/>
    </row>
    <row r="689">
      <c r="D689" s="124"/>
    </row>
    <row r="690">
      <c r="D690" s="124"/>
    </row>
    <row r="691">
      <c r="D691" s="124"/>
    </row>
    <row r="692">
      <c r="D692" s="124"/>
    </row>
    <row r="693">
      <c r="D693" s="124"/>
    </row>
    <row r="694">
      <c r="D694" s="124"/>
    </row>
    <row r="695">
      <c r="D695" s="124"/>
    </row>
    <row r="696">
      <c r="D696" s="124"/>
    </row>
    <row r="697">
      <c r="D697" s="124"/>
    </row>
    <row r="698">
      <c r="D698" s="124"/>
    </row>
    <row r="699">
      <c r="D699" s="124"/>
    </row>
    <row r="700">
      <c r="D700" s="124"/>
    </row>
    <row r="701">
      <c r="D701" s="124"/>
    </row>
    <row r="702">
      <c r="D702" s="124"/>
    </row>
    <row r="703">
      <c r="D703" s="124"/>
    </row>
    <row r="704">
      <c r="D704" s="124"/>
    </row>
    <row r="705">
      <c r="D705" s="124"/>
    </row>
    <row r="706">
      <c r="D706" s="124"/>
    </row>
    <row r="707">
      <c r="D707" s="124"/>
    </row>
    <row r="708">
      <c r="D708" s="124"/>
    </row>
    <row r="709">
      <c r="D709" s="124"/>
    </row>
    <row r="710">
      <c r="D710" s="124"/>
    </row>
    <row r="711">
      <c r="D711" s="124"/>
    </row>
    <row r="712">
      <c r="D712" s="124"/>
    </row>
    <row r="713">
      <c r="D713" s="124"/>
    </row>
    <row r="714">
      <c r="D714" s="124"/>
    </row>
    <row r="715">
      <c r="D715" s="124"/>
    </row>
    <row r="716">
      <c r="D716" s="124"/>
    </row>
    <row r="717">
      <c r="D717" s="124"/>
    </row>
    <row r="718">
      <c r="D718" s="124"/>
    </row>
    <row r="719">
      <c r="D719" s="124"/>
    </row>
    <row r="720">
      <c r="D720" s="124"/>
    </row>
    <row r="721">
      <c r="D721" s="124"/>
    </row>
    <row r="722">
      <c r="D722" s="124"/>
    </row>
    <row r="723">
      <c r="D723" s="124"/>
    </row>
    <row r="724">
      <c r="D724" s="124"/>
    </row>
    <row r="725">
      <c r="D725" s="124"/>
    </row>
    <row r="726">
      <c r="D726" s="124"/>
    </row>
    <row r="727">
      <c r="D727" s="124"/>
    </row>
    <row r="728">
      <c r="D728" s="124"/>
    </row>
    <row r="729">
      <c r="D729" s="124"/>
    </row>
    <row r="730">
      <c r="D730" s="124"/>
    </row>
    <row r="731">
      <c r="D731" s="124"/>
    </row>
    <row r="732">
      <c r="D732" s="124"/>
    </row>
    <row r="733">
      <c r="D733" s="124"/>
    </row>
    <row r="734">
      <c r="D734" s="124"/>
    </row>
    <row r="735">
      <c r="D735" s="124"/>
    </row>
    <row r="736">
      <c r="D736" s="124"/>
    </row>
    <row r="737">
      <c r="D737" s="124"/>
    </row>
    <row r="738">
      <c r="D738" s="124"/>
    </row>
    <row r="739">
      <c r="D739" s="124"/>
    </row>
    <row r="740">
      <c r="D740" s="124"/>
    </row>
    <row r="741">
      <c r="D741" s="124"/>
    </row>
    <row r="742">
      <c r="D742" s="124"/>
    </row>
    <row r="743">
      <c r="D743" s="124"/>
    </row>
    <row r="744">
      <c r="D744" s="124"/>
    </row>
    <row r="745">
      <c r="D745" s="124"/>
    </row>
    <row r="746">
      <c r="D746" s="124"/>
    </row>
    <row r="747">
      <c r="D747" s="124"/>
    </row>
    <row r="748">
      <c r="D748" s="124"/>
    </row>
    <row r="749">
      <c r="D749" s="124"/>
    </row>
    <row r="750">
      <c r="D750" s="124"/>
    </row>
    <row r="751">
      <c r="D751" s="124"/>
    </row>
    <row r="752">
      <c r="D752" s="124"/>
    </row>
    <row r="753">
      <c r="D753" s="124"/>
    </row>
    <row r="754">
      <c r="D754" s="124"/>
    </row>
    <row r="755">
      <c r="D755" s="124"/>
    </row>
    <row r="756">
      <c r="D756" s="124"/>
    </row>
    <row r="757">
      <c r="D757" s="124"/>
    </row>
    <row r="758">
      <c r="D758" s="124"/>
    </row>
    <row r="759">
      <c r="D759" s="124"/>
    </row>
    <row r="760">
      <c r="D760" s="124"/>
    </row>
    <row r="761">
      <c r="D761" s="124"/>
    </row>
    <row r="762">
      <c r="D762" s="124"/>
    </row>
    <row r="763">
      <c r="D763" s="124"/>
    </row>
    <row r="764">
      <c r="D764" s="124"/>
    </row>
    <row r="765">
      <c r="D765" s="124"/>
    </row>
    <row r="766">
      <c r="D766" s="124"/>
    </row>
    <row r="767">
      <c r="D767" s="124"/>
    </row>
    <row r="768">
      <c r="D768" s="124"/>
    </row>
    <row r="769">
      <c r="D769" s="124"/>
    </row>
    <row r="770">
      <c r="D770" s="124"/>
    </row>
    <row r="771">
      <c r="D771" s="124"/>
    </row>
    <row r="772">
      <c r="D772" s="124"/>
    </row>
    <row r="773">
      <c r="D773" s="124"/>
    </row>
    <row r="774">
      <c r="D774" s="124"/>
    </row>
    <row r="775">
      <c r="D775" s="124"/>
    </row>
    <row r="776">
      <c r="D776" s="124"/>
    </row>
    <row r="777">
      <c r="D777" s="124"/>
    </row>
    <row r="778">
      <c r="D778" s="124"/>
    </row>
    <row r="779">
      <c r="D779" s="124"/>
    </row>
    <row r="780">
      <c r="D780" s="124"/>
    </row>
    <row r="781">
      <c r="D781" s="124"/>
    </row>
    <row r="782">
      <c r="D782" s="124"/>
    </row>
    <row r="783">
      <c r="D783" s="124"/>
    </row>
    <row r="784">
      <c r="D784" s="124"/>
    </row>
    <row r="785">
      <c r="D785" s="124"/>
    </row>
    <row r="786">
      <c r="D786" s="124"/>
    </row>
    <row r="787">
      <c r="D787" s="124"/>
    </row>
    <row r="788">
      <c r="D788" s="124"/>
    </row>
    <row r="789">
      <c r="D789" s="124"/>
    </row>
    <row r="790">
      <c r="D790" s="124"/>
    </row>
    <row r="791">
      <c r="D791" s="124"/>
    </row>
    <row r="792">
      <c r="D792" s="124"/>
    </row>
    <row r="793">
      <c r="D793" s="124"/>
    </row>
    <row r="794">
      <c r="D794" s="124"/>
    </row>
    <row r="795">
      <c r="D795" s="124"/>
    </row>
    <row r="796">
      <c r="D796" s="124"/>
    </row>
    <row r="797">
      <c r="D797" s="124"/>
    </row>
    <row r="798">
      <c r="D798" s="124"/>
    </row>
    <row r="799">
      <c r="D799" s="124"/>
    </row>
    <row r="800">
      <c r="D800" s="124"/>
    </row>
    <row r="801">
      <c r="D801" s="124"/>
    </row>
    <row r="802">
      <c r="D802" s="124"/>
    </row>
    <row r="803">
      <c r="D803" s="124"/>
    </row>
    <row r="804">
      <c r="D804" s="124"/>
    </row>
    <row r="805">
      <c r="D805" s="124"/>
    </row>
    <row r="806">
      <c r="D806" s="124"/>
    </row>
    <row r="807">
      <c r="D807" s="124"/>
    </row>
    <row r="808">
      <c r="D808" s="124"/>
    </row>
    <row r="809">
      <c r="D809" s="124"/>
    </row>
    <row r="810">
      <c r="D810" s="124"/>
    </row>
    <row r="811">
      <c r="D811" s="124"/>
    </row>
    <row r="812">
      <c r="D812" s="124"/>
    </row>
    <row r="813">
      <c r="D813" s="124"/>
    </row>
    <row r="814">
      <c r="D814" s="124"/>
    </row>
    <row r="815">
      <c r="D815" s="124"/>
    </row>
    <row r="816">
      <c r="D816" s="124"/>
    </row>
    <row r="817">
      <c r="D817" s="124"/>
    </row>
    <row r="818">
      <c r="D818" s="124"/>
    </row>
    <row r="819">
      <c r="D819" s="124"/>
    </row>
    <row r="820">
      <c r="D820" s="124"/>
    </row>
    <row r="821">
      <c r="D821" s="124"/>
    </row>
    <row r="822">
      <c r="D822" s="124"/>
    </row>
    <row r="823">
      <c r="D823" s="124"/>
    </row>
    <row r="824">
      <c r="D824" s="124"/>
    </row>
    <row r="825">
      <c r="D825" s="124"/>
    </row>
    <row r="826">
      <c r="D826" s="124"/>
    </row>
    <row r="827">
      <c r="D827" s="124"/>
    </row>
    <row r="828">
      <c r="D828" s="124"/>
    </row>
    <row r="829">
      <c r="D829" s="124"/>
    </row>
    <row r="830">
      <c r="D830" s="124"/>
    </row>
    <row r="831">
      <c r="D831" s="124"/>
    </row>
    <row r="832">
      <c r="D832" s="124"/>
    </row>
    <row r="833">
      <c r="D833" s="124"/>
    </row>
    <row r="834">
      <c r="D834" s="124"/>
    </row>
    <row r="835">
      <c r="D835" s="124"/>
    </row>
    <row r="836">
      <c r="D836" s="124"/>
    </row>
    <row r="837">
      <c r="D837" s="124"/>
    </row>
    <row r="838">
      <c r="D838" s="124"/>
    </row>
    <row r="839">
      <c r="D839" s="124"/>
    </row>
    <row r="840">
      <c r="D840" s="124"/>
    </row>
    <row r="841">
      <c r="D841" s="124"/>
    </row>
    <row r="842">
      <c r="D842" s="124"/>
    </row>
    <row r="843">
      <c r="D843" s="124"/>
    </row>
    <row r="844">
      <c r="D844" s="124"/>
    </row>
    <row r="845">
      <c r="D845" s="124"/>
    </row>
    <row r="846">
      <c r="D846" s="124"/>
    </row>
    <row r="847">
      <c r="D847" s="124"/>
    </row>
    <row r="848">
      <c r="D848" s="124"/>
    </row>
    <row r="849">
      <c r="D849" s="124"/>
    </row>
    <row r="850">
      <c r="D850" s="124"/>
    </row>
    <row r="851">
      <c r="D851" s="124"/>
    </row>
    <row r="852">
      <c r="D852" s="124"/>
    </row>
    <row r="853">
      <c r="D853" s="124"/>
    </row>
    <row r="854">
      <c r="D854" s="124"/>
    </row>
    <row r="855">
      <c r="D855" s="124"/>
    </row>
    <row r="856">
      <c r="D856" s="124"/>
    </row>
    <row r="857">
      <c r="D857" s="124"/>
    </row>
    <row r="858">
      <c r="D858" s="124"/>
    </row>
    <row r="859">
      <c r="D859" s="124"/>
    </row>
    <row r="860">
      <c r="D860" s="124"/>
    </row>
    <row r="861">
      <c r="D861" s="124"/>
    </row>
    <row r="862">
      <c r="D862" s="124"/>
    </row>
    <row r="863">
      <c r="D863" s="124"/>
    </row>
    <row r="864">
      <c r="D864" s="124"/>
    </row>
    <row r="865">
      <c r="D865" s="124"/>
    </row>
    <row r="866">
      <c r="D866" s="124"/>
    </row>
    <row r="867">
      <c r="D867" s="124"/>
    </row>
    <row r="868">
      <c r="D868" s="124"/>
    </row>
    <row r="869">
      <c r="D869" s="124"/>
    </row>
    <row r="870">
      <c r="D870" s="124"/>
    </row>
    <row r="871">
      <c r="D871" s="124"/>
    </row>
    <row r="872">
      <c r="D872" s="124"/>
    </row>
    <row r="873">
      <c r="D873" s="124"/>
    </row>
    <row r="874">
      <c r="D874" s="124"/>
    </row>
    <row r="875">
      <c r="D875" s="124"/>
    </row>
    <row r="876">
      <c r="D876" s="124"/>
    </row>
    <row r="877">
      <c r="D877" s="124"/>
    </row>
    <row r="878">
      <c r="D878" s="124"/>
    </row>
    <row r="879">
      <c r="D879" s="124"/>
    </row>
    <row r="880">
      <c r="D880" s="124"/>
    </row>
    <row r="881">
      <c r="D881" s="124"/>
    </row>
    <row r="882">
      <c r="D882" s="124"/>
    </row>
    <row r="883">
      <c r="D883" s="124"/>
    </row>
    <row r="884">
      <c r="D884" s="124"/>
    </row>
    <row r="885">
      <c r="D885" s="124"/>
    </row>
    <row r="886">
      <c r="D886" s="124"/>
    </row>
    <row r="887">
      <c r="D887" s="124"/>
    </row>
    <row r="888">
      <c r="D888" s="124"/>
    </row>
    <row r="889">
      <c r="D889" s="124"/>
    </row>
    <row r="890">
      <c r="D890" s="124"/>
    </row>
    <row r="891">
      <c r="D891" s="124"/>
    </row>
    <row r="892">
      <c r="D892" s="124"/>
    </row>
    <row r="893">
      <c r="D893" s="124"/>
    </row>
    <row r="894">
      <c r="D894" s="124"/>
    </row>
    <row r="895">
      <c r="D895" s="124"/>
    </row>
    <row r="896">
      <c r="D896" s="124"/>
    </row>
    <row r="897">
      <c r="D897" s="124"/>
    </row>
    <row r="898">
      <c r="D898" s="124"/>
    </row>
    <row r="899">
      <c r="D899" s="124"/>
    </row>
    <row r="900">
      <c r="D900" s="124"/>
    </row>
    <row r="901">
      <c r="D901" s="124"/>
    </row>
    <row r="902">
      <c r="D902" s="124"/>
    </row>
    <row r="903">
      <c r="D903" s="124"/>
    </row>
    <row r="904">
      <c r="D904" s="124"/>
    </row>
    <row r="905">
      <c r="D905" s="124"/>
    </row>
    <row r="906">
      <c r="D906" s="124"/>
    </row>
    <row r="907">
      <c r="D907" s="124"/>
    </row>
    <row r="908">
      <c r="D908" s="124"/>
    </row>
    <row r="909">
      <c r="D909" s="124"/>
    </row>
    <row r="910">
      <c r="D910" s="124"/>
    </row>
    <row r="911">
      <c r="D911" s="124"/>
    </row>
    <row r="912">
      <c r="D912" s="124"/>
    </row>
    <row r="913">
      <c r="D913" s="124"/>
    </row>
    <row r="914">
      <c r="D914" s="124"/>
    </row>
    <row r="915">
      <c r="D915" s="124"/>
    </row>
    <row r="916">
      <c r="D916" s="124"/>
    </row>
    <row r="917">
      <c r="D917" s="124"/>
    </row>
    <row r="918">
      <c r="D918" s="124"/>
    </row>
    <row r="919">
      <c r="D919" s="124"/>
    </row>
    <row r="920">
      <c r="D920" s="124"/>
    </row>
    <row r="921">
      <c r="D921" s="124"/>
    </row>
    <row r="922">
      <c r="D922" s="124"/>
    </row>
    <row r="923">
      <c r="D923" s="124"/>
    </row>
    <row r="924">
      <c r="D924" s="124"/>
    </row>
    <row r="925">
      <c r="D925" s="124"/>
    </row>
    <row r="926">
      <c r="D926" s="124"/>
    </row>
    <row r="927">
      <c r="D927" s="124"/>
    </row>
    <row r="928">
      <c r="D928" s="124"/>
    </row>
    <row r="929">
      <c r="D929" s="124"/>
    </row>
    <row r="930">
      <c r="D930" s="124"/>
    </row>
    <row r="931">
      <c r="D931" s="124"/>
    </row>
    <row r="932">
      <c r="D932" s="124"/>
    </row>
    <row r="933">
      <c r="D933" s="124"/>
    </row>
    <row r="934">
      <c r="D934" s="124"/>
    </row>
    <row r="935">
      <c r="D935" s="124"/>
    </row>
    <row r="936">
      <c r="D936" s="124"/>
    </row>
    <row r="937">
      <c r="D937" s="124"/>
    </row>
    <row r="938">
      <c r="D938" s="124"/>
    </row>
    <row r="939">
      <c r="D939" s="124"/>
    </row>
    <row r="940">
      <c r="D940" s="124"/>
    </row>
    <row r="941">
      <c r="D941" s="124"/>
    </row>
    <row r="942">
      <c r="D942" s="124"/>
    </row>
    <row r="943">
      <c r="D943" s="124"/>
    </row>
    <row r="944">
      <c r="D944" s="124"/>
    </row>
    <row r="945">
      <c r="D945" s="124"/>
    </row>
    <row r="946">
      <c r="D946" s="124"/>
    </row>
    <row r="947">
      <c r="D947" s="124"/>
    </row>
    <row r="948">
      <c r="D948" s="124"/>
    </row>
    <row r="949">
      <c r="D949" s="124"/>
    </row>
    <row r="950">
      <c r="D950" s="124"/>
    </row>
    <row r="951">
      <c r="D951" s="124"/>
    </row>
    <row r="952">
      <c r="D952" s="124"/>
    </row>
    <row r="953">
      <c r="D953" s="124"/>
    </row>
    <row r="954">
      <c r="D954" s="124"/>
    </row>
    <row r="955">
      <c r="D955" s="124"/>
    </row>
    <row r="956">
      <c r="D956" s="124"/>
    </row>
    <row r="957">
      <c r="D957" s="124"/>
    </row>
    <row r="958">
      <c r="D958" s="124"/>
    </row>
    <row r="959">
      <c r="D959" s="124"/>
    </row>
    <row r="960">
      <c r="D960" s="124"/>
    </row>
    <row r="961">
      <c r="D961" s="124"/>
    </row>
    <row r="962">
      <c r="D962" s="124"/>
    </row>
    <row r="963">
      <c r="D963" s="124"/>
    </row>
    <row r="964">
      <c r="D964" s="124"/>
    </row>
    <row r="965">
      <c r="D965" s="124"/>
    </row>
    <row r="966">
      <c r="D966" s="124"/>
    </row>
    <row r="967">
      <c r="D967" s="124"/>
    </row>
    <row r="968">
      <c r="D968" s="124"/>
    </row>
    <row r="969">
      <c r="D969" s="124"/>
    </row>
    <row r="970">
      <c r="D970" s="124"/>
    </row>
    <row r="971">
      <c r="D971" s="124"/>
    </row>
    <row r="972">
      <c r="D972" s="124"/>
    </row>
    <row r="973">
      <c r="D973" s="124"/>
    </row>
    <row r="974">
      <c r="D974" s="124"/>
    </row>
    <row r="975">
      <c r="D975" s="124"/>
    </row>
    <row r="976">
      <c r="D976" s="124"/>
    </row>
    <row r="977">
      <c r="D977" s="124"/>
    </row>
    <row r="978">
      <c r="D978" s="124"/>
    </row>
    <row r="979">
      <c r="D979" s="124"/>
    </row>
    <row r="980">
      <c r="D980" s="124"/>
    </row>
    <row r="981">
      <c r="D981" s="124"/>
    </row>
    <row r="982">
      <c r="D982" s="124"/>
    </row>
    <row r="983">
      <c r="D983" s="124"/>
    </row>
    <row r="984">
      <c r="D984" s="124"/>
    </row>
    <row r="985">
      <c r="D985" s="124"/>
    </row>
    <row r="986">
      <c r="D986" s="124"/>
    </row>
    <row r="987">
      <c r="D987" s="124"/>
    </row>
    <row r="988">
      <c r="D988" s="124"/>
    </row>
    <row r="989">
      <c r="D989" s="124"/>
    </row>
    <row r="990">
      <c r="D990" s="124"/>
    </row>
    <row r="991">
      <c r="D991" s="124"/>
    </row>
    <row r="992">
      <c r="D992" s="124"/>
    </row>
    <row r="993">
      <c r="D993" s="124"/>
    </row>
    <row r="994">
      <c r="D994" s="124"/>
    </row>
    <row r="995">
      <c r="D995" s="124"/>
    </row>
    <row r="996">
      <c r="D996" s="124"/>
    </row>
    <row r="997">
      <c r="D997" s="124"/>
    </row>
    <row r="998">
      <c r="D998" s="124"/>
    </row>
    <row r="999">
      <c r="D999" s="124"/>
    </row>
    <row r="1000">
      <c r="D1000" s="124"/>
    </row>
    <row r="1001">
      <c r="D1001" s="124"/>
    </row>
    <row r="1002">
      <c r="D1002" s="124"/>
    </row>
    <row r="1003">
      <c r="D1003" s="124"/>
    </row>
    <row r="1004">
      <c r="D1004" s="124"/>
    </row>
    <row r="1005">
      <c r="D1005" s="124"/>
    </row>
    <row r="1006">
      <c r="D1006" s="124"/>
    </row>
    <row r="1007">
      <c r="D1007" s="124"/>
    </row>
    <row r="1008">
      <c r="D1008" s="124"/>
    </row>
    <row r="1009">
      <c r="D1009" s="124"/>
    </row>
    <row r="1010">
      <c r="D1010" s="124"/>
    </row>
    <row r="1011">
      <c r="D1011" s="124"/>
    </row>
    <row r="1012">
      <c r="D1012" s="124"/>
    </row>
    <row r="1013">
      <c r="D1013" s="124"/>
    </row>
    <row r="1014">
      <c r="D1014" s="124"/>
    </row>
    <row r="1015">
      <c r="D1015" s="124"/>
    </row>
    <row r="1016">
      <c r="D1016" s="124"/>
    </row>
    <row r="1017">
      <c r="D1017" s="124"/>
    </row>
    <row r="1018">
      <c r="D1018" s="124"/>
    </row>
    <row r="1019">
      <c r="D1019" s="124"/>
    </row>
    <row r="1020">
      <c r="D1020" s="124"/>
    </row>
    <row r="1021">
      <c r="D1021" s="124"/>
    </row>
    <row r="1022">
      <c r="D1022" s="124"/>
    </row>
    <row r="1023">
      <c r="D1023" s="124"/>
    </row>
    <row r="1024">
      <c r="D1024" s="124"/>
    </row>
    <row r="1025">
      <c r="D1025" s="124"/>
    </row>
    <row r="1026">
      <c r="D1026" s="124"/>
    </row>
    <row r="1027">
      <c r="D1027" s="124"/>
    </row>
    <row r="1028">
      <c r="D1028" s="124"/>
    </row>
    <row r="1029">
      <c r="D1029" s="124"/>
    </row>
    <row r="1030">
      <c r="D1030" s="124"/>
    </row>
    <row r="1031">
      <c r="D1031" s="124"/>
    </row>
    <row r="1032">
      <c r="D1032" s="124"/>
    </row>
    <row r="1033">
      <c r="D1033" s="124"/>
    </row>
    <row r="1034">
      <c r="D1034" s="124"/>
    </row>
    <row r="1035">
      <c r="D1035" s="124"/>
    </row>
    <row r="1036">
      <c r="D1036" s="124"/>
    </row>
    <row r="1037">
      <c r="D1037" s="124"/>
    </row>
    <row r="1038">
      <c r="D1038" s="124"/>
    </row>
  </sheetData>
  <mergeCells count="9">
    <mergeCell ref="A28:N28"/>
    <mergeCell ref="C29:H29"/>
    <mergeCell ref="A6:L6"/>
    <mergeCell ref="C8:F8"/>
    <mergeCell ref="C14:G14"/>
    <mergeCell ref="A18:H18"/>
    <mergeCell ref="C20:H20"/>
    <mergeCell ref="A26:J26"/>
    <mergeCell ref="A12:I12"/>
  </mergeCells>
  <hyperlinks>
    <hyperlink r:id="rId1" ref="G34"/>
  </hyperlinks>
  <drawing r:id="rId2"/>
</worksheet>
</file>