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Khushi\Downloads\"/>
    </mc:Choice>
  </mc:AlternateContent>
  <xr:revisionPtr revIDLastSave="0" documentId="13_ncr:1_{7099E142-638C-4BC8-A86C-329C875E0045}" xr6:coauthVersionLast="47" xr6:coauthVersionMax="47" xr10:uidLastSave="{00000000-0000-0000-0000-000000000000}"/>
  <bookViews>
    <workbookView xWindow="-108" yWindow="-108" windowWidth="16608" windowHeight="8832" activeTab="1" xr2:uid="{00000000-000D-0000-FFFF-FFFF00000000}"/>
  </bookViews>
  <sheets>
    <sheet name="71a" sheetId="1" r:id="rId1"/>
    <sheet name="71b" sheetId="2" r:id="rId2"/>
    <sheet name="72 a" sheetId="3" r:id="rId3"/>
    <sheet name="72 b" sheetId="4" r:id="rId4"/>
    <sheet name="73 a" sheetId="5" r:id="rId5"/>
    <sheet name="73 b" sheetId="6" r:id="rId6"/>
    <sheet name="75 a" sheetId="7" r:id="rId7"/>
    <sheet name="75 b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4" i="7" l="1"/>
  <c r="G64" i="7"/>
  <c r="J63" i="7"/>
  <c r="G63" i="7"/>
  <c r="J62" i="7"/>
  <c r="G62" i="7"/>
  <c r="J61" i="7"/>
  <c r="G61" i="7"/>
  <c r="J60" i="7"/>
  <c r="G60" i="7"/>
  <c r="J59" i="7"/>
  <c r="G59" i="7"/>
  <c r="J58" i="7"/>
  <c r="G58" i="7"/>
  <c r="J57" i="7"/>
  <c r="G57" i="7"/>
  <c r="J56" i="7"/>
  <c r="G56" i="7"/>
  <c r="J55" i="7"/>
  <c r="G55" i="7"/>
  <c r="J54" i="7"/>
  <c r="G54" i="7"/>
  <c r="D44" i="7"/>
  <c r="C44" i="7"/>
  <c r="D43" i="7"/>
  <c r="C43" i="7"/>
  <c r="D42" i="7"/>
  <c r="C42" i="7"/>
  <c r="D41" i="7"/>
  <c r="C41" i="7"/>
  <c r="D40" i="7"/>
  <c r="C40" i="7"/>
  <c r="D39" i="7"/>
  <c r="C39" i="7"/>
  <c r="D38" i="7"/>
  <c r="C38" i="7"/>
  <c r="D37" i="7"/>
  <c r="C37" i="7"/>
  <c r="D36" i="7"/>
  <c r="C36" i="7"/>
  <c r="D35" i="7"/>
  <c r="C35" i="7"/>
  <c r="D30" i="7"/>
  <c r="D29" i="7"/>
  <c r="D28" i="7"/>
  <c r="D27" i="7"/>
  <c r="D26" i="7"/>
  <c r="D25" i="7"/>
  <c r="D24" i="7"/>
  <c r="D23" i="7"/>
  <c r="D22" i="7"/>
  <c r="D21" i="7"/>
  <c r="D20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G55" i="5"/>
  <c r="F55" i="5"/>
  <c r="G54" i="5"/>
  <c r="F54" i="5"/>
  <c r="G53" i="5"/>
  <c r="F53" i="5"/>
  <c r="G52" i="5"/>
  <c r="F52" i="5"/>
  <c r="G51" i="5"/>
  <c r="F51" i="5"/>
  <c r="G50" i="5"/>
  <c r="F50" i="5"/>
  <c r="G49" i="5"/>
  <c r="F49" i="5"/>
  <c r="G48" i="5"/>
  <c r="F48" i="5"/>
  <c r="G47" i="5"/>
  <c r="F47" i="5"/>
  <c r="G46" i="5"/>
  <c r="F46" i="5"/>
  <c r="C41" i="5"/>
  <c r="C40" i="5"/>
  <c r="D40" i="5" s="1"/>
  <c r="C39" i="5"/>
  <c r="D39" i="5" s="1"/>
  <c r="C38" i="5"/>
  <c r="D38" i="5" s="1"/>
  <c r="C37" i="5"/>
  <c r="D37" i="5" s="1"/>
  <c r="C36" i="5"/>
  <c r="D36" i="5" s="1"/>
  <c r="C35" i="5"/>
  <c r="D35" i="5" s="1"/>
  <c r="C34" i="5"/>
  <c r="D34" i="5" s="1"/>
  <c r="C33" i="5"/>
  <c r="D33" i="5" s="1"/>
  <c r="C32" i="5"/>
  <c r="D32" i="5" s="1"/>
  <c r="C31" i="5"/>
  <c r="D31" i="5" s="1"/>
  <c r="D14" i="5"/>
  <c r="D13" i="5"/>
  <c r="D12" i="5"/>
  <c r="D11" i="5"/>
  <c r="D10" i="5"/>
  <c r="D9" i="5"/>
  <c r="D8" i="5"/>
  <c r="D7" i="5"/>
  <c r="D6" i="5"/>
  <c r="D5" i="5"/>
  <c r="F64" i="3"/>
  <c r="G64" i="3" s="1"/>
  <c r="F63" i="3"/>
  <c r="G63" i="3" s="1"/>
  <c r="F62" i="3"/>
  <c r="G62" i="3" s="1"/>
  <c r="F61" i="3"/>
  <c r="G61" i="3" s="1"/>
  <c r="F60" i="3"/>
  <c r="G60" i="3" s="1"/>
  <c r="F59" i="3"/>
  <c r="G59" i="3" s="1"/>
  <c r="F58" i="3"/>
  <c r="G58" i="3" s="1"/>
  <c r="F57" i="3"/>
  <c r="G57" i="3" s="1"/>
  <c r="F56" i="3"/>
  <c r="G56" i="3" s="1"/>
  <c r="F55" i="3"/>
  <c r="G55" i="3" s="1"/>
  <c r="F54" i="3"/>
  <c r="G54" i="3" s="1"/>
  <c r="C43" i="3"/>
  <c r="D43" i="3" s="1"/>
  <c r="C42" i="3"/>
  <c r="D42" i="3" s="1"/>
  <c r="C41" i="3"/>
  <c r="D41" i="3" s="1"/>
  <c r="C40" i="3"/>
  <c r="D40" i="3" s="1"/>
  <c r="C39" i="3"/>
  <c r="D39" i="3" s="1"/>
  <c r="C38" i="3"/>
  <c r="D38" i="3" s="1"/>
  <c r="C37" i="3"/>
  <c r="D37" i="3" s="1"/>
  <c r="C36" i="3"/>
  <c r="D36" i="3" s="1"/>
  <c r="C35" i="3"/>
  <c r="D35" i="3" s="1"/>
  <c r="C34" i="3"/>
  <c r="D34" i="3" s="1"/>
  <c r="D30" i="3"/>
  <c r="D29" i="3"/>
  <c r="D28" i="3"/>
  <c r="D27" i="3"/>
  <c r="D26" i="3"/>
  <c r="D25" i="3"/>
  <c r="D24" i="3"/>
  <c r="D23" i="3"/>
  <c r="D22" i="3"/>
  <c r="D21" i="3"/>
  <c r="D20" i="3"/>
  <c r="D14" i="3"/>
  <c r="D13" i="3"/>
  <c r="D12" i="3"/>
  <c r="D11" i="3"/>
  <c r="D10" i="3"/>
  <c r="D9" i="3"/>
  <c r="D8" i="3"/>
  <c r="D7" i="3"/>
  <c r="D6" i="3"/>
  <c r="D5" i="3"/>
  <c r="D4" i="3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C42" i="1"/>
  <c r="D42" i="1" s="1"/>
  <c r="C41" i="1"/>
  <c r="D41" i="1" s="1"/>
  <c r="C40" i="1"/>
  <c r="D40" i="1" s="1"/>
  <c r="C39" i="1"/>
  <c r="D39" i="1" s="1"/>
  <c r="C38" i="1"/>
  <c r="D38" i="1" s="1"/>
  <c r="C37" i="1"/>
  <c r="D37" i="1" s="1"/>
  <c r="C36" i="1"/>
  <c r="D36" i="1" s="1"/>
  <c r="C35" i="1"/>
  <c r="D35" i="1" s="1"/>
  <c r="C34" i="1"/>
  <c r="D34" i="1" s="1"/>
  <c r="C33" i="1"/>
  <c r="D33" i="1" s="1"/>
  <c r="C32" i="1"/>
  <c r="D32" i="1" s="1"/>
  <c r="D28" i="1"/>
  <c r="D27" i="1"/>
  <c r="D26" i="1"/>
  <c r="D25" i="1"/>
  <c r="D24" i="1"/>
  <c r="D23" i="1"/>
  <c r="D22" i="1"/>
  <c r="D21" i="1"/>
  <c r="D20" i="1"/>
  <c r="D19" i="1"/>
  <c r="D18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<sst xmlns="http://schemas.openxmlformats.org/spreadsheetml/2006/main" count="203" uniqueCount="74">
  <si>
    <t>COMPANY NAME</t>
  </si>
  <si>
    <t>CIPLA</t>
  </si>
  <si>
    <t>DIVIDEND HISTORY</t>
  </si>
  <si>
    <t>ANNOUNCEMENT DATE</t>
  </si>
  <si>
    <t>DIVIDEND</t>
  </si>
  <si>
    <t>MARKET PRICE OF SHARE</t>
  </si>
  <si>
    <t>DIVIDEND YIELD</t>
  </si>
  <si>
    <t>14/05/2021</t>
  </si>
  <si>
    <t>21/02/2020</t>
  </si>
  <si>
    <t>22/05/2019</t>
  </si>
  <si>
    <t>22/05/2018</t>
  </si>
  <si>
    <t>25/05/2017</t>
  </si>
  <si>
    <t>24/05/2016</t>
  </si>
  <si>
    <t>29/05/2015</t>
  </si>
  <si>
    <t>29/05/2014</t>
  </si>
  <si>
    <t>29/05/2013</t>
  </si>
  <si>
    <t>29/06/2011</t>
  </si>
  <si>
    <t>DIVIDEND PAYOUT RATIO</t>
  </si>
  <si>
    <t>YEAR</t>
  </si>
  <si>
    <t>NET INCOME (in crores)</t>
  </si>
  <si>
    <t>TOTAL DIVIDEND (in crores)</t>
  </si>
  <si>
    <t>SALES GROWTH RATE</t>
  </si>
  <si>
    <t>SALES (in crores)</t>
  </si>
  <si>
    <t>YEARLY GROWTH (in crores)</t>
  </si>
  <si>
    <t>YEARLY GROWTH RATE</t>
  </si>
  <si>
    <t>SHARE BUYBACK AMOUNT SPEND</t>
  </si>
  <si>
    <t xml:space="preserve">CIPLA HAS NOT DONE ANY BUYBACK </t>
  </si>
  <si>
    <t xml:space="preserve">FREE CASH FLOW TO EQUITY </t>
  </si>
  <si>
    <t>(in cr)</t>
  </si>
  <si>
    <t>Net Income - (Capital Expenditures - Depreciation) - (Change in Non-cash Working Capital)</t>
  </si>
  <si>
    <t>NET INCOME</t>
  </si>
  <si>
    <t>ADJUSTED CAPITAL EXPENDITURES</t>
  </si>
  <si>
    <t>CURRENT ASSETS</t>
  </si>
  <si>
    <t>CURRENT LIABILITIES</t>
  </si>
  <si>
    <t xml:space="preserve">NON CASH WORKING CAPITAL </t>
  </si>
  <si>
    <t xml:space="preserve">company's name </t>
  </si>
  <si>
    <t>Dr Reddys Laboratories Ltd.</t>
  </si>
  <si>
    <t>dividend history</t>
  </si>
  <si>
    <t>announcement date</t>
  </si>
  <si>
    <t>dividend rs</t>
  </si>
  <si>
    <t>market price of share as on announcement date</t>
  </si>
  <si>
    <t xml:space="preserve">dividend yield </t>
  </si>
  <si>
    <t>dividend payout ratio</t>
  </si>
  <si>
    <t>year</t>
  </si>
  <si>
    <t>net income (in crores)</t>
  </si>
  <si>
    <t>total dividend declared (in crores)</t>
  </si>
  <si>
    <t>sales growth rate</t>
  </si>
  <si>
    <t>sales(in crores)</t>
  </si>
  <si>
    <t>yearly growth(in crores)</t>
  </si>
  <si>
    <t>yearly  growth rate</t>
  </si>
  <si>
    <t>share buy back amount spent</t>
  </si>
  <si>
    <t>Dr Reddy's Laboratories on 28-Jun-2016 had bought back nearly 51 lakh shares for Rs 1,569.41 crore as part of a 'share buyback' offer launched earlier this year. The company has bought back 50,77,504 equity shares at an average price of Rs 3,090.92 per share.</t>
  </si>
  <si>
    <t>free cash flow to equity</t>
  </si>
  <si>
    <t>formula for free cashflow to equity-</t>
  </si>
  <si>
    <t>adjusted capital expenditure( in crores)</t>
  </si>
  <si>
    <t>current assets(in crores</t>
  </si>
  <si>
    <t>current liabilities(in crores)</t>
  </si>
  <si>
    <t>non cash working capital(in crores</t>
  </si>
  <si>
    <t>dividend yield ratio</t>
  </si>
  <si>
    <t>yield</t>
  </si>
  <si>
    <t>growth rate</t>
  </si>
  <si>
    <t>Divi's Laboratories</t>
  </si>
  <si>
    <t>dividend yield</t>
  </si>
  <si>
    <t>31-05-2021</t>
  </si>
  <si>
    <t>27-05-2019</t>
  </si>
  <si>
    <t>28-05-2018</t>
  </si>
  <si>
    <t>26-05-2017</t>
  </si>
  <si>
    <t>25-05-2015</t>
  </si>
  <si>
    <t>26-05-2014</t>
  </si>
  <si>
    <t>20-05-2013</t>
  </si>
  <si>
    <t>adjusted capitalcapital expenditure( in crores)</t>
  </si>
  <si>
    <t>Divi's Laboratories hasnt had any buybacks yet</t>
  </si>
  <si>
    <t>SUN PHARMACEUTICAL INDUSTRIES</t>
  </si>
  <si>
    <t>In March 2020, Sun Pharma had launched a buyback offer to buy back 40 million shares at a price up to Rs 425 per equity share, totaling to about Rs 1,700 crore through open market route.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</si>
</sst>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₹]#,##0"/>
    <numFmt numFmtId="165" formatCode="mm/dd/yyyy"/>
    <numFmt numFmtId="166" formatCode="[$₹]#,##0.00"/>
    <numFmt numFmtId="167" formatCode="&quot;₹&quot;\ #,##0.00"/>
    <numFmt numFmtId="168" formatCode="mm\-dd\-yyyy"/>
    <numFmt numFmtId="169" formatCode="[$-F800]dddd\,\ mmmm\ dd\,\ yyyy"/>
  </numFmts>
  <fonts count="14">
    <font>
      <sz val="11"/>
      <color theme="1"/>
      <name val="Arial"/>
    </font>
    <font>
      <sz val="11"/>
      <color theme="1"/>
      <name val="Calibri"/>
    </font>
    <font>
      <sz val="14"/>
      <color rgb="FF0000FF"/>
      <name val="Georgia"/>
    </font>
    <font>
      <sz val="11"/>
      <color rgb="FF000000"/>
      <name val="Calibri"/>
    </font>
    <font>
      <sz val="11"/>
      <color rgb="FF333333"/>
      <name val="Latoregular"/>
    </font>
    <font>
      <sz val="11"/>
      <color theme="1"/>
      <name val="Calibri"/>
    </font>
    <font>
      <sz val="11"/>
      <color rgb="FF333333"/>
      <name val="Calibri"/>
    </font>
    <font>
      <sz val="8"/>
      <color rgb="FF333333"/>
      <name val="&quot;Fira Sans&quot;"/>
    </font>
    <font>
      <sz val="26"/>
      <color theme="1"/>
      <name val="Arial"/>
    </font>
    <font>
      <sz val="11"/>
      <name val="Arial"/>
    </font>
    <font>
      <b/>
      <sz val="26"/>
      <color rgb="FF333333"/>
      <name val="Arial"/>
    </font>
    <font>
      <sz val="22"/>
      <color theme="1"/>
      <name val="Calibri"/>
    </font>
    <font>
      <sz val="22"/>
      <color theme="0"/>
      <name val="Calibri"/>
    </font>
    <font>
      <sz val="8"/>
      <color rgb="FF333333"/>
      <name val="Arial"/>
    </font>
  </fonts>
  <fills count="1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BEBEB"/>
        <bgColor rgb="FFEBEBEB"/>
      </patternFill>
    </fill>
    <fill>
      <patternFill patternType="solid">
        <fgColor rgb="FFF3F3F3"/>
        <bgColor rgb="FFF3F3F3"/>
      </patternFill>
    </fill>
    <fill>
      <patternFill patternType="solid">
        <fgColor rgb="FFE0E4E9"/>
        <bgColor rgb="FFE0E4E9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F6F8FB"/>
        <bgColor rgb="FFF6F8FB"/>
      </patternFill>
    </fill>
    <fill>
      <patternFill patternType="solid">
        <fgColor rgb="FFA4C2F4"/>
        <bgColor rgb="FFA4C2F4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AEABAB"/>
        <bgColor rgb="FFAEABAB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D1D1D1"/>
      </top>
      <bottom style="medium">
        <color rgb="FFEBEBEB"/>
      </bottom>
      <diagonal/>
    </border>
    <border>
      <left/>
      <right/>
      <top/>
      <bottom style="medium">
        <color rgb="FFEBEBEB"/>
      </bottom>
      <diagonal/>
    </border>
  </borders>
  <cellStyleXfs count="1">
    <xf numFmtId="0" fontId="0" fillId="0" borderId="0"/>
  </cellStyleXfs>
  <cellXfs count="128">
    <xf numFmtId="0" fontId="0" fillId="0" borderId="0" xfId="0" applyFont="1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1" fillId="3" borderId="0" xfId="0" applyFont="1" applyFill="1" applyAlignment="1"/>
    <xf numFmtId="0" fontId="1" fillId="4" borderId="0" xfId="0" applyFont="1" applyFill="1" applyAlignment="1"/>
    <xf numFmtId="0" fontId="1" fillId="0" borderId="0" xfId="0" applyFont="1" applyAlignment="1"/>
    <xf numFmtId="164" fontId="3" fillId="0" borderId="0" xfId="0" applyNumberFormat="1" applyFont="1" applyAlignment="1">
      <alignment horizontal="right"/>
    </xf>
    <xf numFmtId="10" fontId="1" fillId="0" borderId="0" xfId="0" applyNumberFormat="1" applyFont="1"/>
    <xf numFmtId="165" fontId="1" fillId="0" borderId="0" xfId="0" applyNumberFormat="1" applyFont="1" applyAlignment="1">
      <alignment horizontal="left"/>
    </xf>
    <xf numFmtId="0" fontId="1" fillId="5" borderId="0" xfId="0" applyFont="1" applyFill="1" applyAlignment="1"/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wrapText="1"/>
    </xf>
    <xf numFmtId="0" fontId="1" fillId="6" borderId="0" xfId="0" applyFont="1" applyFill="1" applyAlignment="1"/>
    <xf numFmtId="0" fontId="3" fillId="0" borderId="0" xfId="0" applyFont="1" applyAlignment="1">
      <alignment horizontal="center"/>
    </xf>
    <xf numFmtId="164" fontId="1" fillId="0" borderId="0" xfId="0" applyNumberFormat="1" applyFont="1" applyAlignment="1"/>
    <xf numFmtId="164" fontId="4" fillId="7" borderId="0" xfId="0" applyNumberFormat="1" applyFont="1" applyFill="1" applyAlignment="1">
      <alignment horizontal="right"/>
    </xf>
    <xf numFmtId="0" fontId="1" fillId="8" borderId="0" xfId="0" applyFont="1" applyFill="1" applyAlignment="1"/>
    <xf numFmtId="0" fontId="1" fillId="3" borderId="0" xfId="0" applyFont="1" applyFill="1" applyAlignment="1">
      <alignment wrapText="1"/>
    </xf>
    <xf numFmtId="0" fontId="3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/>
    <xf numFmtId="4" fontId="5" fillId="7" borderId="0" xfId="0" applyNumberFormat="1" applyFont="1" applyFill="1" applyAlignment="1">
      <alignment horizontal="right"/>
    </xf>
    <xf numFmtId="0" fontId="1" fillId="4" borderId="0" xfId="0" applyFont="1" applyFill="1"/>
    <xf numFmtId="0" fontId="1" fillId="9" borderId="0" xfId="0" applyFont="1" applyFill="1"/>
    <xf numFmtId="0" fontId="1" fillId="9" borderId="0" xfId="0" applyFont="1" applyFill="1" applyAlignment="1"/>
    <xf numFmtId="0" fontId="1" fillId="6" borderId="0" xfId="0" applyFont="1" applyFill="1"/>
    <xf numFmtId="3" fontId="1" fillId="6" borderId="0" xfId="0" applyNumberFormat="1" applyFont="1" applyFill="1" applyAlignment="1"/>
    <xf numFmtId="166" fontId="6" fillId="10" borderId="0" xfId="0" applyNumberFormat="1" applyFont="1" applyFill="1" applyAlignment="1">
      <alignment horizontal="right"/>
    </xf>
    <xf numFmtId="4" fontId="6" fillId="7" borderId="0" xfId="0" applyNumberFormat="1" applyFont="1" applyFill="1" applyAlignment="1">
      <alignment horizontal="right"/>
    </xf>
    <xf numFmtId="4" fontId="6" fillId="0" borderId="0" xfId="0" applyNumberFormat="1" applyFont="1" applyAlignment="1">
      <alignment horizontal="right" vertical="top"/>
    </xf>
    <xf numFmtId="164" fontId="1" fillId="0" borderId="0" xfId="0" applyNumberFormat="1" applyFont="1"/>
    <xf numFmtId="166" fontId="3" fillId="7" borderId="0" xfId="0" applyNumberFormat="1" applyFont="1" applyFill="1" applyAlignment="1"/>
    <xf numFmtId="166" fontId="5" fillId="0" borderId="0" xfId="0" applyNumberFormat="1" applyFont="1" applyAlignment="1"/>
    <xf numFmtId="166" fontId="6" fillId="7" borderId="0" xfId="0" applyNumberFormat="1" applyFont="1" applyFill="1" applyAlignment="1">
      <alignment horizontal="right"/>
    </xf>
    <xf numFmtId="166" fontId="6" fillId="0" borderId="0" xfId="0" applyNumberFormat="1" applyFont="1" applyAlignment="1">
      <alignment horizontal="right" vertical="top"/>
    </xf>
    <xf numFmtId="0" fontId="7" fillId="7" borderId="0" xfId="0" applyFont="1" applyFill="1"/>
    <xf numFmtId="10" fontId="1" fillId="0" borderId="0" xfId="0" applyNumberFormat="1" applyFont="1" applyAlignment="1"/>
    <xf numFmtId="0" fontId="10" fillId="11" borderId="3" xfId="0" applyFont="1" applyFill="1" applyBorder="1" applyAlignment="1">
      <alignment vertical="center" wrapText="1"/>
    </xf>
    <xf numFmtId="0" fontId="5" fillId="12" borderId="4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5" fillId="13" borderId="5" xfId="0" applyFont="1" applyFill="1" applyBorder="1" applyAlignment="1">
      <alignment wrapText="1"/>
    </xf>
    <xf numFmtId="0" fontId="5" fillId="13" borderId="5" xfId="0" applyFont="1" applyFill="1" applyBorder="1"/>
    <xf numFmtId="14" fontId="5" fillId="0" borderId="5" xfId="0" applyNumberFormat="1" applyFont="1" applyBorder="1" applyAlignment="1">
      <alignment wrapText="1"/>
    </xf>
    <xf numFmtId="167" fontId="5" fillId="0" borderId="5" xfId="0" applyNumberFormat="1" applyFont="1" applyBorder="1"/>
    <xf numFmtId="10" fontId="5" fillId="0" borderId="5" xfId="0" applyNumberFormat="1" applyFont="1" applyBorder="1"/>
    <xf numFmtId="0" fontId="5" fillId="13" borderId="4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10" fontId="5" fillId="0" borderId="0" xfId="0" applyNumberFormat="1" applyFont="1"/>
    <xf numFmtId="0" fontId="5" fillId="13" borderId="4" xfId="0" applyFont="1" applyFill="1" applyBorder="1"/>
    <xf numFmtId="10" fontId="5" fillId="9" borderId="5" xfId="0" applyNumberFormat="1" applyFont="1" applyFill="1" applyBorder="1" applyAlignment="1">
      <alignment wrapText="1"/>
    </xf>
    <xf numFmtId="167" fontId="5" fillId="0" borderId="0" xfId="0" applyNumberFormat="1" applyFont="1" applyAlignment="1">
      <alignment wrapText="1"/>
    </xf>
    <xf numFmtId="0" fontId="5" fillId="9" borderId="3" xfId="0" applyFont="1" applyFill="1" applyBorder="1" applyAlignment="1">
      <alignment wrapText="1"/>
    </xf>
    <xf numFmtId="0" fontId="5" fillId="6" borderId="5" xfId="0" applyFont="1" applyFill="1" applyBorder="1"/>
    <xf numFmtId="0" fontId="5" fillId="9" borderId="3" xfId="0" applyFont="1" applyFill="1" applyBorder="1"/>
    <xf numFmtId="0" fontId="5" fillId="0" borderId="5" xfId="0" applyFont="1" applyBorder="1"/>
    <xf numFmtId="0" fontId="10" fillId="8" borderId="3" xfId="0" applyFont="1" applyFill="1" applyBorder="1" applyAlignment="1">
      <alignment vertical="center" wrapText="1"/>
    </xf>
    <xf numFmtId="0" fontId="5" fillId="13" borderId="5" xfId="0" applyFont="1" applyFill="1" applyBorder="1" applyAlignment="1">
      <alignment horizontal="center"/>
    </xf>
    <xf numFmtId="0" fontId="5" fillId="13" borderId="5" xfId="0" applyFont="1" applyFill="1" applyBorder="1" applyAlignment="1">
      <alignment horizontal="center" wrapText="1"/>
    </xf>
    <xf numFmtId="0" fontId="12" fillId="9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13" borderId="5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3" fillId="7" borderId="5" xfId="0" applyNumberFormat="1" applyFont="1" applyFill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 wrapText="1"/>
    </xf>
    <xf numFmtId="168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5" fillId="9" borderId="5" xfId="0" applyNumberFormat="1" applyFont="1" applyFill="1" applyBorder="1" applyAlignment="1">
      <alignment horizontal="center" vertical="center"/>
    </xf>
    <xf numFmtId="4" fontId="5" fillId="7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 wrapText="1"/>
    </xf>
    <xf numFmtId="4" fontId="5" fillId="9" borderId="5" xfId="0" applyNumberFormat="1" applyFont="1" applyFill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1" fillId="0" borderId="5" xfId="0" applyFont="1" applyBorder="1"/>
    <xf numFmtId="10" fontId="5" fillId="0" borderId="5" xfId="0" applyNumberFormat="1" applyFont="1" applyBorder="1" applyAlignment="1">
      <alignment wrapText="1"/>
    </xf>
    <xf numFmtId="169" fontId="5" fillId="0" borderId="0" xfId="0" applyNumberFormat="1" applyFont="1" applyAlignment="1">
      <alignment wrapText="1"/>
    </xf>
    <xf numFmtId="10" fontId="5" fillId="0" borderId="0" xfId="0" applyNumberFormat="1" applyFont="1" applyAlignment="1">
      <alignment wrapText="1"/>
    </xf>
    <xf numFmtId="2" fontId="5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7" fontId="5" fillId="0" borderId="0" xfId="0" applyNumberFormat="1" applyFont="1"/>
    <xf numFmtId="0" fontId="5" fillId="13" borderId="3" xfId="0" applyFont="1" applyFill="1" applyBorder="1" applyAlignment="1">
      <alignment wrapText="1"/>
    </xf>
    <xf numFmtId="14" fontId="13" fillId="7" borderId="12" xfId="0" applyNumberFormat="1" applyFont="1" applyFill="1" applyBorder="1" applyAlignment="1">
      <alignment horizontal="right" vertical="top" wrapText="1"/>
    </xf>
    <xf numFmtId="0" fontId="13" fillId="7" borderId="12" xfId="0" applyFont="1" applyFill="1" applyBorder="1" applyAlignment="1">
      <alignment horizontal="right" vertical="top" wrapText="1"/>
    </xf>
    <xf numFmtId="14" fontId="13" fillId="7" borderId="13" xfId="0" applyNumberFormat="1" applyFont="1" applyFill="1" applyBorder="1" applyAlignment="1">
      <alignment horizontal="right" vertical="top" wrapText="1"/>
    </xf>
    <xf numFmtId="0" fontId="13" fillId="7" borderId="13" xfId="0" applyFont="1" applyFill="1" applyBorder="1" applyAlignment="1">
      <alignment horizontal="right" vertical="top" wrapText="1"/>
    </xf>
    <xf numFmtId="2" fontId="5" fillId="0" borderId="0" xfId="0" applyNumberFormat="1" applyFont="1" applyAlignment="1">
      <alignment wrapText="1"/>
    </xf>
    <xf numFmtId="0" fontId="5" fillId="13" borderId="3" xfId="0" applyFont="1" applyFill="1" applyBorder="1"/>
    <xf numFmtId="167" fontId="5" fillId="13" borderId="3" xfId="0" applyNumberFormat="1" applyFont="1" applyFill="1" applyBorder="1"/>
    <xf numFmtId="0" fontId="11" fillId="15" borderId="3" xfId="0" applyFont="1" applyFill="1" applyBorder="1"/>
    <xf numFmtId="0" fontId="5" fillId="15" borderId="3" xfId="0" applyFont="1" applyFill="1" applyBorder="1"/>
    <xf numFmtId="0" fontId="5" fillId="13" borderId="3" xfId="0" applyFont="1" applyFill="1" applyBorder="1" applyAlignment="1">
      <alignment horizontal="center"/>
    </xf>
    <xf numFmtId="0" fontId="5" fillId="13" borderId="3" xfId="0" applyFont="1" applyFill="1" applyBorder="1" applyAlignment="1">
      <alignment horizontal="center" wrapText="1"/>
    </xf>
    <xf numFmtId="0" fontId="5" fillId="3" borderId="0" xfId="0" applyFont="1" applyFill="1" applyAlignment="1">
      <alignment horizontal="left"/>
    </xf>
    <xf numFmtId="0" fontId="0" fillId="0" borderId="0" xfId="0" applyFont="1" applyAlignment="1"/>
    <xf numFmtId="0" fontId="8" fillId="11" borderId="1" xfId="0" applyFont="1" applyFill="1" applyBorder="1" applyAlignment="1">
      <alignment vertical="center" wrapText="1"/>
    </xf>
    <xf numFmtId="0" fontId="9" fillId="0" borderId="2" xfId="0" applyFont="1" applyBorder="1"/>
    <xf numFmtId="0" fontId="5" fillId="13" borderId="6" xfId="0" applyFont="1" applyFill="1" applyBorder="1" applyAlignment="1">
      <alignment horizontal="center" wrapText="1"/>
    </xf>
    <xf numFmtId="0" fontId="9" fillId="0" borderId="7" xfId="0" applyFont="1" applyBorder="1"/>
    <xf numFmtId="0" fontId="5" fillId="13" borderId="8" xfId="0" applyFont="1" applyFill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5" fillId="0" borderId="0" xfId="0" applyFont="1" applyAlignment="1">
      <alignment horizontal="center"/>
    </xf>
    <xf numFmtId="0" fontId="8" fillId="8" borderId="1" xfId="0" applyFont="1" applyFill="1" applyBorder="1" applyAlignment="1">
      <alignment vertical="center" wrapText="1"/>
    </xf>
    <xf numFmtId="0" fontId="5" fillId="9" borderId="8" xfId="0" applyFont="1" applyFill="1" applyBorder="1" applyAlignment="1">
      <alignment horizontal="center" vertical="center"/>
    </xf>
    <xf numFmtId="0" fontId="11" fillId="11" borderId="8" xfId="0" applyFont="1" applyFill="1" applyBorder="1" applyAlignment="1">
      <alignment horizontal="center" vertical="center" wrapText="1"/>
    </xf>
    <xf numFmtId="0" fontId="5" fillId="14" borderId="8" xfId="0" applyFont="1" applyFill="1" applyBorder="1" applyAlignment="1">
      <alignment horizontal="center" vertical="center" wrapText="1"/>
    </xf>
    <xf numFmtId="0" fontId="5" fillId="14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wrapText="1"/>
    </xf>
    <xf numFmtId="0" fontId="9" fillId="0" borderId="11" xfId="0" applyFont="1" applyBorder="1"/>
    <xf numFmtId="0" fontId="5" fillId="13" borderId="1" xfId="0" applyFont="1" applyFill="1" applyBorder="1" applyAlignment="1">
      <alignment horizontal="center" wrapText="1"/>
    </xf>
    <xf numFmtId="0" fontId="5" fillId="13" borderId="1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62"/>
  <sheetViews>
    <sheetView workbookViewId="0"/>
  </sheetViews>
  <sheetFormatPr defaultColWidth="12.59765625" defaultRowHeight="15" customHeight="1"/>
  <cols>
    <col min="1" max="1" width="22.8984375" customWidth="1"/>
    <col min="2" max="2" width="18.69921875" customWidth="1"/>
    <col min="3" max="3" width="13.8984375" customWidth="1"/>
    <col min="4" max="4" width="14.8984375" customWidth="1"/>
    <col min="5" max="5" width="16" customWidth="1"/>
    <col min="6" max="6" width="15.09765625" customWidth="1"/>
  </cols>
  <sheetData>
    <row r="1" spans="1:4" ht="15" customHeight="1">
      <c r="A1" s="1" t="s">
        <v>0</v>
      </c>
      <c r="B1" s="2" t="s">
        <v>1</v>
      </c>
    </row>
    <row r="2" spans="1:4">
      <c r="A2" s="3" t="s">
        <v>2</v>
      </c>
    </row>
    <row r="3" spans="1:4">
      <c r="A3" s="4" t="s">
        <v>3</v>
      </c>
      <c r="B3" s="4" t="s">
        <v>4</v>
      </c>
      <c r="C3" s="4" t="s">
        <v>5</v>
      </c>
      <c r="D3" s="4" t="s">
        <v>6</v>
      </c>
    </row>
    <row r="4" spans="1:4">
      <c r="A4" s="5" t="s">
        <v>7</v>
      </c>
      <c r="B4" s="6">
        <v>5</v>
      </c>
      <c r="C4" s="6">
        <v>864</v>
      </c>
      <c r="D4" s="7">
        <f t="shared" ref="D4:D14" si="0">B4/C4</f>
        <v>5.7870370370370367E-3</v>
      </c>
    </row>
    <row r="5" spans="1:4">
      <c r="A5" s="5" t="s">
        <v>8</v>
      </c>
      <c r="B5" s="6">
        <v>6</v>
      </c>
      <c r="C5" s="6">
        <v>486</v>
      </c>
      <c r="D5" s="7">
        <f t="shared" si="0"/>
        <v>1.2345679012345678E-2</v>
      </c>
    </row>
    <row r="6" spans="1:4">
      <c r="A6" s="5" t="s">
        <v>9</v>
      </c>
      <c r="B6" s="6">
        <v>3</v>
      </c>
      <c r="C6" s="6">
        <v>522</v>
      </c>
      <c r="D6" s="7">
        <f t="shared" si="0"/>
        <v>5.7471264367816091E-3</v>
      </c>
    </row>
    <row r="7" spans="1:4">
      <c r="A7" s="5" t="s">
        <v>10</v>
      </c>
      <c r="B7" s="6">
        <v>3</v>
      </c>
      <c r="C7" s="6">
        <v>629</v>
      </c>
      <c r="D7" s="7">
        <f t="shared" si="0"/>
        <v>4.7694753577106515E-3</v>
      </c>
    </row>
    <row r="8" spans="1:4">
      <c r="A8" s="5" t="s">
        <v>11</v>
      </c>
      <c r="B8" s="6">
        <v>2</v>
      </c>
      <c r="C8" s="6">
        <v>591</v>
      </c>
      <c r="D8" s="7">
        <f t="shared" si="0"/>
        <v>3.3840947546531302E-3</v>
      </c>
    </row>
    <row r="9" spans="1:4">
      <c r="A9" s="5" t="s">
        <v>12</v>
      </c>
      <c r="B9" s="6">
        <v>2</v>
      </c>
      <c r="C9" s="6">
        <v>656</v>
      </c>
      <c r="D9" s="7">
        <f t="shared" si="0"/>
        <v>3.0487804878048782E-3</v>
      </c>
    </row>
    <row r="10" spans="1:4">
      <c r="A10" s="5" t="s">
        <v>13</v>
      </c>
      <c r="B10" s="6">
        <v>2</v>
      </c>
      <c r="C10" s="6">
        <v>710</v>
      </c>
      <c r="D10" s="7">
        <f t="shared" si="0"/>
        <v>2.8169014084507044E-3</v>
      </c>
    </row>
    <row r="11" spans="1:4">
      <c r="A11" s="5" t="s">
        <v>14</v>
      </c>
      <c r="B11" s="6">
        <v>2</v>
      </c>
      <c r="C11" s="6">
        <v>424</v>
      </c>
      <c r="D11" s="7">
        <f t="shared" si="0"/>
        <v>4.7169811320754715E-3</v>
      </c>
    </row>
    <row r="12" spans="1:4">
      <c r="A12" s="5" t="s">
        <v>15</v>
      </c>
      <c r="B12" s="6">
        <v>2</v>
      </c>
      <c r="C12" s="6">
        <v>433</v>
      </c>
      <c r="D12" s="7">
        <f t="shared" si="0"/>
        <v>4.6189376443418013E-3</v>
      </c>
    </row>
    <row r="13" spans="1:4">
      <c r="A13" s="8">
        <v>41096</v>
      </c>
      <c r="B13" s="6">
        <v>2</v>
      </c>
      <c r="C13" s="6">
        <v>351</v>
      </c>
      <c r="D13" s="7">
        <f t="shared" si="0"/>
        <v>5.6980056980056983E-3</v>
      </c>
    </row>
    <row r="14" spans="1:4">
      <c r="A14" s="5" t="s">
        <v>16</v>
      </c>
      <c r="B14" s="6">
        <v>2</v>
      </c>
      <c r="C14" s="6">
        <v>380</v>
      </c>
      <c r="D14" s="7">
        <f t="shared" si="0"/>
        <v>5.263157894736842E-3</v>
      </c>
    </row>
    <row r="16" spans="1:4">
      <c r="A16" s="9" t="s">
        <v>17</v>
      </c>
    </row>
    <row r="17" spans="1:6" ht="28.8">
      <c r="A17" s="10" t="s">
        <v>18</v>
      </c>
      <c r="B17" s="11" t="s">
        <v>19</v>
      </c>
      <c r="C17" s="11" t="s">
        <v>20</v>
      </c>
      <c r="D17" s="12" t="s">
        <v>17</v>
      </c>
    </row>
    <row r="18" spans="1:6" ht="14.4">
      <c r="A18" s="13">
        <v>2021</v>
      </c>
      <c r="B18" s="6">
        <v>19160</v>
      </c>
      <c r="C18" s="14">
        <v>564</v>
      </c>
      <c r="D18" s="7">
        <f t="shared" ref="D18:D28" si="1">C18/B18</f>
        <v>2.9436325678496869E-2</v>
      </c>
      <c r="F18" s="5"/>
    </row>
    <row r="19" spans="1:6" ht="14.4">
      <c r="A19" s="13">
        <v>2020</v>
      </c>
      <c r="B19" s="6">
        <v>17132</v>
      </c>
      <c r="C19" s="14">
        <v>242</v>
      </c>
      <c r="D19" s="7">
        <f t="shared" si="1"/>
        <v>1.4125612888162503E-2</v>
      </c>
    </row>
    <row r="20" spans="1:6" ht="14.4">
      <c r="A20" s="13">
        <v>2019</v>
      </c>
      <c r="B20" s="6">
        <v>16362</v>
      </c>
      <c r="C20" s="14">
        <v>161</v>
      </c>
      <c r="D20" s="7">
        <f t="shared" si="1"/>
        <v>9.8398728761765059E-3</v>
      </c>
    </row>
    <row r="21" spans="1:6" ht="14.4">
      <c r="A21" s="13">
        <v>2018</v>
      </c>
      <c r="B21" s="6">
        <v>15219</v>
      </c>
      <c r="C21" s="14">
        <v>161</v>
      </c>
      <c r="D21" s="7">
        <f t="shared" si="1"/>
        <v>1.0578881661081542E-2</v>
      </c>
    </row>
    <row r="22" spans="1:6" ht="14.4">
      <c r="A22" s="13">
        <v>2017</v>
      </c>
      <c r="B22" s="6">
        <v>14630</v>
      </c>
      <c r="C22" s="14">
        <v>161</v>
      </c>
      <c r="D22" s="7">
        <f t="shared" si="1"/>
        <v>1.1004784688995215E-2</v>
      </c>
    </row>
    <row r="23" spans="1:6" ht="14.4">
      <c r="A23" s="13">
        <v>2016</v>
      </c>
      <c r="B23" s="6">
        <v>13790</v>
      </c>
      <c r="C23" s="14">
        <v>161</v>
      </c>
      <c r="D23" s="7">
        <f t="shared" si="1"/>
        <v>1.1675126903553299E-2</v>
      </c>
    </row>
    <row r="24" spans="1:6" ht="14.4">
      <c r="A24" s="13">
        <v>2015</v>
      </c>
      <c r="B24" s="6">
        <v>11345</v>
      </c>
      <c r="C24" s="14">
        <v>161</v>
      </c>
      <c r="D24" s="7">
        <f t="shared" si="1"/>
        <v>1.4191273688849714E-2</v>
      </c>
    </row>
    <row r="25" spans="1:6" ht="14.4">
      <c r="A25" s="13">
        <v>2014</v>
      </c>
      <c r="B25" s="6">
        <v>10173</v>
      </c>
      <c r="C25" s="14">
        <v>161</v>
      </c>
      <c r="D25" s="7">
        <f t="shared" si="1"/>
        <v>1.5826206625380909E-2</v>
      </c>
    </row>
    <row r="26" spans="1:6" ht="14.4">
      <c r="A26" s="13">
        <v>2013</v>
      </c>
      <c r="B26" s="6">
        <v>8279</v>
      </c>
      <c r="C26" s="14">
        <v>161</v>
      </c>
      <c r="D26" s="7">
        <f t="shared" si="1"/>
        <v>1.9446793090953013E-2</v>
      </c>
    </row>
    <row r="27" spans="1:6" ht="14.4">
      <c r="A27" s="13">
        <v>2012</v>
      </c>
      <c r="B27" s="6">
        <v>7021</v>
      </c>
      <c r="C27" s="14">
        <v>161</v>
      </c>
      <c r="D27" s="7">
        <f t="shared" si="1"/>
        <v>2.2931206380857428E-2</v>
      </c>
    </row>
    <row r="28" spans="1:6" ht="14.4">
      <c r="A28" s="13">
        <v>2011</v>
      </c>
      <c r="B28" s="15">
        <v>6317.98</v>
      </c>
      <c r="C28" s="14">
        <v>224</v>
      </c>
      <c r="D28" s="7">
        <f t="shared" si="1"/>
        <v>3.5454369909369766E-2</v>
      </c>
    </row>
    <row r="30" spans="1:6" ht="14.4">
      <c r="A30" s="16" t="s">
        <v>21</v>
      </c>
    </row>
    <row r="31" spans="1:6" ht="28.8">
      <c r="A31" s="3" t="s">
        <v>18</v>
      </c>
      <c r="B31" s="17" t="s">
        <v>22</v>
      </c>
      <c r="C31" s="17" t="s">
        <v>23</v>
      </c>
      <c r="D31" s="3" t="s">
        <v>24</v>
      </c>
    </row>
    <row r="32" spans="1:6" ht="14.4">
      <c r="A32" s="18">
        <v>2021</v>
      </c>
      <c r="B32" s="19">
        <v>13610.02</v>
      </c>
      <c r="C32" s="20">
        <f t="shared" ref="C32:C42" si="2">B32-B33</f>
        <v>1389.8000000000011</v>
      </c>
      <c r="D32" s="7">
        <f t="shared" ref="D32:D42" si="3">C32/B33</f>
        <v>0.11372954005738041</v>
      </c>
      <c r="E32" s="7"/>
    </row>
    <row r="33" spans="1:12" ht="14.4">
      <c r="A33" s="18">
        <v>2020</v>
      </c>
      <c r="B33" s="19">
        <v>12220.22</v>
      </c>
      <c r="C33" s="20">
        <f t="shared" si="2"/>
        <v>251.77999999999884</v>
      </c>
      <c r="D33" s="7">
        <f t="shared" si="3"/>
        <v>2.1036993960783429E-2</v>
      </c>
      <c r="E33" s="7"/>
    </row>
    <row r="34" spans="1:12" ht="14.4">
      <c r="A34" s="18">
        <v>2019</v>
      </c>
      <c r="B34" s="19">
        <v>11968.44</v>
      </c>
      <c r="C34" s="20">
        <f t="shared" si="2"/>
        <v>964</v>
      </c>
      <c r="D34" s="7">
        <f t="shared" si="3"/>
        <v>8.7601004685381539E-2</v>
      </c>
      <c r="E34" s="7"/>
    </row>
    <row r="35" spans="1:12" ht="14.4">
      <c r="A35" s="18">
        <v>2018</v>
      </c>
      <c r="B35" s="19">
        <v>11004.44</v>
      </c>
      <c r="C35" s="20">
        <f t="shared" si="2"/>
        <v>367.36000000000058</v>
      </c>
      <c r="D35" s="7">
        <f t="shared" si="3"/>
        <v>3.4535793657657986E-2</v>
      </c>
      <c r="E35" s="7"/>
    </row>
    <row r="36" spans="1:12" ht="14.4">
      <c r="A36" s="18">
        <v>2017</v>
      </c>
      <c r="B36" s="19">
        <v>10637.08</v>
      </c>
      <c r="C36" s="21">
        <f t="shared" si="2"/>
        <v>-1191.6599999999999</v>
      </c>
      <c r="D36" s="7">
        <f t="shared" si="3"/>
        <v>-0.10074276719244821</v>
      </c>
      <c r="E36" s="7"/>
    </row>
    <row r="37" spans="1:12" ht="14.4">
      <c r="A37" s="18">
        <v>2016</v>
      </c>
      <c r="B37" s="22">
        <v>11828.74</v>
      </c>
      <c r="C37" s="21">
        <f t="shared" si="2"/>
        <v>2145.4499999999989</v>
      </c>
      <c r="D37" s="7">
        <f t="shared" si="3"/>
        <v>0.22156209304895327</v>
      </c>
      <c r="E37" s="7"/>
    </row>
    <row r="38" spans="1:12" ht="14.4">
      <c r="A38" s="18">
        <v>2015</v>
      </c>
      <c r="B38" s="19">
        <v>9683.2900000000009</v>
      </c>
      <c r="C38" s="20">
        <f t="shared" si="2"/>
        <v>648.34000000000015</v>
      </c>
      <c r="D38" s="7">
        <f t="shared" si="3"/>
        <v>7.1759113221434551E-2</v>
      </c>
      <c r="E38" s="7"/>
    </row>
    <row r="39" spans="1:12" ht="14.4">
      <c r="A39" s="18">
        <v>2014</v>
      </c>
      <c r="B39" s="19">
        <v>9034.9500000000007</v>
      </c>
      <c r="C39" s="20">
        <f t="shared" si="2"/>
        <v>1019.5800000000008</v>
      </c>
      <c r="D39" s="7">
        <f t="shared" si="3"/>
        <v>0.12720311102294726</v>
      </c>
      <c r="E39" s="7"/>
    </row>
    <row r="40" spans="1:12" ht="14.4">
      <c r="A40" s="18">
        <v>2013</v>
      </c>
      <c r="B40" s="19">
        <v>8015.37</v>
      </c>
      <c r="C40" s="20">
        <f t="shared" si="2"/>
        <v>1207.6899999999996</v>
      </c>
      <c r="D40" s="7">
        <f t="shared" si="3"/>
        <v>0.17740111168562558</v>
      </c>
      <c r="E40" s="7"/>
    </row>
    <row r="41" spans="1:12" ht="14.4">
      <c r="A41" s="18">
        <v>2012</v>
      </c>
      <c r="B41" s="19">
        <v>6807.68</v>
      </c>
      <c r="C41" s="21">
        <f t="shared" si="2"/>
        <v>683.84000000000015</v>
      </c>
      <c r="D41" s="7">
        <f t="shared" si="3"/>
        <v>0.1116684955844699</v>
      </c>
      <c r="E41" s="7"/>
    </row>
    <row r="42" spans="1:12" ht="14.4">
      <c r="A42" s="18">
        <v>2011</v>
      </c>
      <c r="B42" s="23">
        <v>6123.84</v>
      </c>
      <c r="C42" s="21">
        <f t="shared" si="2"/>
        <v>498.93000000000029</v>
      </c>
      <c r="D42" s="7">
        <f t="shared" si="3"/>
        <v>8.870008586804061E-2</v>
      </c>
      <c r="E42" s="7"/>
    </row>
    <row r="43" spans="1:12" ht="14.4">
      <c r="A43" s="5">
        <v>2010</v>
      </c>
      <c r="B43" s="19">
        <v>5624.91</v>
      </c>
    </row>
    <row r="45" spans="1:12" ht="14.4">
      <c r="A45" s="4" t="s">
        <v>25</v>
      </c>
      <c r="B45" s="24"/>
    </row>
    <row r="46" spans="1:12" ht="14.4">
      <c r="A46" s="4" t="s">
        <v>26</v>
      </c>
      <c r="B46" s="24"/>
    </row>
    <row r="48" spans="1:12" ht="14.4">
      <c r="A48" s="9" t="s">
        <v>27</v>
      </c>
      <c r="B48" s="25"/>
      <c r="C48" s="25"/>
      <c r="D48" s="25"/>
      <c r="E48" s="26" t="s">
        <v>28</v>
      </c>
      <c r="F48" s="25"/>
      <c r="G48" s="25"/>
      <c r="H48" s="25"/>
      <c r="I48" s="27"/>
      <c r="J48" s="27"/>
      <c r="K48" s="27"/>
      <c r="L48" s="27"/>
    </row>
    <row r="49" spans="1:12" ht="14.4">
      <c r="A49" s="105" t="s">
        <v>29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</row>
    <row r="50" spans="1:12" ht="28.8">
      <c r="A50" s="12" t="s">
        <v>18</v>
      </c>
      <c r="B50" s="12" t="s">
        <v>30</v>
      </c>
      <c r="C50" s="28" t="s">
        <v>31</v>
      </c>
      <c r="D50" s="12" t="s">
        <v>32</v>
      </c>
      <c r="E50" s="12" t="s">
        <v>33</v>
      </c>
      <c r="F50" s="11" t="s">
        <v>34</v>
      </c>
      <c r="G50" s="12" t="s">
        <v>27</v>
      </c>
      <c r="H50" s="27"/>
      <c r="I50" s="27"/>
      <c r="J50" s="27"/>
      <c r="K50" s="27"/>
      <c r="L50" s="27"/>
    </row>
    <row r="51" spans="1:12" ht="14.4">
      <c r="A51" s="18">
        <v>2021</v>
      </c>
      <c r="B51" s="6">
        <v>19160</v>
      </c>
      <c r="C51" s="29">
        <v>15974</v>
      </c>
      <c r="D51" s="30">
        <v>10192.18</v>
      </c>
      <c r="E51" s="31">
        <v>2691.94</v>
      </c>
      <c r="F51" s="21">
        <f t="shared" ref="F51:F61" si="4">D51-E51</f>
        <v>7500.24</v>
      </c>
      <c r="G51" s="32">
        <f>B51-C51-F51</f>
        <v>-4314.24</v>
      </c>
    </row>
    <row r="52" spans="1:12" ht="14.4">
      <c r="A52" s="18">
        <v>2020</v>
      </c>
      <c r="B52" s="6">
        <v>17132</v>
      </c>
      <c r="C52" s="33">
        <v>15100</v>
      </c>
      <c r="D52" s="30">
        <v>9027.06</v>
      </c>
      <c r="E52" s="30">
        <v>2619.29</v>
      </c>
      <c r="F52" s="21">
        <f t="shared" si="4"/>
        <v>6407.7699999999995</v>
      </c>
      <c r="G52" s="32">
        <f t="shared" ref="G52:G61" si="5">B52-C51-F52</f>
        <v>-5249.7699999999995</v>
      </c>
    </row>
    <row r="53" spans="1:12" ht="14.4">
      <c r="A53" s="18">
        <v>2019</v>
      </c>
      <c r="B53" s="6">
        <v>16362</v>
      </c>
      <c r="C53" s="33">
        <v>14591</v>
      </c>
      <c r="D53" s="31">
        <v>9478.65</v>
      </c>
      <c r="E53" s="30">
        <v>2368.08</v>
      </c>
      <c r="F53" s="21">
        <f t="shared" si="4"/>
        <v>7110.57</v>
      </c>
      <c r="G53" s="32">
        <f t="shared" si="5"/>
        <v>-5848.57</v>
      </c>
    </row>
    <row r="54" spans="1:12" ht="14.4">
      <c r="A54" s="18">
        <v>2018</v>
      </c>
      <c r="B54" s="6">
        <v>15219</v>
      </c>
      <c r="C54" s="33">
        <v>13729</v>
      </c>
      <c r="D54" s="31">
        <v>7938.17</v>
      </c>
      <c r="E54" s="31">
        <v>2731.7</v>
      </c>
      <c r="F54" s="21">
        <f t="shared" si="4"/>
        <v>5206.47</v>
      </c>
      <c r="G54" s="32">
        <f t="shared" si="5"/>
        <v>-4578.47</v>
      </c>
    </row>
    <row r="55" spans="1:12" ht="14.4">
      <c r="A55" s="18">
        <v>2017</v>
      </c>
      <c r="B55" s="6">
        <v>14630</v>
      </c>
      <c r="C55" s="33">
        <v>13241</v>
      </c>
      <c r="D55" s="31">
        <v>6345.34</v>
      </c>
      <c r="E55" s="31">
        <v>2555.83</v>
      </c>
      <c r="F55" s="21">
        <f t="shared" si="4"/>
        <v>3789.51</v>
      </c>
      <c r="G55" s="32">
        <f t="shared" si="5"/>
        <v>-2888.51</v>
      </c>
    </row>
    <row r="56" spans="1:12" ht="14.4">
      <c r="A56" s="18">
        <v>2016</v>
      </c>
      <c r="B56" s="6">
        <v>13790</v>
      </c>
      <c r="C56" s="34">
        <v>12206</v>
      </c>
      <c r="D56" s="31">
        <v>6467.37</v>
      </c>
      <c r="E56" s="31">
        <v>2954.47</v>
      </c>
      <c r="F56" s="21">
        <f t="shared" si="4"/>
        <v>3512.9</v>
      </c>
      <c r="G56" s="32">
        <f t="shared" si="5"/>
        <v>-2963.9</v>
      </c>
    </row>
    <row r="57" spans="1:12" ht="14.4">
      <c r="A57" s="18">
        <v>2015</v>
      </c>
      <c r="B57" s="6">
        <v>11345</v>
      </c>
      <c r="C57" s="35">
        <v>8739.7199999999993</v>
      </c>
      <c r="D57" s="31">
        <v>6558.66</v>
      </c>
      <c r="E57" s="31">
        <v>3578.74</v>
      </c>
      <c r="F57" s="21">
        <f t="shared" si="4"/>
        <v>2979.92</v>
      </c>
      <c r="G57" s="32">
        <f t="shared" si="5"/>
        <v>-3840.92</v>
      </c>
    </row>
    <row r="58" spans="1:12" ht="14.4">
      <c r="A58" s="18">
        <v>2014</v>
      </c>
      <c r="B58" s="6">
        <v>10173</v>
      </c>
      <c r="C58" s="35">
        <v>7842.23</v>
      </c>
      <c r="D58" s="31">
        <v>5097.97</v>
      </c>
      <c r="E58" s="31">
        <v>2416.7399999999998</v>
      </c>
      <c r="F58" s="21">
        <f t="shared" si="4"/>
        <v>2681.2300000000005</v>
      </c>
      <c r="G58" s="32">
        <f t="shared" si="5"/>
        <v>-1247.9499999999998</v>
      </c>
    </row>
    <row r="59" spans="1:12" ht="14.4">
      <c r="A59" s="18">
        <v>2013</v>
      </c>
      <c r="B59" s="6">
        <v>8279</v>
      </c>
      <c r="C59" s="35">
        <v>6419.69</v>
      </c>
      <c r="D59" s="31">
        <v>6836.19</v>
      </c>
      <c r="E59" s="31">
        <v>2264.6</v>
      </c>
      <c r="F59" s="21">
        <f t="shared" si="4"/>
        <v>4571.59</v>
      </c>
      <c r="G59" s="32">
        <f t="shared" si="5"/>
        <v>-4134.82</v>
      </c>
    </row>
    <row r="60" spans="1:12" ht="14.4">
      <c r="A60" s="18">
        <v>2012</v>
      </c>
      <c r="B60" s="6">
        <v>7021</v>
      </c>
      <c r="C60" s="36">
        <v>5704.34</v>
      </c>
      <c r="D60" s="31">
        <v>4799.96</v>
      </c>
      <c r="E60" s="31">
        <v>1179.74</v>
      </c>
      <c r="F60" s="21">
        <f t="shared" si="4"/>
        <v>3620.2200000000003</v>
      </c>
      <c r="G60" s="32">
        <f t="shared" si="5"/>
        <v>-3018.91</v>
      </c>
    </row>
    <row r="61" spans="1:12" ht="14.4">
      <c r="A61" s="18">
        <v>2011</v>
      </c>
      <c r="B61" s="15">
        <v>6317.98</v>
      </c>
      <c r="C61" s="35">
        <v>5271.34</v>
      </c>
      <c r="D61" s="30">
        <v>4544.3999999999996</v>
      </c>
      <c r="E61" s="31">
        <v>1598.51</v>
      </c>
      <c r="F61" s="21">
        <f t="shared" si="4"/>
        <v>2945.8899999999994</v>
      </c>
      <c r="G61" s="32">
        <f t="shared" si="5"/>
        <v>-2332.25</v>
      </c>
    </row>
    <row r="62" spans="1:12" ht="13.8">
      <c r="E62" s="37"/>
    </row>
  </sheetData>
  <mergeCells count="1">
    <mergeCell ref="A49:L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59"/>
  <sheetViews>
    <sheetView tabSelected="1" topLeftCell="A31" workbookViewId="0">
      <selection activeCell="A12" sqref="A12"/>
    </sheetView>
  </sheetViews>
  <sheetFormatPr defaultColWidth="12.59765625" defaultRowHeight="15" customHeight="1"/>
  <cols>
    <col min="1" max="1" width="29.3984375" customWidth="1"/>
  </cols>
  <sheetData>
    <row r="1" spans="1:2" ht="15" customHeight="1">
      <c r="A1" s="1" t="s">
        <v>0</v>
      </c>
      <c r="B1" s="2" t="s">
        <v>1</v>
      </c>
    </row>
    <row r="2" spans="1:2">
      <c r="A2" s="4" t="s">
        <v>3</v>
      </c>
      <c r="B2" s="38" t="s">
        <v>6</v>
      </c>
    </row>
    <row r="3" spans="1:2">
      <c r="A3" s="5" t="s">
        <v>7</v>
      </c>
      <c r="B3" s="7">
        <v>5.7870370370370367E-3</v>
      </c>
    </row>
    <row r="4" spans="1:2">
      <c r="A4" s="5" t="s">
        <v>8</v>
      </c>
      <c r="B4" s="7">
        <v>1.2345679012345678E-2</v>
      </c>
    </row>
    <row r="5" spans="1:2">
      <c r="A5" s="5" t="s">
        <v>9</v>
      </c>
      <c r="B5" s="7">
        <v>5.7471264367816091E-3</v>
      </c>
    </row>
    <row r="6" spans="1:2">
      <c r="A6" s="5" t="s">
        <v>10</v>
      </c>
      <c r="B6" s="7">
        <v>4.7694753577106515E-3</v>
      </c>
    </row>
    <row r="7" spans="1:2">
      <c r="A7" s="5" t="s">
        <v>11</v>
      </c>
      <c r="B7" s="7">
        <v>3.3840947546531302E-3</v>
      </c>
    </row>
    <row r="8" spans="1:2">
      <c r="A8" s="5" t="s">
        <v>12</v>
      </c>
      <c r="B8" s="7">
        <v>3.0487804878048782E-3</v>
      </c>
    </row>
    <row r="9" spans="1:2">
      <c r="A9" s="5" t="s">
        <v>13</v>
      </c>
      <c r="B9" s="7">
        <v>2.8169014084507044E-3</v>
      </c>
    </row>
    <row r="10" spans="1:2">
      <c r="A10" s="5" t="s">
        <v>14</v>
      </c>
      <c r="B10" s="7">
        <v>4.7169811320754715E-3</v>
      </c>
    </row>
    <row r="11" spans="1:2">
      <c r="A11" s="5" t="s">
        <v>15</v>
      </c>
      <c r="B11" s="7">
        <v>4.6189376443418013E-3</v>
      </c>
    </row>
    <row r="12" spans="1:2">
      <c r="A12" s="8">
        <v>41067</v>
      </c>
      <c r="B12" s="7">
        <v>5.6980056980056983E-3</v>
      </c>
    </row>
    <row r="13" spans="1:2">
      <c r="A13" s="5" t="s">
        <v>16</v>
      </c>
      <c r="B13" s="7">
        <v>5.263157894736842E-3</v>
      </c>
    </row>
    <row r="15" spans="1:2">
      <c r="A15" s="19" t="s">
        <v>17</v>
      </c>
    </row>
    <row r="16" spans="1:2">
      <c r="A16" s="19" t="s">
        <v>18</v>
      </c>
      <c r="B16" s="38" t="s">
        <v>17</v>
      </c>
    </row>
    <row r="17" spans="1:2" ht="14.4">
      <c r="A17" s="19">
        <v>2021</v>
      </c>
      <c r="B17" s="7">
        <v>2.9436325678496869E-2</v>
      </c>
    </row>
    <row r="18" spans="1:2" ht="14.4">
      <c r="A18" s="19">
        <v>2020</v>
      </c>
      <c r="B18" s="7">
        <v>1.4125612888162503E-2</v>
      </c>
    </row>
    <row r="19" spans="1:2" ht="14.4">
      <c r="A19" s="19">
        <v>2019</v>
      </c>
      <c r="B19" s="7">
        <v>9.8398728761765059E-3</v>
      </c>
    </row>
    <row r="20" spans="1:2" ht="14.4">
      <c r="A20" s="19">
        <v>2018</v>
      </c>
      <c r="B20" s="7">
        <v>1.0578881661081542E-2</v>
      </c>
    </row>
    <row r="21" spans="1:2" ht="14.4">
      <c r="A21" s="19">
        <v>2017</v>
      </c>
      <c r="B21" s="7">
        <v>1.1004784688995215E-2</v>
      </c>
    </row>
    <row r="22" spans="1:2" ht="14.4">
      <c r="A22" s="19">
        <v>2016</v>
      </c>
      <c r="B22" s="7">
        <v>1.1675126903553299E-2</v>
      </c>
    </row>
    <row r="23" spans="1:2" ht="14.4">
      <c r="A23" s="19">
        <v>2015</v>
      </c>
      <c r="B23" s="7">
        <v>1.4191273688849714E-2</v>
      </c>
    </row>
    <row r="24" spans="1:2" ht="14.4">
      <c r="A24" s="19">
        <v>2014</v>
      </c>
      <c r="B24" s="7">
        <v>1.5826206625380909E-2</v>
      </c>
    </row>
    <row r="25" spans="1:2" ht="14.4">
      <c r="A25" s="19">
        <v>2013</v>
      </c>
      <c r="B25" s="7">
        <v>1.9446793090953013E-2</v>
      </c>
    </row>
    <row r="26" spans="1:2" ht="14.4">
      <c r="A26" s="19">
        <v>2012</v>
      </c>
      <c r="B26" s="7">
        <v>2.2931206380857428E-2</v>
      </c>
    </row>
    <row r="27" spans="1:2" ht="14.4">
      <c r="A27" s="19">
        <v>2011</v>
      </c>
      <c r="B27" s="7">
        <v>3.5454369909369766E-2</v>
      </c>
    </row>
    <row r="29" spans="1:2" ht="14.4">
      <c r="A29" s="16" t="s">
        <v>21</v>
      </c>
    </row>
    <row r="30" spans="1:2" ht="14.4">
      <c r="A30" s="3" t="s">
        <v>18</v>
      </c>
      <c r="B30" s="38" t="s">
        <v>24</v>
      </c>
    </row>
    <row r="31" spans="1:2" ht="14.4">
      <c r="A31" s="18">
        <v>2021</v>
      </c>
      <c r="B31" s="7">
        <v>0.11372954005738041</v>
      </c>
    </row>
    <row r="32" spans="1:2" ht="14.4">
      <c r="A32" s="18">
        <v>2020</v>
      </c>
      <c r="B32" s="7">
        <v>2.1036993960783429E-2</v>
      </c>
    </row>
    <row r="33" spans="1:12" ht="14.4">
      <c r="A33" s="18">
        <v>2019</v>
      </c>
      <c r="B33" s="7">
        <v>8.7601004685381539E-2</v>
      </c>
    </row>
    <row r="34" spans="1:12" ht="14.4">
      <c r="A34" s="18">
        <v>2018</v>
      </c>
      <c r="B34" s="7">
        <v>3.4535793657657986E-2</v>
      </c>
    </row>
    <row r="35" spans="1:12" ht="14.4">
      <c r="A35" s="18">
        <v>2017</v>
      </c>
      <c r="B35" s="7">
        <v>-0.10074276719244821</v>
      </c>
    </row>
    <row r="36" spans="1:12" ht="14.4">
      <c r="A36" s="18">
        <v>2016</v>
      </c>
      <c r="B36" s="7">
        <v>0.22156209304895327</v>
      </c>
    </row>
    <row r="37" spans="1:12" ht="14.4">
      <c r="A37" s="18">
        <v>2015</v>
      </c>
      <c r="B37" s="7">
        <v>7.1759113221434551E-2</v>
      </c>
    </row>
    <row r="38" spans="1:12" ht="14.4">
      <c r="A38" s="18">
        <v>2014</v>
      </c>
      <c r="B38" s="7">
        <v>0.12720311102294726</v>
      </c>
    </row>
    <row r="39" spans="1:12" ht="14.4">
      <c r="A39" s="18">
        <v>2013</v>
      </c>
      <c r="B39" s="7">
        <v>0.17740111168562558</v>
      </c>
    </row>
    <row r="40" spans="1:12" ht="14.4">
      <c r="A40" s="18">
        <v>2012</v>
      </c>
      <c r="B40" s="7">
        <v>0.1116684955844699</v>
      </c>
    </row>
    <row r="41" spans="1:12" ht="14.4">
      <c r="A41" s="18">
        <v>2011</v>
      </c>
      <c r="B41" s="7">
        <v>8.870008586804061E-2</v>
      </c>
    </row>
    <row r="43" spans="1:12" ht="14.4">
      <c r="A43" s="4" t="s">
        <v>25</v>
      </c>
    </row>
    <row r="44" spans="1:12" ht="14.4">
      <c r="A44" s="4" t="s">
        <v>26</v>
      </c>
    </row>
    <row r="46" spans="1:12" ht="14.4">
      <c r="A46" s="9" t="s">
        <v>27</v>
      </c>
      <c r="B46" s="25"/>
      <c r="C46" s="25"/>
      <c r="D46" s="25"/>
      <c r="E46" s="26" t="s">
        <v>28</v>
      </c>
    </row>
    <row r="47" spans="1:12" ht="14.4">
      <c r="A47" s="105" t="s">
        <v>29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</row>
    <row r="48" spans="1:12" ht="14.4">
      <c r="A48" s="12" t="s">
        <v>18</v>
      </c>
      <c r="B48" s="19" t="s">
        <v>27</v>
      </c>
    </row>
    <row r="49" spans="1:2" ht="14.4">
      <c r="A49" s="18">
        <v>2021</v>
      </c>
      <c r="B49" s="20">
        <v>-4314.24</v>
      </c>
    </row>
    <row r="50" spans="1:2" ht="14.4">
      <c r="A50" s="18">
        <v>2020</v>
      </c>
      <c r="B50" s="20">
        <v>-5249.7699999999995</v>
      </c>
    </row>
    <row r="51" spans="1:2" ht="14.4">
      <c r="A51" s="18">
        <v>2019</v>
      </c>
      <c r="B51" s="20">
        <v>-5848.57</v>
      </c>
    </row>
    <row r="52" spans="1:2" ht="14.4">
      <c r="A52" s="18">
        <v>2018</v>
      </c>
      <c r="B52" s="20">
        <v>-4578.47</v>
      </c>
    </row>
    <row r="53" spans="1:2" ht="14.4">
      <c r="A53" s="18">
        <v>2017</v>
      </c>
      <c r="B53" s="20">
        <v>-2888.51</v>
      </c>
    </row>
    <row r="54" spans="1:2" ht="14.4">
      <c r="A54" s="18">
        <v>2016</v>
      </c>
      <c r="B54" s="20">
        <v>-2963.9</v>
      </c>
    </row>
    <row r="55" spans="1:2" ht="14.4">
      <c r="A55" s="18">
        <v>2015</v>
      </c>
      <c r="B55" s="20">
        <v>-3840.92</v>
      </c>
    </row>
    <row r="56" spans="1:2" ht="14.4">
      <c r="A56" s="18">
        <v>2014</v>
      </c>
      <c r="B56" s="20">
        <v>-1247.9499999999998</v>
      </c>
    </row>
    <row r="57" spans="1:2" ht="14.4">
      <c r="A57" s="18">
        <v>2013</v>
      </c>
      <c r="B57" s="20">
        <v>-4134.82</v>
      </c>
    </row>
    <row r="58" spans="1:2" ht="14.4">
      <c r="A58" s="18">
        <v>2012</v>
      </c>
      <c r="B58" s="20">
        <v>-3018.91</v>
      </c>
    </row>
    <row r="59" spans="1:2" ht="14.4">
      <c r="A59" s="18">
        <v>2011</v>
      </c>
      <c r="B59" s="20">
        <v>-2332.25</v>
      </c>
    </row>
  </sheetData>
  <mergeCells count="1">
    <mergeCell ref="A47:L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00"/>
  <sheetViews>
    <sheetView workbookViewId="0"/>
  </sheetViews>
  <sheetFormatPr defaultColWidth="12.59765625" defaultRowHeight="15" customHeight="1"/>
  <cols>
    <col min="1" max="1" width="12.8984375" customWidth="1"/>
    <col min="2" max="2" width="10.3984375" customWidth="1"/>
    <col min="3" max="3" width="29.69921875" customWidth="1"/>
    <col min="4" max="4" width="19" customWidth="1"/>
    <col min="5" max="5" width="9.09765625" customWidth="1"/>
    <col min="6" max="6" width="17.59765625" customWidth="1"/>
    <col min="7" max="7" width="21.59765625" customWidth="1"/>
    <col min="8" max="8" width="8.19921875" customWidth="1"/>
    <col min="9" max="9" width="9.3984375" customWidth="1"/>
    <col min="10" max="10" width="19.69921875" customWidth="1"/>
    <col min="11" max="11" width="9.3984375" customWidth="1"/>
    <col min="12" max="26" width="7.59765625" customWidth="1"/>
  </cols>
  <sheetData>
    <row r="1" spans="1:5" ht="90.75" customHeight="1">
      <c r="A1" s="107" t="s">
        <v>35</v>
      </c>
      <c r="B1" s="108"/>
      <c r="C1" s="39" t="s">
        <v>36</v>
      </c>
    </row>
    <row r="2" spans="1:5" ht="14.25" customHeight="1">
      <c r="A2" s="40" t="s">
        <v>37</v>
      </c>
      <c r="B2" s="41"/>
      <c r="C2" s="41"/>
      <c r="D2" s="41"/>
      <c r="E2" s="41"/>
    </row>
    <row r="3" spans="1:5" ht="27" customHeight="1">
      <c r="A3" s="42" t="s">
        <v>38</v>
      </c>
      <c r="B3" s="43" t="s">
        <v>39</v>
      </c>
      <c r="C3" s="42" t="s">
        <v>40</v>
      </c>
      <c r="D3" s="42" t="s">
        <v>41</v>
      </c>
    </row>
    <row r="4" spans="1:5" ht="14.25" customHeight="1">
      <c r="A4" s="44">
        <v>44386</v>
      </c>
      <c r="B4" s="45">
        <v>25</v>
      </c>
      <c r="C4" s="45">
        <v>5309.15</v>
      </c>
      <c r="D4" s="46">
        <f t="shared" ref="D4:D14" si="0">B4/C4</f>
        <v>4.708851699424579E-3</v>
      </c>
    </row>
    <row r="5" spans="1:5" ht="14.25" customHeight="1">
      <c r="A5" s="44">
        <v>44025</v>
      </c>
      <c r="B5" s="45">
        <v>25</v>
      </c>
      <c r="C5" s="45">
        <v>4071.25</v>
      </c>
      <c r="D5" s="46">
        <f t="shared" si="0"/>
        <v>6.1406202026404663E-3</v>
      </c>
    </row>
    <row r="6" spans="1:5" ht="14.25" customHeight="1">
      <c r="A6" s="44">
        <v>43661</v>
      </c>
      <c r="B6" s="45">
        <v>20</v>
      </c>
      <c r="C6" s="45">
        <v>2678.35</v>
      </c>
      <c r="D6" s="46">
        <f t="shared" si="0"/>
        <v>7.4672839621408704E-3</v>
      </c>
    </row>
    <row r="7" spans="1:5" ht="14.25" customHeight="1">
      <c r="A7" s="44">
        <v>43297</v>
      </c>
      <c r="B7" s="45">
        <v>20</v>
      </c>
      <c r="C7" s="45">
        <v>1936.6</v>
      </c>
      <c r="D7" s="46">
        <f t="shared" si="0"/>
        <v>1.0327377878756584E-2</v>
      </c>
    </row>
    <row r="8" spans="1:5" ht="14.25" customHeight="1">
      <c r="A8" s="44">
        <v>42933</v>
      </c>
      <c r="B8" s="45">
        <v>20</v>
      </c>
      <c r="C8" s="45">
        <v>2523.85</v>
      </c>
      <c r="D8" s="46">
        <f t="shared" si="0"/>
        <v>7.9244012124333862E-3</v>
      </c>
    </row>
    <row r="9" spans="1:5" ht="14.25" customHeight="1">
      <c r="A9" s="44">
        <v>42569</v>
      </c>
      <c r="B9" s="45">
        <v>20</v>
      </c>
      <c r="C9" s="45">
        <v>3183.1</v>
      </c>
      <c r="D9" s="46">
        <f t="shared" si="0"/>
        <v>6.2831830605384687E-3</v>
      </c>
    </row>
    <row r="10" spans="1:5" ht="14.25" customHeight="1">
      <c r="A10" s="44">
        <v>42195</v>
      </c>
      <c r="B10" s="45">
        <v>20</v>
      </c>
      <c r="C10" s="45">
        <v>3535.25</v>
      </c>
      <c r="D10" s="46">
        <f t="shared" si="0"/>
        <v>5.6573085354642526E-3</v>
      </c>
    </row>
    <row r="11" spans="1:5" ht="14.25" customHeight="1">
      <c r="A11" s="44">
        <v>41831</v>
      </c>
      <c r="B11" s="45">
        <v>18</v>
      </c>
      <c r="C11" s="45">
        <v>2460.65</v>
      </c>
      <c r="D11" s="46">
        <f t="shared" si="0"/>
        <v>7.315140308455083E-3</v>
      </c>
    </row>
    <row r="12" spans="1:5" ht="14.25" customHeight="1">
      <c r="A12" s="44">
        <v>41467</v>
      </c>
      <c r="B12" s="45">
        <v>15</v>
      </c>
      <c r="C12" s="45">
        <v>2092</v>
      </c>
      <c r="D12" s="46">
        <f t="shared" si="0"/>
        <v>7.1701720841300188E-3</v>
      </c>
    </row>
    <row r="13" spans="1:5" ht="14.25" customHeight="1">
      <c r="A13" s="44">
        <v>41088</v>
      </c>
      <c r="B13" s="45">
        <v>13.75</v>
      </c>
      <c r="C13" s="45">
        <v>1762.95</v>
      </c>
      <c r="D13" s="46">
        <f t="shared" si="0"/>
        <v>7.7994270966278111E-3</v>
      </c>
    </row>
    <row r="14" spans="1:5" ht="14.25" customHeight="1">
      <c r="A14" s="44">
        <v>40724</v>
      </c>
      <c r="B14" s="45">
        <v>11.25</v>
      </c>
      <c r="C14" s="45">
        <v>1615.85</v>
      </c>
      <c r="D14" s="46">
        <f t="shared" si="0"/>
        <v>6.9622799145960335E-3</v>
      </c>
    </row>
    <row r="15" spans="1:5" ht="14.25" customHeight="1"/>
    <row r="16" spans="1:5" ht="14.25" customHeight="1"/>
    <row r="17" spans="1:10" ht="14.25" customHeight="1"/>
    <row r="18" spans="1:10" ht="14.25" customHeight="1">
      <c r="A18" s="47" t="s">
        <v>42</v>
      </c>
      <c r="B18" s="48"/>
      <c r="C18" s="48"/>
      <c r="D18" s="48"/>
    </row>
    <row r="19" spans="1:10" ht="26.25" customHeight="1">
      <c r="A19" s="42" t="s">
        <v>43</v>
      </c>
      <c r="B19" s="42" t="s">
        <v>44</v>
      </c>
      <c r="C19" s="42" t="s">
        <v>45</v>
      </c>
      <c r="D19" s="42" t="s">
        <v>42</v>
      </c>
    </row>
    <row r="20" spans="1:10" ht="14.25" customHeight="1">
      <c r="A20" s="49">
        <v>2021</v>
      </c>
      <c r="B20" s="45">
        <v>17578.689999999999</v>
      </c>
      <c r="C20" s="45">
        <v>3332.9196239999997</v>
      </c>
      <c r="D20" s="46">
        <f t="shared" ref="D20:D30" si="1">C20/B20</f>
        <v>0.18959999999999999</v>
      </c>
      <c r="J20" s="50"/>
    </row>
    <row r="21" spans="1:10" ht="14.25" customHeight="1">
      <c r="A21" s="49">
        <v>2020</v>
      </c>
      <c r="B21" s="45">
        <v>19291.87</v>
      </c>
      <c r="C21" s="45">
        <v>2569.6770839999999</v>
      </c>
      <c r="D21" s="46">
        <f t="shared" si="1"/>
        <v>0.13320000000000001</v>
      </c>
      <c r="J21" s="50"/>
    </row>
    <row r="22" spans="1:10" ht="14.25" customHeight="1">
      <c r="A22" s="49">
        <v>2019</v>
      </c>
      <c r="B22" s="45">
        <v>20260.189999999999</v>
      </c>
      <c r="C22" s="45">
        <v>5265.6233810000003</v>
      </c>
      <c r="D22" s="46">
        <f t="shared" si="1"/>
        <v>0.25990000000000002</v>
      </c>
      <c r="J22" s="50"/>
    </row>
    <row r="23" spans="1:10" ht="14.25" customHeight="1">
      <c r="A23" s="49">
        <v>2018</v>
      </c>
      <c r="B23" s="45">
        <v>11247.386</v>
      </c>
      <c r="C23" s="45">
        <v>7919.2844826</v>
      </c>
      <c r="D23" s="46">
        <f t="shared" si="1"/>
        <v>0.70409999999999995</v>
      </c>
      <c r="J23" s="50"/>
    </row>
    <row r="24" spans="1:10" ht="14.25" customHeight="1">
      <c r="A24" s="49">
        <v>2017</v>
      </c>
      <c r="B24" s="45">
        <v>13854.396000000001</v>
      </c>
      <c r="C24" s="45">
        <v>3355.5347111999999</v>
      </c>
      <c r="D24" s="46">
        <f t="shared" si="1"/>
        <v>0.2422</v>
      </c>
      <c r="J24" s="50"/>
    </row>
    <row r="25" spans="1:10" ht="14.25" customHeight="1">
      <c r="A25" s="49">
        <v>2016</v>
      </c>
      <c r="B25" s="45">
        <v>22494.77</v>
      </c>
      <c r="C25" s="45">
        <v>5652.9357010000003</v>
      </c>
      <c r="D25" s="46">
        <f t="shared" si="1"/>
        <v>0.25130000000000002</v>
      </c>
      <c r="J25" s="50"/>
    </row>
    <row r="26" spans="1:10" ht="14.25" customHeight="1">
      <c r="A26" s="49">
        <v>2015</v>
      </c>
      <c r="B26" s="45">
        <v>26517.01</v>
      </c>
      <c r="C26" s="45">
        <v>5380.3013289999999</v>
      </c>
      <c r="D26" s="46">
        <f t="shared" si="1"/>
        <v>0.2029</v>
      </c>
      <c r="J26" s="50"/>
    </row>
    <row r="27" spans="1:10" ht="14.25" customHeight="1">
      <c r="A27" s="49">
        <v>2014</v>
      </c>
      <c r="B27" s="45">
        <v>26740.47</v>
      </c>
      <c r="C27" s="45">
        <v>4235.6904479999994</v>
      </c>
      <c r="D27" s="46">
        <f t="shared" si="1"/>
        <v>0.15839999999999996</v>
      </c>
      <c r="J27" s="50"/>
    </row>
    <row r="28" spans="1:10" ht="14.25" customHeight="1">
      <c r="A28" s="49">
        <v>2013</v>
      </c>
      <c r="B28" s="45">
        <v>22941.68</v>
      </c>
      <c r="C28" s="45">
        <v>4618.1601839999994</v>
      </c>
      <c r="D28" s="46">
        <f t="shared" si="1"/>
        <v>0.20129999999999998</v>
      </c>
      <c r="J28" s="50"/>
    </row>
    <row r="29" spans="1:10" ht="14.25" customHeight="1">
      <c r="A29" s="49">
        <v>2012</v>
      </c>
      <c r="B29" s="45">
        <v>20856.080000000002</v>
      </c>
      <c r="C29" s="45">
        <v>5326.6428320000005</v>
      </c>
      <c r="D29" s="46">
        <f t="shared" si="1"/>
        <v>0.25540000000000002</v>
      </c>
      <c r="J29" s="50"/>
    </row>
    <row r="30" spans="1:10" ht="14.25" customHeight="1">
      <c r="A30" s="49">
        <v>2011</v>
      </c>
      <c r="B30" s="45">
        <v>18472.52</v>
      </c>
      <c r="C30" s="45">
        <v>3936.4940119999997</v>
      </c>
      <c r="D30" s="46">
        <f t="shared" si="1"/>
        <v>0.21309999999999998</v>
      </c>
      <c r="J30" s="50"/>
    </row>
    <row r="31" spans="1:10" ht="14.25" customHeight="1"/>
    <row r="32" spans="1:10" ht="14.25" customHeight="1">
      <c r="A32" s="51" t="s">
        <v>46</v>
      </c>
    </row>
    <row r="33" spans="1:23" ht="14.25" customHeight="1">
      <c r="A33" s="43" t="s">
        <v>43</v>
      </c>
      <c r="B33" s="42" t="s">
        <v>47</v>
      </c>
      <c r="C33" s="42" t="s">
        <v>48</v>
      </c>
      <c r="D33" s="42" t="s">
        <v>49</v>
      </c>
    </row>
    <row r="34" spans="1:23" ht="14.25" customHeight="1">
      <c r="A34" s="49">
        <v>2021</v>
      </c>
      <c r="B34" s="49">
        <v>193216.68</v>
      </c>
      <c r="C34" s="49">
        <f t="shared" ref="C34:C43" si="2">B34-B35</f>
        <v>20707.109999999986</v>
      </c>
      <c r="D34" s="52">
        <f t="shared" ref="D34:D43" si="3">C34/B35</f>
        <v>0.12003455808277758</v>
      </c>
    </row>
    <row r="35" spans="1:23" ht="14.25" customHeight="1">
      <c r="A35" s="49">
        <v>2020</v>
      </c>
      <c r="B35" s="49">
        <v>172509.57</v>
      </c>
      <c r="C35" s="49">
        <f t="shared" si="2"/>
        <v>6778.2200000000012</v>
      </c>
      <c r="D35" s="52">
        <f t="shared" si="3"/>
        <v>4.0898840201325823E-2</v>
      </c>
    </row>
    <row r="36" spans="1:23" ht="14.25" customHeight="1">
      <c r="A36" s="49">
        <v>2019</v>
      </c>
      <c r="B36" s="49">
        <v>165731.35</v>
      </c>
      <c r="C36" s="49">
        <f t="shared" si="2"/>
        <v>3277.390000000014</v>
      </c>
      <c r="D36" s="52">
        <f t="shared" si="3"/>
        <v>2.0174269682315001E-2</v>
      </c>
    </row>
    <row r="37" spans="1:23" ht="14.25" customHeight="1">
      <c r="A37" s="49">
        <v>2018</v>
      </c>
      <c r="B37" s="49">
        <v>162453.96</v>
      </c>
      <c r="C37" s="49">
        <f t="shared" si="2"/>
        <v>744.85999999998603</v>
      </c>
      <c r="D37" s="52">
        <f t="shared" si="3"/>
        <v>4.6061724417487083E-3</v>
      </c>
    </row>
    <row r="38" spans="1:23" ht="14.25" customHeight="1">
      <c r="A38" s="49">
        <v>2017</v>
      </c>
      <c r="B38" s="49">
        <v>161709.1</v>
      </c>
      <c r="C38" s="49">
        <f t="shared" si="2"/>
        <v>-12215.709999999992</v>
      </c>
      <c r="D38" s="52">
        <f t="shared" si="3"/>
        <v>-7.0235580536209832E-2</v>
      </c>
    </row>
    <row r="39" spans="1:23" ht="14.25" customHeight="1">
      <c r="A39" s="49">
        <v>2016</v>
      </c>
      <c r="B39" s="49">
        <v>173924.81</v>
      </c>
      <c r="C39" s="49">
        <f t="shared" si="2"/>
        <v>-3202.890000000014</v>
      </c>
      <c r="D39" s="52">
        <f t="shared" si="3"/>
        <v>-1.8082377855072999E-2</v>
      </c>
    </row>
    <row r="40" spans="1:23" ht="14.25" customHeight="1">
      <c r="A40" s="49">
        <v>2015</v>
      </c>
      <c r="B40" s="49">
        <v>177127.7</v>
      </c>
      <c r="C40" s="49">
        <f t="shared" si="2"/>
        <v>13035.050000000017</v>
      </c>
      <c r="D40" s="52">
        <f t="shared" si="3"/>
        <v>7.9437135057542296E-2</v>
      </c>
    </row>
    <row r="41" spans="1:23" ht="14.25" customHeight="1">
      <c r="A41" s="49">
        <v>2014</v>
      </c>
      <c r="B41" s="49">
        <v>164092.65</v>
      </c>
      <c r="C41" s="49">
        <f t="shared" si="2"/>
        <v>5214.0199999999895</v>
      </c>
      <c r="D41" s="52">
        <f t="shared" si="3"/>
        <v>3.2817629406799324E-2</v>
      </c>
    </row>
    <row r="42" spans="1:23" ht="14.25" customHeight="1">
      <c r="A42" s="49">
        <v>2013</v>
      </c>
      <c r="B42" s="49">
        <v>158878.63</v>
      </c>
      <c r="C42" s="49">
        <f t="shared" si="2"/>
        <v>17280.75</v>
      </c>
      <c r="D42" s="52">
        <f t="shared" si="3"/>
        <v>0.12204102208309899</v>
      </c>
    </row>
    <row r="43" spans="1:23" ht="14.25" customHeight="1">
      <c r="A43" s="49">
        <v>2012</v>
      </c>
      <c r="B43" s="49">
        <v>141597.88</v>
      </c>
      <c r="C43" s="49">
        <f t="shared" si="2"/>
        <v>16684.86</v>
      </c>
      <c r="D43" s="52">
        <f t="shared" si="3"/>
        <v>0.1335718246184425</v>
      </c>
    </row>
    <row r="44" spans="1:23" ht="14.25" customHeight="1">
      <c r="A44" s="48">
        <v>2011</v>
      </c>
      <c r="B44" s="48">
        <v>124913.02</v>
      </c>
      <c r="C44" s="53"/>
      <c r="D44" s="54"/>
    </row>
    <row r="45" spans="1:23" ht="14.25" customHeight="1">
      <c r="B45" s="48"/>
      <c r="C45" s="48"/>
      <c r="D45" s="54"/>
    </row>
    <row r="46" spans="1:23" ht="14.25" customHeight="1">
      <c r="A46" s="109" t="s">
        <v>50</v>
      </c>
      <c r="B46" s="110"/>
    </row>
    <row r="47" spans="1:23" ht="21" customHeight="1">
      <c r="A47" s="55" t="s">
        <v>51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6"/>
      <c r="V47" s="56"/>
      <c r="W47" s="56"/>
    </row>
    <row r="48" spans="1:23" ht="14.25" customHeight="1"/>
    <row r="49" spans="1:15" ht="14.25" customHeight="1">
      <c r="A49" s="111" t="s">
        <v>52</v>
      </c>
      <c r="B49" s="112"/>
      <c r="C49" s="57"/>
    </row>
    <row r="50" spans="1:15" ht="14.25" customHeight="1">
      <c r="A50" s="111" t="s">
        <v>53</v>
      </c>
      <c r="B50" s="113"/>
      <c r="C50" s="112"/>
      <c r="D50" s="114" t="s">
        <v>29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</row>
    <row r="51" spans="1:15" ht="14.25" customHeight="1"/>
    <row r="52" spans="1:15" ht="14.25" customHeight="1"/>
    <row r="53" spans="1:15" ht="30" customHeight="1">
      <c r="A53" s="43" t="s">
        <v>43</v>
      </c>
      <c r="B53" s="42" t="s">
        <v>44</v>
      </c>
      <c r="C53" s="42" t="s">
        <v>54</v>
      </c>
      <c r="D53" s="42" t="s">
        <v>55</v>
      </c>
      <c r="E53" s="42" t="s">
        <v>56</v>
      </c>
      <c r="F53" s="42" t="s">
        <v>57</v>
      </c>
      <c r="G53" s="42" t="s">
        <v>52</v>
      </c>
    </row>
    <row r="54" spans="1:15" ht="14.25" customHeight="1">
      <c r="A54" s="49">
        <v>2021</v>
      </c>
      <c r="B54" s="45">
        <v>17578.689999999999</v>
      </c>
      <c r="C54" s="45">
        <v>11094</v>
      </c>
      <c r="D54" s="45">
        <v>10944.2</v>
      </c>
      <c r="E54" s="45">
        <v>4560.3</v>
      </c>
      <c r="F54" s="45">
        <f t="shared" ref="F54:F64" si="4">D54-E54</f>
        <v>6383.9000000000005</v>
      </c>
      <c r="G54" s="45">
        <f t="shared" ref="G54:G64" si="5">B54-C54-F54</f>
        <v>100.78999999999814</v>
      </c>
    </row>
    <row r="55" spans="1:15" ht="14.25" customHeight="1">
      <c r="A55" s="49">
        <v>2020</v>
      </c>
      <c r="B55" s="45">
        <v>19291.87</v>
      </c>
      <c r="C55" s="45">
        <v>9817.7999999999993</v>
      </c>
      <c r="D55" s="45">
        <v>10106.700000000001</v>
      </c>
      <c r="E55" s="45">
        <v>4180.5</v>
      </c>
      <c r="F55" s="45">
        <f t="shared" si="4"/>
        <v>5926.2000000000007</v>
      </c>
      <c r="G55" s="45">
        <f t="shared" si="5"/>
        <v>3547.869999999999</v>
      </c>
    </row>
    <row r="56" spans="1:15" ht="14.25" customHeight="1">
      <c r="A56" s="49">
        <v>2019</v>
      </c>
      <c r="B56" s="45">
        <v>20260.189999999999</v>
      </c>
      <c r="C56" s="45">
        <v>9163.2000000000007</v>
      </c>
      <c r="D56" s="45">
        <v>8933.2000000000007</v>
      </c>
      <c r="E56" s="45">
        <v>3079.3</v>
      </c>
      <c r="F56" s="45">
        <f t="shared" si="4"/>
        <v>5853.9000000000005</v>
      </c>
      <c r="G56" s="45">
        <f t="shared" si="5"/>
        <v>5243.0899999999974</v>
      </c>
    </row>
    <row r="57" spans="1:15" ht="14.25" customHeight="1">
      <c r="A57" s="49">
        <v>2018</v>
      </c>
      <c r="B57" s="45">
        <v>11247.386</v>
      </c>
      <c r="C57" s="45">
        <v>8866.2999999999993</v>
      </c>
      <c r="D57" s="45">
        <v>9038.5</v>
      </c>
      <c r="E57" s="45">
        <v>4719.8999999999996</v>
      </c>
      <c r="F57" s="45">
        <f t="shared" si="4"/>
        <v>4318.6000000000004</v>
      </c>
      <c r="G57" s="45">
        <f t="shared" si="5"/>
        <v>-1937.5139999999992</v>
      </c>
    </row>
    <row r="58" spans="1:15" ht="14.25" customHeight="1">
      <c r="A58" s="49">
        <v>2017</v>
      </c>
      <c r="B58" s="45">
        <v>13854.396000000001</v>
      </c>
      <c r="C58" s="45">
        <v>8766.5</v>
      </c>
      <c r="D58" s="45">
        <v>8593.7999999999993</v>
      </c>
      <c r="E58" s="45">
        <v>4258</v>
      </c>
      <c r="F58" s="45">
        <f t="shared" si="4"/>
        <v>4335.7999999999993</v>
      </c>
      <c r="G58" s="45">
        <f t="shared" si="5"/>
        <v>752.09600000000137</v>
      </c>
    </row>
    <row r="59" spans="1:15" ht="14.25" customHeight="1">
      <c r="A59" s="49">
        <v>2016</v>
      </c>
      <c r="B59" s="45">
        <v>22494.77</v>
      </c>
      <c r="C59" s="45">
        <v>8516.6</v>
      </c>
      <c r="D59" s="45">
        <v>10094.9</v>
      </c>
      <c r="E59" s="45">
        <v>4798.7</v>
      </c>
      <c r="F59" s="45">
        <f t="shared" si="4"/>
        <v>5296.2</v>
      </c>
      <c r="G59" s="45">
        <f t="shared" si="5"/>
        <v>8681.9700000000012</v>
      </c>
    </row>
    <row r="60" spans="1:15" ht="14.25" customHeight="1">
      <c r="A60" s="49">
        <v>2015</v>
      </c>
      <c r="B60" s="45">
        <v>26517.01</v>
      </c>
      <c r="C60" s="45">
        <v>8173.9</v>
      </c>
      <c r="D60" s="45">
        <v>10403.299999999999</v>
      </c>
      <c r="E60" s="45">
        <v>4678.6000000000004</v>
      </c>
      <c r="F60" s="45">
        <f t="shared" si="4"/>
        <v>5724.6999999999989</v>
      </c>
      <c r="G60" s="45">
        <f t="shared" si="5"/>
        <v>12618.410000000002</v>
      </c>
    </row>
    <row r="61" spans="1:15" ht="14.25" customHeight="1">
      <c r="A61" s="49">
        <v>2014</v>
      </c>
      <c r="B61" s="45">
        <v>26740.47</v>
      </c>
      <c r="C61" s="45">
        <v>7425.1</v>
      </c>
      <c r="D61" s="45">
        <v>8907.7999999999993</v>
      </c>
      <c r="E61" s="45">
        <v>4114.2</v>
      </c>
      <c r="F61" s="45">
        <f t="shared" si="4"/>
        <v>4793.5999999999995</v>
      </c>
      <c r="G61" s="45">
        <f t="shared" si="5"/>
        <v>14521.770000000004</v>
      </c>
    </row>
    <row r="62" spans="1:15" ht="14.25" customHeight="1">
      <c r="A62" s="49">
        <v>2013</v>
      </c>
      <c r="B62" s="45">
        <v>22941.68</v>
      </c>
      <c r="C62" s="45">
        <v>6822.5</v>
      </c>
      <c r="D62" s="45">
        <v>6625.3</v>
      </c>
      <c r="E62" s="45">
        <v>4073.1</v>
      </c>
      <c r="F62" s="45">
        <f t="shared" si="4"/>
        <v>2552.2000000000003</v>
      </c>
      <c r="G62" s="45">
        <f t="shared" si="5"/>
        <v>13566.98</v>
      </c>
    </row>
    <row r="63" spans="1:15" ht="14.25" customHeight="1">
      <c r="A63" s="49">
        <v>2012</v>
      </c>
      <c r="B63" s="45">
        <v>20856.080000000002</v>
      </c>
      <c r="C63" s="45">
        <v>5562.3</v>
      </c>
      <c r="D63" s="45">
        <v>4923.7</v>
      </c>
      <c r="E63" s="45">
        <v>3062.3</v>
      </c>
      <c r="F63" s="45">
        <f t="shared" si="4"/>
        <v>1861.3999999999996</v>
      </c>
      <c r="G63" s="45">
        <f t="shared" si="5"/>
        <v>13432.380000000003</v>
      </c>
    </row>
    <row r="64" spans="1:15" ht="14.25" customHeight="1">
      <c r="A64" s="49">
        <v>2011</v>
      </c>
      <c r="B64" s="45">
        <v>18472.52</v>
      </c>
      <c r="C64" s="45">
        <v>4372.2</v>
      </c>
      <c r="D64" s="45">
        <v>3652.7</v>
      </c>
      <c r="E64" s="45">
        <v>2603.6999999999998</v>
      </c>
      <c r="F64" s="45">
        <f t="shared" si="4"/>
        <v>1049</v>
      </c>
      <c r="G64" s="45">
        <f t="shared" si="5"/>
        <v>13051.32</v>
      </c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A1:B1"/>
    <mergeCell ref="A46:B46"/>
    <mergeCell ref="A49:B49"/>
    <mergeCell ref="A50:C50"/>
    <mergeCell ref="D50:O50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000"/>
  <sheetViews>
    <sheetView workbookViewId="0"/>
  </sheetViews>
  <sheetFormatPr defaultColWidth="12.59765625" defaultRowHeight="15" customHeight="1"/>
  <cols>
    <col min="1" max="1" width="16.8984375" customWidth="1"/>
    <col min="2" max="2" width="17.5" customWidth="1"/>
    <col min="3" max="3" width="27.8984375" customWidth="1"/>
    <col min="4" max="26" width="7.59765625" customWidth="1"/>
  </cols>
  <sheetData>
    <row r="1" spans="1:3" ht="66" customHeight="1">
      <c r="A1" s="115" t="s">
        <v>35</v>
      </c>
      <c r="B1" s="108"/>
      <c r="C1" s="58" t="s">
        <v>36</v>
      </c>
    </row>
    <row r="2" spans="1:3" ht="14.25" customHeight="1">
      <c r="A2" s="111" t="s">
        <v>58</v>
      </c>
      <c r="B2" s="112"/>
    </row>
    <row r="3" spans="1:3" ht="14.25" customHeight="1">
      <c r="A3" s="43" t="s">
        <v>43</v>
      </c>
      <c r="B3" s="43" t="s">
        <v>59</v>
      </c>
    </row>
    <row r="4" spans="1:3" ht="14.25" customHeight="1">
      <c r="A4" s="44">
        <v>44386</v>
      </c>
      <c r="B4" s="46">
        <v>4.708851699424579E-3</v>
      </c>
    </row>
    <row r="5" spans="1:3" ht="14.25" customHeight="1">
      <c r="A5" s="44">
        <v>44025</v>
      </c>
      <c r="B5" s="46">
        <v>6.1406202026404663E-3</v>
      </c>
    </row>
    <row r="6" spans="1:3" ht="14.25" customHeight="1">
      <c r="A6" s="44">
        <v>43661</v>
      </c>
      <c r="B6" s="46">
        <v>7.4672839621408704E-3</v>
      </c>
    </row>
    <row r="7" spans="1:3" ht="14.25" customHeight="1">
      <c r="A7" s="44">
        <v>43297</v>
      </c>
      <c r="B7" s="46">
        <v>1.0327377878756584E-2</v>
      </c>
    </row>
    <row r="8" spans="1:3" ht="14.25" customHeight="1">
      <c r="A8" s="44">
        <v>42933</v>
      </c>
      <c r="B8" s="46">
        <v>7.9244012124333862E-3</v>
      </c>
    </row>
    <row r="9" spans="1:3" ht="14.25" customHeight="1">
      <c r="A9" s="44">
        <v>42569</v>
      </c>
      <c r="B9" s="46">
        <v>6.2831830605384687E-3</v>
      </c>
    </row>
    <row r="10" spans="1:3" ht="14.25" customHeight="1">
      <c r="A10" s="44">
        <v>42195</v>
      </c>
      <c r="B10" s="46">
        <v>5.6573085354642526E-3</v>
      </c>
    </row>
    <row r="11" spans="1:3" ht="14.25" customHeight="1">
      <c r="A11" s="44">
        <v>41831</v>
      </c>
      <c r="B11" s="46">
        <v>7.315140308455083E-3</v>
      </c>
    </row>
    <row r="12" spans="1:3" ht="14.25" customHeight="1">
      <c r="A12" s="44">
        <v>41467</v>
      </c>
      <c r="B12" s="46">
        <v>7.1701720841300188E-3</v>
      </c>
    </row>
    <row r="13" spans="1:3" ht="14.25" customHeight="1">
      <c r="A13" s="44">
        <v>41088</v>
      </c>
      <c r="B13" s="46">
        <v>7.7994270966278111E-3</v>
      </c>
    </row>
    <row r="14" spans="1:3" ht="14.25" customHeight="1">
      <c r="A14" s="44">
        <v>40724</v>
      </c>
      <c r="B14" s="46">
        <v>6.9622799145960335E-3</v>
      </c>
    </row>
    <row r="15" spans="1:3" ht="14.25" customHeight="1"/>
    <row r="16" spans="1:3" ht="14.25" customHeight="1">
      <c r="A16" s="59" t="s">
        <v>42</v>
      </c>
      <c r="B16" s="43"/>
    </row>
    <row r="17" spans="1:2" ht="14.25" customHeight="1">
      <c r="A17" s="42" t="s">
        <v>43</v>
      </c>
      <c r="B17" s="43" t="s">
        <v>42</v>
      </c>
    </row>
    <row r="18" spans="1:2" ht="14.25" customHeight="1">
      <c r="A18" s="49">
        <v>2021</v>
      </c>
      <c r="B18" s="46">
        <v>0.18959999999999999</v>
      </c>
    </row>
    <row r="19" spans="1:2" ht="14.25" customHeight="1">
      <c r="A19" s="49">
        <v>2020</v>
      </c>
      <c r="B19" s="46">
        <v>0.13320000000000001</v>
      </c>
    </row>
    <row r="20" spans="1:2" ht="14.25" customHeight="1">
      <c r="A20" s="49">
        <v>2019</v>
      </c>
      <c r="B20" s="46">
        <v>0.25990000000000002</v>
      </c>
    </row>
    <row r="21" spans="1:2" ht="14.25" customHeight="1">
      <c r="A21" s="49">
        <v>2018</v>
      </c>
      <c r="B21" s="46">
        <v>0.70409999999999995</v>
      </c>
    </row>
    <row r="22" spans="1:2" ht="14.25" customHeight="1">
      <c r="A22" s="49">
        <v>2017</v>
      </c>
      <c r="B22" s="46">
        <v>0.2422</v>
      </c>
    </row>
    <row r="23" spans="1:2" ht="14.25" customHeight="1">
      <c r="A23" s="49">
        <v>2016</v>
      </c>
      <c r="B23" s="46">
        <v>0.25130000000000002</v>
      </c>
    </row>
    <row r="24" spans="1:2" ht="14.25" customHeight="1">
      <c r="A24" s="49">
        <v>2015</v>
      </c>
      <c r="B24" s="46">
        <v>0.2029</v>
      </c>
    </row>
    <row r="25" spans="1:2" ht="14.25" customHeight="1">
      <c r="A25" s="49">
        <v>2014</v>
      </c>
      <c r="B25" s="46">
        <v>0.15839999999999999</v>
      </c>
    </row>
    <row r="26" spans="1:2" ht="14.25" customHeight="1">
      <c r="A26" s="49">
        <v>2013</v>
      </c>
      <c r="B26" s="46">
        <v>0.20129999999999998</v>
      </c>
    </row>
    <row r="27" spans="1:2" ht="14.25" customHeight="1">
      <c r="A27" s="49">
        <v>2012</v>
      </c>
      <c r="B27" s="46">
        <v>0.25540000000000002</v>
      </c>
    </row>
    <row r="28" spans="1:2" ht="14.25" customHeight="1">
      <c r="A28" s="49">
        <v>2011</v>
      </c>
      <c r="B28" s="46">
        <v>0.21309999999999998</v>
      </c>
    </row>
    <row r="29" spans="1:2" ht="14.25" customHeight="1"/>
    <row r="30" spans="1:2" ht="14.25" customHeight="1">
      <c r="A30" s="43" t="s">
        <v>46</v>
      </c>
      <c r="B30" s="43"/>
    </row>
    <row r="31" spans="1:2" ht="14.25" customHeight="1">
      <c r="A31" s="43" t="s">
        <v>43</v>
      </c>
      <c r="B31" s="42" t="s">
        <v>60</v>
      </c>
    </row>
    <row r="32" spans="1:2" ht="14.25" customHeight="1">
      <c r="A32" s="49">
        <v>2021</v>
      </c>
      <c r="B32" s="46">
        <v>0.12003455808277758</v>
      </c>
    </row>
    <row r="33" spans="1:19" ht="14.25" customHeight="1">
      <c r="A33" s="49">
        <v>2020</v>
      </c>
      <c r="B33" s="46">
        <v>4.0898840201325823E-2</v>
      </c>
    </row>
    <row r="34" spans="1:19" ht="14.25" customHeight="1">
      <c r="A34" s="49">
        <v>2019</v>
      </c>
      <c r="B34" s="46">
        <v>2.0174269682315001E-2</v>
      </c>
    </row>
    <row r="35" spans="1:19" ht="14.25" customHeight="1">
      <c r="A35" s="49">
        <v>2018</v>
      </c>
      <c r="B35" s="46">
        <v>4.6061724417487083E-3</v>
      </c>
    </row>
    <row r="36" spans="1:19" ht="14.25" customHeight="1">
      <c r="A36" s="49">
        <v>2017</v>
      </c>
      <c r="B36" s="46">
        <v>-7.0235580536209832E-2</v>
      </c>
    </row>
    <row r="37" spans="1:19" ht="14.25" customHeight="1">
      <c r="A37" s="49">
        <v>2016</v>
      </c>
      <c r="B37" s="46">
        <v>-1.8082377855072999E-2</v>
      </c>
    </row>
    <row r="38" spans="1:19" ht="14.25" customHeight="1">
      <c r="A38" s="49">
        <v>2015</v>
      </c>
      <c r="B38" s="46">
        <v>7.9437135057542296E-2</v>
      </c>
    </row>
    <row r="39" spans="1:19" ht="14.25" customHeight="1">
      <c r="A39" s="49">
        <v>2014</v>
      </c>
      <c r="B39" s="46">
        <v>3.2817629406799324E-2</v>
      </c>
    </row>
    <row r="40" spans="1:19" ht="14.25" customHeight="1">
      <c r="A40" s="49">
        <v>2013</v>
      </c>
      <c r="B40" s="46">
        <v>0.12204102208309899</v>
      </c>
    </row>
    <row r="41" spans="1:19" ht="14.25" customHeight="1">
      <c r="A41" s="49">
        <v>2012</v>
      </c>
      <c r="B41" s="46">
        <v>0.1335718246184425</v>
      </c>
    </row>
    <row r="42" spans="1:19" ht="14.25" customHeight="1">
      <c r="A42" s="49">
        <v>2011</v>
      </c>
      <c r="B42" s="57"/>
    </row>
    <row r="43" spans="1:19" ht="14.25" customHeight="1"/>
    <row r="44" spans="1:19" ht="14.25" customHeight="1"/>
    <row r="45" spans="1:19" ht="14.25" customHeight="1">
      <c r="A45" s="109" t="s">
        <v>50</v>
      </c>
      <c r="B45" s="110"/>
    </row>
    <row r="46" spans="1:19" ht="14.25" customHeight="1">
      <c r="A46" s="55" t="s">
        <v>51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</row>
    <row r="47" spans="1:19" ht="14.25" customHeight="1"/>
    <row r="48" spans="1:19" ht="14.25" customHeight="1">
      <c r="A48" s="60" t="s">
        <v>52</v>
      </c>
      <c r="B48" s="43"/>
    </row>
    <row r="49" spans="1:2" ht="34.5" customHeight="1">
      <c r="A49" s="43" t="s">
        <v>43</v>
      </c>
      <c r="B49" s="42" t="s">
        <v>52</v>
      </c>
    </row>
    <row r="50" spans="1:2" ht="14.25" customHeight="1">
      <c r="A50" s="49">
        <v>2021</v>
      </c>
      <c r="B50" s="45">
        <v>100.78999999999814</v>
      </c>
    </row>
    <row r="51" spans="1:2" ht="14.25" customHeight="1">
      <c r="A51" s="49">
        <v>2020</v>
      </c>
      <c r="B51" s="45">
        <v>3547.869999999999</v>
      </c>
    </row>
    <row r="52" spans="1:2" ht="14.25" customHeight="1">
      <c r="A52" s="49">
        <v>2019</v>
      </c>
      <c r="B52" s="45">
        <v>5243.0899999999974</v>
      </c>
    </row>
    <row r="53" spans="1:2" ht="14.25" customHeight="1">
      <c r="A53" s="49">
        <v>2018</v>
      </c>
      <c r="B53" s="45">
        <v>-1937.5139999999992</v>
      </c>
    </row>
    <row r="54" spans="1:2" ht="14.25" customHeight="1">
      <c r="A54" s="49">
        <v>2017</v>
      </c>
      <c r="B54" s="45">
        <v>752.09600000000137</v>
      </c>
    </row>
    <row r="55" spans="1:2" ht="14.25" customHeight="1">
      <c r="A55" s="49">
        <v>2016</v>
      </c>
      <c r="B55" s="45">
        <v>8681.9700000000012</v>
      </c>
    </row>
    <row r="56" spans="1:2" ht="14.25" customHeight="1">
      <c r="A56" s="49">
        <v>2015</v>
      </c>
      <c r="B56" s="45">
        <v>12618.410000000002</v>
      </c>
    </row>
    <row r="57" spans="1:2" ht="14.25" customHeight="1">
      <c r="A57" s="49">
        <v>2014</v>
      </c>
      <c r="B57" s="45">
        <v>14521.770000000004</v>
      </c>
    </row>
    <row r="58" spans="1:2" ht="14.25" customHeight="1">
      <c r="A58" s="49">
        <v>2013</v>
      </c>
      <c r="B58" s="45">
        <v>13566.98</v>
      </c>
    </row>
    <row r="59" spans="1:2" ht="14.25" customHeight="1">
      <c r="A59" s="49">
        <v>2012</v>
      </c>
      <c r="B59" s="45">
        <v>13432.380000000003</v>
      </c>
    </row>
    <row r="60" spans="1:2" ht="14.25" customHeight="1">
      <c r="A60" s="49">
        <v>2011</v>
      </c>
      <c r="B60" s="45">
        <v>13051.32</v>
      </c>
    </row>
    <row r="61" spans="1:2" ht="14.25" customHeight="1"/>
    <row r="62" spans="1:2" ht="14.25" customHeight="1"/>
    <row r="63" spans="1:2" ht="14.25" customHeight="1"/>
    <row r="64" spans="1:2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B1"/>
    <mergeCell ref="A2:B2"/>
    <mergeCell ref="A45:B4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O56"/>
  <sheetViews>
    <sheetView workbookViewId="0"/>
  </sheetViews>
  <sheetFormatPr defaultColWidth="12.59765625" defaultRowHeight="15" customHeight="1"/>
  <cols>
    <col min="1" max="1" width="16.5" customWidth="1"/>
    <col min="3" max="3" width="15.3984375" customWidth="1"/>
    <col min="4" max="4" width="21.09765625" customWidth="1"/>
  </cols>
  <sheetData>
    <row r="1" spans="1:7" ht="28.8">
      <c r="A1" s="117" t="s">
        <v>61</v>
      </c>
      <c r="B1" s="113"/>
      <c r="C1" s="113"/>
      <c r="D1" s="112"/>
      <c r="E1" s="61"/>
      <c r="F1" s="61"/>
      <c r="G1" s="62"/>
    </row>
    <row r="2" spans="1:7" ht="28.8">
      <c r="A2" s="61"/>
      <c r="B2" s="61"/>
      <c r="C2" s="61"/>
      <c r="D2" s="61"/>
      <c r="E2" s="61"/>
      <c r="F2" s="61"/>
      <c r="G2" s="62"/>
    </row>
    <row r="3" spans="1:7" ht="14.4">
      <c r="A3" s="118" t="s">
        <v>62</v>
      </c>
      <c r="B3" s="113"/>
      <c r="C3" s="113"/>
      <c r="D3" s="112"/>
      <c r="E3" s="63"/>
      <c r="F3" s="62"/>
      <c r="G3" s="62"/>
    </row>
    <row r="4" spans="1:7" ht="57.6">
      <c r="A4" s="64" t="s">
        <v>38</v>
      </c>
      <c r="B4" s="65" t="s">
        <v>39</v>
      </c>
      <c r="C4" s="64" t="s">
        <v>40</v>
      </c>
      <c r="D4" s="66" t="s">
        <v>41</v>
      </c>
      <c r="E4" s="62"/>
      <c r="F4" s="62"/>
      <c r="G4" s="62"/>
    </row>
    <row r="5" spans="1:7" ht="14.4">
      <c r="A5" s="67" t="s">
        <v>63</v>
      </c>
      <c r="B5" s="68">
        <v>20</v>
      </c>
      <c r="C5" s="69">
        <v>4190</v>
      </c>
      <c r="D5" s="70">
        <f t="shared" ref="D5:D14" si="0">B5/C5</f>
        <v>4.7732696897374704E-3</v>
      </c>
      <c r="E5" s="62"/>
      <c r="F5" s="62"/>
      <c r="G5" s="62"/>
    </row>
    <row r="6" spans="1:7" ht="14.4">
      <c r="A6" s="71">
        <v>44167</v>
      </c>
      <c r="B6" s="68">
        <v>16</v>
      </c>
      <c r="C6" s="69">
        <v>2199.5</v>
      </c>
      <c r="D6" s="70">
        <f t="shared" si="0"/>
        <v>7.2743805410320529E-3</v>
      </c>
      <c r="E6" s="62"/>
      <c r="F6" s="62"/>
      <c r="G6" s="62"/>
    </row>
    <row r="7" spans="1:7" ht="14.4">
      <c r="A7" s="72" t="s">
        <v>64</v>
      </c>
      <c r="B7" s="68">
        <v>16</v>
      </c>
      <c r="C7" s="69">
        <v>1729.5</v>
      </c>
      <c r="D7" s="70">
        <f t="shared" si="0"/>
        <v>9.2512286788089051E-3</v>
      </c>
      <c r="E7" s="62"/>
      <c r="F7" s="62"/>
      <c r="G7" s="62"/>
    </row>
    <row r="8" spans="1:7" ht="14.4">
      <c r="A8" s="72" t="s">
        <v>65</v>
      </c>
      <c r="B8" s="68">
        <v>10</v>
      </c>
      <c r="C8" s="69">
        <v>1160</v>
      </c>
      <c r="D8" s="70">
        <f t="shared" si="0"/>
        <v>8.6206896551724137E-3</v>
      </c>
      <c r="E8" s="62"/>
      <c r="F8" s="62"/>
      <c r="G8" s="62"/>
    </row>
    <row r="9" spans="1:7" ht="14.4">
      <c r="A9" s="72" t="s">
        <v>66</v>
      </c>
      <c r="B9" s="68">
        <v>10</v>
      </c>
      <c r="C9" s="73">
        <v>548</v>
      </c>
      <c r="D9" s="70">
        <f t="shared" si="0"/>
        <v>1.824817518248175E-2</v>
      </c>
      <c r="E9" s="62"/>
      <c r="F9" s="62"/>
      <c r="G9" s="62"/>
    </row>
    <row r="10" spans="1:7" ht="14.4">
      <c r="A10" s="71">
        <v>42403</v>
      </c>
      <c r="B10" s="68">
        <v>10</v>
      </c>
      <c r="C10" s="73">
        <v>963</v>
      </c>
      <c r="D10" s="70">
        <f t="shared" si="0"/>
        <v>1.0384215991692628E-2</v>
      </c>
      <c r="E10" s="62"/>
      <c r="F10" s="62"/>
      <c r="G10" s="62"/>
    </row>
    <row r="11" spans="1:7" ht="14.4">
      <c r="A11" s="72" t="s">
        <v>67</v>
      </c>
      <c r="B11" s="68">
        <v>20</v>
      </c>
      <c r="C11" s="73">
        <v>937.5</v>
      </c>
      <c r="D11" s="70">
        <f t="shared" si="0"/>
        <v>2.1333333333333333E-2</v>
      </c>
      <c r="E11" s="62"/>
      <c r="F11" s="62"/>
      <c r="G11" s="62"/>
    </row>
    <row r="12" spans="1:7" ht="14.4">
      <c r="A12" s="72" t="s">
        <v>68</v>
      </c>
      <c r="B12" s="68">
        <v>20</v>
      </c>
      <c r="C12" s="73">
        <v>637.5</v>
      </c>
      <c r="D12" s="70">
        <f t="shared" si="0"/>
        <v>3.1372549019607843E-2</v>
      </c>
      <c r="E12" s="62"/>
      <c r="F12" s="62"/>
      <c r="G12" s="62"/>
    </row>
    <row r="13" spans="1:7" ht="14.4">
      <c r="A13" s="72" t="s">
        <v>69</v>
      </c>
      <c r="B13" s="68">
        <v>15</v>
      </c>
      <c r="C13" s="73">
        <v>558</v>
      </c>
      <c r="D13" s="70">
        <f t="shared" si="0"/>
        <v>2.6881720430107527E-2</v>
      </c>
      <c r="E13" s="62"/>
      <c r="F13" s="62"/>
      <c r="G13" s="62"/>
    </row>
    <row r="14" spans="1:7" ht="14.4">
      <c r="A14" s="71">
        <v>41248</v>
      </c>
      <c r="B14" s="68">
        <v>13</v>
      </c>
      <c r="C14" s="73">
        <v>425</v>
      </c>
      <c r="D14" s="70">
        <f t="shared" si="0"/>
        <v>3.0588235294117649E-2</v>
      </c>
      <c r="E14" s="62"/>
      <c r="F14" s="62"/>
      <c r="G14" s="62"/>
    </row>
    <row r="15" spans="1:7" ht="14.4">
      <c r="A15" s="74"/>
      <c r="B15" s="62"/>
      <c r="C15" s="62"/>
      <c r="D15" s="62"/>
      <c r="E15" s="62"/>
      <c r="F15" s="62"/>
      <c r="G15" s="62"/>
    </row>
    <row r="16" spans="1:7" ht="19.5" customHeight="1">
      <c r="A16" s="118" t="s">
        <v>42</v>
      </c>
      <c r="B16" s="113"/>
      <c r="C16" s="113"/>
      <c r="D16" s="112"/>
      <c r="E16" s="62"/>
      <c r="F16" s="62"/>
      <c r="G16" s="62"/>
    </row>
    <row r="17" spans="1:7" ht="28.5" customHeight="1">
      <c r="A17" s="64" t="s">
        <v>43</v>
      </c>
      <c r="B17" s="64" t="s">
        <v>44</v>
      </c>
      <c r="C17" s="64" t="s">
        <v>45</v>
      </c>
      <c r="D17" s="66" t="s">
        <v>42</v>
      </c>
      <c r="E17" s="62"/>
      <c r="F17" s="62"/>
      <c r="G17" s="62"/>
    </row>
    <row r="18" spans="1:7" ht="14.4">
      <c r="A18" s="64">
        <v>2021</v>
      </c>
      <c r="B18" s="75">
        <v>6687.55</v>
      </c>
      <c r="C18" s="65"/>
      <c r="D18" s="65"/>
      <c r="E18" s="62"/>
      <c r="F18" s="62"/>
      <c r="G18" s="62"/>
    </row>
    <row r="19" spans="1:7" ht="14.4">
      <c r="A19" s="64">
        <v>2020</v>
      </c>
      <c r="B19" s="75">
        <v>5207.32</v>
      </c>
      <c r="C19" s="65"/>
      <c r="D19" s="65"/>
      <c r="E19" s="62"/>
      <c r="F19" s="62"/>
      <c r="G19" s="62"/>
    </row>
    <row r="20" spans="1:7" ht="14.4">
      <c r="A20" s="64">
        <v>2019</v>
      </c>
      <c r="B20" s="75">
        <v>4737.22</v>
      </c>
      <c r="C20" s="65"/>
      <c r="D20" s="65"/>
      <c r="E20" s="62"/>
      <c r="F20" s="62"/>
      <c r="G20" s="62"/>
    </row>
    <row r="21" spans="1:7" ht="14.4">
      <c r="A21" s="64">
        <v>2018</v>
      </c>
      <c r="B21" s="75">
        <v>3753.19</v>
      </c>
      <c r="C21" s="65"/>
      <c r="D21" s="65"/>
      <c r="E21" s="62"/>
      <c r="F21" s="62"/>
      <c r="G21" s="62"/>
    </row>
    <row r="22" spans="1:7" ht="14.4">
      <c r="A22" s="64">
        <v>2017</v>
      </c>
      <c r="B22" s="76">
        <v>4065.77</v>
      </c>
      <c r="C22" s="65"/>
      <c r="D22" s="65"/>
      <c r="E22" s="62"/>
      <c r="F22" s="62"/>
      <c r="G22" s="62"/>
    </row>
    <row r="23" spans="1:7" ht="14.4">
      <c r="A23" s="64">
        <v>2016</v>
      </c>
      <c r="B23" s="76">
        <v>3749.85</v>
      </c>
      <c r="C23" s="65"/>
      <c r="D23" s="65"/>
      <c r="E23" s="62"/>
      <c r="F23" s="62"/>
      <c r="G23" s="62"/>
    </row>
    <row r="24" spans="1:7" ht="14.4">
      <c r="A24" s="64">
        <v>2015</v>
      </c>
      <c r="B24" s="76">
        <v>3084.01</v>
      </c>
      <c r="C24" s="65"/>
      <c r="D24" s="65"/>
      <c r="E24" s="62"/>
      <c r="F24" s="62"/>
      <c r="G24" s="62"/>
    </row>
    <row r="25" spans="1:7" ht="14.4">
      <c r="A25" s="64">
        <v>2014</v>
      </c>
      <c r="B25" s="76">
        <v>2513.9699999999998</v>
      </c>
      <c r="C25" s="65"/>
      <c r="D25" s="65"/>
      <c r="E25" s="62"/>
      <c r="F25" s="62"/>
      <c r="G25" s="62"/>
    </row>
    <row r="26" spans="1:7" ht="14.4">
      <c r="A26" s="64">
        <v>2013</v>
      </c>
      <c r="B26" s="76">
        <v>2128.89</v>
      </c>
      <c r="C26" s="65"/>
      <c r="D26" s="65"/>
      <c r="E26" s="62"/>
      <c r="F26" s="62"/>
      <c r="G26" s="62"/>
    </row>
    <row r="27" spans="1:7" ht="14.4">
      <c r="A27" s="64">
        <v>2012</v>
      </c>
      <c r="B27" s="76">
        <v>1844.93</v>
      </c>
      <c r="C27" s="65"/>
      <c r="D27" s="65"/>
      <c r="E27" s="62"/>
      <c r="F27" s="62"/>
      <c r="G27" s="62"/>
    </row>
    <row r="28" spans="1:7" ht="14.4">
      <c r="A28" s="62"/>
      <c r="B28" s="62"/>
      <c r="C28" s="62"/>
      <c r="D28" s="62"/>
      <c r="E28" s="62"/>
      <c r="F28" s="62"/>
      <c r="G28" s="62"/>
    </row>
    <row r="29" spans="1:7" ht="14.4">
      <c r="A29" s="119" t="s">
        <v>46</v>
      </c>
      <c r="B29" s="113"/>
      <c r="C29" s="113"/>
      <c r="D29" s="112"/>
      <c r="E29" s="62"/>
      <c r="F29" s="62"/>
      <c r="G29" s="62"/>
    </row>
    <row r="30" spans="1:7" ht="28.8">
      <c r="A30" s="65" t="s">
        <v>43</v>
      </c>
      <c r="B30" s="64" t="s">
        <v>47</v>
      </c>
      <c r="C30" s="64" t="s">
        <v>48</v>
      </c>
      <c r="D30" s="66" t="s">
        <v>49</v>
      </c>
      <c r="E30" s="62"/>
      <c r="F30" s="62"/>
      <c r="G30" s="62"/>
    </row>
    <row r="31" spans="1:7" ht="14.4">
      <c r="A31" s="64">
        <v>2021</v>
      </c>
      <c r="B31" s="75">
        <v>6687.55</v>
      </c>
      <c r="C31" s="77">
        <f t="shared" ref="C31:C41" si="1">B31-B32</f>
        <v>1480.2300000000005</v>
      </c>
      <c r="D31" s="65">
        <f t="shared" ref="D31:D40" si="2">C31/B32</f>
        <v>0.28425946552161196</v>
      </c>
      <c r="E31" s="62"/>
      <c r="F31" s="62"/>
      <c r="G31" s="62"/>
    </row>
    <row r="32" spans="1:7" ht="14.4">
      <c r="A32" s="64">
        <v>2020</v>
      </c>
      <c r="B32" s="75">
        <v>5207.32</v>
      </c>
      <c r="C32" s="77">
        <f t="shared" si="1"/>
        <v>470.09999999999945</v>
      </c>
      <c r="D32" s="65">
        <f t="shared" si="2"/>
        <v>9.9235416552323819E-2</v>
      </c>
      <c r="E32" s="62"/>
      <c r="F32" s="62"/>
      <c r="G32" s="62"/>
    </row>
    <row r="33" spans="1:15" ht="14.4">
      <c r="A33" s="64">
        <v>2019</v>
      </c>
      <c r="B33" s="75">
        <v>4737.22</v>
      </c>
      <c r="C33" s="77">
        <f t="shared" si="1"/>
        <v>984.0300000000002</v>
      </c>
      <c r="D33" s="65">
        <f t="shared" si="2"/>
        <v>0.26218496798723223</v>
      </c>
      <c r="E33" s="62"/>
      <c r="F33" s="62"/>
      <c r="G33" s="62"/>
    </row>
    <row r="34" spans="1:15" ht="14.4">
      <c r="A34" s="64">
        <v>2018</v>
      </c>
      <c r="B34" s="75">
        <v>3753.19</v>
      </c>
      <c r="C34" s="77">
        <f t="shared" si="1"/>
        <v>-301.54999999999973</v>
      </c>
      <c r="D34" s="65">
        <f t="shared" si="2"/>
        <v>-7.4369749971638074E-2</v>
      </c>
      <c r="E34" s="62"/>
      <c r="F34" s="62"/>
      <c r="G34" s="62"/>
    </row>
    <row r="35" spans="1:15" ht="14.4">
      <c r="A35" s="64">
        <v>2017</v>
      </c>
      <c r="B35" s="75">
        <v>4054.74</v>
      </c>
      <c r="C35" s="77">
        <f t="shared" si="1"/>
        <v>312.25999999999976</v>
      </c>
      <c r="D35" s="65">
        <f t="shared" si="2"/>
        <v>8.3436651632072784E-2</v>
      </c>
      <c r="E35" s="62"/>
      <c r="F35" s="62"/>
      <c r="G35" s="62"/>
    </row>
    <row r="36" spans="1:15" ht="14.4">
      <c r="A36" s="64">
        <v>2016</v>
      </c>
      <c r="B36" s="75">
        <v>3742.48</v>
      </c>
      <c r="C36" s="77">
        <f t="shared" si="1"/>
        <v>643.24000000000024</v>
      </c>
      <c r="D36" s="65">
        <f t="shared" si="2"/>
        <v>0.207547656844904</v>
      </c>
      <c r="E36" s="62"/>
      <c r="F36" s="62"/>
      <c r="G36" s="62"/>
    </row>
    <row r="37" spans="1:15" ht="14.4">
      <c r="A37" s="64">
        <v>2015</v>
      </c>
      <c r="B37" s="75">
        <v>3099.24</v>
      </c>
      <c r="C37" s="77">
        <f t="shared" si="1"/>
        <v>573.77999999999975</v>
      </c>
      <c r="D37" s="65">
        <f t="shared" si="2"/>
        <v>0.22719821339478738</v>
      </c>
      <c r="E37" s="62"/>
      <c r="F37" s="62"/>
      <c r="G37" s="62"/>
    </row>
    <row r="38" spans="1:15" ht="14.4">
      <c r="A38" s="64">
        <v>2014</v>
      </c>
      <c r="B38" s="75">
        <v>2525.46</v>
      </c>
      <c r="C38" s="77">
        <f t="shared" si="1"/>
        <v>386.15000000000009</v>
      </c>
      <c r="D38" s="65">
        <f t="shared" si="2"/>
        <v>0.18050212451678349</v>
      </c>
      <c r="E38" s="62"/>
      <c r="F38" s="62"/>
      <c r="G38" s="62"/>
    </row>
    <row r="39" spans="1:15" ht="14.4">
      <c r="A39" s="64">
        <v>2013</v>
      </c>
      <c r="B39" s="75">
        <v>2139.31</v>
      </c>
      <c r="C39" s="77">
        <f t="shared" si="1"/>
        <v>282.11999999999989</v>
      </c>
      <c r="D39" s="65">
        <f t="shared" si="2"/>
        <v>0.15190691313220503</v>
      </c>
      <c r="E39" s="62"/>
      <c r="F39" s="62"/>
      <c r="G39" s="62"/>
    </row>
    <row r="40" spans="1:15" ht="14.4">
      <c r="A40" s="64">
        <v>2012</v>
      </c>
      <c r="B40" s="75">
        <v>1857.19</v>
      </c>
      <c r="C40" s="77">
        <f t="shared" si="1"/>
        <v>538.67000000000007</v>
      </c>
      <c r="D40" s="65">
        <f t="shared" si="2"/>
        <v>0.40854139489730917</v>
      </c>
      <c r="E40" s="62"/>
      <c r="F40" s="62"/>
      <c r="G40" s="62"/>
    </row>
    <row r="41" spans="1:15" ht="14.4">
      <c r="A41" s="68">
        <v>2011</v>
      </c>
      <c r="B41" s="78">
        <v>1318.52</v>
      </c>
      <c r="C41" s="77">
        <f t="shared" si="1"/>
        <v>1318.52</v>
      </c>
      <c r="D41" s="65"/>
      <c r="E41" s="62"/>
      <c r="F41" s="62"/>
      <c r="G41" s="62"/>
    </row>
    <row r="42" spans="1:15" ht="14.4">
      <c r="A42" s="62"/>
      <c r="B42" s="62"/>
      <c r="C42" s="62"/>
      <c r="D42" s="62"/>
      <c r="E42" s="62"/>
      <c r="F42" s="62"/>
      <c r="G42" s="62"/>
    </row>
    <row r="43" spans="1:15" ht="14.4">
      <c r="A43" s="119" t="s">
        <v>52</v>
      </c>
      <c r="B43" s="113"/>
      <c r="C43" s="113"/>
      <c r="D43" s="113"/>
      <c r="E43" s="113"/>
      <c r="F43" s="113"/>
      <c r="G43" s="112"/>
    </row>
    <row r="44" spans="1:15" ht="33.75" customHeight="1">
      <c r="A44" s="116" t="s">
        <v>53</v>
      </c>
      <c r="B44" s="113"/>
      <c r="C44" s="112"/>
      <c r="D44" s="120" t="s">
        <v>29</v>
      </c>
      <c r="E44" s="113"/>
      <c r="F44" s="113"/>
      <c r="G44" s="112"/>
      <c r="H44" s="41"/>
      <c r="I44" s="41"/>
      <c r="J44" s="41"/>
      <c r="K44" s="41"/>
      <c r="L44" s="41"/>
      <c r="M44" s="41"/>
      <c r="N44" s="41"/>
      <c r="O44" s="41"/>
    </row>
    <row r="45" spans="1:15" ht="57.6">
      <c r="A45" s="65" t="s">
        <v>43</v>
      </c>
      <c r="B45" s="64" t="s">
        <v>44</v>
      </c>
      <c r="C45" s="64" t="s">
        <v>70</v>
      </c>
      <c r="D45" s="64" t="s">
        <v>55</v>
      </c>
      <c r="E45" s="64" t="s">
        <v>56</v>
      </c>
      <c r="F45" s="79" t="s">
        <v>57</v>
      </c>
      <c r="G45" s="66" t="s">
        <v>52</v>
      </c>
    </row>
    <row r="46" spans="1:15" ht="14.4">
      <c r="A46" s="64">
        <v>2021</v>
      </c>
      <c r="B46" s="75">
        <v>6687.55</v>
      </c>
      <c r="C46" s="75">
        <v>10723.77</v>
      </c>
      <c r="D46" s="75">
        <v>6125.31</v>
      </c>
      <c r="E46" s="75">
        <v>1088.8900000000001</v>
      </c>
      <c r="F46" s="80">
        <f t="shared" ref="F46:F55" si="3">D46-E46</f>
        <v>5036.42</v>
      </c>
      <c r="G46" s="81">
        <f t="shared" ref="G46:G55" si="4">B46-C46-F46</f>
        <v>-9072.64</v>
      </c>
    </row>
    <row r="47" spans="1:15" ht="14.4">
      <c r="A47" s="64">
        <v>2020</v>
      </c>
      <c r="B47" s="75">
        <v>5207.32</v>
      </c>
      <c r="C47" s="75">
        <v>8514.11</v>
      </c>
      <c r="D47" s="75">
        <v>4661.17</v>
      </c>
      <c r="E47" s="82">
        <v>902.94</v>
      </c>
      <c r="F47" s="80">
        <f t="shared" si="3"/>
        <v>3758.23</v>
      </c>
      <c r="G47" s="81">
        <f t="shared" si="4"/>
        <v>-7065.02</v>
      </c>
    </row>
    <row r="48" spans="1:15" ht="14.4">
      <c r="A48" s="64">
        <v>2019</v>
      </c>
      <c r="B48" s="75">
        <v>4737.22</v>
      </c>
      <c r="C48" s="75">
        <v>8040.18</v>
      </c>
      <c r="D48" s="75">
        <v>4647.49</v>
      </c>
      <c r="E48" s="82">
        <v>832.52</v>
      </c>
      <c r="F48" s="80">
        <f t="shared" si="3"/>
        <v>3814.97</v>
      </c>
      <c r="G48" s="81">
        <f t="shared" si="4"/>
        <v>-7117.93</v>
      </c>
    </row>
    <row r="49" spans="1:7" ht="14.4">
      <c r="A49" s="64">
        <v>2018</v>
      </c>
      <c r="B49" s="75">
        <v>3753.19</v>
      </c>
      <c r="C49" s="75">
        <v>6807.78</v>
      </c>
      <c r="D49" s="75">
        <v>4553.91</v>
      </c>
      <c r="E49" s="82">
        <v>640.49</v>
      </c>
      <c r="F49" s="80">
        <f t="shared" si="3"/>
        <v>3913.42</v>
      </c>
      <c r="G49" s="81">
        <f t="shared" si="4"/>
        <v>-6968.01</v>
      </c>
    </row>
    <row r="50" spans="1:7" ht="14.4">
      <c r="A50" s="64">
        <v>2017</v>
      </c>
      <c r="B50" s="76">
        <v>4065.77</v>
      </c>
      <c r="C50" s="75">
        <v>6210.08</v>
      </c>
      <c r="D50" s="75">
        <v>4553.91</v>
      </c>
      <c r="E50" s="82">
        <v>655.84</v>
      </c>
      <c r="F50" s="80">
        <f t="shared" si="3"/>
        <v>3898.0699999999997</v>
      </c>
      <c r="G50" s="81">
        <f t="shared" si="4"/>
        <v>-6042.3799999999992</v>
      </c>
    </row>
    <row r="51" spans="1:7" ht="14.4">
      <c r="A51" s="64">
        <v>2016</v>
      </c>
      <c r="B51" s="76">
        <v>3749.85</v>
      </c>
      <c r="C51" s="75">
        <v>5027.5</v>
      </c>
      <c r="D51" s="75">
        <v>3119.12</v>
      </c>
      <c r="E51" s="82">
        <v>516.12</v>
      </c>
      <c r="F51" s="80">
        <f t="shared" si="3"/>
        <v>2603</v>
      </c>
      <c r="G51" s="81">
        <f t="shared" si="4"/>
        <v>-3880.65</v>
      </c>
    </row>
    <row r="52" spans="1:7" ht="14.4">
      <c r="A52" s="64">
        <v>2015</v>
      </c>
      <c r="B52" s="76">
        <v>3084.01</v>
      </c>
      <c r="C52" s="75">
        <v>4474.7700000000004</v>
      </c>
      <c r="D52" s="75">
        <v>2795.98</v>
      </c>
      <c r="E52" s="82">
        <v>772.32</v>
      </c>
      <c r="F52" s="80">
        <f t="shared" si="3"/>
        <v>2023.6599999999999</v>
      </c>
      <c r="G52" s="81">
        <f t="shared" si="4"/>
        <v>-3414.42</v>
      </c>
    </row>
    <row r="53" spans="1:7" ht="14.4">
      <c r="A53" s="64">
        <v>2014</v>
      </c>
      <c r="B53" s="76">
        <v>2513.9699999999998</v>
      </c>
      <c r="C53" s="75">
        <v>3783.96</v>
      </c>
      <c r="D53" s="75">
        <v>2296.04</v>
      </c>
      <c r="E53" s="82">
        <v>623.14</v>
      </c>
      <c r="F53" s="80">
        <f t="shared" si="3"/>
        <v>1672.9</v>
      </c>
      <c r="G53" s="81">
        <f t="shared" si="4"/>
        <v>-2942.8900000000003</v>
      </c>
    </row>
    <row r="54" spans="1:7" ht="14.4">
      <c r="A54" s="64">
        <v>2013</v>
      </c>
      <c r="B54" s="76">
        <v>2128.89</v>
      </c>
      <c r="C54" s="75">
        <v>3195.91</v>
      </c>
      <c r="D54" s="75">
        <v>1873.91</v>
      </c>
      <c r="E54" s="82">
        <v>551.59</v>
      </c>
      <c r="F54" s="80">
        <f t="shared" si="3"/>
        <v>1322.3200000000002</v>
      </c>
      <c r="G54" s="81">
        <f t="shared" si="4"/>
        <v>-2389.34</v>
      </c>
    </row>
    <row r="55" spans="1:7" ht="14.4">
      <c r="A55" s="64">
        <v>2012</v>
      </c>
      <c r="B55" s="76">
        <v>1844.93</v>
      </c>
      <c r="C55" s="75">
        <v>2802.97</v>
      </c>
      <c r="D55" s="75">
        <v>1751.35</v>
      </c>
      <c r="E55" s="82">
        <v>550.41999999999996</v>
      </c>
      <c r="F55" s="80">
        <f t="shared" si="3"/>
        <v>1200.9299999999998</v>
      </c>
      <c r="G55" s="81">
        <f t="shared" si="4"/>
        <v>-2158.9699999999993</v>
      </c>
    </row>
    <row r="56" spans="1:7" ht="14.4">
      <c r="A56" s="48"/>
    </row>
  </sheetData>
  <mergeCells count="7">
    <mergeCell ref="A44:C44"/>
    <mergeCell ref="A1:D1"/>
    <mergeCell ref="A3:D3"/>
    <mergeCell ref="A16:D16"/>
    <mergeCell ref="A29:D29"/>
    <mergeCell ref="D44:G44"/>
    <mergeCell ref="A43:G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B55"/>
  <sheetViews>
    <sheetView workbookViewId="0"/>
  </sheetViews>
  <sheetFormatPr defaultColWidth="12.59765625" defaultRowHeight="15" customHeight="1"/>
  <cols>
    <col min="1" max="1" width="20.3984375" customWidth="1"/>
    <col min="2" max="2" width="18.69921875" customWidth="1"/>
  </cols>
  <sheetData>
    <row r="1" spans="1:2">
      <c r="A1" s="111" t="s">
        <v>58</v>
      </c>
      <c r="B1" s="112"/>
    </row>
    <row r="2" spans="1:2">
      <c r="A2" s="83" t="s">
        <v>43</v>
      </c>
      <c r="B2" s="83" t="s">
        <v>59</v>
      </c>
    </row>
    <row r="3" spans="1:2">
      <c r="A3" s="49">
        <v>2021</v>
      </c>
      <c r="B3" s="84">
        <v>4.7732696897374704E-3</v>
      </c>
    </row>
    <row r="4" spans="1:2">
      <c r="A4" s="49">
        <v>2020</v>
      </c>
      <c r="B4" s="84">
        <v>7.2743805410320529E-3</v>
      </c>
    </row>
    <row r="5" spans="1:2">
      <c r="A5" s="49">
        <v>2019</v>
      </c>
      <c r="B5" s="84">
        <v>9.2512286788089051E-3</v>
      </c>
    </row>
    <row r="6" spans="1:2">
      <c r="A6" s="49">
        <v>2018</v>
      </c>
      <c r="B6" s="84">
        <v>8.6206896551724137E-3</v>
      </c>
    </row>
    <row r="7" spans="1:2">
      <c r="A7" s="49">
        <v>2017</v>
      </c>
      <c r="B7" s="84">
        <v>1.824817518248175E-2</v>
      </c>
    </row>
    <row r="8" spans="1:2">
      <c r="A8" s="49">
        <v>2016</v>
      </c>
      <c r="B8" s="84">
        <v>1.0384215991692628E-2</v>
      </c>
    </row>
    <row r="9" spans="1:2">
      <c r="A9" s="49">
        <v>2015</v>
      </c>
      <c r="B9" s="84">
        <v>2.1333333333333333E-2</v>
      </c>
    </row>
    <row r="10" spans="1:2">
      <c r="A10" s="49">
        <v>2014</v>
      </c>
      <c r="B10" s="84">
        <v>3.1372549019607843E-2</v>
      </c>
    </row>
    <row r="11" spans="1:2">
      <c r="A11" s="49">
        <v>2013</v>
      </c>
      <c r="B11" s="84">
        <v>2.6881720430107527E-2</v>
      </c>
    </row>
    <row r="12" spans="1:2">
      <c r="A12" s="49">
        <v>2012</v>
      </c>
      <c r="B12" s="84">
        <v>3.0588235294117649E-2</v>
      </c>
    </row>
    <row r="13" spans="1:2">
      <c r="A13" s="85"/>
      <c r="B13" s="86"/>
    </row>
    <row r="14" spans="1:2" ht="15" customHeight="1">
      <c r="A14" s="122" t="s">
        <v>42</v>
      </c>
      <c r="B14" s="112"/>
    </row>
    <row r="15" spans="1:2" ht="15" customHeight="1">
      <c r="A15" s="64" t="s">
        <v>43</v>
      </c>
      <c r="B15" s="65" t="s">
        <v>42</v>
      </c>
    </row>
    <row r="16" spans="1:2" ht="15" customHeight="1">
      <c r="A16" s="64">
        <v>2021</v>
      </c>
      <c r="B16" s="87"/>
    </row>
    <row r="17" spans="1:2" ht="14.4">
      <c r="A17" s="64">
        <v>2020</v>
      </c>
      <c r="B17" s="87"/>
    </row>
    <row r="18" spans="1:2" ht="14.4">
      <c r="A18" s="64">
        <v>2019</v>
      </c>
      <c r="B18" s="87"/>
    </row>
    <row r="19" spans="1:2" ht="14.4">
      <c r="A19" s="64">
        <v>2018</v>
      </c>
      <c r="B19" s="87"/>
    </row>
    <row r="20" spans="1:2" ht="14.4">
      <c r="A20" s="64">
        <v>2017</v>
      </c>
      <c r="B20" s="87"/>
    </row>
    <row r="21" spans="1:2" ht="14.4">
      <c r="A21" s="64">
        <v>2016</v>
      </c>
      <c r="B21" s="87"/>
    </row>
    <row r="22" spans="1:2" ht="14.4">
      <c r="A22" s="64">
        <v>2015</v>
      </c>
      <c r="B22" s="87"/>
    </row>
    <row r="23" spans="1:2" ht="14.4">
      <c r="A23" s="64">
        <v>2014</v>
      </c>
      <c r="B23" s="87"/>
    </row>
    <row r="24" spans="1:2" ht="14.4">
      <c r="A24" s="64">
        <v>2013</v>
      </c>
      <c r="B24" s="87"/>
    </row>
    <row r="25" spans="1:2" ht="14.4">
      <c r="A25" s="64">
        <v>2012</v>
      </c>
      <c r="B25" s="87"/>
    </row>
    <row r="26" spans="1:2" ht="14.4">
      <c r="A26" s="88"/>
      <c r="B26" s="89"/>
    </row>
    <row r="27" spans="1:2" ht="14.4">
      <c r="A27" s="122" t="s">
        <v>46</v>
      </c>
      <c r="B27" s="112"/>
    </row>
    <row r="28" spans="1:2" ht="14.4">
      <c r="A28" s="65" t="s">
        <v>43</v>
      </c>
      <c r="B28" s="64" t="s">
        <v>60</v>
      </c>
    </row>
    <row r="29" spans="1:2" ht="14.4">
      <c r="A29" s="64">
        <v>2021</v>
      </c>
      <c r="B29" s="90">
        <v>0.28425946552161196</v>
      </c>
    </row>
    <row r="30" spans="1:2" ht="14.4">
      <c r="A30" s="64">
        <v>2020</v>
      </c>
      <c r="B30" s="90">
        <v>9.9235416552323819E-2</v>
      </c>
    </row>
    <row r="31" spans="1:2" ht="14.4">
      <c r="A31" s="64">
        <v>2019</v>
      </c>
      <c r="B31" s="90">
        <v>0.26218496798723223</v>
      </c>
    </row>
    <row r="32" spans="1:2" ht="14.4">
      <c r="A32" s="64">
        <v>2018</v>
      </c>
      <c r="B32" s="90">
        <v>-7.4369749971638074E-2</v>
      </c>
    </row>
    <row r="33" spans="1:2" ht="14.4">
      <c r="A33" s="64">
        <v>2017</v>
      </c>
      <c r="B33" s="90">
        <v>8.3436651632072784E-2</v>
      </c>
    </row>
    <row r="34" spans="1:2" ht="14.4">
      <c r="A34" s="64">
        <v>2016</v>
      </c>
      <c r="B34" s="90">
        <v>0.207547656844904</v>
      </c>
    </row>
    <row r="35" spans="1:2" ht="14.4">
      <c r="A35" s="64">
        <v>2015</v>
      </c>
      <c r="B35" s="90">
        <v>0.22719821339478738</v>
      </c>
    </row>
    <row r="36" spans="1:2" ht="14.4">
      <c r="A36" s="64">
        <v>2014</v>
      </c>
      <c r="B36" s="90">
        <v>0.18050212451678349</v>
      </c>
    </row>
    <row r="37" spans="1:2" ht="14.4">
      <c r="A37" s="64">
        <v>2013</v>
      </c>
      <c r="B37" s="90">
        <v>0.15190691313220503</v>
      </c>
    </row>
    <row r="38" spans="1:2" ht="14.4">
      <c r="A38" s="64">
        <v>2012</v>
      </c>
      <c r="B38" s="90">
        <v>0.40854139489730917</v>
      </c>
    </row>
    <row r="39" spans="1:2" ht="14.4">
      <c r="A39" s="88"/>
      <c r="B39" s="62"/>
    </row>
    <row r="40" spans="1:2" ht="13.8">
      <c r="A40" s="121" t="s">
        <v>50</v>
      </c>
      <c r="B40" s="112"/>
    </row>
    <row r="41" spans="1:2" ht="14.4">
      <c r="A41" s="68" t="s">
        <v>71</v>
      </c>
      <c r="B41" s="65"/>
    </row>
    <row r="42" spans="1:2" ht="14.4">
      <c r="A42" s="91"/>
      <c r="B42" s="62"/>
    </row>
    <row r="43" spans="1:2" ht="13.8">
      <c r="A43" s="121" t="s">
        <v>52</v>
      </c>
      <c r="B43" s="112"/>
    </row>
    <row r="44" spans="1:2" ht="14.4">
      <c r="A44" s="65" t="s">
        <v>43</v>
      </c>
      <c r="B44" s="64" t="s">
        <v>52</v>
      </c>
    </row>
    <row r="45" spans="1:2" ht="14.4">
      <c r="A45" s="64">
        <v>2021</v>
      </c>
      <c r="B45" s="81">
        <v>-9072.64</v>
      </c>
    </row>
    <row r="46" spans="1:2" ht="14.4">
      <c r="A46" s="64">
        <v>2020</v>
      </c>
      <c r="B46" s="81">
        <v>-7065.02</v>
      </c>
    </row>
    <row r="47" spans="1:2" ht="14.4">
      <c r="A47" s="64">
        <v>2019</v>
      </c>
      <c r="B47" s="81">
        <v>-7117.93</v>
      </c>
    </row>
    <row r="48" spans="1:2" ht="14.4">
      <c r="A48" s="64">
        <v>2018</v>
      </c>
      <c r="B48" s="81">
        <v>-6968.01</v>
      </c>
    </row>
    <row r="49" spans="1:2" ht="14.4">
      <c r="A49" s="64">
        <v>2017</v>
      </c>
      <c r="B49" s="81">
        <v>-6042.3799999999992</v>
      </c>
    </row>
    <row r="50" spans="1:2" ht="14.4">
      <c r="A50" s="64">
        <v>2016</v>
      </c>
      <c r="B50" s="81">
        <v>-3880.65</v>
      </c>
    </row>
    <row r="51" spans="1:2" ht="14.4">
      <c r="A51" s="64">
        <v>2015</v>
      </c>
      <c r="B51" s="81">
        <v>-3414.42</v>
      </c>
    </row>
    <row r="52" spans="1:2" ht="14.4">
      <c r="A52" s="64">
        <v>2014</v>
      </c>
      <c r="B52" s="81">
        <v>-2942.8900000000003</v>
      </c>
    </row>
    <row r="53" spans="1:2" ht="14.4">
      <c r="A53" s="64">
        <v>2013</v>
      </c>
      <c r="B53" s="81">
        <v>-2389.34</v>
      </c>
    </row>
    <row r="54" spans="1:2" ht="14.4">
      <c r="A54" s="64">
        <v>2012</v>
      </c>
      <c r="B54" s="81">
        <v>-2158.9699999999993</v>
      </c>
    </row>
    <row r="55" spans="1:2" ht="14.4">
      <c r="A55" s="48"/>
      <c r="B55" s="92"/>
    </row>
  </sheetData>
  <mergeCells count="5">
    <mergeCell ref="A1:B1"/>
    <mergeCell ref="A40:B40"/>
    <mergeCell ref="A14:B14"/>
    <mergeCell ref="A27:B27"/>
    <mergeCell ref="A43:B4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0"/>
  <sheetViews>
    <sheetView workbookViewId="0"/>
  </sheetViews>
  <sheetFormatPr defaultColWidth="12.59765625" defaultRowHeight="15" customHeight="1"/>
  <cols>
    <col min="1" max="1" width="13.19921875" customWidth="1"/>
    <col min="2" max="2" width="9.69921875" customWidth="1"/>
    <col min="3" max="3" width="8.8984375" customWidth="1"/>
    <col min="4" max="4" width="7.59765625" customWidth="1"/>
    <col min="5" max="5" width="10.09765625" customWidth="1"/>
    <col min="6" max="6" width="30.3984375" customWidth="1"/>
    <col min="7" max="9" width="7.59765625" customWidth="1"/>
    <col min="10" max="10" width="8.59765625" customWidth="1"/>
    <col min="11" max="26" width="7.59765625" customWidth="1"/>
  </cols>
  <sheetData>
    <row r="1" spans="1:11" ht="14.25" customHeight="1">
      <c r="A1" s="123" t="s">
        <v>35</v>
      </c>
      <c r="B1" s="108"/>
      <c r="C1" s="123" t="s">
        <v>72</v>
      </c>
      <c r="D1" s="124"/>
      <c r="E1" s="124"/>
      <c r="F1" s="108"/>
    </row>
    <row r="2" spans="1:11" ht="14.25" customHeight="1">
      <c r="A2" s="48" t="s">
        <v>37</v>
      </c>
      <c r="B2" s="41"/>
      <c r="C2" s="41"/>
      <c r="D2" s="41"/>
      <c r="E2" s="41"/>
      <c r="F2" s="41"/>
    </row>
    <row r="3" spans="1:11" ht="14.25" customHeight="1">
      <c r="A3" s="48" t="s">
        <v>38</v>
      </c>
      <c r="B3" s="20" t="s">
        <v>39</v>
      </c>
      <c r="D3" s="48" t="s">
        <v>40</v>
      </c>
      <c r="E3" s="93" t="s">
        <v>41</v>
      </c>
    </row>
    <row r="4" spans="1:11" ht="14.25" customHeight="1">
      <c r="A4" s="85">
        <v>44343</v>
      </c>
      <c r="B4" s="53">
        <v>2</v>
      </c>
      <c r="C4" s="48"/>
      <c r="D4" s="53">
        <v>690</v>
      </c>
      <c r="E4" s="86">
        <f t="shared" ref="E4:E16" si="0">B4/D4</f>
        <v>2.8985507246376812E-3</v>
      </c>
      <c r="F4" s="48"/>
      <c r="I4" s="94"/>
      <c r="J4" s="95"/>
      <c r="K4" s="95"/>
    </row>
    <row r="5" spans="1:11" ht="14.25" customHeight="1">
      <c r="A5" s="85">
        <v>44225</v>
      </c>
      <c r="B5" s="53">
        <v>5.5</v>
      </c>
      <c r="C5" s="48"/>
      <c r="D5" s="53">
        <v>586</v>
      </c>
      <c r="E5" s="86">
        <f t="shared" si="0"/>
        <v>9.3856655290102398E-3</v>
      </c>
      <c r="F5" s="48"/>
      <c r="I5" s="96"/>
      <c r="J5" s="97"/>
      <c r="K5" s="97"/>
    </row>
    <row r="6" spans="1:11" ht="14.25" customHeight="1">
      <c r="A6" s="85">
        <v>43978</v>
      </c>
      <c r="B6" s="53">
        <v>1</v>
      </c>
      <c r="C6" s="48"/>
      <c r="D6" s="53">
        <v>494</v>
      </c>
      <c r="E6" s="86">
        <f t="shared" si="0"/>
        <v>2.0242914979757085E-3</v>
      </c>
      <c r="F6" s="48"/>
      <c r="I6" s="96"/>
      <c r="J6" s="97"/>
      <c r="K6" s="97"/>
    </row>
    <row r="7" spans="1:11" ht="14.25" customHeight="1">
      <c r="A7" s="85">
        <v>43867</v>
      </c>
      <c r="B7" s="53">
        <v>3</v>
      </c>
      <c r="C7" s="48"/>
      <c r="D7" s="53">
        <v>430</v>
      </c>
      <c r="E7" s="86">
        <f t="shared" si="0"/>
        <v>6.9767441860465115E-3</v>
      </c>
      <c r="F7" s="48"/>
      <c r="I7" s="96"/>
      <c r="J7" s="97"/>
      <c r="K7" s="97"/>
    </row>
    <row r="8" spans="1:11" ht="14.25" customHeight="1">
      <c r="A8" s="85">
        <v>43613</v>
      </c>
      <c r="B8" s="53">
        <v>2.75</v>
      </c>
      <c r="C8" s="48"/>
      <c r="D8" s="53">
        <v>409</v>
      </c>
      <c r="E8" s="86">
        <f t="shared" si="0"/>
        <v>6.7237163814180927E-3</v>
      </c>
      <c r="F8" s="48"/>
      <c r="I8" s="96"/>
      <c r="J8" s="97"/>
      <c r="K8" s="97"/>
    </row>
    <row r="9" spans="1:11" ht="14.25" customHeight="1">
      <c r="A9" s="85">
        <v>43245</v>
      </c>
      <c r="B9" s="53">
        <v>2</v>
      </c>
      <c r="C9" s="48"/>
      <c r="D9" s="53">
        <v>466</v>
      </c>
      <c r="E9" s="86">
        <f t="shared" si="0"/>
        <v>4.2918454935622317E-3</v>
      </c>
      <c r="F9" s="48"/>
      <c r="I9" s="96"/>
      <c r="J9" s="97"/>
      <c r="K9" s="97"/>
    </row>
    <row r="10" spans="1:11" ht="14.25" customHeight="1">
      <c r="A10" s="85">
        <v>42887</v>
      </c>
      <c r="B10" s="53">
        <v>3.5</v>
      </c>
      <c r="C10" s="48"/>
      <c r="D10" s="53">
        <v>515</v>
      </c>
      <c r="E10" s="86">
        <f t="shared" si="0"/>
        <v>6.7961165048543689E-3</v>
      </c>
      <c r="F10" s="48"/>
      <c r="I10" s="96"/>
      <c r="J10" s="97"/>
      <c r="K10" s="97"/>
    </row>
    <row r="11" spans="1:11" ht="14.25" customHeight="1">
      <c r="A11" s="85">
        <v>42521</v>
      </c>
      <c r="B11" s="53">
        <v>1</v>
      </c>
      <c r="C11" s="48"/>
      <c r="D11" s="53">
        <v>737</v>
      </c>
      <c r="E11" s="86">
        <f t="shared" si="0"/>
        <v>1.3568521031207597E-3</v>
      </c>
      <c r="F11" s="48"/>
      <c r="I11" s="96"/>
      <c r="J11" s="97"/>
      <c r="K11" s="97"/>
    </row>
    <row r="12" spans="1:11" ht="14.25" customHeight="1">
      <c r="A12" s="85">
        <v>42227</v>
      </c>
      <c r="B12" s="53">
        <v>3</v>
      </c>
      <c r="C12" s="48"/>
      <c r="D12" s="53">
        <v>815</v>
      </c>
      <c r="E12" s="86">
        <f t="shared" si="0"/>
        <v>3.6809815950920245E-3</v>
      </c>
      <c r="F12" s="48"/>
      <c r="I12" s="96"/>
      <c r="J12" s="97"/>
      <c r="K12" s="97"/>
    </row>
    <row r="13" spans="1:11" ht="14.25" customHeight="1">
      <c r="A13" s="85">
        <v>41864</v>
      </c>
      <c r="B13" s="53">
        <v>1.5</v>
      </c>
      <c r="C13" s="48"/>
      <c r="D13" s="53">
        <v>760</v>
      </c>
      <c r="E13" s="86">
        <f t="shared" si="0"/>
        <v>1.9736842105263159E-3</v>
      </c>
      <c r="F13" s="48"/>
      <c r="I13" s="96"/>
      <c r="J13" s="97"/>
      <c r="K13" s="97"/>
    </row>
    <row r="14" spans="1:11" ht="14.25" customHeight="1">
      <c r="A14" s="85">
        <v>41422</v>
      </c>
      <c r="B14" s="53">
        <v>2.5</v>
      </c>
      <c r="C14" s="48"/>
      <c r="D14" s="53">
        <v>522</v>
      </c>
      <c r="E14" s="86">
        <f t="shared" si="0"/>
        <v>4.7892720306513406E-3</v>
      </c>
      <c r="F14" s="48"/>
      <c r="I14" s="96"/>
      <c r="J14" s="97"/>
      <c r="K14" s="97"/>
    </row>
    <row r="15" spans="1:11" ht="14.25" customHeight="1">
      <c r="A15" s="85">
        <v>41128</v>
      </c>
      <c r="B15" s="53">
        <v>4.25</v>
      </c>
      <c r="C15" s="48"/>
      <c r="D15" s="53">
        <v>330</v>
      </c>
      <c r="E15" s="86">
        <f t="shared" si="0"/>
        <v>1.2878787878787878E-2</v>
      </c>
      <c r="F15" s="48"/>
      <c r="I15" s="96"/>
      <c r="J15" s="97"/>
      <c r="K15" s="97"/>
    </row>
    <row r="16" spans="1:11" ht="14.25" customHeight="1">
      <c r="A16" s="85">
        <v>40693</v>
      </c>
      <c r="B16" s="53">
        <v>3.5</v>
      </c>
      <c r="C16" s="48"/>
      <c r="D16" s="53">
        <v>220</v>
      </c>
      <c r="E16" s="86">
        <f t="shared" si="0"/>
        <v>1.5909090909090907E-2</v>
      </c>
      <c r="F16" s="48"/>
    </row>
    <row r="17" spans="1:6" ht="14.25" customHeight="1">
      <c r="A17" s="48"/>
      <c r="B17" s="48"/>
      <c r="C17" s="48"/>
      <c r="D17" s="48"/>
      <c r="E17" s="48"/>
      <c r="F17" s="48"/>
    </row>
    <row r="18" spans="1:6" ht="14.25" customHeight="1">
      <c r="A18" s="93" t="s">
        <v>42</v>
      </c>
      <c r="B18" s="48"/>
      <c r="C18" s="48"/>
      <c r="D18" s="48"/>
      <c r="E18" s="48"/>
      <c r="F18" s="48"/>
    </row>
    <row r="19" spans="1:6" ht="14.25" customHeight="1">
      <c r="A19" s="48" t="s">
        <v>43</v>
      </c>
      <c r="B19" s="48" t="s">
        <v>44</v>
      </c>
      <c r="C19" s="48" t="s">
        <v>45</v>
      </c>
      <c r="D19" s="93" t="s">
        <v>42</v>
      </c>
      <c r="E19" s="48"/>
      <c r="F19" s="48"/>
    </row>
    <row r="20" spans="1:6" ht="14.25" customHeight="1">
      <c r="A20" s="48">
        <v>2021</v>
      </c>
      <c r="B20" s="53">
        <v>2152.6999999999998</v>
      </c>
      <c r="C20" s="92">
        <v>1559.06</v>
      </c>
      <c r="D20" s="98">
        <f t="shared" ref="D20:D30" si="1">C20/B20</f>
        <v>0.72423468202722163</v>
      </c>
      <c r="E20" s="53"/>
    </row>
    <row r="21" spans="1:6" ht="14.25" customHeight="1">
      <c r="A21" s="48">
        <v>2020</v>
      </c>
      <c r="B21" s="53">
        <v>3253</v>
      </c>
      <c r="C21" s="92">
        <v>1378.96</v>
      </c>
      <c r="D21" s="98">
        <f t="shared" si="1"/>
        <v>0.42390408853366124</v>
      </c>
      <c r="E21" s="53"/>
    </row>
    <row r="22" spans="1:6" ht="14.25" customHeight="1">
      <c r="A22" s="48">
        <v>2019</v>
      </c>
      <c r="B22" s="53">
        <v>719.45</v>
      </c>
      <c r="C22" s="92">
        <v>479.16</v>
      </c>
      <c r="D22" s="98">
        <f t="shared" si="1"/>
        <v>0.6660087566891375</v>
      </c>
      <c r="E22" s="53"/>
    </row>
    <row r="23" spans="1:6" ht="14.25" customHeight="1">
      <c r="A23" s="48">
        <v>2018</v>
      </c>
      <c r="B23" s="53">
        <v>280.25</v>
      </c>
      <c r="C23" s="92">
        <v>797.74</v>
      </c>
      <c r="D23" s="98">
        <f t="shared" si="1"/>
        <v>2.846529884032114</v>
      </c>
      <c r="E23" s="53"/>
    </row>
    <row r="24" spans="1:6" ht="14.25" customHeight="1">
      <c r="A24" s="48">
        <v>2017</v>
      </c>
      <c r="B24" s="53">
        <v>-16.8</v>
      </c>
      <c r="C24" s="92">
        <v>240.68</v>
      </c>
      <c r="D24" s="98">
        <f t="shared" si="1"/>
        <v>-14.326190476190476</v>
      </c>
      <c r="E24" s="53"/>
    </row>
    <row r="25" spans="1:6" ht="14.25" customHeight="1">
      <c r="A25" s="48">
        <v>2016</v>
      </c>
      <c r="B25" s="53">
        <v>-1067</v>
      </c>
      <c r="C25" s="92">
        <v>240.68</v>
      </c>
      <c r="D25" s="98">
        <f t="shared" si="1"/>
        <v>-0.22556701030927837</v>
      </c>
      <c r="E25" s="53"/>
    </row>
    <row r="26" spans="1:6" ht="14.25" customHeight="1">
      <c r="A26" s="48">
        <v>2015</v>
      </c>
      <c r="B26" s="53">
        <v>-1558</v>
      </c>
      <c r="C26" s="92">
        <v>721.95</v>
      </c>
      <c r="D26" s="98">
        <f t="shared" si="1"/>
        <v>-0.46338254172015408</v>
      </c>
      <c r="E26" s="53"/>
    </row>
    <row r="27" spans="1:6" ht="14.25" customHeight="1">
      <c r="A27" s="48">
        <v>2014</v>
      </c>
      <c r="B27" s="53">
        <v>-2801</v>
      </c>
      <c r="C27" s="92">
        <v>310.67</v>
      </c>
      <c r="D27" s="98">
        <f t="shared" si="1"/>
        <v>-0.11091395930024991</v>
      </c>
      <c r="E27" s="53"/>
    </row>
    <row r="28" spans="1:6" ht="14.25" customHeight="1">
      <c r="A28" s="48">
        <v>2013</v>
      </c>
      <c r="B28" s="53">
        <v>663</v>
      </c>
      <c r="C28" s="92">
        <v>517.79</v>
      </c>
      <c r="D28" s="98">
        <f t="shared" si="1"/>
        <v>0.78098039215686266</v>
      </c>
      <c r="E28" s="53"/>
    </row>
    <row r="29" spans="1:6" ht="14.25" customHeight="1">
      <c r="A29" s="48">
        <v>2012</v>
      </c>
      <c r="B29" s="53">
        <v>1725</v>
      </c>
      <c r="C29" s="92">
        <v>440.12</v>
      </c>
      <c r="D29" s="98">
        <f t="shared" si="1"/>
        <v>0.25514202898550725</v>
      </c>
    </row>
    <row r="30" spans="1:6" ht="14.25" customHeight="1">
      <c r="A30" s="48">
        <v>2011</v>
      </c>
      <c r="B30" s="53">
        <v>1453</v>
      </c>
      <c r="C30" s="92">
        <v>362.45</v>
      </c>
      <c r="D30" s="98">
        <f t="shared" si="1"/>
        <v>0.24944941500344114</v>
      </c>
    </row>
    <row r="31" spans="1:6" ht="14.25" customHeight="1"/>
    <row r="32" spans="1:6" ht="14.25" customHeight="1"/>
    <row r="33" spans="1:4" ht="14.25" customHeight="1">
      <c r="A33" s="99" t="s">
        <v>46</v>
      </c>
    </row>
    <row r="34" spans="1:4" ht="14.25" customHeight="1">
      <c r="A34" s="20" t="s">
        <v>43</v>
      </c>
      <c r="B34" s="48" t="s">
        <v>47</v>
      </c>
      <c r="C34" s="48" t="s">
        <v>48</v>
      </c>
      <c r="D34" s="93" t="s">
        <v>49</v>
      </c>
    </row>
    <row r="35" spans="1:4" ht="14.25" customHeight="1">
      <c r="A35" s="48">
        <v>2021</v>
      </c>
      <c r="B35" s="20">
        <v>12570.93</v>
      </c>
      <c r="C35" s="20">
        <f t="shared" ref="C35:C44" si="2">B35-B36</f>
        <v>664.19000000000051</v>
      </c>
      <c r="D35" s="50">
        <f t="shared" ref="D35:D44" si="3">C35/B36</f>
        <v>5.5782691148038889E-2</v>
      </c>
    </row>
    <row r="36" spans="1:4" ht="14.25" customHeight="1">
      <c r="A36" s="48">
        <v>2020</v>
      </c>
      <c r="B36" s="20">
        <v>11906.74</v>
      </c>
      <c r="C36" s="20">
        <f t="shared" si="2"/>
        <v>2123.4499999999989</v>
      </c>
      <c r="D36" s="50">
        <f t="shared" si="3"/>
        <v>0.21704866154432698</v>
      </c>
    </row>
    <row r="37" spans="1:4" ht="14.25" customHeight="1">
      <c r="A37" s="48">
        <v>2019</v>
      </c>
      <c r="B37" s="20">
        <v>9783.2900000000009</v>
      </c>
      <c r="C37" s="20">
        <f t="shared" si="2"/>
        <v>1008.880000000001</v>
      </c>
      <c r="D37" s="50">
        <f t="shared" si="3"/>
        <v>0.11497981060834872</v>
      </c>
    </row>
    <row r="38" spans="1:4" ht="14.25" customHeight="1">
      <c r="A38" s="48">
        <v>2018</v>
      </c>
      <c r="B38" s="20">
        <v>8774.41</v>
      </c>
      <c r="C38" s="20">
        <f t="shared" si="2"/>
        <v>1264.7399999999998</v>
      </c>
      <c r="D38" s="50">
        <f t="shared" si="3"/>
        <v>0.16841485711089832</v>
      </c>
    </row>
    <row r="39" spans="1:4" ht="14.25" customHeight="1">
      <c r="A39" s="48">
        <v>2017</v>
      </c>
      <c r="B39" s="20">
        <v>7509.67</v>
      </c>
      <c r="C39" s="20">
        <f t="shared" si="2"/>
        <v>247.21000000000004</v>
      </c>
      <c r="D39" s="50">
        <f t="shared" si="3"/>
        <v>3.4039430165536198E-2</v>
      </c>
    </row>
    <row r="40" spans="1:4" ht="14.25" customHeight="1">
      <c r="A40" s="48">
        <v>2016</v>
      </c>
      <c r="B40" s="20">
        <v>7262.46</v>
      </c>
      <c r="C40" s="20">
        <f t="shared" si="2"/>
        <v>-620.01000000000022</v>
      </c>
      <c r="D40" s="50">
        <f t="shared" si="3"/>
        <v>-7.8656816962195883E-2</v>
      </c>
    </row>
    <row r="41" spans="1:4" ht="14.25" customHeight="1">
      <c r="A41" s="48">
        <v>2015</v>
      </c>
      <c r="B41" s="20">
        <v>7882.47</v>
      </c>
      <c r="C41" s="20">
        <f t="shared" si="2"/>
        <v>5058.7000000000007</v>
      </c>
      <c r="D41" s="50">
        <f t="shared" si="3"/>
        <v>1.7914702684708743</v>
      </c>
    </row>
    <row r="42" spans="1:4" ht="14.25" customHeight="1">
      <c r="A42" s="48">
        <v>2014</v>
      </c>
      <c r="B42" s="20">
        <v>2823.77</v>
      </c>
      <c r="C42" s="20">
        <f t="shared" si="2"/>
        <v>494.02</v>
      </c>
      <c r="D42" s="50">
        <f t="shared" si="3"/>
        <v>0.21204850305826806</v>
      </c>
    </row>
    <row r="43" spans="1:4" ht="14.25" customHeight="1">
      <c r="A43" s="48">
        <v>2013</v>
      </c>
      <c r="B43" s="20">
        <v>2329.75</v>
      </c>
      <c r="C43" s="20">
        <f t="shared" si="2"/>
        <v>-133.34999999999991</v>
      </c>
      <c r="D43" s="50">
        <f t="shared" si="3"/>
        <v>-5.4139093012869927E-2</v>
      </c>
    </row>
    <row r="44" spans="1:4" ht="14.25" customHeight="1">
      <c r="A44" s="48">
        <v>2012</v>
      </c>
      <c r="B44" s="20">
        <v>2463.1</v>
      </c>
      <c r="C44" s="20">
        <f t="shared" si="2"/>
        <v>477.31999999999994</v>
      </c>
      <c r="D44" s="50">
        <f t="shared" si="3"/>
        <v>0.24036902375892594</v>
      </c>
    </row>
    <row r="45" spans="1:4" ht="14.25" customHeight="1">
      <c r="A45" s="48">
        <v>2011</v>
      </c>
      <c r="B45" s="20">
        <v>1985.78</v>
      </c>
    </row>
    <row r="46" spans="1:4" ht="14.25" customHeight="1"/>
    <row r="47" spans="1:4" ht="28.5" customHeight="1">
      <c r="A47" s="125" t="s">
        <v>50</v>
      </c>
      <c r="B47" s="108"/>
    </row>
    <row r="48" spans="1:4" ht="14.25" customHeight="1">
      <c r="A48" s="20" t="s">
        <v>73</v>
      </c>
    </row>
    <row r="49" spans="1:15" ht="14.25" customHeight="1"/>
    <row r="50" spans="1:15" ht="14.25" customHeight="1"/>
    <row r="51" spans="1:15" ht="14.25" customHeight="1">
      <c r="A51" s="126" t="s">
        <v>52</v>
      </c>
      <c r="B51" s="108"/>
    </row>
    <row r="52" spans="1:15" ht="14.25" customHeight="1">
      <c r="A52" s="126" t="s">
        <v>53</v>
      </c>
      <c r="B52" s="124"/>
      <c r="C52" s="108"/>
      <c r="D52" s="114" t="s">
        <v>29</v>
      </c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</row>
    <row r="53" spans="1:15" ht="14.25" customHeight="1">
      <c r="A53" s="20" t="s">
        <v>43</v>
      </c>
      <c r="B53" s="48" t="s">
        <v>44</v>
      </c>
      <c r="C53" s="48" t="s">
        <v>70</v>
      </c>
      <c r="D53" s="48"/>
      <c r="E53" s="48" t="s">
        <v>55</v>
      </c>
      <c r="F53" s="48" t="s">
        <v>56</v>
      </c>
      <c r="G53" s="93" t="s">
        <v>57</v>
      </c>
      <c r="J53" s="48" t="s">
        <v>52</v>
      </c>
    </row>
    <row r="54" spans="1:15" ht="14.25" customHeight="1">
      <c r="A54" s="48">
        <v>2021</v>
      </c>
      <c r="B54" s="53">
        <v>2152.6999999999998</v>
      </c>
      <c r="C54" s="92">
        <v>-601.79999999999995</v>
      </c>
      <c r="E54" s="92">
        <v>12066.34</v>
      </c>
      <c r="F54" s="92">
        <v>8343.5499999999993</v>
      </c>
      <c r="G54" s="100">
        <f t="shared" ref="G54:G64" si="4">E54-F54</f>
        <v>3722.7900000000009</v>
      </c>
      <c r="J54" s="92">
        <f t="shared" ref="J54:J64" si="5">B54-C54-G54</f>
        <v>-968.29000000000087</v>
      </c>
    </row>
    <row r="55" spans="1:15" ht="14.25" customHeight="1">
      <c r="A55" s="48">
        <v>2020</v>
      </c>
      <c r="B55" s="53">
        <v>3253</v>
      </c>
      <c r="C55" s="92">
        <v>1479.29</v>
      </c>
      <c r="E55" s="92">
        <v>11941.12</v>
      </c>
      <c r="F55" s="92">
        <v>11203.74</v>
      </c>
      <c r="G55" s="100">
        <f t="shared" si="4"/>
        <v>737.38000000000102</v>
      </c>
      <c r="J55" s="92">
        <f t="shared" si="5"/>
        <v>1036.329999999999</v>
      </c>
    </row>
    <row r="56" spans="1:15" ht="14.25" customHeight="1">
      <c r="A56" s="48">
        <v>2019</v>
      </c>
      <c r="B56" s="53">
        <v>719.45</v>
      </c>
      <c r="C56" s="92">
        <v>433.69</v>
      </c>
      <c r="E56" s="92">
        <v>11169.77</v>
      </c>
      <c r="F56" s="92">
        <v>13271.83</v>
      </c>
      <c r="G56" s="100">
        <f t="shared" si="4"/>
        <v>-2102.0599999999995</v>
      </c>
      <c r="J56" s="92">
        <f t="shared" si="5"/>
        <v>2387.8199999999997</v>
      </c>
    </row>
    <row r="57" spans="1:15" ht="14.25" customHeight="1">
      <c r="A57" s="48">
        <v>2018</v>
      </c>
      <c r="B57" s="53">
        <v>280.25</v>
      </c>
      <c r="C57" s="92">
        <v>1391.62</v>
      </c>
      <c r="E57" s="92">
        <v>9575.2099999999991</v>
      </c>
      <c r="F57" s="92">
        <v>12558.42</v>
      </c>
      <c r="G57" s="100">
        <f t="shared" si="4"/>
        <v>-2983.2100000000009</v>
      </c>
      <c r="J57" s="92">
        <f t="shared" si="5"/>
        <v>1871.8400000000011</v>
      </c>
    </row>
    <row r="58" spans="1:15" ht="14.25" customHeight="1">
      <c r="A58" s="48">
        <v>2017</v>
      </c>
      <c r="B58" s="53">
        <v>-16.8</v>
      </c>
      <c r="C58" s="92">
        <v>2381.38</v>
      </c>
      <c r="E58" s="92">
        <v>6388.19</v>
      </c>
      <c r="F58" s="92">
        <v>10962.65</v>
      </c>
      <c r="G58" s="100">
        <f t="shared" si="4"/>
        <v>-4574.46</v>
      </c>
      <c r="J58" s="92">
        <f t="shared" si="5"/>
        <v>2176.2799999999997</v>
      </c>
    </row>
    <row r="59" spans="1:15" ht="14.25" customHeight="1">
      <c r="A59" s="48">
        <v>2016</v>
      </c>
      <c r="B59" s="53">
        <v>-1067</v>
      </c>
      <c r="C59" s="92">
        <v>3630.19</v>
      </c>
      <c r="E59" s="92">
        <v>5343.7</v>
      </c>
      <c r="F59" s="92">
        <v>8838.7800000000007</v>
      </c>
      <c r="G59" s="100">
        <f t="shared" si="4"/>
        <v>-3495.0800000000008</v>
      </c>
      <c r="J59" s="92">
        <f t="shared" si="5"/>
        <v>-1202.1099999999997</v>
      </c>
    </row>
    <row r="60" spans="1:15" ht="14.25" customHeight="1">
      <c r="A60" s="48">
        <v>2015</v>
      </c>
      <c r="B60" s="53">
        <v>-1558</v>
      </c>
      <c r="C60" s="92">
        <v>2152.81</v>
      </c>
      <c r="E60" s="92">
        <v>5450.28</v>
      </c>
      <c r="F60" s="92">
        <v>11052.08</v>
      </c>
      <c r="G60" s="100">
        <f t="shared" si="4"/>
        <v>-5601.8</v>
      </c>
      <c r="J60" s="92">
        <f t="shared" si="5"/>
        <v>1890.9900000000002</v>
      </c>
    </row>
    <row r="61" spans="1:15" ht="14.25" customHeight="1">
      <c r="A61" s="48">
        <v>2014</v>
      </c>
      <c r="B61" s="53">
        <v>-2801</v>
      </c>
      <c r="C61" s="92">
        <v>519.14</v>
      </c>
      <c r="E61" s="92">
        <v>5172.04</v>
      </c>
      <c r="F61" s="92">
        <v>3706.07</v>
      </c>
      <c r="G61" s="100">
        <f t="shared" si="4"/>
        <v>1465.9699999999998</v>
      </c>
      <c r="J61" s="92">
        <f t="shared" si="5"/>
        <v>-4786.1099999999997</v>
      </c>
    </row>
    <row r="62" spans="1:15" ht="14.25" customHeight="1">
      <c r="A62" s="48">
        <v>2013</v>
      </c>
      <c r="B62" s="53">
        <v>663</v>
      </c>
      <c r="C62" s="92">
        <v>460.54</v>
      </c>
      <c r="E62" s="92">
        <v>3887.25</v>
      </c>
      <c r="F62" s="92">
        <v>1155.06</v>
      </c>
      <c r="G62" s="100">
        <f t="shared" si="4"/>
        <v>2732.19</v>
      </c>
      <c r="J62" s="92">
        <f t="shared" si="5"/>
        <v>-2529.73</v>
      </c>
    </row>
    <row r="63" spans="1:15" ht="14.25" customHeight="1">
      <c r="A63" s="48">
        <v>2012</v>
      </c>
      <c r="B63" s="53">
        <v>1725</v>
      </c>
      <c r="C63" s="92">
        <v>-773.69</v>
      </c>
      <c r="E63" s="92">
        <v>3970.86</v>
      </c>
      <c r="F63" s="92">
        <v>1018.52</v>
      </c>
      <c r="G63" s="100">
        <f t="shared" si="4"/>
        <v>2952.34</v>
      </c>
      <c r="J63" s="92">
        <f t="shared" si="5"/>
        <v>-453.65000000000009</v>
      </c>
    </row>
    <row r="64" spans="1:15" ht="14.25" customHeight="1">
      <c r="A64" s="48">
        <v>2011</v>
      </c>
      <c r="B64" s="53">
        <v>1453</v>
      </c>
      <c r="C64" s="92">
        <v>-1062.69</v>
      </c>
      <c r="E64" s="92">
        <v>2912.71</v>
      </c>
      <c r="F64" s="92">
        <v>786.69</v>
      </c>
      <c r="G64" s="100">
        <f t="shared" si="4"/>
        <v>2126.02</v>
      </c>
      <c r="J64" s="92">
        <f t="shared" si="5"/>
        <v>389.67000000000007</v>
      </c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:B1"/>
    <mergeCell ref="C1:F1"/>
    <mergeCell ref="A47:B47"/>
    <mergeCell ref="A51:B51"/>
    <mergeCell ref="A52:C52"/>
    <mergeCell ref="D52:O52"/>
  </mergeCell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00"/>
  <sheetViews>
    <sheetView workbookViewId="0"/>
  </sheetViews>
  <sheetFormatPr defaultColWidth="12.59765625" defaultRowHeight="15" customHeight="1"/>
  <cols>
    <col min="1" max="1" width="19.8984375" customWidth="1"/>
    <col min="2" max="2" width="12.8984375" customWidth="1"/>
    <col min="3" max="3" width="51.3984375" customWidth="1"/>
    <col min="4" max="26" width="7.59765625" customWidth="1"/>
  </cols>
  <sheetData>
    <row r="1" spans="1:11" ht="14.25" customHeight="1">
      <c r="A1" s="123" t="s">
        <v>35</v>
      </c>
      <c r="B1" s="108"/>
      <c r="C1" s="127" t="s">
        <v>72</v>
      </c>
      <c r="D1" s="124"/>
      <c r="E1" s="124"/>
      <c r="F1" s="108"/>
      <c r="G1" s="101"/>
      <c r="H1" s="102"/>
      <c r="I1" s="102"/>
      <c r="J1" s="102"/>
      <c r="K1" s="102"/>
    </row>
    <row r="2" spans="1:11" ht="14.25" customHeight="1">
      <c r="A2" s="126" t="s">
        <v>58</v>
      </c>
      <c r="B2" s="108"/>
      <c r="D2" s="102"/>
      <c r="E2" s="102"/>
      <c r="F2" s="102"/>
      <c r="G2" s="102"/>
      <c r="H2" s="102"/>
      <c r="I2" s="102"/>
      <c r="J2" s="102"/>
      <c r="K2" s="102"/>
    </row>
    <row r="3" spans="1:11" ht="14.25" customHeight="1">
      <c r="A3" s="20" t="s">
        <v>43</v>
      </c>
      <c r="B3" s="20" t="s">
        <v>59</v>
      </c>
    </row>
    <row r="4" spans="1:11" ht="14.25" customHeight="1">
      <c r="A4" s="85">
        <v>44343</v>
      </c>
      <c r="B4" s="86">
        <v>2.8985507246376812E-3</v>
      </c>
    </row>
    <row r="5" spans="1:11" ht="14.25" customHeight="1">
      <c r="A5" s="85">
        <v>44225</v>
      </c>
      <c r="B5" s="86">
        <v>9.3856655290102398E-3</v>
      </c>
    </row>
    <row r="6" spans="1:11" ht="14.25" customHeight="1">
      <c r="A6" s="85">
        <v>43978</v>
      </c>
      <c r="B6" s="86">
        <v>2.0242914979757085E-3</v>
      </c>
    </row>
    <row r="7" spans="1:11" ht="14.25" customHeight="1">
      <c r="A7" s="85">
        <v>43867</v>
      </c>
      <c r="B7" s="86">
        <v>6.9767441860465115E-3</v>
      </c>
    </row>
    <row r="8" spans="1:11" ht="14.25" customHeight="1">
      <c r="A8" s="85">
        <v>43613</v>
      </c>
      <c r="B8" s="86">
        <v>6.7237163814180927E-3</v>
      </c>
    </row>
    <row r="9" spans="1:11" ht="14.25" customHeight="1">
      <c r="A9" s="85">
        <v>43245</v>
      </c>
      <c r="B9" s="86">
        <v>4.2918454935622317E-3</v>
      </c>
    </row>
    <row r="10" spans="1:11" ht="14.25" customHeight="1">
      <c r="A10" s="85">
        <v>42887</v>
      </c>
      <c r="B10" s="86">
        <v>6.7961165048543689E-3</v>
      </c>
    </row>
    <row r="11" spans="1:11" ht="14.25" customHeight="1">
      <c r="A11" s="85">
        <v>42521</v>
      </c>
      <c r="B11" s="86">
        <v>1.3568521031207597E-3</v>
      </c>
    </row>
    <row r="12" spans="1:11" ht="14.25" customHeight="1">
      <c r="A12" s="85">
        <v>42227</v>
      </c>
      <c r="B12" s="86">
        <v>3.6809815950920245E-3</v>
      </c>
    </row>
    <row r="13" spans="1:11" ht="14.25" customHeight="1">
      <c r="A13" s="85">
        <v>41864</v>
      </c>
      <c r="B13" s="86">
        <v>1.9736842105263159E-3</v>
      </c>
    </row>
    <row r="14" spans="1:11" ht="14.25" customHeight="1">
      <c r="A14" s="85">
        <v>41422</v>
      </c>
      <c r="B14" s="86">
        <v>4.7892720306513406E-3</v>
      </c>
    </row>
    <row r="15" spans="1:11" ht="14.25" customHeight="1">
      <c r="A15" s="85">
        <v>41128</v>
      </c>
      <c r="B15" s="86">
        <v>1.2878787878787878E-2</v>
      </c>
    </row>
    <row r="16" spans="1:11" ht="14.25" customHeight="1">
      <c r="A16" s="85">
        <v>40693</v>
      </c>
      <c r="B16" s="86">
        <v>1.5909090909090907E-2</v>
      </c>
    </row>
    <row r="17" spans="1:2" ht="14.25" customHeight="1"/>
    <row r="18" spans="1:2" ht="14.25" customHeight="1">
      <c r="A18" s="103" t="s">
        <v>42</v>
      </c>
    </row>
    <row r="19" spans="1:2" ht="14.25" customHeight="1">
      <c r="A19" s="48" t="s">
        <v>43</v>
      </c>
      <c r="B19" s="20" t="s">
        <v>42</v>
      </c>
    </row>
    <row r="20" spans="1:2" ht="14.25" customHeight="1">
      <c r="A20" s="48">
        <v>2021</v>
      </c>
      <c r="B20" s="98">
        <v>0.72423468202722163</v>
      </c>
    </row>
    <row r="21" spans="1:2" ht="14.25" customHeight="1">
      <c r="A21" s="48">
        <v>2020</v>
      </c>
      <c r="B21" s="98">
        <v>0.42390408853366124</v>
      </c>
    </row>
    <row r="22" spans="1:2" ht="14.25" customHeight="1">
      <c r="A22" s="48">
        <v>2019</v>
      </c>
      <c r="B22" s="98">
        <v>0.6660087566891375</v>
      </c>
    </row>
    <row r="23" spans="1:2" ht="14.25" customHeight="1">
      <c r="A23" s="48">
        <v>2018</v>
      </c>
      <c r="B23" s="98">
        <v>2.846529884032114</v>
      </c>
    </row>
    <row r="24" spans="1:2" ht="14.25" customHeight="1">
      <c r="A24" s="48">
        <v>2017</v>
      </c>
      <c r="B24" s="98">
        <v>-14.326190476190476</v>
      </c>
    </row>
    <row r="25" spans="1:2" ht="14.25" customHeight="1">
      <c r="A25" s="48">
        <v>2016</v>
      </c>
      <c r="B25" s="98">
        <v>-0.22556701030927837</v>
      </c>
    </row>
    <row r="26" spans="1:2" ht="14.25" customHeight="1">
      <c r="A26" s="48">
        <v>2015</v>
      </c>
      <c r="B26" s="98">
        <v>-0.46338254172015408</v>
      </c>
    </row>
    <row r="27" spans="1:2" ht="14.25" customHeight="1">
      <c r="A27" s="48">
        <v>2014</v>
      </c>
      <c r="B27" s="98">
        <v>-0.11091395930024991</v>
      </c>
    </row>
    <row r="28" spans="1:2" ht="14.25" customHeight="1">
      <c r="A28" s="48">
        <v>2013</v>
      </c>
      <c r="B28" s="98">
        <v>0.78098039215686266</v>
      </c>
    </row>
    <row r="29" spans="1:2" ht="14.25" customHeight="1">
      <c r="A29" s="48">
        <v>2012</v>
      </c>
      <c r="B29" s="98">
        <v>0.25514202898550725</v>
      </c>
    </row>
    <row r="30" spans="1:2" ht="14.25" customHeight="1">
      <c r="A30" s="48">
        <v>2011</v>
      </c>
      <c r="B30" s="98">
        <v>0.24944941500344114</v>
      </c>
    </row>
    <row r="31" spans="1:2" ht="14.25" customHeight="1"/>
    <row r="32" spans="1:2" ht="14.25" customHeight="1">
      <c r="A32" s="99" t="s">
        <v>46</v>
      </c>
    </row>
    <row r="33" spans="1:2" ht="14.25" customHeight="1">
      <c r="A33" s="20" t="s">
        <v>43</v>
      </c>
      <c r="B33" s="48" t="s">
        <v>60</v>
      </c>
    </row>
    <row r="34" spans="1:2" ht="14.25" customHeight="1">
      <c r="A34" s="48">
        <v>2021</v>
      </c>
      <c r="B34" s="50">
        <v>5.5782691148038889E-2</v>
      </c>
    </row>
    <row r="35" spans="1:2" ht="14.25" customHeight="1">
      <c r="A35" s="48">
        <v>2020</v>
      </c>
      <c r="B35" s="50">
        <v>0.21704866154432698</v>
      </c>
    </row>
    <row r="36" spans="1:2" ht="14.25" customHeight="1">
      <c r="A36" s="48">
        <v>2019</v>
      </c>
      <c r="B36" s="50">
        <v>0.11497981060834872</v>
      </c>
    </row>
    <row r="37" spans="1:2" ht="14.25" customHeight="1">
      <c r="A37" s="48">
        <v>2018</v>
      </c>
      <c r="B37" s="50">
        <v>0.16841485711089832</v>
      </c>
    </row>
    <row r="38" spans="1:2" ht="14.25" customHeight="1">
      <c r="A38" s="48">
        <v>2017</v>
      </c>
      <c r="B38" s="50">
        <v>3.4039430165536198E-2</v>
      </c>
    </row>
    <row r="39" spans="1:2" ht="14.25" customHeight="1">
      <c r="A39" s="48">
        <v>2016</v>
      </c>
      <c r="B39" s="50">
        <v>-7.8656816962195883E-2</v>
      </c>
    </row>
    <row r="40" spans="1:2" ht="14.25" customHeight="1">
      <c r="A40" s="48">
        <v>2015</v>
      </c>
      <c r="B40" s="50">
        <v>1.7914702684708743</v>
      </c>
    </row>
    <row r="41" spans="1:2" ht="14.25" customHeight="1">
      <c r="A41" s="48">
        <v>2014</v>
      </c>
      <c r="B41" s="50">
        <v>0.21204850305826806</v>
      </c>
    </row>
    <row r="42" spans="1:2" ht="14.25" customHeight="1">
      <c r="A42" s="48">
        <v>2013</v>
      </c>
      <c r="B42" s="50">
        <v>-5.4139093012869927E-2</v>
      </c>
    </row>
    <row r="43" spans="1:2" ht="14.25" customHeight="1">
      <c r="A43" s="48">
        <v>2012</v>
      </c>
      <c r="B43" s="50">
        <v>0.24036902375892594</v>
      </c>
    </row>
    <row r="44" spans="1:2" ht="14.25" customHeight="1">
      <c r="A44" s="48">
        <v>2011</v>
      </c>
    </row>
    <row r="45" spans="1:2" ht="14.25" customHeight="1"/>
    <row r="46" spans="1:2" ht="14.25" customHeight="1"/>
    <row r="47" spans="1:2" ht="14.25" customHeight="1"/>
    <row r="48" spans="1:2" ht="14.25" customHeight="1">
      <c r="A48" s="125" t="s">
        <v>50</v>
      </c>
      <c r="B48" s="108"/>
    </row>
    <row r="49" spans="1:2" ht="14.25" customHeight="1">
      <c r="A49" s="20" t="s">
        <v>73</v>
      </c>
    </row>
    <row r="50" spans="1:2" ht="14.25" customHeight="1">
      <c r="A50" s="104" t="s">
        <v>52</v>
      </c>
    </row>
    <row r="51" spans="1:2" ht="14.25" customHeight="1">
      <c r="A51" s="20" t="s">
        <v>43</v>
      </c>
      <c r="B51" s="48" t="s">
        <v>52</v>
      </c>
    </row>
    <row r="52" spans="1:2" ht="14.25" customHeight="1">
      <c r="A52" s="48">
        <v>2021</v>
      </c>
      <c r="B52" s="92">
        <v>-968.29000000000087</v>
      </c>
    </row>
    <row r="53" spans="1:2" ht="14.25" customHeight="1">
      <c r="A53" s="48">
        <v>2020</v>
      </c>
      <c r="B53" s="92">
        <v>1036.329999999999</v>
      </c>
    </row>
    <row r="54" spans="1:2" ht="14.25" customHeight="1">
      <c r="A54" s="48">
        <v>2019</v>
      </c>
      <c r="B54" s="92">
        <v>2387.8199999999997</v>
      </c>
    </row>
    <row r="55" spans="1:2" ht="14.25" customHeight="1">
      <c r="A55" s="48">
        <v>2018</v>
      </c>
      <c r="B55" s="92">
        <v>1871.8400000000011</v>
      </c>
    </row>
    <row r="56" spans="1:2" ht="14.25" customHeight="1">
      <c r="A56" s="48">
        <v>2017</v>
      </c>
      <c r="B56" s="92">
        <v>2176.2799999999997</v>
      </c>
    </row>
    <row r="57" spans="1:2" ht="14.25" customHeight="1">
      <c r="A57" s="48">
        <v>2016</v>
      </c>
      <c r="B57" s="92">
        <v>-1202.1099999999997</v>
      </c>
    </row>
    <row r="58" spans="1:2" ht="14.25" customHeight="1">
      <c r="A58" s="48">
        <v>2015</v>
      </c>
      <c r="B58" s="92">
        <v>1890.9900000000002</v>
      </c>
    </row>
    <row r="59" spans="1:2" ht="14.25" customHeight="1">
      <c r="A59" s="48">
        <v>2014</v>
      </c>
      <c r="B59" s="92">
        <v>-4786.1099999999997</v>
      </c>
    </row>
    <row r="60" spans="1:2" ht="14.25" customHeight="1">
      <c r="A60" s="48">
        <v>2013</v>
      </c>
      <c r="B60" s="92">
        <v>-2529.73</v>
      </c>
    </row>
    <row r="61" spans="1:2" ht="14.25" customHeight="1">
      <c r="A61" s="48">
        <v>2012</v>
      </c>
      <c r="B61" s="92">
        <v>-453.65000000000009</v>
      </c>
    </row>
    <row r="62" spans="1:2" ht="14.25" customHeight="1">
      <c r="A62" s="48">
        <v>2011</v>
      </c>
      <c r="B62" s="92">
        <v>389.67000000000007</v>
      </c>
    </row>
    <row r="63" spans="1:2" ht="14.25" customHeight="1"/>
    <row r="64" spans="1:2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B1"/>
    <mergeCell ref="C1:F1"/>
    <mergeCell ref="A2:B2"/>
    <mergeCell ref="A48:B4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71a</vt:lpstr>
      <vt:lpstr>71b</vt:lpstr>
      <vt:lpstr>72 a</vt:lpstr>
      <vt:lpstr>72 b</vt:lpstr>
      <vt:lpstr>73 a</vt:lpstr>
      <vt:lpstr>73 b</vt:lpstr>
      <vt:lpstr>75 a</vt:lpstr>
      <vt:lpstr>75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Khushi</cp:lastModifiedBy>
  <dcterms:modified xsi:type="dcterms:W3CDTF">2022-01-02T18:02:19Z</dcterms:modified>
</cp:coreProperties>
</file>