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e62b53e2e42d23da/Documents/"/>
    </mc:Choice>
  </mc:AlternateContent>
  <xr:revisionPtr revIDLastSave="43" documentId="8_{2687F19D-D0A1-4676-BEB4-EBD0309F8900}" xr6:coauthVersionLast="47" xr6:coauthVersionMax="47" xr10:uidLastSave="{8181EAE7-B6DB-4FF1-A7DB-03874781D9F8}"/>
  <bookViews>
    <workbookView xWindow="-108" yWindow="-108" windowWidth="23256" windowHeight="12456" tabRatio="810" activeTab="1" xr2:uid="{3259FD3D-C0D9-461C-B504-49A96C197F49}"/>
  </bookViews>
  <sheets>
    <sheet name="Group Details" sheetId="1" r:id="rId1"/>
    <sheet name="Task 1 HDFC" sheetId="2" r:id="rId2"/>
    <sheet name="Task 2 ONGC" sheetId="4" r:id="rId3"/>
    <sheet name="Task 3 Spicejet" sheetId="5" r:id="rId4"/>
    <sheet name="Sharpe Ratio Analysis" sheetId="10" r:id="rId5"/>
    <sheet name="Investor D" sheetId="6" r:id="rId6"/>
    <sheet name="Investor E" sheetId="7" r:id="rId7"/>
    <sheet name="Investor F"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9" i="10" l="1"/>
  <c r="B13" i="10"/>
  <c r="B7" i="10"/>
  <c r="M10" i="4"/>
  <c r="B18" i="10"/>
  <c r="B12" i="10"/>
  <c r="L2" i="8"/>
  <c r="L6" i="8"/>
  <c r="L6" i="7"/>
  <c r="L6" i="6"/>
  <c r="L4" i="8"/>
  <c r="L4" i="7"/>
  <c r="L4" i="6"/>
  <c r="L2" i="7"/>
  <c r="L2" i="6"/>
  <c r="G2" i="8"/>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 i="6"/>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3" i="6"/>
  <c r="E2"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 i="6"/>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3" i="6"/>
  <c r="F10" i="6"/>
  <c r="C2" i="8"/>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 i="6"/>
  <c r="F4" i="6"/>
  <c r="F5" i="6"/>
  <c r="F6" i="6"/>
  <c r="F7" i="6"/>
  <c r="F8" i="6"/>
  <c r="F9"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G46" i="6" s="1"/>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G218" i="6" s="1"/>
  <c r="F219" i="6"/>
  <c r="F220" i="6"/>
  <c r="F221" i="6"/>
  <c r="F222" i="6"/>
  <c r="G222" i="6" s="1"/>
  <c r="F223" i="6"/>
  <c r="F224" i="6"/>
  <c r="F225" i="6"/>
  <c r="F226" i="6"/>
  <c r="F227" i="6"/>
  <c r="F228" i="6"/>
  <c r="F229" i="6"/>
  <c r="F230" i="6"/>
  <c r="F231" i="6"/>
  <c r="F232" i="6"/>
  <c r="F233" i="6"/>
  <c r="F234" i="6"/>
  <c r="F235" i="6"/>
  <c r="F236" i="6"/>
  <c r="F237" i="6"/>
  <c r="F238" i="6"/>
  <c r="F239" i="6"/>
  <c r="F240" i="6"/>
  <c r="F241" i="6"/>
  <c r="F242" i="6"/>
  <c r="F243" i="6"/>
  <c r="F244" i="6"/>
  <c r="F245" i="6"/>
  <c r="F246" i="6"/>
  <c r="F247" i="6"/>
  <c r="D4" i="6"/>
  <c r="D5" i="6"/>
  <c r="D6" i="6"/>
  <c r="D7" i="6"/>
  <c r="D8" i="6"/>
  <c r="D9" i="6"/>
  <c r="D10" i="6"/>
  <c r="D11" i="6"/>
  <c r="D12" i="6"/>
  <c r="D13" i="6"/>
  <c r="D14" i="6"/>
  <c r="D15" i="6"/>
  <c r="D16" i="6"/>
  <c r="D17" i="6"/>
  <c r="D18" i="6"/>
  <c r="D19" i="6"/>
  <c r="D20" i="6"/>
  <c r="D21" i="6"/>
  <c r="G21" i="6" s="1"/>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G53" i="6" s="1"/>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G85" i="6" s="1"/>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G36" i="6" s="1"/>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G196" i="6" s="1"/>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G228" i="6" s="1"/>
  <c r="E229" i="6"/>
  <c r="E230" i="6"/>
  <c r="E231" i="6"/>
  <c r="E232" i="6"/>
  <c r="E233" i="6"/>
  <c r="E234" i="6"/>
  <c r="E235" i="6"/>
  <c r="E236" i="6"/>
  <c r="E237" i="6"/>
  <c r="E238" i="6"/>
  <c r="E239" i="6"/>
  <c r="E240" i="6"/>
  <c r="E241" i="6"/>
  <c r="E242" i="6"/>
  <c r="E243" i="6"/>
  <c r="E244" i="6"/>
  <c r="E245" i="6"/>
  <c r="E246" i="6"/>
  <c r="E247" i="6"/>
  <c r="C3" i="6"/>
  <c r="G3" i="6" s="1"/>
  <c r="C4" i="6"/>
  <c r="G4" i="6" s="1"/>
  <c r="C5" i="6"/>
  <c r="C6" i="6"/>
  <c r="C7" i="6"/>
  <c r="G7" i="6" s="1"/>
  <c r="C8" i="6"/>
  <c r="C9" i="6"/>
  <c r="C10" i="6"/>
  <c r="C11" i="6"/>
  <c r="G11" i="6" s="1"/>
  <c r="C12" i="6"/>
  <c r="C13" i="6"/>
  <c r="C14" i="6"/>
  <c r="C15" i="6"/>
  <c r="G15" i="6" s="1"/>
  <c r="C16" i="6"/>
  <c r="C17" i="6"/>
  <c r="C18" i="6"/>
  <c r="C19" i="6"/>
  <c r="G19" i="6" s="1"/>
  <c r="C20" i="6"/>
  <c r="C21" i="6"/>
  <c r="C22" i="6"/>
  <c r="C23" i="6"/>
  <c r="G23" i="6" s="1"/>
  <c r="C24" i="6"/>
  <c r="C25" i="6"/>
  <c r="C26" i="6"/>
  <c r="C27" i="6"/>
  <c r="G27" i="6" s="1"/>
  <c r="C28" i="6"/>
  <c r="C29" i="6"/>
  <c r="C30" i="6"/>
  <c r="C31" i="6"/>
  <c r="G31" i="6" s="1"/>
  <c r="C32" i="6"/>
  <c r="C33" i="6"/>
  <c r="C34" i="6"/>
  <c r="C35" i="6"/>
  <c r="G35" i="6" s="1"/>
  <c r="C36" i="6"/>
  <c r="C37" i="6"/>
  <c r="C38" i="6"/>
  <c r="C39" i="6"/>
  <c r="G39" i="6" s="1"/>
  <c r="C40" i="6"/>
  <c r="C41" i="6"/>
  <c r="C42" i="6"/>
  <c r="C43" i="6"/>
  <c r="G43" i="6" s="1"/>
  <c r="C44" i="6"/>
  <c r="C45" i="6"/>
  <c r="C46" i="6"/>
  <c r="C47" i="6"/>
  <c r="G47" i="6" s="1"/>
  <c r="C48" i="6"/>
  <c r="C49" i="6"/>
  <c r="C50" i="6"/>
  <c r="C51" i="6"/>
  <c r="G51" i="6" s="1"/>
  <c r="C52" i="6"/>
  <c r="C53" i="6"/>
  <c r="C54" i="6"/>
  <c r="C55" i="6"/>
  <c r="G55" i="6" s="1"/>
  <c r="C56" i="6"/>
  <c r="C57" i="6"/>
  <c r="C58" i="6"/>
  <c r="C59" i="6"/>
  <c r="G59" i="6" s="1"/>
  <c r="C60" i="6"/>
  <c r="C61" i="6"/>
  <c r="C62" i="6"/>
  <c r="C63" i="6"/>
  <c r="G63" i="6" s="1"/>
  <c r="C64" i="6"/>
  <c r="C65" i="6"/>
  <c r="C66" i="6"/>
  <c r="C67" i="6"/>
  <c r="G67" i="6" s="1"/>
  <c r="C68" i="6"/>
  <c r="C69" i="6"/>
  <c r="C70" i="6"/>
  <c r="C71" i="6"/>
  <c r="G71" i="6" s="1"/>
  <c r="C72" i="6"/>
  <c r="C73" i="6"/>
  <c r="C74" i="6"/>
  <c r="C75" i="6"/>
  <c r="G75" i="6" s="1"/>
  <c r="C76" i="6"/>
  <c r="C77" i="6"/>
  <c r="C78" i="6"/>
  <c r="G78" i="6" s="1"/>
  <c r="C79" i="6"/>
  <c r="G79" i="6" s="1"/>
  <c r="C80" i="6"/>
  <c r="C81" i="6"/>
  <c r="C82" i="6"/>
  <c r="C83" i="6"/>
  <c r="G83" i="6" s="1"/>
  <c r="C84" i="6"/>
  <c r="C85" i="6"/>
  <c r="C86" i="6"/>
  <c r="C87" i="6"/>
  <c r="G87" i="6" s="1"/>
  <c r="C88" i="6"/>
  <c r="C89" i="6"/>
  <c r="G89" i="6" s="1"/>
  <c r="C90" i="6"/>
  <c r="C91" i="6"/>
  <c r="G91" i="6" s="1"/>
  <c r="C92" i="6"/>
  <c r="C93" i="6"/>
  <c r="C94" i="6"/>
  <c r="C95" i="6"/>
  <c r="G95" i="6" s="1"/>
  <c r="C96" i="6"/>
  <c r="C97" i="6"/>
  <c r="C98" i="6"/>
  <c r="C99" i="6"/>
  <c r="G99" i="6" s="1"/>
  <c r="C100" i="6"/>
  <c r="C101" i="6"/>
  <c r="C102" i="6"/>
  <c r="C103" i="6"/>
  <c r="G103" i="6" s="1"/>
  <c r="C104" i="6"/>
  <c r="C105" i="6"/>
  <c r="C106" i="6"/>
  <c r="C107" i="6"/>
  <c r="G107" i="6" s="1"/>
  <c r="C108" i="6"/>
  <c r="C109" i="6"/>
  <c r="C110" i="6"/>
  <c r="C111" i="6"/>
  <c r="G111" i="6" s="1"/>
  <c r="C112" i="6"/>
  <c r="C113" i="6"/>
  <c r="C114" i="6"/>
  <c r="C115" i="6"/>
  <c r="G115" i="6" s="1"/>
  <c r="C116" i="6"/>
  <c r="C117" i="6"/>
  <c r="C118" i="6"/>
  <c r="C119" i="6"/>
  <c r="G119" i="6" s="1"/>
  <c r="C120" i="6"/>
  <c r="C121" i="6"/>
  <c r="C122" i="6"/>
  <c r="C123" i="6"/>
  <c r="G123" i="6" s="1"/>
  <c r="C124" i="6"/>
  <c r="C125" i="6"/>
  <c r="C126" i="6"/>
  <c r="C127" i="6"/>
  <c r="G127" i="6" s="1"/>
  <c r="C128" i="6"/>
  <c r="C129" i="6"/>
  <c r="C130" i="6"/>
  <c r="C131" i="6"/>
  <c r="G131" i="6" s="1"/>
  <c r="C132" i="6"/>
  <c r="C133" i="6"/>
  <c r="C134" i="6"/>
  <c r="C135" i="6"/>
  <c r="G135" i="6" s="1"/>
  <c r="C136" i="6"/>
  <c r="C137" i="6"/>
  <c r="C138" i="6"/>
  <c r="C139" i="6"/>
  <c r="G139" i="6" s="1"/>
  <c r="C140" i="6"/>
  <c r="C141" i="6"/>
  <c r="C142" i="6"/>
  <c r="C143" i="6"/>
  <c r="G143" i="6" s="1"/>
  <c r="C144" i="6"/>
  <c r="C145" i="6"/>
  <c r="C146" i="6"/>
  <c r="C147" i="6"/>
  <c r="G147" i="6" s="1"/>
  <c r="C148" i="6"/>
  <c r="C149" i="6"/>
  <c r="C150" i="6"/>
  <c r="C151" i="6"/>
  <c r="G151" i="6" s="1"/>
  <c r="C152" i="6"/>
  <c r="C153" i="6"/>
  <c r="C154" i="6"/>
  <c r="C155" i="6"/>
  <c r="G155" i="6" s="1"/>
  <c r="C156" i="6"/>
  <c r="C157" i="6"/>
  <c r="C158" i="6"/>
  <c r="C159" i="6"/>
  <c r="G159" i="6" s="1"/>
  <c r="C160" i="6"/>
  <c r="C161" i="6"/>
  <c r="C162" i="6"/>
  <c r="C163" i="6"/>
  <c r="G163" i="6" s="1"/>
  <c r="C164" i="6"/>
  <c r="C165" i="6"/>
  <c r="C166" i="6"/>
  <c r="C167" i="6"/>
  <c r="G167" i="6" s="1"/>
  <c r="C168" i="6"/>
  <c r="C169" i="6"/>
  <c r="C170" i="6"/>
  <c r="C171" i="6"/>
  <c r="G171" i="6" s="1"/>
  <c r="C172" i="6"/>
  <c r="C173" i="6"/>
  <c r="C174" i="6"/>
  <c r="C175" i="6"/>
  <c r="G175" i="6" s="1"/>
  <c r="C176" i="6"/>
  <c r="C177" i="6"/>
  <c r="C178" i="6"/>
  <c r="C179" i="6"/>
  <c r="G179" i="6" s="1"/>
  <c r="C180" i="6"/>
  <c r="C181" i="6"/>
  <c r="C182" i="6"/>
  <c r="C183" i="6"/>
  <c r="G183" i="6" s="1"/>
  <c r="C184" i="6"/>
  <c r="C185" i="6"/>
  <c r="C186" i="6"/>
  <c r="G186" i="6" s="1"/>
  <c r="C187" i="6"/>
  <c r="G187" i="6" s="1"/>
  <c r="C188" i="6"/>
  <c r="C189" i="6"/>
  <c r="C190" i="6"/>
  <c r="C191" i="6"/>
  <c r="G191" i="6" s="1"/>
  <c r="C192" i="6"/>
  <c r="C193" i="6"/>
  <c r="C194" i="6"/>
  <c r="C195" i="6"/>
  <c r="G195" i="6" s="1"/>
  <c r="C196" i="6"/>
  <c r="C197" i="6"/>
  <c r="C198" i="6"/>
  <c r="C199" i="6"/>
  <c r="G199" i="6" s="1"/>
  <c r="C200" i="6"/>
  <c r="G200" i="6" s="1"/>
  <c r="C201" i="6"/>
  <c r="C202" i="6"/>
  <c r="C203" i="6"/>
  <c r="G203" i="6" s="1"/>
  <c r="C204" i="6"/>
  <c r="C205" i="6"/>
  <c r="C206" i="6"/>
  <c r="C207" i="6"/>
  <c r="G207" i="6" s="1"/>
  <c r="C208" i="6"/>
  <c r="C209" i="6"/>
  <c r="C210" i="6"/>
  <c r="C211" i="6"/>
  <c r="G211" i="6" s="1"/>
  <c r="C212" i="6"/>
  <c r="C213" i="6"/>
  <c r="C214" i="6"/>
  <c r="C215" i="6"/>
  <c r="G215" i="6" s="1"/>
  <c r="C216" i="6"/>
  <c r="C217" i="6"/>
  <c r="C218" i="6"/>
  <c r="C219" i="6"/>
  <c r="G219" i="6" s="1"/>
  <c r="C220" i="6"/>
  <c r="C221" i="6"/>
  <c r="C222" i="6"/>
  <c r="C223" i="6"/>
  <c r="G223" i="6" s="1"/>
  <c r="C224" i="6"/>
  <c r="C225" i="6"/>
  <c r="C226" i="6"/>
  <c r="C227" i="6"/>
  <c r="G227" i="6" s="1"/>
  <c r="C228" i="6"/>
  <c r="C229" i="6"/>
  <c r="C230" i="6"/>
  <c r="C231" i="6"/>
  <c r="G231" i="6" s="1"/>
  <c r="C232" i="6"/>
  <c r="G232" i="6" s="1"/>
  <c r="C233" i="6"/>
  <c r="C234" i="6"/>
  <c r="C235" i="6"/>
  <c r="G235" i="6" s="1"/>
  <c r="C236" i="6"/>
  <c r="C237" i="6"/>
  <c r="C238" i="6"/>
  <c r="C239" i="6"/>
  <c r="G239" i="6" s="1"/>
  <c r="C240" i="6"/>
  <c r="C241" i="6"/>
  <c r="C242" i="6"/>
  <c r="C243" i="6"/>
  <c r="G243" i="6" s="1"/>
  <c r="C244" i="6"/>
  <c r="C245" i="6"/>
  <c r="C246" i="6"/>
  <c r="C247" i="6"/>
  <c r="G247" i="6" s="1"/>
  <c r="M7" i="2"/>
  <c r="B6" i="10"/>
  <c r="M22" i="5"/>
  <c r="M19" i="5"/>
  <c r="M16" i="5"/>
  <c r="M13" i="5"/>
  <c r="M10" i="5"/>
  <c r="M7" i="5"/>
  <c r="M22" i="4"/>
  <c r="M19" i="4"/>
  <c r="M13" i="4"/>
  <c r="M16" i="4"/>
  <c r="M7" i="4"/>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3" i="5"/>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3" i="4"/>
  <c r="M22" i="2"/>
  <c r="M19" i="2"/>
  <c r="M16" i="2"/>
  <c r="M10"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3" i="2"/>
  <c r="M13" i="2"/>
  <c r="G238" i="6" l="1"/>
  <c r="G234" i="6"/>
  <c r="G206" i="6"/>
  <c r="G202" i="6"/>
  <c r="G122" i="6"/>
  <c r="G118" i="6"/>
  <c r="G114" i="6"/>
  <c r="G110" i="6"/>
  <c r="G106" i="6"/>
  <c r="G102" i="6"/>
  <c r="G98" i="6"/>
  <c r="G94" i="6"/>
  <c r="G90" i="6"/>
  <c r="G86" i="6"/>
  <c r="G82" i="6"/>
  <c r="G74" i="6"/>
  <c r="G70" i="6"/>
  <c r="G66" i="6"/>
  <c r="G62" i="6"/>
  <c r="G58" i="6"/>
  <c r="G54" i="6"/>
  <c r="G50" i="6"/>
  <c r="G42" i="6"/>
  <c r="G38" i="6"/>
  <c r="G34" i="6"/>
  <c r="G30" i="6"/>
  <c r="G26" i="6"/>
  <c r="G22" i="6"/>
  <c r="G18" i="6"/>
  <c r="G14" i="6"/>
  <c r="G10" i="6"/>
  <c r="G6" i="6"/>
  <c r="G240" i="6"/>
  <c r="G236" i="6"/>
  <c r="G224" i="6"/>
  <c r="G220" i="6"/>
  <c r="G208" i="6"/>
  <c r="G204" i="6"/>
  <c r="G192" i="6"/>
  <c r="G188" i="6"/>
  <c r="G180" i="6"/>
  <c r="G172" i="6"/>
  <c r="G164" i="6"/>
  <c r="G156" i="6"/>
  <c r="G148" i="6"/>
  <c r="G140" i="6"/>
  <c r="G132" i="6"/>
  <c r="G124" i="6"/>
  <c r="G116" i="6"/>
  <c r="G108" i="6"/>
  <c r="G100" i="6"/>
  <c r="G84" i="6"/>
  <c r="G80" i="6"/>
  <c r="G52" i="6"/>
  <c r="G48" i="6"/>
  <c r="G20" i="6"/>
  <c r="G16" i="6"/>
  <c r="G73" i="6"/>
  <c r="G69" i="6"/>
  <c r="G41" i="6"/>
  <c r="G37" i="6"/>
  <c r="G9" i="6"/>
  <c r="G5" i="6"/>
  <c r="G244" i="6"/>
  <c r="G212" i="6"/>
  <c r="G57" i="6"/>
  <c r="G246" i="6"/>
  <c r="G242" i="6"/>
  <c r="G230" i="6"/>
  <c r="G226" i="6"/>
  <c r="G214" i="6"/>
  <c r="G210" i="6"/>
  <c r="G198" i="6"/>
  <c r="G194" i="6"/>
  <c r="G190" i="6"/>
  <c r="G182" i="6"/>
  <c r="G178" i="6"/>
  <c r="G174" i="6"/>
  <c r="G170" i="6"/>
  <c r="G166" i="6"/>
  <c r="G162" i="6"/>
  <c r="G158" i="6"/>
  <c r="G154" i="6"/>
  <c r="G150" i="6"/>
  <c r="G146" i="6"/>
  <c r="G142" i="6"/>
  <c r="G138" i="6"/>
  <c r="G134" i="6"/>
  <c r="G130" i="6"/>
  <c r="G126" i="6"/>
  <c r="G184" i="6"/>
  <c r="G176" i="6"/>
  <c r="G168" i="6"/>
  <c r="G160" i="6"/>
  <c r="G152" i="6"/>
  <c r="G144" i="6"/>
  <c r="G136" i="6"/>
  <c r="G128" i="6"/>
  <c r="G120" i="6"/>
  <c r="G112" i="6"/>
  <c r="G104" i="6"/>
  <c r="G96" i="6"/>
  <c r="G64" i="6"/>
  <c r="G32" i="6"/>
  <c r="G216" i="6"/>
  <c r="G68" i="6"/>
  <c r="G25" i="6"/>
  <c r="G245" i="6"/>
  <c r="G241" i="6"/>
  <c r="G237" i="6"/>
  <c r="G233" i="6"/>
  <c r="G229" i="6"/>
  <c r="G225" i="6"/>
  <c r="G221" i="6"/>
  <c r="G217" i="6"/>
  <c r="G213" i="6"/>
  <c r="G209" i="6"/>
  <c r="G205" i="6"/>
  <c r="G201" i="6"/>
  <c r="G197" i="6"/>
  <c r="G193" i="6"/>
  <c r="G189" i="6"/>
  <c r="G185" i="6"/>
  <c r="G181" i="6"/>
  <c r="G177" i="6"/>
  <c r="G173" i="6"/>
  <c r="G169" i="6"/>
  <c r="G165" i="6"/>
  <c r="G161" i="6"/>
  <c r="G157" i="6"/>
  <c r="G153" i="6"/>
  <c r="G149" i="6"/>
  <c r="G145" i="6"/>
  <c r="G141" i="6"/>
  <c r="G137" i="6"/>
  <c r="G133" i="6"/>
  <c r="G129" i="6"/>
  <c r="G125" i="6"/>
  <c r="G121" i="6"/>
  <c r="G117" i="6"/>
  <c r="G113" i="6"/>
  <c r="G109" i="6"/>
  <c r="G105" i="6"/>
  <c r="G101" i="6"/>
  <c r="G97" i="6"/>
  <c r="G93" i="6"/>
  <c r="G81" i="6"/>
  <c r="G77" i="6"/>
  <c r="G65" i="6"/>
  <c r="G61" i="6"/>
  <c r="G49" i="6"/>
  <c r="G45" i="6"/>
  <c r="G33" i="6"/>
  <c r="G29" i="6"/>
  <c r="G17" i="6"/>
  <c r="G13" i="6"/>
  <c r="G92" i="6"/>
  <c r="G88" i="6"/>
  <c r="G76" i="6"/>
  <c r="G72" i="6"/>
  <c r="G60" i="6"/>
  <c r="G56" i="6"/>
  <c r="G44" i="6"/>
  <c r="G40" i="6"/>
  <c r="G28" i="6"/>
  <c r="G24" i="6"/>
  <c r="G12" i="6"/>
  <c r="G8" i="6"/>
</calcChain>
</file>

<file path=xl/sharedStrings.xml><?xml version="1.0" encoding="utf-8"?>
<sst xmlns="http://schemas.openxmlformats.org/spreadsheetml/2006/main" count="530" uniqueCount="191">
  <si>
    <t>Institute of Actuarial and Quantitative Studies</t>
  </si>
  <si>
    <t>B.Sc. in Actuarial Science and Quantitative Finance</t>
  </si>
  <si>
    <t>Semester 1</t>
  </si>
  <si>
    <t>Division -</t>
  </si>
  <si>
    <t>Group Members:</t>
  </si>
  <si>
    <t>Name</t>
  </si>
  <si>
    <t>Roll No</t>
  </si>
  <si>
    <t>Nimitt Chauhan</t>
  </si>
  <si>
    <t>Date</t>
  </si>
  <si>
    <t>Open</t>
  </si>
  <si>
    <t>High</t>
  </si>
  <si>
    <t>Low</t>
  </si>
  <si>
    <t>Close</t>
  </si>
  <si>
    <t>Adj Close</t>
  </si>
  <si>
    <t>12/14/2020</t>
  </si>
  <si>
    <t>12/15/2020</t>
  </si>
  <si>
    <t>12/16/2020</t>
  </si>
  <si>
    <t>12/17/2020</t>
  </si>
  <si>
    <t>12/18/2020</t>
  </si>
  <si>
    <t>12/21/2020</t>
  </si>
  <si>
    <t>12/22/2020</t>
  </si>
  <si>
    <t>12/23/2020</t>
  </si>
  <si>
    <t>12/24/2020</t>
  </si>
  <si>
    <t>12/28/2020</t>
  </si>
  <si>
    <t>12/29/2020</t>
  </si>
  <si>
    <t>12/30/2020</t>
  </si>
  <si>
    <t>12/31/2020</t>
  </si>
  <si>
    <t>1/13/2021</t>
  </si>
  <si>
    <t>1/14/2021</t>
  </si>
  <si>
    <t>1/15/2021</t>
  </si>
  <si>
    <t>1/18/2021</t>
  </si>
  <si>
    <t>1/19/2021</t>
  </si>
  <si>
    <t>1/20/2021</t>
  </si>
  <si>
    <t>1/21/2021</t>
  </si>
  <si>
    <t>1/22/2021</t>
  </si>
  <si>
    <t>1/25/2021</t>
  </si>
  <si>
    <t>1/27/2021</t>
  </si>
  <si>
    <t>1/28/2021</t>
  </si>
  <si>
    <t>1/29/2021</t>
  </si>
  <si>
    <t>2/15/2021</t>
  </si>
  <si>
    <t>2/16/2021</t>
  </si>
  <si>
    <t>2/17/2021</t>
  </si>
  <si>
    <t>2/18/2021</t>
  </si>
  <si>
    <t>2/19/2021</t>
  </si>
  <si>
    <t>2/22/2021</t>
  </si>
  <si>
    <t>2/23/2021</t>
  </si>
  <si>
    <t>2/24/2021</t>
  </si>
  <si>
    <t>2/25/2021</t>
  </si>
  <si>
    <t>2/26/2021</t>
  </si>
  <si>
    <t>3/15/2021</t>
  </si>
  <si>
    <t>3/16/2021</t>
  </si>
  <si>
    <t>3/17/2021</t>
  </si>
  <si>
    <t>3/18/2021</t>
  </si>
  <si>
    <t>3/19/2021</t>
  </si>
  <si>
    <t>3/22/2021</t>
  </si>
  <si>
    <t>3/23/2021</t>
  </si>
  <si>
    <t>3/24/2021</t>
  </si>
  <si>
    <t>3/25/2021</t>
  </si>
  <si>
    <t>3/26/2021</t>
  </si>
  <si>
    <t>3/30/2021</t>
  </si>
  <si>
    <t>3/31/2021</t>
  </si>
  <si>
    <t>4/13/2021</t>
  </si>
  <si>
    <t>4/15/2021</t>
  </si>
  <si>
    <t>4/16/2021</t>
  </si>
  <si>
    <t>4/19/2021</t>
  </si>
  <si>
    <t>4/20/2021</t>
  </si>
  <si>
    <t>4/22/2021</t>
  </si>
  <si>
    <t>4/23/2021</t>
  </si>
  <si>
    <t>4/26/2021</t>
  </si>
  <si>
    <t>4/27/2021</t>
  </si>
  <si>
    <t>4/28/2021</t>
  </si>
  <si>
    <t>4/29/2021</t>
  </si>
  <si>
    <t>4/30/2021</t>
  </si>
  <si>
    <t>5/14/2021</t>
  </si>
  <si>
    <t>5/17/2021</t>
  </si>
  <si>
    <t>5/18/2021</t>
  </si>
  <si>
    <t>5/19/2021</t>
  </si>
  <si>
    <t>5/20/2021</t>
  </si>
  <si>
    <t>5/21/2021</t>
  </si>
  <si>
    <t>5/24/2021</t>
  </si>
  <si>
    <t>5/25/2021</t>
  </si>
  <si>
    <t>5/26/2021</t>
  </si>
  <si>
    <t>5/27/2021</t>
  </si>
  <si>
    <t>5/28/2021</t>
  </si>
  <si>
    <t>5/31/2021</t>
  </si>
  <si>
    <t>6/14/2021</t>
  </si>
  <si>
    <t>6/15/2021</t>
  </si>
  <si>
    <t>6/16/2021</t>
  </si>
  <si>
    <t>6/17/2021</t>
  </si>
  <si>
    <t>6/18/2021</t>
  </si>
  <si>
    <t>6/21/2021</t>
  </si>
  <si>
    <t>6/22/2021</t>
  </si>
  <si>
    <t>6/23/2021</t>
  </si>
  <si>
    <t>6/24/2021</t>
  </si>
  <si>
    <t>6/25/2021</t>
  </si>
  <si>
    <t>6/28/2021</t>
  </si>
  <si>
    <t>6/29/2021</t>
  </si>
  <si>
    <t>6/30/2021</t>
  </si>
  <si>
    <t>7/13/2021</t>
  </si>
  <si>
    <t>7/14/2021</t>
  </si>
  <si>
    <t>7/15/2021</t>
  </si>
  <si>
    <t>7/16/2021</t>
  </si>
  <si>
    <t>7/19/2021</t>
  </si>
  <si>
    <t>7/20/2021</t>
  </si>
  <si>
    <t>7/22/2021</t>
  </si>
  <si>
    <t>7/23/2021</t>
  </si>
  <si>
    <t>7/26/2021</t>
  </si>
  <si>
    <t>7/27/2021</t>
  </si>
  <si>
    <t>7/28/2021</t>
  </si>
  <si>
    <t>7/29/2021</t>
  </si>
  <si>
    <t>7/30/2021</t>
  </si>
  <si>
    <t>8/13/2021</t>
  </si>
  <si>
    <t>8/16/2021</t>
  </si>
  <si>
    <t>8/17/2021</t>
  </si>
  <si>
    <t>8/18/2021</t>
  </si>
  <si>
    <t>8/20/2021</t>
  </si>
  <si>
    <t>8/23/2021</t>
  </si>
  <si>
    <t>8/24/2021</t>
  </si>
  <si>
    <t>8/25/2021</t>
  </si>
  <si>
    <t>8/26/2021</t>
  </si>
  <si>
    <t>8/27/2021</t>
  </si>
  <si>
    <t>8/30/2021</t>
  </si>
  <si>
    <t>8/31/2021</t>
  </si>
  <si>
    <t>9/13/2021</t>
  </si>
  <si>
    <t>9/14/2021</t>
  </si>
  <si>
    <t>9/15/2021</t>
  </si>
  <si>
    <t>9/16/2021</t>
  </si>
  <si>
    <t>9/17/2021</t>
  </si>
  <si>
    <t>9/20/2021</t>
  </si>
  <si>
    <t>9/21/2021</t>
  </si>
  <si>
    <t>9/22/2021</t>
  </si>
  <si>
    <t>9/23/2021</t>
  </si>
  <si>
    <t>9/24/2021</t>
  </si>
  <si>
    <t>9/27/2021</t>
  </si>
  <si>
    <t>9/28/2021</t>
  </si>
  <si>
    <t>9/29/2021</t>
  </si>
  <si>
    <t>9/30/2021</t>
  </si>
  <si>
    <t>10/13/2021</t>
  </si>
  <si>
    <t>10/14/2021</t>
  </si>
  <si>
    <t>10/18/2021</t>
  </si>
  <si>
    <t>10/19/2021</t>
  </si>
  <si>
    <t>10/20/2021</t>
  </si>
  <si>
    <t>10/21/2021</t>
  </si>
  <si>
    <t>10/22/2021</t>
  </si>
  <si>
    <t>10/25/2021</t>
  </si>
  <si>
    <t>10/26/2021</t>
  </si>
  <si>
    <t>10/27/2021</t>
  </si>
  <si>
    <t>10/28/2021</t>
  </si>
  <si>
    <t>10/29/2021</t>
  </si>
  <si>
    <t>11/15/2021</t>
  </si>
  <si>
    <t>11/16/2021</t>
  </si>
  <si>
    <t>11/17/2021</t>
  </si>
  <si>
    <t>11/18/2021</t>
  </si>
  <si>
    <t>11/22/2021</t>
  </si>
  <si>
    <t>11/23/2021</t>
  </si>
  <si>
    <t>11/24/2021</t>
  </si>
  <si>
    <t>11/25/2021</t>
  </si>
  <si>
    <t>11/26/2021</t>
  </si>
  <si>
    <t>11/29/2021</t>
  </si>
  <si>
    <t>11/30/2021</t>
  </si>
  <si>
    <t>HDFC</t>
  </si>
  <si>
    <t>ONGC</t>
  </si>
  <si>
    <t>SPICEJET</t>
  </si>
  <si>
    <t>Variance of given Shares:</t>
  </si>
  <si>
    <t>Expected Returns:</t>
  </si>
  <si>
    <t>Risk Free rate</t>
  </si>
  <si>
    <t>For HDFC Limited</t>
  </si>
  <si>
    <t>Add your comments here:</t>
  </si>
  <si>
    <t>Expected Return</t>
  </si>
  <si>
    <t>Standard Deviation of Returns</t>
  </si>
  <si>
    <t>Sharpe Ratio</t>
  </si>
  <si>
    <t>For ONGC Limited</t>
  </si>
  <si>
    <t>For SpiceJet Limited</t>
  </si>
  <si>
    <t>Returns</t>
  </si>
  <si>
    <t>Variance of Returns:</t>
  </si>
  <si>
    <t>Kurtosis of Shares:</t>
  </si>
  <si>
    <t>Skewness of Shares:</t>
  </si>
  <si>
    <t>Expected Value of shares:</t>
  </si>
  <si>
    <t>Weights(ONGC)</t>
  </si>
  <si>
    <t>Returns(ONGC)</t>
  </si>
  <si>
    <t>Weights(Spicejet)</t>
  </si>
  <si>
    <t>Returns(Spicejet)</t>
  </si>
  <si>
    <t>Weights(HDFC)</t>
  </si>
  <si>
    <t>Returns(HDFC)</t>
  </si>
  <si>
    <t>Total returns</t>
  </si>
  <si>
    <t>Total Returns</t>
  </si>
  <si>
    <t>total Returns</t>
  </si>
  <si>
    <t>Expected Return:</t>
  </si>
  <si>
    <t>Variance:</t>
  </si>
  <si>
    <t>Correlation:</t>
  </si>
  <si>
    <t>Sharpe Ratio is the ratio of excess return on the stock with respect to risk free return per unit risk that the investor takes. So the greater the Sharpe ratio, the better will be the performance of the stock. In this case, we can see that Spicejet has the greatest value. Hence, we can conclude,that among these 3 companies, Spicejet shares are the best among the three, followed by ONGC shares and HDFC shares in last.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</si>
</sst>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0"/>
    <numFmt numFmtId="166" formatCode="0.000000"/>
    <numFmt numFmtId="167" formatCode="0.0000000"/>
    <numFmt numFmtId="168" formatCode="0.00000%"/>
    <numFmt numFmtId="169" formatCode="&quot;₹&quot;\ #,##0.00000"/>
  </numFmts>
  <fonts count="19" x14ac:knownFonts="1">
    <font>
      <sz val="11"/>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sz val="12"/>
      <color theme="1"/>
      <name val="Bahnschrift"/>
      <family val="2"/>
    </font>
    <font>
      <b/>
      <sz val="14"/>
      <color theme="1"/>
      <name val="Bahnschrift"/>
      <family val="2"/>
    </font>
    <font>
      <sz val="14"/>
      <color theme="1"/>
      <name val="Bahnschrift"/>
      <family val="2"/>
    </font>
    <font>
      <b/>
      <sz val="12"/>
      <color rgb="FFFF0000"/>
      <name val="Bahnschrift"/>
      <family val="2"/>
    </font>
    <font>
      <b/>
      <u/>
      <sz val="14"/>
      <color theme="1"/>
      <name val="Bahnschrift"/>
      <family val="2"/>
    </font>
    <font>
      <u/>
      <sz val="14"/>
      <color theme="1"/>
      <name val="Bahnschrift"/>
      <family val="2"/>
    </font>
    <font>
      <u/>
      <sz val="12"/>
      <color theme="1"/>
      <name val="Bahnschrift"/>
      <family val="2"/>
    </font>
    <font>
      <b/>
      <u/>
      <sz val="12"/>
      <color theme="1"/>
      <name val="Bahnschrift"/>
      <family val="2"/>
    </font>
    <font>
      <sz val="12"/>
      <color rgb="FFFF0000"/>
      <name val="Bahnschrift"/>
      <family val="2"/>
    </font>
    <font>
      <sz val="11"/>
      <color theme="1"/>
      <name val="Bahnschrift"/>
      <family val="2"/>
    </font>
    <font>
      <b/>
      <sz val="11"/>
      <color theme="1"/>
      <name val="Bahnschrift"/>
      <family val="2"/>
    </font>
    <font>
      <b/>
      <sz val="14"/>
      <color rgb="FFFF0000"/>
      <name val="Bahnschrift"/>
      <family val="2"/>
    </font>
    <font>
      <sz val="14"/>
      <color rgb="FFFF0000"/>
      <name val="Bahnschrift"/>
      <family val="2"/>
    </font>
    <font>
      <sz val="18"/>
      <color theme="1"/>
      <name val="Bahnschrift"/>
      <family val="2"/>
    </font>
  </fonts>
  <fills count="10">
    <fill>
      <patternFill patternType="none"/>
    </fill>
    <fill>
      <patternFill patternType="gray125"/>
    </fill>
    <fill>
      <patternFill patternType="solid">
        <fgColor rgb="FFFBE4D5"/>
        <bgColor indexed="64"/>
      </patternFill>
    </fill>
    <fill>
      <patternFill patternType="solid">
        <fgColor rgb="FFE2EFD9"/>
        <bgColor indexed="64"/>
      </patternFill>
    </fill>
    <fill>
      <patternFill patternType="solid">
        <fgColor rgb="FFFEF2CB"/>
        <bgColor indexed="64"/>
      </patternFill>
    </fill>
    <fill>
      <patternFill patternType="solid">
        <fgColor rgb="FFDEEAF6"/>
        <bgColor indexed="64"/>
      </patternFill>
    </fill>
    <fill>
      <patternFill patternType="solid">
        <fgColor rgb="FFB4C6E7"/>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6">
    <border>
      <left/>
      <right/>
      <top/>
      <bottom/>
      <diagonal/>
    </border>
    <border>
      <left style="medium">
        <color rgb="FFCCCCCC"/>
      </left>
      <right style="medium">
        <color rgb="FF000000"/>
      </right>
      <top style="medium">
        <color rgb="FFCCCCCC"/>
      </top>
      <bottom style="medium">
        <color rgb="FFCCCCCC"/>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000000"/>
      </left>
      <right/>
      <top style="medium">
        <color rgb="FF000000"/>
      </top>
      <bottom style="medium">
        <color rgb="FF000000"/>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right style="medium">
        <color rgb="FFCCCCCC"/>
      </right>
      <top style="medium">
        <color rgb="FF000000"/>
      </top>
      <bottom style="medium">
        <color rgb="FFCCCCCC"/>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right/>
      <top style="medium">
        <color rgb="FFCCCCCC"/>
      </top>
      <bottom/>
      <diagonal/>
    </border>
    <border>
      <left style="medium">
        <color rgb="FFCCCCCC"/>
      </left>
      <right/>
      <top/>
      <bottom/>
      <diagonal/>
    </border>
    <border>
      <left/>
      <right style="medium">
        <color rgb="FFCCCCCC"/>
      </right>
      <top/>
      <bottom/>
      <diagonal/>
    </border>
    <border>
      <left/>
      <right/>
      <top/>
      <bottom style="medium">
        <color rgb="FFCCCCCC"/>
      </bottom>
      <diagonal/>
    </border>
  </borders>
  <cellStyleXfs count="1">
    <xf numFmtId="0" fontId="0" fillId="0" borderId="0"/>
  </cellStyleXfs>
  <cellXfs count="127">
    <xf numFmtId="0" fontId="0" fillId="0" borderId="0" xfId="0"/>
    <xf numFmtId="0" fontId="0" fillId="0" borderId="1" xfId="0" applyBorder="1" applyAlignment="1">
      <alignment wrapText="1"/>
    </xf>
    <xf numFmtId="0" fontId="0" fillId="0" borderId="7" xfId="0" applyBorder="1" applyAlignment="1">
      <alignment wrapText="1"/>
    </xf>
    <xf numFmtId="0" fontId="3" fillId="4" borderId="10" xfId="0" applyFont="1" applyFill="1" applyBorder="1" applyAlignment="1">
      <alignment vertical="center"/>
    </xf>
    <xf numFmtId="0" fontId="4" fillId="0" borderId="1" xfId="0" applyFont="1" applyBorder="1" applyAlignment="1">
      <alignment horizontal="right" wrapText="1"/>
    </xf>
    <xf numFmtId="0" fontId="0" fillId="0" borderId="4" xfId="0" applyBorder="1" applyAlignment="1">
      <alignment wrapText="1"/>
    </xf>
    <xf numFmtId="14" fontId="5" fillId="0" borderId="9" xfId="0" applyNumberFormat="1"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164" fontId="5" fillId="0" borderId="17" xfId="0" applyNumberFormat="1" applyFont="1" applyBorder="1" applyAlignment="1">
      <alignment horizontal="center" wrapText="1"/>
    </xf>
    <xf numFmtId="164" fontId="5" fillId="0" borderId="7" xfId="0" applyNumberFormat="1" applyFont="1" applyBorder="1" applyAlignment="1">
      <alignment horizontal="center" wrapText="1"/>
    </xf>
    <xf numFmtId="14" fontId="5" fillId="0" borderId="19" xfId="0" applyNumberFormat="1" applyFont="1" applyBorder="1" applyAlignment="1">
      <alignment horizontal="center" wrapText="1"/>
    </xf>
    <xf numFmtId="0" fontId="5" fillId="0" borderId="20" xfId="0" applyFont="1" applyBorder="1" applyAlignment="1">
      <alignment horizontal="center" wrapText="1"/>
    </xf>
    <xf numFmtId="0" fontId="5" fillId="0" borderId="21" xfId="0" applyFont="1" applyBorder="1" applyAlignment="1">
      <alignment horizontal="center" wrapText="1"/>
    </xf>
    <xf numFmtId="0" fontId="8" fillId="5" borderId="16" xfId="0" applyFont="1" applyFill="1" applyBorder="1" applyAlignment="1">
      <alignment horizontal="center" wrapText="1"/>
    </xf>
    <xf numFmtId="0" fontId="8" fillId="5" borderId="17" xfId="0" applyFont="1" applyFill="1" applyBorder="1" applyAlignment="1">
      <alignment horizontal="center" wrapText="1"/>
    </xf>
    <xf numFmtId="0" fontId="8" fillId="5" borderId="18" xfId="0" applyFont="1" applyFill="1" applyBorder="1" applyAlignment="1">
      <alignment horizontal="center" wrapText="1"/>
    </xf>
    <xf numFmtId="0" fontId="5" fillId="0" borderId="0" xfId="0" applyFont="1" applyAlignment="1">
      <alignment horizontal="center"/>
    </xf>
    <xf numFmtId="0" fontId="5" fillId="0" borderId="9" xfId="0" applyFont="1" applyBorder="1" applyAlignment="1">
      <alignment horizontal="center" wrapText="1"/>
    </xf>
    <xf numFmtId="0" fontId="5" fillId="0" borderId="17" xfId="0" applyFont="1" applyBorder="1" applyAlignment="1">
      <alignment horizontal="center" wrapText="1"/>
    </xf>
    <xf numFmtId="14" fontId="8" fillId="5" borderId="16" xfId="0" applyNumberFormat="1" applyFont="1" applyFill="1" applyBorder="1" applyAlignment="1">
      <alignment horizontal="center" wrapText="1"/>
    </xf>
    <xf numFmtId="164" fontId="8" fillId="5" borderId="17" xfId="0" applyNumberFormat="1" applyFont="1" applyFill="1" applyBorder="1" applyAlignment="1">
      <alignment horizontal="center" wrapText="1"/>
    </xf>
    <xf numFmtId="14" fontId="5" fillId="0" borderId="0" xfId="0" applyNumberFormat="1" applyFont="1" applyAlignment="1">
      <alignment horizontal="center"/>
    </xf>
    <xf numFmtId="164" fontId="5" fillId="0" borderId="0" xfId="0" applyNumberFormat="1" applyFont="1" applyAlignment="1">
      <alignment horizontal="center"/>
    </xf>
    <xf numFmtId="0" fontId="13" fillId="0" borderId="0" xfId="0" applyFont="1" applyAlignment="1">
      <alignment horizontal="center"/>
    </xf>
    <xf numFmtId="0" fontId="14" fillId="0" borderId="7" xfId="0" applyFont="1" applyBorder="1" applyAlignment="1">
      <alignment wrapText="1"/>
    </xf>
    <xf numFmtId="0" fontId="16" fillId="5" borderId="16" xfId="0" applyFont="1" applyFill="1" applyBorder="1" applyAlignment="1">
      <alignment horizontal="center" wrapText="1"/>
    </xf>
    <xf numFmtId="0" fontId="16" fillId="5" borderId="18" xfId="0" applyFont="1" applyFill="1" applyBorder="1" applyAlignment="1">
      <alignment horizontal="center" wrapText="1"/>
    </xf>
    <xf numFmtId="0" fontId="16" fillId="5" borderId="17" xfId="0" applyFont="1" applyFill="1" applyBorder="1" applyAlignment="1">
      <alignment horizontal="center" wrapText="1"/>
    </xf>
    <xf numFmtId="168" fontId="16" fillId="5" borderId="17" xfId="0" applyNumberFormat="1" applyFont="1" applyFill="1" applyBorder="1" applyAlignment="1">
      <alignment horizontal="center" wrapText="1"/>
    </xf>
    <xf numFmtId="0" fontId="17" fillId="0" borderId="0" xfId="0" applyFont="1" applyAlignment="1">
      <alignment horizontal="center"/>
    </xf>
    <xf numFmtId="0" fontId="7" fillId="0" borderId="9" xfId="0" applyFont="1" applyBorder="1" applyAlignment="1">
      <alignment horizontal="center" wrapText="1"/>
    </xf>
    <xf numFmtId="0" fontId="7" fillId="0" borderId="8" xfId="0" applyFont="1" applyBorder="1" applyAlignment="1">
      <alignment horizontal="center" wrapText="1"/>
    </xf>
    <xf numFmtId="0" fontId="7" fillId="0" borderId="19" xfId="0" applyFont="1" applyBorder="1" applyAlignment="1">
      <alignment horizontal="center" wrapText="1"/>
    </xf>
    <xf numFmtId="0" fontId="7" fillId="0" borderId="21" xfId="0" applyFont="1" applyBorder="1" applyAlignment="1">
      <alignment horizontal="center" wrapText="1"/>
    </xf>
    <xf numFmtId="0" fontId="7" fillId="0" borderId="0" xfId="0" applyFont="1" applyAlignment="1">
      <alignment horizontal="center"/>
    </xf>
    <xf numFmtId="168" fontId="7" fillId="0" borderId="0" xfId="0" applyNumberFormat="1" applyFont="1" applyAlignment="1">
      <alignment horizontal="center"/>
    </xf>
    <xf numFmtId="0" fontId="16" fillId="5" borderId="16" xfId="0" applyFont="1" applyFill="1" applyBorder="1" applyAlignment="1">
      <alignment horizontal="center"/>
    </xf>
    <xf numFmtId="0" fontId="16" fillId="5" borderId="18" xfId="0" applyFont="1" applyFill="1" applyBorder="1" applyAlignment="1">
      <alignment horizontal="center"/>
    </xf>
    <xf numFmtId="0" fontId="16" fillId="5" borderId="17" xfId="0" applyFont="1" applyFill="1" applyBorder="1" applyAlignment="1">
      <alignment horizontal="center"/>
    </xf>
    <xf numFmtId="168" fontId="16" fillId="5" borderId="17" xfId="0" applyNumberFormat="1" applyFont="1" applyFill="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0" fontId="7" fillId="0" borderId="19" xfId="0" applyFont="1" applyBorder="1" applyAlignment="1">
      <alignment horizontal="center"/>
    </xf>
    <xf numFmtId="0" fontId="7" fillId="0" borderId="21" xfId="0" applyFont="1" applyBorder="1" applyAlignment="1">
      <alignment horizontal="center"/>
    </xf>
    <xf numFmtId="0" fontId="17" fillId="0" borderId="0" xfId="0" applyFont="1" applyAlignment="1">
      <alignment horizontal="center" wrapText="1"/>
    </xf>
    <xf numFmtId="0" fontId="7" fillId="0" borderId="0" xfId="0" applyFont="1" applyAlignment="1">
      <alignment horizontal="center" wrapText="1"/>
    </xf>
    <xf numFmtId="168" fontId="7" fillId="0" borderId="0" xfId="0" applyNumberFormat="1" applyFont="1" applyAlignment="1">
      <alignment horizontal="center" wrapText="1"/>
    </xf>
    <xf numFmtId="0" fontId="7" fillId="0" borderId="7" xfId="0" applyFont="1" applyBorder="1" applyAlignment="1">
      <alignment horizontal="center"/>
    </xf>
    <xf numFmtId="0" fontId="7" fillId="0" borderId="17" xfId="0" applyFont="1" applyBorder="1" applyAlignment="1">
      <alignment horizontal="center"/>
    </xf>
    <xf numFmtId="168" fontId="7" fillId="0" borderId="17" xfId="0" applyNumberFormat="1" applyFont="1" applyBorder="1" applyAlignment="1">
      <alignment horizontal="center"/>
    </xf>
    <xf numFmtId="168" fontId="7" fillId="0" borderId="7" xfId="0" applyNumberFormat="1" applyFont="1" applyBorder="1" applyAlignment="1">
      <alignment horizontal="center"/>
    </xf>
    <xf numFmtId="168" fontId="7" fillId="0" borderId="20" xfId="0" applyNumberFormat="1" applyFont="1" applyBorder="1" applyAlignment="1">
      <alignment horizontal="center"/>
    </xf>
    <xf numFmtId="0" fontId="7" fillId="0" borderId="0" xfId="0" applyNumberFormat="1" applyFont="1" applyAlignment="1">
      <alignment horizontal="center"/>
    </xf>
    <xf numFmtId="0" fontId="14" fillId="0" borderId="4" xfId="0" applyFont="1" applyBorder="1" applyAlignment="1">
      <alignment horizontal="center" wrapText="1"/>
    </xf>
    <xf numFmtId="0" fontId="15" fillId="2" borderId="7" xfId="0" applyFont="1" applyFill="1" applyBorder="1" applyAlignment="1">
      <alignment wrapText="1"/>
    </xf>
    <xf numFmtId="9" fontId="14" fillId="2" borderId="7" xfId="0" applyNumberFormat="1" applyFont="1" applyFill="1" applyBorder="1" applyAlignment="1">
      <alignment horizontal="right" wrapText="1"/>
    </xf>
    <xf numFmtId="0" fontId="14" fillId="7" borderId="7" xfId="0" applyFont="1" applyFill="1" applyBorder="1" applyAlignment="1">
      <alignment vertical="center"/>
    </xf>
    <xf numFmtId="0" fontId="14" fillId="7" borderId="7" xfId="0" applyFont="1" applyFill="1" applyBorder="1" applyAlignment="1">
      <alignment wrapText="1"/>
    </xf>
    <xf numFmtId="0" fontId="14" fillId="0" borderId="0" xfId="0" applyFont="1"/>
    <xf numFmtId="0" fontId="15" fillId="6" borderId="7" xfId="0" applyFont="1" applyFill="1" applyBorder="1" applyAlignment="1">
      <alignment wrapText="1"/>
    </xf>
    <xf numFmtId="0" fontId="15" fillId="4" borderId="7" xfId="0" applyFont="1" applyFill="1" applyBorder="1" applyAlignment="1">
      <alignment vertical="center"/>
    </xf>
    <xf numFmtId="0" fontId="14" fillId="4" borderId="7" xfId="0" applyFont="1" applyFill="1" applyBorder="1" applyAlignment="1">
      <alignment wrapText="1"/>
    </xf>
    <xf numFmtId="0" fontId="15" fillId="3" borderId="7" xfId="0" applyFont="1" applyFill="1" applyBorder="1" applyAlignment="1">
      <alignment wrapText="1"/>
    </xf>
    <xf numFmtId="10" fontId="14" fillId="4" borderId="7" xfId="0" applyNumberFormat="1" applyFont="1" applyFill="1" applyBorder="1" applyAlignment="1">
      <alignment horizontal="right" wrapText="1"/>
    </xf>
    <xf numFmtId="0" fontId="15" fillId="3" borderId="7" xfId="0" applyFont="1" applyFill="1" applyBorder="1" applyAlignment="1">
      <alignment vertical="center"/>
    </xf>
    <xf numFmtId="0" fontId="14" fillId="4" borderId="7" xfId="0" applyFont="1" applyFill="1" applyBorder="1" applyAlignment="1">
      <alignment horizontal="right" wrapText="1"/>
    </xf>
    <xf numFmtId="10" fontId="14" fillId="4" borderId="7" xfId="0" applyNumberFormat="1" applyFont="1" applyFill="1" applyBorder="1" applyAlignment="1">
      <alignment wrapText="1"/>
    </xf>
    <xf numFmtId="0" fontId="6" fillId="0" borderId="12" xfId="0" applyFont="1" applyBorder="1" applyAlignment="1">
      <alignment wrapText="1"/>
    </xf>
    <xf numFmtId="0" fontId="14" fillId="0" borderId="2" xfId="0" applyFont="1" applyBorder="1" applyAlignment="1">
      <alignment wrapText="1"/>
    </xf>
    <xf numFmtId="0" fontId="14" fillId="0" borderId="3" xfId="0" applyFont="1" applyBorder="1" applyAlignment="1">
      <alignment wrapText="1"/>
    </xf>
    <xf numFmtId="0" fontId="0" fillId="0" borderId="12" xfId="0" applyBorder="1" applyAlignment="1">
      <alignment wrapText="1"/>
    </xf>
    <xf numFmtId="0" fontId="0" fillId="0" borderId="2" xfId="0" applyBorder="1" applyAlignment="1">
      <alignment wrapText="1"/>
    </xf>
    <xf numFmtId="0" fontId="0" fillId="0" borderId="3" xfId="0" applyBorder="1" applyAlignment="1">
      <alignment wrapText="1"/>
    </xf>
    <xf numFmtId="0" fontId="1" fillId="2" borderId="12"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1" fillId="3" borderId="15"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11" xfId="0" applyFont="1" applyFill="1" applyBorder="1" applyAlignment="1">
      <alignment horizontal="center" wrapText="1"/>
    </xf>
    <xf numFmtId="0" fontId="3" fillId="4" borderId="12" xfId="0" applyFont="1" applyFill="1" applyBorder="1" applyAlignment="1">
      <alignment horizont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169" fontId="6" fillId="9" borderId="0" xfId="0" applyNumberFormat="1" applyFont="1" applyFill="1" applyAlignment="1">
      <alignment horizontal="center" vertical="center"/>
    </xf>
    <xf numFmtId="0" fontId="9" fillId="8" borderId="0" xfId="0" applyFont="1" applyFill="1" applyAlignment="1">
      <alignment horizontal="center" vertical="center"/>
    </xf>
    <xf numFmtId="0" fontId="11" fillId="8" borderId="0" xfId="0" applyFont="1" applyFill="1" applyAlignment="1">
      <alignment horizontal="center" vertical="center"/>
    </xf>
    <xf numFmtId="165" fontId="6" fillId="9" borderId="0" xfId="0" applyNumberFormat="1" applyFont="1" applyFill="1" applyAlignment="1">
      <alignment horizontal="center" vertical="center"/>
    </xf>
    <xf numFmtId="0" fontId="10" fillId="8" borderId="0" xfId="0" applyFont="1" applyFill="1" applyAlignment="1">
      <alignment horizontal="center" vertical="center"/>
    </xf>
    <xf numFmtId="168" fontId="6" fillId="9" borderId="0" xfId="0" applyNumberFormat="1" applyFont="1" applyFill="1" applyAlignment="1">
      <alignment horizontal="center" vertical="center"/>
    </xf>
    <xf numFmtId="0" fontId="12" fillId="8" borderId="0" xfId="0" applyFont="1" applyFill="1" applyAlignment="1">
      <alignment horizontal="center" vertical="center"/>
    </xf>
    <xf numFmtId="166" fontId="6" fillId="9" borderId="0" xfId="0" applyNumberFormat="1" applyFont="1" applyFill="1" applyAlignment="1">
      <alignment horizontal="center" vertical="center"/>
    </xf>
    <xf numFmtId="0" fontId="18" fillId="4" borderId="21" xfId="0" applyFont="1" applyFill="1" applyBorder="1" applyAlignment="1">
      <alignment horizontal="left" vertical="top" wrapText="1"/>
    </xf>
    <xf numFmtId="0" fontId="14" fillId="4" borderId="22" xfId="0" applyFont="1" applyFill="1" applyBorder="1" applyAlignment="1">
      <alignment horizontal="left" vertical="top" wrapText="1"/>
    </xf>
    <xf numFmtId="0" fontId="14" fillId="4" borderId="19" xfId="0" applyFont="1" applyFill="1" applyBorder="1" applyAlignment="1">
      <alignment horizontal="left" vertical="top" wrapText="1"/>
    </xf>
    <xf numFmtId="0" fontId="14" fillId="4" borderId="23"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4" borderId="2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25" xfId="0" applyFont="1" applyFill="1" applyBorder="1" applyAlignment="1">
      <alignment horizontal="left" vertical="top" wrapText="1"/>
    </xf>
    <xf numFmtId="0" fontId="14" fillId="4" borderId="16" xfId="0" applyFont="1" applyFill="1" applyBorder="1" applyAlignment="1">
      <alignment horizontal="left" vertical="top" wrapText="1"/>
    </xf>
    <xf numFmtId="0" fontId="9" fillId="8" borderId="21" xfId="0" applyFont="1" applyFill="1" applyBorder="1" applyAlignment="1">
      <alignment horizontal="center" vertical="center"/>
    </xf>
    <xf numFmtId="0" fontId="9" fillId="8" borderId="22" xfId="0" applyFont="1" applyFill="1" applyBorder="1" applyAlignment="1">
      <alignment horizontal="center" vertical="center"/>
    </xf>
    <xf numFmtId="0" fontId="9" fillId="8" borderId="19" xfId="0" applyFont="1" applyFill="1" applyBorder="1" applyAlignment="1">
      <alignment horizontal="center" vertical="center"/>
    </xf>
    <xf numFmtId="0" fontId="9" fillId="8" borderId="18" xfId="0" applyFont="1" applyFill="1" applyBorder="1" applyAlignment="1">
      <alignment horizontal="center" vertical="center"/>
    </xf>
    <xf numFmtId="0" fontId="9" fillId="8" borderId="25" xfId="0" applyFont="1" applyFill="1" applyBorder="1" applyAlignment="1">
      <alignment horizontal="center" vertical="center"/>
    </xf>
    <xf numFmtId="0" fontId="9" fillId="8" borderId="16" xfId="0" applyFont="1" applyFill="1" applyBorder="1" applyAlignment="1">
      <alignment horizontal="center" vertical="center"/>
    </xf>
    <xf numFmtId="168" fontId="6" fillId="9" borderId="20" xfId="0" applyNumberFormat="1" applyFont="1" applyFill="1" applyBorder="1" applyAlignment="1">
      <alignment horizontal="center" vertical="center"/>
    </xf>
    <xf numFmtId="0" fontId="6" fillId="9" borderId="17" xfId="0" applyFont="1" applyFill="1" applyBorder="1" applyAlignment="1">
      <alignment horizontal="center" vertical="center"/>
    </xf>
    <xf numFmtId="166" fontId="6" fillId="9" borderId="20" xfId="0" applyNumberFormat="1" applyFont="1" applyFill="1" applyBorder="1" applyAlignment="1">
      <alignment horizontal="center" vertical="center"/>
    </xf>
    <xf numFmtId="166" fontId="6" fillId="9" borderId="17" xfId="0" applyNumberFormat="1" applyFont="1" applyFill="1" applyBorder="1" applyAlignment="1">
      <alignment horizontal="center" vertical="center"/>
    </xf>
    <xf numFmtId="165" fontId="6" fillId="9" borderId="20" xfId="0" applyNumberFormat="1" applyFont="1" applyFill="1" applyBorder="1" applyAlignment="1">
      <alignment horizontal="center" vertical="center"/>
    </xf>
    <xf numFmtId="165" fontId="6" fillId="9" borderId="17" xfId="0" applyNumberFormat="1" applyFont="1" applyFill="1" applyBorder="1" applyAlignment="1">
      <alignment horizontal="center" vertical="center"/>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16" xfId="0" applyFont="1" applyFill="1" applyBorder="1" applyAlignment="1">
      <alignment horizontal="center" vertical="center" wrapText="1"/>
    </xf>
    <xf numFmtId="168" fontId="6" fillId="9" borderId="23" xfId="0" applyNumberFormat="1" applyFont="1" applyFill="1" applyBorder="1" applyAlignment="1">
      <alignment horizontal="center" vertical="center" wrapText="1"/>
    </xf>
    <xf numFmtId="0" fontId="6" fillId="9" borderId="23" xfId="0" applyFont="1" applyFill="1" applyBorder="1" applyAlignment="1">
      <alignment horizontal="center" vertical="center" wrapText="1"/>
    </xf>
    <xf numFmtId="167" fontId="6" fillId="9" borderId="23" xfId="0" applyNumberFormat="1" applyFont="1" applyFill="1" applyBorder="1" applyAlignment="1">
      <alignment horizontal="center" vertical="center" wrapText="1"/>
    </xf>
    <xf numFmtId="166" fontId="6" fillId="9" borderId="23" xfId="0" applyNumberFormat="1" applyFont="1" applyFill="1" applyBorder="1" applyAlignment="1">
      <alignment horizontal="center" vertical="center" wrapText="1"/>
    </xf>
    <xf numFmtId="168" fontId="6" fillId="9" borderId="23" xfId="0" applyNumberFormat="1" applyFont="1" applyFill="1" applyBorder="1" applyAlignment="1">
      <alignment horizontal="center" vertical="center"/>
    </xf>
    <xf numFmtId="166" fontId="6" fillId="9" borderId="23" xfId="0" applyNumberFormat="1" applyFont="1" applyFill="1" applyBorder="1" applyAlignment="1">
      <alignment horizontal="center" vertical="center"/>
    </xf>
  </cellXfs>
  <cellStyles count="1">
    <cellStyle name="Normal" xfId="0" builtinId="0"/>
  </cellStyles>
  <dxfs count="72">
    <dxf>
      <font>
        <strike val="0"/>
        <outline val="0"/>
        <shadow val="0"/>
        <u val="none"/>
        <vertAlign val="baseline"/>
        <sz val="14"/>
        <name val="Bahnschrift"/>
        <family val="2"/>
        <scheme val="none"/>
      </font>
      <numFmt numFmtId="0" formatCode="General"/>
      <alignment horizontal="center" textRotation="0" indent="0" justifyLastLine="0" shrinkToFit="0" readingOrder="0"/>
    </dxf>
    <dxf>
      <font>
        <strike val="0"/>
        <outline val="0"/>
        <shadow val="0"/>
        <u val="none"/>
        <vertAlign val="baseline"/>
        <sz val="14"/>
        <name val="Bahnschrift"/>
        <family val="2"/>
        <scheme val="none"/>
      </font>
      <numFmt numFmtId="0" formatCode="General"/>
      <alignment horizontal="center" textRotation="0" indent="0" justifyLastLine="0" shrinkToFit="0" readingOrder="0"/>
    </dxf>
    <dxf>
      <font>
        <strike val="0"/>
        <outline val="0"/>
        <shadow val="0"/>
        <u val="none"/>
        <vertAlign val="baseline"/>
        <sz val="14"/>
        <name val="Bahnschrift"/>
        <family val="2"/>
        <scheme val="none"/>
      </font>
      <numFmt numFmtId="0" formatCode="General"/>
      <alignment horizontal="center" textRotation="0" indent="0" justifyLastLine="0" shrinkToFit="0" readingOrder="0"/>
    </dxf>
    <dxf>
      <font>
        <strike val="0"/>
        <outline val="0"/>
        <shadow val="0"/>
        <u val="none"/>
        <vertAlign val="baseline"/>
        <sz val="14"/>
        <name val="Bahnschrift"/>
        <family val="2"/>
        <scheme val="none"/>
      </font>
      <numFmt numFmtId="0" formatCode="General"/>
      <alignment horizontal="center" textRotation="0" indent="0" justifyLastLine="0" shrinkToFit="0" readingOrder="0"/>
    </dxf>
    <dxf>
      <font>
        <strike val="0"/>
        <outline val="0"/>
        <shadow val="0"/>
        <u val="none"/>
        <vertAlign val="baseline"/>
        <sz val="14"/>
        <name val="Bahnschrift"/>
        <family val="2"/>
        <scheme val="none"/>
      </font>
      <numFmt numFmtId="0" formatCode="General"/>
      <alignment horizontal="center" textRotation="0" indent="0" justifyLastLine="0" shrinkToFit="0" readingOrder="0"/>
    </dxf>
    <dxf>
      <font>
        <strike val="0"/>
        <outline val="0"/>
        <shadow val="0"/>
        <u val="none"/>
        <vertAlign val="baseline"/>
        <sz val="14"/>
        <name val="Bahnschrift"/>
        <family val="2"/>
        <scheme val="none"/>
      </font>
      <alignment horizontal="center" vertical="bottom" textRotation="0" wrapText="1" indent="0" justifyLastLine="0" shrinkToFit="0" readingOrder="0"/>
      <border diagonalUp="0" diagonalDown="0" outline="0">
        <left style="medium">
          <color rgb="FFCCCCCC"/>
        </left>
        <right/>
        <top style="medium">
          <color rgb="FFCCCCCC"/>
        </top>
        <bottom style="medium">
          <color rgb="FFCCCCCC"/>
        </bottom>
      </border>
    </dxf>
    <dxf>
      <font>
        <strike val="0"/>
        <outline val="0"/>
        <shadow val="0"/>
        <u val="none"/>
        <vertAlign val="baseline"/>
        <sz val="14"/>
        <name val="Bahnschrift"/>
        <family val="2"/>
        <scheme val="none"/>
      </font>
      <alignment horizontal="center" vertical="bottom"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strike val="0"/>
        <outline val="0"/>
        <shadow val="0"/>
        <u val="none"/>
        <vertAlign val="baseline"/>
        <sz val="14"/>
        <name val="Bahnschrift"/>
        <family val="2"/>
        <scheme val="none"/>
      </font>
      <alignment horizontal="center" textRotation="0" indent="0" justifyLastLine="0" shrinkToFit="0" readingOrder="0"/>
    </dxf>
    <dxf>
      <border outline="0">
        <bottom style="medium">
          <color rgb="FFCCCCCC"/>
        </bottom>
      </border>
    </dxf>
    <dxf>
      <font>
        <b/>
        <i val="0"/>
        <strike val="0"/>
        <condense val="0"/>
        <extend val="0"/>
        <outline val="0"/>
        <shadow val="0"/>
        <u val="none"/>
        <vertAlign val="baseline"/>
        <sz val="14"/>
        <color rgb="FFFF0000"/>
        <name val="Bahnschrift"/>
        <family val="2"/>
        <scheme val="none"/>
      </font>
      <fill>
        <patternFill patternType="solid">
          <fgColor indexed="64"/>
          <bgColor rgb="FFDEEAF6"/>
        </patternFill>
      </fill>
      <alignment horizontal="center" vertical="bottom" textRotation="0" wrapText="1" indent="0" justifyLastLine="0" shrinkToFit="0" readingOrder="0"/>
      <border diagonalUp="0" diagonalDown="0" outline="0">
        <left style="medium">
          <color rgb="FFCCCCCC"/>
        </left>
        <right style="medium">
          <color rgb="FFCCCCCC"/>
        </right>
        <top/>
        <bottom/>
      </border>
    </dxf>
    <dxf>
      <font>
        <strike val="0"/>
        <outline val="0"/>
        <shadow val="0"/>
        <u val="none"/>
        <vertAlign val="baseline"/>
        <sz val="14"/>
        <name val="Bahnschrift"/>
        <family val="2"/>
        <scheme val="none"/>
      </font>
      <numFmt numFmtId="168" formatCode="0.00000%"/>
      <alignment horizontal="center" textRotation="0" wrapText="1" indent="0" justifyLastLine="0" shrinkToFit="0" readingOrder="0"/>
    </dxf>
    <dxf>
      <font>
        <strike val="0"/>
        <outline val="0"/>
        <shadow val="0"/>
        <u val="none"/>
        <vertAlign val="baseline"/>
        <sz val="14"/>
        <name val="Bahnschrift"/>
        <family val="2"/>
        <scheme val="none"/>
      </font>
      <numFmt numFmtId="0" formatCode="General"/>
      <alignment horizontal="center" textRotation="0" wrapText="1" indent="0" justifyLastLine="0" shrinkToFit="0" readingOrder="0"/>
    </dxf>
    <dxf>
      <font>
        <strike val="0"/>
        <outline val="0"/>
        <shadow val="0"/>
        <u val="none"/>
        <vertAlign val="baseline"/>
        <sz val="14"/>
        <name val="Bahnschrift"/>
        <family val="2"/>
        <scheme val="none"/>
      </font>
      <numFmt numFmtId="0" formatCode="General"/>
      <alignment horizontal="center" textRotation="0" wrapText="1" indent="0" justifyLastLine="0" shrinkToFit="0" readingOrder="0"/>
    </dxf>
    <dxf>
      <font>
        <strike val="0"/>
        <outline val="0"/>
        <shadow val="0"/>
        <u val="none"/>
        <vertAlign val="baseline"/>
        <sz val="14"/>
        <name val="Bahnschrift"/>
        <family val="2"/>
        <scheme val="none"/>
      </font>
      <numFmt numFmtId="0" formatCode="General"/>
      <alignment horizontal="center" textRotation="0" wrapText="1" indent="0" justifyLastLine="0" shrinkToFit="0" readingOrder="0"/>
    </dxf>
    <dxf>
      <font>
        <strike val="0"/>
        <outline val="0"/>
        <shadow val="0"/>
        <u val="none"/>
        <vertAlign val="baseline"/>
        <sz val="14"/>
        <name val="Bahnschrift"/>
        <family val="2"/>
        <scheme val="none"/>
      </font>
      <numFmt numFmtId="0" formatCode="General"/>
      <alignment horizontal="center" textRotation="0" wrapText="1" indent="0" justifyLastLine="0" shrinkToFit="0" readingOrder="0"/>
    </dxf>
    <dxf>
      <font>
        <strike val="0"/>
        <outline val="0"/>
        <shadow val="0"/>
        <u val="none"/>
        <vertAlign val="baseline"/>
        <sz val="14"/>
        <name val="Bahnschrift"/>
        <family val="2"/>
        <scheme val="none"/>
      </font>
      <alignment horizontal="center" vertical="bottom" textRotation="0" wrapText="1" indent="0" justifyLastLine="0" shrinkToFit="0" readingOrder="0"/>
      <border diagonalUp="0" diagonalDown="0" outline="0">
        <left style="medium">
          <color rgb="FFCCCCCC"/>
        </left>
        <right/>
        <top style="medium">
          <color rgb="FFCCCCCC"/>
        </top>
        <bottom style="medium">
          <color rgb="FFCCCCCC"/>
        </bottom>
      </border>
    </dxf>
    <dxf>
      <font>
        <strike val="0"/>
        <outline val="0"/>
        <shadow val="0"/>
        <u val="none"/>
        <vertAlign val="baseline"/>
        <sz val="14"/>
        <name val="Bahnschrift"/>
        <family val="2"/>
        <scheme val="none"/>
      </font>
      <alignment horizontal="center" vertical="bottom"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strike val="0"/>
        <outline val="0"/>
        <shadow val="0"/>
        <u val="none"/>
        <vertAlign val="baseline"/>
        <sz val="14"/>
        <name val="Bahnschrift"/>
        <family val="2"/>
        <scheme val="none"/>
      </font>
      <alignment horizontal="center" textRotation="0" wrapText="1" indent="0" justifyLastLine="0" shrinkToFit="0" readingOrder="0"/>
    </dxf>
    <dxf>
      <border outline="0">
        <bottom style="medium">
          <color rgb="FFCCCCCC"/>
        </bottom>
      </border>
    </dxf>
    <dxf>
      <font>
        <b/>
        <i val="0"/>
        <strike val="0"/>
        <condense val="0"/>
        <extend val="0"/>
        <outline val="0"/>
        <shadow val="0"/>
        <u val="none"/>
        <vertAlign val="baseline"/>
        <sz val="14"/>
        <color rgb="FFFF0000"/>
        <name val="Bahnschrift"/>
        <family val="2"/>
        <scheme val="none"/>
      </font>
      <fill>
        <patternFill patternType="solid">
          <fgColor indexed="64"/>
          <bgColor rgb="FFDEEAF6"/>
        </patternFill>
      </fill>
      <alignment horizontal="center" vertical="bottom" textRotation="0" wrapText="1" indent="0" justifyLastLine="0" shrinkToFit="0" readingOrder="0"/>
      <border diagonalUp="0" diagonalDown="0" outline="0">
        <left style="medium">
          <color rgb="FFCCCCCC"/>
        </left>
        <right style="medium">
          <color rgb="FFCCCCCC"/>
        </right>
        <top/>
        <bottom/>
      </border>
    </dxf>
    <dxf>
      <font>
        <strike val="0"/>
        <outline val="0"/>
        <shadow val="0"/>
        <u val="none"/>
        <vertAlign val="baseline"/>
        <sz val="14"/>
        <name val="Bahnschrift"/>
        <family val="2"/>
        <scheme val="none"/>
      </font>
      <numFmt numFmtId="168" formatCode="0.00000%"/>
      <alignment horizontal="center" vertical="bottom" textRotation="0" wrapText="0"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4"/>
        <name val="Bahnschrift"/>
        <family val="2"/>
        <scheme val="none"/>
      </font>
      <alignment horizontal="center" vertical="bottom" textRotation="0" wrapText="0"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4"/>
        <name val="Bahnschrift"/>
        <family val="2"/>
        <scheme val="none"/>
      </font>
      <numFmt numFmtId="0" formatCode="General"/>
      <alignment horizontal="center" vertical="bottom" textRotation="0" wrapText="0"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4"/>
        <name val="Bahnschrift"/>
        <family val="2"/>
        <scheme val="none"/>
      </font>
      <alignment horizontal="center" vertical="bottom" textRotation="0" wrapText="0"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4"/>
        <name val="Bahnschrift"/>
        <family val="2"/>
        <scheme val="none"/>
      </font>
      <numFmt numFmtId="0" formatCode="General"/>
      <alignment horizontal="center" vertical="bottom" textRotation="0" wrapText="0"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4"/>
        <name val="Bahnschrift"/>
        <family val="2"/>
        <scheme val="none"/>
      </font>
      <alignment horizontal="center" vertical="bottom" textRotation="0" wrapText="0" indent="0" justifyLastLine="0" shrinkToFit="0" readingOrder="0"/>
      <border diagonalUp="0" diagonalDown="0" outline="0">
        <left style="medium">
          <color rgb="FFCCCCCC"/>
        </left>
        <right/>
        <top style="medium">
          <color rgb="FFCCCCCC"/>
        </top>
        <bottom style="medium">
          <color rgb="FFCCCCCC"/>
        </bottom>
      </border>
    </dxf>
    <dxf>
      <font>
        <strike val="0"/>
        <outline val="0"/>
        <shadow val="0"/>
        <u val="none"/>
        <vertAlign val="baseline"/>
        <sz val="14"/>
        <name val="Bahnschrift"/>
        <family val="2"/>
        <scheme val="none"/>
      </font>
      <alignment horizontal="center" vertical="bottom" textRotation="0" wrapText="0"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strike val="0"/>
        <outline val="0"/>
        <shadow val="0"/>
        <u val="none"/>
        <vertAlign val="baseline"/>
        <sz val="14"/>
        <name val="Bahnschrift"/>
        <family val="2"/>
        <scheme val="none"/>
      </font>
      <alignment horizontal="center" textRotation="0" wrapText="0" indent="0" justifyLastLine="0" shrinkToFit="0" readingOrder="0"/>
    </dxf>
    <dxf>
      <border outline="0">
        <bottom style="medium">
          <color rgb="FFCCCCCC"/>
        </bottom>
      </border>
    </dxf>
    <dxf>
      <font>
        <b/>
        <i val="0"/>
        <strike val="0"/>
        <condense val="0"/>
        <extend val="0"/>
        <outline val="0"/>
        <shadow val="0"/>
        <u val="none"/>
        <vertAlign val="baseline"/>
        <sz val="14"/>
        <color theme="1"/>
        <name val="Bahnschrift"/>
        <family val="2"/>
        <scheme val="none"/>
      </font>
      <fill>
        <patternFill patternType="solid">
          <fgColor indexed="64"/>
          <bgColor rgb="FFDEEAF6"/>
        </patternFill>
      </fill>
      <alignment horizontal="center" vertical="bottom" textRotation="0" wrapText="0" indent="0" justifyLastLine="0" shrinkToFit="0" readingOrder="0"/>
      <border diagonalUp="0" diagonalDown="0" outline="0">
        <left style="medium">
          <color rgb="FFCCCCCC"/>
        </left>
        <right style="medium">
          <color rgb="FFCCCCCC"/>
        </right>
        <top/>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numFmt numFmtId="19" formatCode="dd/mm/yyyy"/>
      <alignment horizontal="center" vertical="bottom"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dxf>
    <dxf>
      <border outline="0">
        <bottom style="medium">
          <color rgb="FFCCCCCC"/>
        </bottom>
      </border>
    </dxf>
    <dxf>
      <font>
        <b/>
        <i val="0"/>
        <strike val="0"/>
        <condense val="0"/>
        <extend val="0"/>
        <outline val="0"/>
        <shadow val="0"/>
        <u val="none"/>
        <vertAlign val="baseline"/>
        <sz val="12"/>
        <color rgb="FFFF0000"/>
        <name val="Bahnschrift"/>
        <family val="2"/>
        <scheme val="none"/>
      </font>
      <fill>
        <patternFill patternType="solid">
          <fgColor indexed="64"/>
          <bgColor rgb="FFDEEAF6"/>
        </patternFill>
      </fill>
      <alignment horizontal="center" vertical="bottom" textRotation="0" wrapText="1" indent="0" justifyLastLine="0" shrinkToFit="0" readingOrder="0"/>
      <border diagonalUp="0" diagonalDown="0" outline="0">
        <left style="medium">
          <color rgb="FFCCCCCC"/>
        </left>
        <right style="medium">
          <color rgb="FFCCCCCC"/>
        </right>
        <top/>
        <bottom/>
      </border>
    </dxf>
    <dxf>
      <font>
        <strike val="0"/>
        <outline val="0"/>
        <shadow val="0"/>
        <u val="none"/>
        <vertAlign val="baseline"/>
        <sz val="12"/>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name val="Bahnschrift"/>
        <family val="2"/>
        <scheme val="none"/>
      </font>
      <alignment horizontal="center" vertical="bottom" textRotation="0" wrapText="1" indent="0" justifyLastLine="0" shrinkToFit="0" readingOrder="0"/>
      <border diagonalUp="0" diagonalDown="0" outline="0">
        <left style="medium">
          <color rgb="FFCCCCCC"/>
        </left>
        <right/>
        <top style="medium">
          <color rgb="FFCCCCCC"/>
        </top>
        <bottom style="medium">
          <color rgb="FFCCCCCC"/>
        </bottom>
      </border>
    </dxf>
    <dxf>
      <font>
        <strike val="0"/>
        <outline val="0"/>
        <shadow val="0"/>
        <u val="none"/>
        <vertAlign val="baseline"/>
        <sz val="12"/>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name val="Bahnschrift"/>
        <family val="2"/>
        <scheme val="none"/>
      </font>
      <numFmt numFmtId="19" formatCode="dd/mm/yyyy"/>
      <alignment horizontal="center" vertical="bottom"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strike val="0"/>
        <outline val="0"/>
        <shadow val="0"/>
        <u val="none"/>
        <vertAlign val="baseline"/>
        <sz val="12"/>
        <name val="Bahnschrift"/>
        <family val="2"/>
        <scheme val="none"/>
      </font>
      <alignment horizontal="center" vertical="bottom" textRotation="0" wrapText="1" indent="0" justifyLastLine="0" shrinkToFit="0" readingOrder="0"/>
    </dxf>
    <dxf>
      <border outline="0">
        <bottom style="medium">
          <color rgb="FFCCCCCC"/>
        </bottom>
      </border>
    </dxf>
    <dxf>
      <font>
        <b/>
        <i val="0"/>
        <strike val="0"/>
        <condense val="0"/>
        <extend val="0"/>
        <outline val="0"/>
        <shadow val="0"/>
        <u val="none"/>
        <vertAlign val="baseline"/>
        <sz val="12"/>
        <color theme="1"/>
        <name val="Bahnschrift"/>
        <family val="2"/>
        <scheme val="none"/>
      </font>
      <fill>
        <patternFill patternType="solid">
          <fgColor indexed="64"/>
          <bgColor rgb="FFDEEAF6"/>
        </patternFill>
      </fill>
      <alignment horizontal="center" vertical="bottom" textRotation="0" wrapText="1" indent="0" justifyLastLine="0" shrinkToFit="0" readingOrder="0"/>
      <border diagonalUp="0" diagonalDown="0" outline="0">
        <left style="medium">
          <color rgb="FFCCCCCC"/>
        </left>
        <right style="medium">
          <color rgb="FFCCCCCC"/>
        </right>
        <top/>
        <bottom/>
      </border>
    </dxf>
    <dxf>
      <font>
        <strike val="0"/>
        <outline val="0"/>
        <shadow val="0"/>
        <u val="none"/>
        <vertAlign val="baseline"/>
        <sz val="12"/>
        <color theme="1"/>
        <name val="Bahnschrift"/>
        <family val="2"/>
        <scheme val="none"/>
      </font>
      <numFmt numFmtId="164" formatCode="0.0000"/>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numFmt numFmtId="19" formatCode="dd/mm/yyyy"/>
      <alignment horizontal="center" vertical="bottom"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strike val="0"/>
        <outline val="0"/>
        <shadow val="0"/>
        <u val="none"/>
        <vertAlign val="baseline"/>
        <sz val="12"/>
        <color theme="1"/>
        <name val="Bahnschrift"/>
        <family val="2"/>
        <scheme val="none"/>
      </font>
      <alignment horizontal="center" vertical="bottom" textRotation="0" wrapText="1" indent="0" justifyLastLine="0" shrinkToFit="0" readingOrder="0"/>
    </dxf>
    <dxf>
      <border outline="0">
        <bottom style="medium">
          <color rgb="FFCCCCCC"/>
        </bottom>
      </border>
    </dxf>
    <dxf>
      <font>
        <b/>
        <i val="0"/>
        <strike val="0"/>
        <condense val="0"/>
        <extend val="0"/>
        <outline val="0"/>
        <shadow val="0"/>
        <u val="none"/>
        <vertAlign val="baseline"/>
        <sz val="12"/>
        <color theme="1"/>
        <name val="Bahnschrift"/>
        <family val="2"/>
        <scheme val="none"/>
      </font>
      <fill>
        <patternFill patternType="solid">
          <fgColor indexed="64"/>
          <bgColor rgb="FFDEEAF6"/>
        </patternFill>
      </fill>
      <alignment horizontal="center" vertical="bottom" textRotation="0" wrapText="1" indent="0" justifyLastLine="0" shrinkToFit="0" readingOrder="0"/>
      <border diagonalUp="0" diagonalDown="0" outline="0">
        <left style="medium">
          <color rgb="FFCCCCCC"/>
        </left>
        <right style="medium">
          <color rgb="FFCCCCCC"/>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57C696-6072-4BDF-80BD-57D22A07A980}" name="Table1" displayName="Table1" ref="A1:G247" totalsRowShown="0" headerRowDxfId="71" dataDxfId="69" headerRowBorderDxfId="70" tableBorderDxfId="68" totalsRowBorderDxfId="67">
  <autoFilter ref="A1:G247" xr:uid="{F657C696-6072-4BDF-80BD-57D22A07A980}"/>
  <tableColumns count="7">
    <tableColumn id="1" xr3:uid="{B0A8025C-4869-484C-974B-52BDBE128A38}" name="Date" dataDxfId="66"/>
    <tableColumn id="2" xr3:uid="{DA1482E5-A8CC-4925-8851-4B8337D04157}" name="Open" dataDxfId="65"/>
    <tableColumn id="3" xr3:uid="{525E8B66-F76D-4EFC-88E7-E61A8FC41B74}" name="High" dataDxfId="64"/>
    <tableColumn id="4" xr3:uid="{AC2BD841-EB96-4578-93F7-FFC3B40ED43F}" name="Low" dataDxfId="63"/>
    <tableColumn id="5" xr3:uid="{041449A7-3185-4A8F-BEC3-BE38C84040DF}" name="Close" dataDxfId="62"/>
    <tableColumn id="6" xr3:uid="{5859B905-529F-4459-AEFB-D66DE9CBE85C}" name="Adj Close" dataDxfId="61"/>
    <tableColumn id="7" xr3:uid="{B361E7B2-867D-4114-868F-56F724BFBF24}" name="Returns" dataDxfId="6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776256-DFF4-4185-B192-D071CF03363E}" name="Table2" displayName="Table2" ref="A1:G247" totalsRowShown="0" headerRowDxfId="59" dataDxfId="57" headerRowBorderDxfId="58" tableBorderDxfId="56" totalsRowBorderDxfId="55">
  <autoFilter ref="A1:G247" xr:uid="{5D776256-DFF4-4185-B192-D071CF03363E}"/>
  <tableColumns count="7">
    <tableColumn id="1" xr3:uid="{52563488-1952-49A0-BDBB-6A29E9524975}" name="Date" dataDxfId="54"/>
    <tableColumn id="2" xr3:uid="{B97ED2D5-BE01-4682-B8D2-AC026FA023A0}" name="Open" dataDxfId="53"/>
    <tableColumn id="3" xr3:uid="{6BCE340E-38CF-4D57-97A3-9B21D15BB13B}" name="High" dataDxfId="52"/>
    <tableColumn id="4" xr3:uid="{96A22F6E-D006-4CE9-9C6A-3D0BE396CB67}" name="Low" dataDxfId="51"/>
    <tableColumn id="5" xr3:uid="{1890F611-CDE5-47BD-AD96-8CBDB8AE581C}" name="Close" dataDxfId="50"/>
    <tableColumn id="6" xr3:uid="{48D7FEFC-C9E4-42F5-938B-5B80653A2DB6}" name="Adj Close" dataDxfId="49"/>
    <tableColumn id="7" xr3:uid="{56F9F184-2AB5-4929-95C2-0FA008FDA3B0}" name="Returns" dataDxfId="4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15C646-ABF5-4697-9C52-2574B10CAFA3}" name="Table3" displayName="Table3" ref="A1:G247" totalsRowShown="0" headerRowDxfId="47" dataDxfId="45" headerRowBorderDxfId="46" tableBorderDxfId="44" totalsRowBorderDxfId="43">
  <autoFilter ref="A1:G247" xr:uid="{A615C646-ABF5-4697-9C52-2574B10CAFA3}"/>
  <tableColumns count="7">
    <tableColumn id="1" xr3:uid="{06974D6A-D0B5-4760-A877-564669F66ECB}" name="Date" dataDxfId="42"/>
    <tableColumn id="2" xr3:uid="{F5E93FF2-1B14-40BC-9D09-A50AE37127E7}" name="Open" dataDxfId="41"/>
    <tableColumn id="3" xr3:uid="{3FC7710C-4F15-46C6-A253-99CDC1257C7F}" name="High" dataDxfId="40"/>
    <tableColumn id="4" xr3:uid="{CD4D8192-5C4D-40DA-BE8A-11F95E6209D0}" name="Low" dataDxfId="39"/>
    <tableColumn id="5" xr3:uid="{7CBF3EEE-EC68-4146-80FA-4697B3D7E18D}" name="Close" dataDxfId="38"/>
    <tableColumn id="6" xr3:uid="{E4CF5131-D3EC-4012-AF66-EE0A99DCC684}" name="Adj Close" dataDxfId="37"/>
    <tableColumn id="7" xr3:uid="{23432830-F755-48E2-A01E-2B4ED364C287}" name="Returns" dataDxfId="36"/>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B85B92-4D22-4F5B-8B2B-5BC215BDA8FC}" name="Table4" displayName="Table4" ref="A1:G247" totalsRowShown="0" headerRowDxfId="35" dataDxfId="33" headerRowBorderDxfId="34" tableBorderDxfId="32" totalsRowBorderDxfId="31">
  <autoFilter ref="A1:G247" xr:uid="{89B85B92-4D22-4F5B-8B2B-5BC215BDA8FC}"/>
  <tableColumns count="7">
    <tableColumn id="1" xr3:uid="{08C68F5F-AA91-41D2-9094-C39D9DDE1FCB}" name="HDFC" dataDxfId="30"/>
    <tableColumn id="2" xr3:uid="{1F7C9A3C-9795-4350-8502-9A73A8073D34}" name="ONGC" dataDxfId="29"/>
    <tableColumn id="3" xr3:uid="{19FEB6D1-AF6E-4A7D-8B7E-1419CF66DB8D}" name="Weights(HDFC)" dataDxfId="28">
      <calculatedColumnFormula>A2/(A2+B2)</calculatedColumnFormula>
    </tableColumn>
    <tableColumn id="4" xr3:uid="{FCC94A6D-DC08-4F5D-9A03-0B6796C92C28}" name="Returns(HDFC)" dataDxfId="27"/>
    <tableColumn id="5" xr3:uid="{06926C2C-3B32-4A60-BA3E-98622596F0A6}" name="Weights(ONGC)" dataDxfId="26">
      <calculatedColumnFormula>B2/(B2+A2)</calculatedColumnFormula>
    </tableColumn>
    <tableColumn id="6" xr3:uid="{176EA171-D504-405D-BB24-DAF584D3C550}" name="Returns(ONGC)" dataDxfId="25"/>
    <tableColumn id="7" xr3:uid="{146DE204-869F-4189-8BE6-BFD912A414C9}" name="Total returns" dataDxfId="24">
      <calculatedColumnFormula>(C2*D2)+(E2*F2)</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1183C4-E09C-4ECD-BA8C-2A4E077CA4FC}" name="Table5" displayName="Table5" ref="A1:G247" totalsRowShown="0" headerRowDxfId="23" dataDxfId="21" headerRowBorderDxfId="22" tableBorderDxfId="20" totalsRowBorderDxfId="19">
  <autoFilter ref="A1:G247" xr:uid="{DF1183C4-E09C-4ECD-BA8C-2A4E077CA4FC}"/>
  <tableColumns count="7">
    <tableColumn id="1" xr3:uid="{8BFF501D-6FD8-40EB-804F-C6A08BBF6324}" name="ONGC" dataDxfId="18"/>
    <tableColumn id="2" xr3:uid="{891659D7-A34F-4B01-8ADA-F70846CA56A1}" name="SPICEJET" dataDxfId="17"/>
    <tableColumn id="3" xr3:uid="{715A2C5D-332F-4EA1-89C0-9BE00D8BEF92}" name="Weights(ONGC)" dataDxfId="16">
      <calculatedColumnFormula>A2/(A2+B2)</calculatedColumnFormula>
    </tableColumn>
    <tableColumn id="4" xr3:uid="{31749DFD-F4D9-4658-AF76-2C3B03D5F033}" name="Returns(ONGC)" dataDxfId="15">
      <calculatedColumnFormula>LN(A2/A1)</calculatedColumnFormula>
    </tableColumn>
    <tableColumn id="5" xr3:uid="{EF1867AE-FD50-4BA5-B4B3-AFA51C43BD2E}" name="Weights(Spicejet)" dataDxfId="14">
      <calculatedColumnFormula>B2/(B2+A2)</calculatedColumnFormula>
    </tableColumn>
    <tableColumn id="6" xr3:uid="{5553E7C1-AA89-44B3-A601-2C9ADBC757DB}" name="Returns(Spicejet)" dataDxfId="13">
      <calculatedColumnFormula>LN(B2/B1)</calculatedColumnFormula>
    </tableColumn>
    <tableColumn id="7" xr3:uid="{7926C320-0C6A-4FD5-B9B8-FAD141BD9CD1}" name="Total Returns" dataDxfId="12">
      <calculatedColumnFormula>(C2*D2)+(E2*F2)</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FE46B-97FF-4099-B447-3D0CE2B7C715}" name="Table6" displayName="Table6" ref="A1:G247" totalsRowShown="0" headerRowDxfId="11" dataDxfId="9" headerRowBorderDxfId="10" tableBorderDxfId="8" totalsRowBorderDxfId="7">
  <autoFilter ref="A1:G247" xr:uid="{601FE46B-97FF-4099-B447-3D0CE2B7C715}"/>
  <tableColumns count="7">
    <tableColumn id="1" xr3:uid="{5DCC673B-C80C-4136-A5EB-F0DF028836B3}" name="HDFC" dataDxfId="6"/>
    <tableColumn id="2" xr3:uid="{1C7B5654-4B50-4878-ABF5-BF042A7E33B1}" name="SPICEJET" dataDxfId="5"/>
    <tableColumn id="3" xr3:uid="{EF3E070E-95AD-42DA-BA50-75BDF1010FD0}" name="Weights(HDFC)" dataDxfId="4">
      <calculatedColumnFormula>A2/(A2+B2)</calculatedColumnFormula>
    </tableColumn>
    <tableColumn id="4" xr3:uid="{2E585921-09D9-41A3-B70B-0A45304EEE08}" name="Returns(HDFC)" dataDxfId="3">
      <calculatedColumnFormula>LN(A2/A1)</calculatedColumnFormula>
    </tableColumn>
    <tableColumn id="5" xr3:uid="{46926037-4C62-49AA-9DF5-9DC72DEB9E74}" name="Weights(Spicejet)" dataDxfId="2">
      <calculatedColumnFormula>B2/(B2+A2)</calculatedColumnFormula>
    </tableColumn>
    <tableColumn id="6" xr3:uid="{6A9C1953-62E1-4E87-B990-A72E5F5C0BF3}" name="Returns(Spicejet)" dataDxfId="1">
      <calculatedColumnFormula>LN(B2/B1)</calculatedColumnFormula>
    </tableColumn>
    <tableColumn id="7" xr3:uid="{F961C22A-5ADE-4348-B899-FC2EC808FD23}" name="total Returns" dataDxfId="0">
      <calculatedColumnFormula>(C2*D2)+(E2*F2)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5311-6AEA-46F0-AECE-4A14035054CE}">
  <dimension ref="F4:Q14"/>
  <sheetViews>
    <sheetView workbookViewId="0">
      <selection activeCell="K16" sqref="K16"/>
    </sheetView>
  </sheetViews>
  <sheetFormatPr defaultRowHeight="14.4" x14ac:dyDescent="0.3"/>
  <cols>
    <col min="10" max="10" width="10.21875" customWidth="1"/>
  </cols>
  <sheetData>
    <row r="4" spans="6:17" ht="15" thickBot="1" x14ac:dyDescent="0.35"/>
    <row r="5" spans="6:17" ht="31.8" thickBot="1" x14ac:dyDescent="0.65">
      <c r="F5" s="1"/>
      <c r="G5" s="74" t="s">
        <v>0</v>
      </c>
      <c r="H5" s="75"/>
      <c r="I5" s="75"/>
      <c r="J5" s="75"/>
      <c r="K5" s="75"/>
      <c r="L5" s="75"/>
      <c r="M5" s="75"/>
      <c r="N5" s="75"/>
      <c r="O5" s="75"/>
      <c r="P5" s="75"/>
      <c r="Q5" s="76"/>
    </row>
    <row r="6" spans="6:17" ht="31.8" thickBot="1" x14ac:dyDescent="0.65">
      <c r="F6" s="1"/>
      <c r="G6" s="74" t="s">
        <v>1</v>
      </c>
      <c r="H6" s="75"/>
      <c r="I6" s="75"/>
      <c r="J6" s="75"/>
      <c r="K6" s="75"/>
      <c r="L6" s="75"/>
      <c r="M6" s="75"/>
      <c r="N6" s="75"/>
      <c r="O6" s="75"/>
      <c r="P6" s="75"/>
      <c r="Q6" s="76"/>
    </row>
    <row r="7" spans="6:17" ht="31.8" thickBot="1" x14ac:dyDescent="0.65">
      <c r="F7" s="1"/>
      <c r="G7" s="74" t="s">
        <v>2</v>
      </c>
      <c r="H7" s="75"/>
      <c r="I7" s="75"/>
      <c r="J7" s="75"/>
      <c r="K7" s="75"/>
      <c r="L7" s="75"/>
      <c r="M7" s="75"/>
      <c r="N7" s="75"/>
      <c r="O7" s="75"/>
      <c r="P7" s="75"/>
      <c r="Q7" s="76"/>
    </row>
    <row r="8" spans="6:17" ht="31.8" thickBot="1" x14ac:dyDescent="0.65">
      <c r="F8" s="2"/>
      <c r="G8" s="77" t="s">
        <v>3</v>
      </c>
      <c r="H8" s="78"/>
      <c r="I8" s="78"/>
      <c r="J8" s="78"/>
      <c r="K8" s="78"/>
      <c r="L8" s="78"/>
      <c r="M8" s="78"/>
      <c r="N8" s="78"/>
      <c r="O8" s="78"/>
      <c r="P8" s="78"/>
      <c r="Q8" s="79"/>
    </row>
    <row r="9" spans="6:17" ht="15" thickBot="1" x14ac:dyDescent="0.35">
      <c r="F9" s="2"/>
      <c r="G9" s="2"/>
      <c r="H9" s="2"/>
      <c r="I9" s="2"/>
      <c r="J9" s="2"/>
      <c r="K9" s="2"/>
      <c r="L9" s="2"/>
      <c r="M9" s="2"/>
      <c r="N9" s="2"/>
      <c r="O9" s="2"/>
      <c r="P9" s="2"/>
      <c r="Q9" s="2"/>
    </row>
    <row r="10" spans="6:17" ht="26.4" thickBot="1" x14ac:dyDescent="0.55000000000000004">
      <c r="F10" s="2"/>
      <c r="G10" s="80" t="s">
        <v>4</v>
      </c>
      <c r="H10" s="81"/>
      <c r="I10" s="81"/>
      <c r="J10" s="82"/>
      <c r="K10" s="2"/>
      <c r="L10" s="2"/>
      <c r="M10" s="2"/>
      <c r="N10" s="2"/>
      <c r="O10" s="2"/>
      <c r="P10" s="2"/>
      <c r="Q10" s="2"/>
    </row>
    <row r="11" spans="6:17" ht="21.6" thickBot="1" x14ac:dyDescent="0.45">
      <c r="F11" s="1"/>
      <c r="G11" s="83" t="s">
        <v>5</v>
      </c>
      <c r="H11" s="84"/>
      <c r="I11" s="85"/>
      <c r="J11" s="3" t="s">
        <v>6</v>
      </c>
      <c r="K11" s="2"/>
      <c r="L11" s="2"/>
      <c r="M11" s="2"/>
      <c r="N11" s="2"/>
      <c r="O11" s="2"/>
      <c r="P11" s="2"/>
      <c r="Q11" s="2"/>
    </row>
    <row r="12" spans="6:17" ht="21.6" thickBot="1" x14ac:dyDescent="0.45">
      <c r="F12" s="4">
        <v>1</v>
      </c>
      <c r="G12" s="68" t="s">
        <v>7</v>
      </c>
      <c r="H12" s="69"/>
      <c r="I12" s="70"/>
      <c r="J12" s="54">
        <v>11</v>
      </c>
      <c r="K12" s="2"/>
      <c r="L12" s="2"/>
      <c r="M12" s="2"/>
      <c r="N12" s="2"/>
      <c r="O12" s="2"/>
      <c r="P12" s="2"/>
      <c r="Q12" s="2"/>
    </row>
    <row r="13" spans="6:17" ht="21.6" thickBot="1" x14ac:dyDescent="0.45">
      <c r="F13" s="4">
        <v>2</v>
      </c>
      <c r="G13" s="71"/>
      <c r="H13" s="72"/>
      <c r="I13" s="73"/>
      <c r="J13" s="5"/>
      <c r="K13" s="2"/>
      <c r="L13" s="2"/>
      <c r="M13" s="2"/>
      <c r="N13" s="2"/>
      <c r="O13" s="2"/>
      <c r="P13" s="2"/>
      <c r="Q13" s="2"/>
    </row>
    <row r="14" spans="6:17" ht="21.6" thickBot="1" x14ac:dyDescent="0.45">
      <c r="F14" s="4">
        <v>3</v>
      </c>
      <c r="G14" s="71"/>
      <c r="H14" s="72"/>
      <c r="I14" s="73"/>
      <c r="J14" s="5"/>
      <c r="K14" s="2"/>
      <c r="L14" s="2"/>
      <c r="M14" s="2"/>
      <c r="N14" s="2"/>
      <c r="O14" s="2"/>
      <c r="P14" s="2"/>
      <c r="Q14" s="2"/>
    </row>
  </sheetData>
  <mergeCells count="9">
    <mergeCell ref="G12:I12"/>
    <mergeCell ref="G13:I13"/>
    <mergeCell ref="G14:I14"/>
    <mergeCell ref="G5:Q5"/>
    <mergeCell ref="G6:Q6"/>
    <mergeCell ref="G7:Q7"/>
    <mergeCell ref="G8:Q8"/>
    <mergeCell ref="G10:J10"/>
    <mergeCell ref="G11:I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02BD-391E-48DE-9E30-7576A5BCADCD}">
  <dimension ref="A1:M247"/>
  <sheetViews>
    <sheetView tabSelected="1" workbookViewId="0">
      <selection activeCell="H10" sqref="H10"/>
    </sheetView>
  </sheetViews>
  <sheetFormatPr defaultRowHeight="15" x14ac:dyDescent="0.25"/>
  <cols>
    <col min="1" max="1" width="13" style="22" customWidth="1"/>
    <col min="2" max="2" width="14.5546875" style="17" customWidth="1"/>
    <col min="3" max="3" width="15.109375" style="17" customWidth="1"/>
    <col min="4" max="4" width="16.5546875" style="17" customWidth="1"/>
    <col min="5" max="5" width="15.5546875" style="17" customWidth="1"/>
    <col min="6" max="6" width="20.5546875" style="17" customWidth="1"/>
    <col min="7" max="7" width="19" style="23" customWidth="1"/>
    <col min="8" max="8" width="17.5546875" style="17" customWidth="1"/>
    <col min="9" max="11" width="8.88671875" style="17"/>
    <col min="12" max="12" width="9.77734375" style="17" customWidth="1"/>
    <col min="13" max="13" width="23.5546875" style="17" customWidth="1"/>
    <col min="14" max="16384" width="8.88671875" style="17"/>
  </cols>
  <sheetData>
    <row r="1" spans="1:13" ht="15.6" thickBot="1" x14ac:dyDescent="0.3">
      <c r="A1" s="20" t="s">
        <v>8</v>
      </c>
      <c r="B1" s="15" t="s">
        <v>9</v>
      </c>
      <c r="C1" s="15" t="s">
        <v>10</v>
      </c>
      <c r="D1" s="15" t="s">
        <v>11</v>
      </c>
      <c r="E1" s="15" t="s">
        <v>12</v>
      </c>
      <c r="F1" s="16" t="s">
        <v>13</v>
      </c>
      <c r="G1" s="21" t="s">
        <v>173</v>
      </c>
    </row>
    <row r="2" spans="1:13" ht="15.6" thickBot="1" x14ac:dyDescent="0.3">
      <c r="A2" s="6" t="s">
        <v>14</v>
      </c>
      <c r="B2" s="7">
        <v>1383</v>
      </c>
      <c r="C2" s="7">
        <v>1388</v>
      </c>
      <c r="D2" s="7">
        <v>1368</v>
      </c>
      <c r="E2" s="7">
        <v>1372.150024</v>
      </c>
      <c r="F2" s="8">
        <v>1366.236938</v>
      </c>
      <c r="G2" s="9">
        <v>0</v>
      </c>
    </row>
    <row r="3" spans="1:13" ht="15.6" thickBot="1" x14ac:dyDescent="0.3">
      <c r="A3" s="6" t="s">
        <v>15</v>
      </c>
      <c r="B3" s="7">
        <v>1380.8000489999999</v>
      </c>
      <c r="C3" s="7">
        <v>1394.9499510000001</v>
      </c>
      <c r="D3" s="7">
        <v>1366</v>
      </c>
      <c r="E3" s="7">
        <v>1391.3000489999999</v>
      </c>
      <c r="F3" s="8">
        <v>1385.304443</v>
      </c>
      <c r="G3" s="10">
        <f>LN(E3/E2)</f>
        <v>1.3859726820025252E-2</v>
      </c>
    </row>
    <row r="4" spans="1:13" ht="15.6" thickBot="1" x14ac:dyDescent="0.3">
      <c r="A4" s="6" t="s">
        <v>16</v>
      </c>
      <c r="B4" s="7">
        <v>1404</v>
      </c>
      <c r="C4" s="7">
        <v>1416.8000489999999</v>
      </c>
      <c r="D4" s="7">
        <v>1394.5</v>
      </c>
      <c r="E4" s="7">
        <v>1410.6999510000001</v>
      </c>
      <c r="F4" s="8">
        <v>1404.6207280000001</v>
      </c>
      <c r="G4" s="10">
        <f t="shared" ref="G4:G67" si="0">LN(E4/E3)</f>
        <v>1.3847403279236552E-2</v>
      </c>
    </row>
    <row r="5" spans="1:13" ht="15.6" thickBot="1" x14ac:dyDescent="0.3">
      <c r="A5" s="6" t="s">
        <v>17</v>
      </c>
      <c r="B5" s="7">
        <v>1418.599976</v>
      </c>
      <c r="C5" s="7">
        <v>1445</v>
      </c>
      <c r="D5" s="7">
        <v>1404.5</v>
      </c>
      <c r="E5" s="7">
        <v>1441.8000489999999</v>
      </c>
      <c r="F5" s="8">
        <v>1435.5867920000001</v>
      </c>
      <c r="G5" s="10">
        <f t="shared" si="0"/>
        <v>2.1806366609846715E-2</v>
      </c>
    </row>
    <row r="6" spans="1:13" ht="15.6" thickBot="1" x14ac:dyDescent="0.3">
      <c r="A6" s="6" t="s">
        <v>18</v>
      </c>
      <c r="B6" s="7">
        <v>1435</v>
      </c>
      <c r="C6" s="7">
        <v>1439.6999510000001</v>
      </c>
      <c r="D6" s="7">
        <v>1406.3000489999999</v>
      </c>
      <c r="E6" s="7">
        <v>1411.349976</v>
      </c>
      <c r="F6" s="8">
        <v>1405.2679439999999</v>
      </c>
      <c r="G6" s="10">
        <f t="shared" si="0"/>
        <v>-2.1345690839884839E-2</v>
      </c>
    </row>
    <row r="7" spans="1:13" ht="15.6" thickBot="1" x14ac:dyDescent="0.3">
      <c r="A7" s="6" t="s">
        <v>19</v>
      </c>
      <c r="B7" s="7">
        <v>1417.5</v>
      </c>
      <c r="C7" s="7">
        <v>1423.849976</v>
      </c>
      <c r="D7" s="7">
        <v>1366.6999510000001</v>
      </c>
      <c r="E7" s="7">
        <v>1372.650024</v>
      </c>
      <c r="F7" s="8">
        <v>1366.734741</v>
      </c>
      <c r="G7" s="10">
        <f t="shared" si="0"/>
        <v>-2.7803480601964262E-2</v>
      </c>
      <c r="I7" s="87" t="s">
        <v>177</v>
      </c>
      <c r="J7" s="90"/>
      <c r="K7" s="90"/>
      <c r="L7" s="90"/>
      <c r="M7" s="86">
        <f>AVERAGE(E2,E247)</f>
        <v>1447.3500365</v>
      </c>
    </row>
    <row r="8" spans="1:13" ht="15.6" thickBot="1" x14ac:dyDescent="0.3">
      <c r="A8" s="6" t="s">
        <v>20</v>
      </c>
      <c r="B8" s="7">
        <v>1384.8000489999999</v>
      </c>
      <c r="C8" s="7">
        <v>1384.8000489999999</v>
      </c>
      <c r="D8" s="7">
        <v>1345</v>
      </c>
      <c r="E8" s="7">
        <v>1373.099976</v>
      </c>
      <c r="F8" s="8">
        <v>1367.1827390000001</v>
      </c>
      <c r="G8" s="10">
        <f t="shared" si="0"/>
        <v>3.2774433508349522E-4</v>
      </c>
      <c r="I8" s="90"/>
      <c r="J8" s="90"/>
      <c r="K8" s="90"/>
      <c r="L8" s="90"/>
      <c r="M8" s="86"/>
    </row>
    <row r="9" spans="1:13" ht="15.6" thickBot="1" x14ac:dyDescent="0.3">
      <c r="A9" s="6" t="s">
        <v>21</v>
      </c>
      <c r="B9" s="7">
        <v>1367.5</v>
      </c>
      <c r="C9" s="7">
        <v>1380.9499510000001</v>
      </c>
      <c r="D9" s="7">
        <v>1361.0500489999999</v>
      </c>
      <c r="E9" s="7">
        <v>1375.650024</v>
      </c>
      <c r="F9" s="8">
        <v>1369.721802</v>
      </c>
      <c r="G9" s="10">
        <f t="shared" si="0"/>
        <v>1.8554242703526925E-3</v>
      </c>
      <c r="I9" s="90"/>
      <c r="J9" s="90"/>
      <c r="K9" s="90"/>
      <c r="L9" s="90"/>
      <c r="M9" s="86"/>
    </row>
    <row r="10" spans="1:13" ht="15.6" thickBot="1" x14ac:dyDescent="0.3">
      <c r="A10" s="6" t="s">
        <v>22</v>
      </c>
      <c r="B10" s="7">
        <v>1389.400024</v>
      </c>
      <c r="C10" s="7">
        <v>1404</v>
      </c>
      <c r="D10" s="7">
        <v>1377</v>
      </c>
      <c r="E10" s="7">
        <v>1397.099976</v>
      </c>
      <c r="F10" s="8">
        <v>1391.079346</v>
      </c>
      <c r="G10" s="10">
        <f t="shared" si="0"/>
        <v>1.5472278358639114E-2</v>
      </c>
      <c r="I10" s="87" t="s">
        <v>164</v>
      </c>
      <c r="J10" s="88"/>
      <c r="K10" s="88"/>
      <c r="L10" s="88"/>
      <c r="M10" s="91">
        <f>AVERAGE(G2:G247)</f>
        <v>4.2279562074589257E-4</v>
      </c>
    </row>
    <row r="11" spans="1:13" ht="15.6" thickBot="1" x14ac:dyDescent="0.3">
      <c r="A11" s="6" t="s">
        <v>23</v>
      </c>
      <c r="B11" s="7">
        <v>1405</v>
      </c>
      <c r="C11" s="7">
        <v>1421</v>
      </c>
      <c r="D11" s="7">
        <v>1404</v>
      </c>
      <c r="E11" s="7">
        <v>1412.849976</v>
      </c>
      <c r="F11" s="8">
        <v>1406.761475</v>
      </c>
      <c r="G11" s="10">
        <f t="shared" si="0"/>
        <v>1.1210281471994292E-2</v>
      </c>
      <c r="I11" s="88"/>
      <c r="J11" s="88"/>
      <c r="K11" s="88"/>
      <c r="L11" s="88"/>
      <c r="M11" s="91"/>
    </row>
    <row r="12" spans="1:13" ht="15.6" thickBot="1" x14ac:dyDescent="0.3">
      <c r="A12" s="6" t="s">
        <v>24</v>
      </c>
      <c r="B12" s="7">
        <v>1421.0500489999999</v>
      </c>
      <c r="C12" s="7">
        <v>1434.75</v>
      </c>
      <c r="D12" s="7">
        <v>1420</v>
      </c>
      <c r="E12" s="7">
        <v>1427.1999510000001</v>
      </c>
      <c r="F12" s="8">
        <v>1421.049683</v>
      </c>
      <c r="G12" s="10">
        <f t="shared" si="0"/>
        <v>1.0105524542790399E-2</v>
      </c>
      <c r="I12" s="88"/>
      <c r="J12" s="88"/>
      <c r="K12" s="88"/>
      <c r="L12" s="88"/>
      <c r="M12" s="91"/>
    </row>
    <row r="13" spans="1:13" ht="15.6" thickBot="1" x14ac:dyDescent="0.3">
      <c r="A13" s="6" t="s">
        <v>25</v>
      </c>
      <c r="B13" s="7">
        <v>1439.900024</v>
      </c>
      <c r="C13" s="7">
        <v>1439.900024</v>
      </c>
      <c r="D13" s="7">
        <v>1413</v>
      </c>
      <c r="E13" s="7">
        <v>1432.5</v>
      </c>
      <c r="F13" s="8">
        <v>1426.326904</v>
      </c>
      <c r="G13" s="10">
        <f t="shared" si="0"/>
        <v>3.7067210961099829E-3</v>
      </c>
      <c r="I13" s="87" t="s">
        <v>163</v>
      </c>
      <c r="J13" s="88"/>
      <c r="K13" s="88"/>
      <c r="L13" s="88"/>
      <c r="M13" s="89">
        <f>VAR(E2:E247)</f>
        <v>5109.6164721979712</v>
      </c>
    </row>
    <row r="14" spans="1:13" ht="15.6" thickBot="1" x14ac:dyDescent="0.3">
      <c r="A14" s="6" t="s">
        <v>26</v>
      </c>
      <c r="B14" s="7">
        <v>1435</v>
      </c>
      <c r="C14" s="7">
        <v>1444</v>
      </c>
      <c r="D14" s="7">
        <v>1425.0500489999999</v>
      </c>
      <c r="E14" s="7">
        <v>1436.3000489999999</v>
      </c>
      <c r="F14" s="8">
        <v>1430.1104740000001</v>
      </c>
      <c r="G14" s="10">
        <f t="shared" si="0"/>
        <v>2.6492269643173284E-3</v>
      </c>
      <c r="I14" s="88"/>
      <c r="J14" s="88"/>
      <c r="K14" s="88"/>
      <c r="L14" s="88"/>
      <c r="M14" s="89"/>
    </row>
    <row r="15" spans="1:13" ht="15.6" thickBot="1" x14ac:dyDescent="0.3">
      <c r="A15" s="6">
        <v>44197</v>
      </c>
      <c r="B15" s="7">
        <v>1440</v>
      </c>
      <c r="C15" s="7">
        <v>1443</v>
      </c>
      <c r="D15" s="7">
        <v>1420.599976</v>
      </c>
      <c r="E15" s="7">
        <v>1425.0500489999999</v>
      </c>
      <c r="F15" s="8">
        <v>1418.909058</v>
      </c>
      <c r="G15" s="10">
        <f t="shared" si="0"/>
        <v>-7.8634613619646045E-3</v>
      </c>
      <c r="I15" s="88"/>
      <c r="J15" s="88"/>
      <c r="K15" s="88"/>
      <c r="L15" s="88"/>
      <c r="M15" s="89"/>
    </row>
    <row r="16" spans="1:13" ht="15.6" thickBot="1" x14ac:dyDescent="0.3">
      <c r="A16" s="6">
        <v>44287</v>
      </c>
      <c r="B16" s="7">
        <v>1438</v>
      </c>
      <c r="C16" s="7">
        <v>1438</v>
      </c>
      <c r="D16" s="7">
        <v>1399</v>
      </c>
      <c r="E16" s="7">
        <v>1416</v>
      </c>
      <c r="F16" s="8">
        <v>1409.8979489999999</v>
      </c>
      <c r="G16" s="10">
        <f t="shared" si="0"/>
        <v>-6.3709399375822982E-3</v>
      </c>
      <c r="I16" s="87" t="s">
        <v>174</v>
      </c>
      <c r="J16" s="92"/>
      <c r="K16" s="92"/>
      <c r="L16" s="92"/>
      <c r="M16" s="93">
        <f>VAR(G2:G247)</f>
        <v>2.3098992265459503E-4</v>
      </c>
    </row>
    <row r="17" spans="1:13" ht="15.6" thickBot="1" x14ac:dyDescent="0.3">
      <c r="A17" s="6">
        <v>44317</v>
      </c>
      <c r="B17" s="7">
        <v>1419.1999510000001</v>
      </c>
      <c r="C17" s="7">
        <v>1430.75</v>
      </c>
      <c r="D17" s="7">
        <v>1409</v>
      </c>
      <c r="E17" s="7">
        <v>1426.6999510000001</v>
      </c>
      <c r="F17" s="8">
        <v>1420.5517580000001</v>
      </c>
      <c r="G17" s="10">
        <f t="shared" si="0"/>
        <v>7.5280555221111543E-3</v>
      </c>
      <c r="I17" s="92"/>
      <c r="J17" s="92"/>
      <c r="K17" s="92"/>
      <c r="L17" s="92"/>
      <c r="M17" s="93"/>
    </row>
    <row r="18" spans="1:13" ht="15.6" thickBot="1" x14ac:dyDescent="0.3">
      <c r="A18" s="6">
        <v>44348</v>
      </c>
      <c r="B18" s="7">
        <v>1435</v>
      </c>
      <c r="C18" s="7">
        <v>1440</v>
      </c>
      <c r="D18" s="7">
        <v>1413.099976</v>
      </c>
      <c r="E18" s="7">
        <v>1420.5500489999999</v>
      </c>
      <c r="F18" s="8">
        <v>1414.428345</v>
      </c>
      <c r="G18" s="10">
        <f t="shared" si="0"/>
        <v>-4.3198957336820602E-3</v>
      </c>
      <c r="I18" s="92"/>
      <c r="J18" s="92"/>
      <c r="K18" s="92"/>
      <c r="L18" s="92"/>
      <c r="M18" s="93"/>
    </row>
    <row r="19" spans="1:13" ht="15.6" thickBot="1" x14ac:dyDescent="0.3">
      <c r="A19" s="6">
        <v>44378</v>
      </c>
      <c r="B19" s="7">
        <v>1432.5</v>
      </c>
      <c r="C19" s="7">
        <v>1432.599976</v>
      </c>
      <c r="D19" s="7">
        <v>1412.5500489999999</v>
      </c>
      <c r="E19" s="7">
        <v>1416.25</v>
      </c>
      <c r="F19" s="8">
        <v>1410.146851</v>
      </c>
      <c r="G19" s="10">
        <f t="shared" si="0"/>
        <v>-3.031621699878132E-3</v>
      </c>
      <c r="I19" s="87" t="s">
        <v>176</v>
      </c>
      <c r="J19" s="88"/>
      <c r="K19" s="88"/>
      <c r="L19" s="88"/>
      <c r="M19" s="89">
        <f>SKEW(E2:E247)</f>
        <v>0.17879165599453348</v>
      </c>
    </row>
    <row r="20" spans="1:13" ht="15.6" thickBot="1" x14ac:dyDescent="0.3">
      <c r="A20" s="6">
        <v>44409</v>
      </c>
      <c r="B20" s="7">
        <v>1432</v>
      </c>
      <c r="C20" s="7">
        <v>1442</v>
      </c>
      <c r="D20" s="7">
        <v>1423.099976</v>
      </c>
      <c r="E20" s="7">
        <v>1431.650024</v>
      </c>
      <c r="F20" s="8">
        <v>1425.480591</v>
      </c>
      <c r="G20" s="10">
        <f t="shared" si="0"/>
        <v>1.0815108660602675E-2</v>
      </c>
      <c r="I20" s="88"/>
      <c r="J20" s="88"/>
      <c r="K20" s="88"/>
      <c r="L20" s="88"/>
      <c r="M20" s="89"/>
    </row>
    <row r="21" spans="1:13" ht="15.6" thickBot="1" x14ac:dyDescent="0.3">
      <c r="A21" s="6">
        <v>44501</v>
      </c>
      <c r="B21" s="7">
        <v>1450</v>
      </c>
      <c r="C21" s="7">
        <v>1464.900024</v>
      </c>
      <c r="D21" s="7">
        <v>1436.3000489999999</v>
      </c>
      <c r="E21" s="7">
        <v>1451.4499510000001</v>
      </c>
      <c r="F21" s="8">
        <v>1445.1951899999999</v>
      </c>
      <c r="G21" s="10">
        <f t="shared" si="0"/>
        <v>1.3735380985540219E-2</v>
      </c>
      <c r="I21" s="88"/>
      <c r="J21" s="88"/>
      <c r="K21" s="88"/>
      <c r="L21" s="88"/>
      <c r="M21" s="89"/>
    </row>
    <row r="22" spans="1:13" ht="15.6" thickBot="1" x14ac:dyDescent="0.3">
      <c r="A22" s="6">
        <v>44531</v>
      </c>
      <c r="B22" s="7">
        <v>1452.4499510000001</v>
      </c>
      <c r="C22" s="7">
        <v>1487.6999510000001</v>
      </c>
      <c r="D22" s="7">
        <v>1449.099976</v>
      </c>
      <c r="E22" s="7">
        <v>1481</v>
      </c>
      <c r="F22" s="8">
        <v>1474.617798</v>
      </c>
      <c r="G22" s="10">
        <f t="shared" si="0"/>
        <v>2.0154512279439905E-2</v>
      </c>
      <c r="I22" s="87" t="s">
        <v>175</v>
      </c>
      <c r="J22" s="88"/>
      <c r="K22" s="88"/>
      <c r="L22" s="88"/>
      <c r="M22" s="89">
        <f>KURT(E2:E247)</f>
        <v>-0.48308668232787033</v>
      </c>
    </row>
    <row r="23" spans="1:13" ht="15.6" thickBot="1" x14ac:dyDescent="0.3">
      <c r="A23" s="6" t="s">
        <v>27</v>
      </c>
      <c r="B23" s="7">
        <v>1492.900024</v>
      </c>
      <c r="C23" s="7">
        <v>1496.900024</v>
      </c>
      <c r="D23" s="7">
        <v>1462.099976</v>
      </c>
      <c r="E23" s="7">
        <v>1470.650024</v>
      </c>
      <c r="F23" s="8">
        <v>1464.3125</v>
      </c>
      <c r="G23" s="10">
        <f t="shared" si="0"/>
        <v>-7.0130390363378967E-3</v>
      </c>
      <c r="I23" s="88"/>
      <c r="J23" s="88"/>
      <c r="K23" s="88"/>
      <c r="L23" s="88"/>
      <c r="M23" s="89"/>
    </row>
    <row r="24" spans="1:13" ht="15.6" thickBot="1" x14ac:dyDescent="0.3">
      <c r="A24" s="6" t="s">
        <v>28</v>
      </c>
      <c r="B24" s="7">
        <v>1471.150024</v>
      </c>
      <c r="C24" s="7">
        <v>1488</v>
      </c>
      <c r="D24" s="7">
        <v>1456</v>
      </c>
      <c r="E24" s="7">
        <v>1468.75</v>
      </c>
      <c r="F24" s="8">
        <v>1462.420654</v>
      </c>
      <c r="G24" s="10">
        <f t="shared" si="0"/>
        <v>-1.2927973389918535E-3</v>
      </c>
      <c r="I24" s="88"/>
      <c r="J24" s="88"/>
      <c r="K24" s="88"/>
      <c r="L24" s="88"/>
      <c r="M24" s="89"/>
    </row>
    <row r="25" spans="1:13" ht="15.6" thickBot="1" x14ac:dyDescent="0.3">
      <c r="A25" s="6" t="s">
        <v>29</v>
      </c>
      <c r="B25" s="7">
        <v>1469.099976</v>
      </c>
      <c r="C25" s="7">
        <v>1471.650024</v>
      </c>
      <c r="D25" s="7">
        <v>1445</v>
      </c>
      <c r="E25" s="7">
        <v>1466.650024</v>
      </c>
      <c r="F25" s="8">
        <v>1460.329712</v>
      </c>
      <c r="G25" s="10">
        <f t="shared" si="0"/>
        <v>-1.4307939913342448E-3</v>
      </c>
    </row>
    <row r="26" spans="1:13" ht="15.6" thickBot="1" x14ac:dyDescent="0.3">
      <c r="A26" s="6" t="s">
        <v>30</v>
      </c>
      <c r="B26" s="7">
        <v>1469.900024</v>
      </c>
      <c r="C26" s="7">
        <v>1502.849976</v>
      </c>
      <c r="D26" s="7">
        <v>1467</v>
      </c>
      <c r="E26" s="7">
        <v>1483.099976</v>
      </c>
      <c r="F26" s="8">
        <v>1476.70874</v>
      </c>
      <c r="G26" s="10">
        <f t="shared" si="0"/>
        <v>1.115357066446105E-2</v>
      </c>
    </row>
    <row r="27" spans="1:13" ht="15.6" thickBot="1" x14ac:dyDescent="0.3">
      <c r="A27" s="6" t="s">
        <v>31</v>
      </c>
      <c r="B27" s="7">
        <v>1491.8000489999999</v>
      </c>
      <c r="C27" s="7">
        <v>1511.650024</v>
      </c>
      <c r="D27" s="7">
        <v>1467</v>
      </c>
      <c r="E27" s="7">
        <v>1503.849976</v>
      </c>
      <c r="F27" s="8">
        <v>1497.369385</v>
      </c>
      <c r="G27" s="10">
        <f t="shared" si="0"/>
        <v>1.3893994968827188E-2</v>
      </c>
    </row>
    <row r="28" spans="1:13" ht="15.6" thickBot="1" x14ac:dyDescent="0.3">
      <c r="A28" s="6" t="s">
        <v>32</v>
      </c>
      <c r="B28" s="7">
        <v>1501</v>
      </c>
      <c r="C28" s="7">
        <v>1501</v>
      </c>
      <c r="D28" s="7">
        <v>1486</v>
      </c>
      <c r="E28" s="7">
        <v>1492</v>
      </c>
      <c r="F28" s="8">
        <v>1485.5704350000001</v>
      </c>
      <c r="G28" s="10">
        <f t="shared" si="0"/>
        <v>-7.9109687707167933E-3</v>
      </c>
    </row>
    <row r="29" spans="1:13" ht="15.6" thickBot="1" x14ac:dyDescent="0.3">
      <c r="A29" s="6" t="s">
        <v>33</v>
      </c>
      <c r="B29" s="7">
        <v>1492</v>
      </c>
      <c r="C29" s="7">
        <v>1494.349976</v>
      </c>
      <c r="D29" s="7">
        <v>1468.150024</v>
      </c>
      <c r="E29" s="7">
        <v>1474.8000489999999</v>
      </c>
      <c r="F29" s="8">
        <v>1468.4445800000001</v>
      </c>
      <c r="G29" s="10">
        <f t="shared" si="0"/>
        <v>-1.1595081178873265E-2</v>
      </c>
    </row>
    <row r="30" spans="1:13" ht="15.6" thickBot="1" x14ac:dyDescent="0.3">
      <c r="A30" s="6" t="s">
        <v>34</v>
      </c>
      <c r="B30" s="7">
        <v>1467.900024</v>
      </c>
      <c r="C30" s="7">
        <v>1467.900024</v>
      </c>
      <c r="D30" s="7">
        <v>1440.150024</v>
      </c>
      <c r="E30" s="7">
        <v>1443.5500489999999</v>
      </c>
      <c r="F30" s="8">
        <v>1437.3292240000001</v>
      </c>
      <c r="G30" s="10">
        <f t="shared" si="0"/>
        <v>-2.1417029105070685E-2</v>
      </c>
    </row>
    <row r="31" spans="1:13" ht="15.6" thickBot="1" x14ac:dyDescent="0.3">
      <c r="A31" s="6" t="s">
        <v>35</v>
      </c>
      <c r="B31" s="7">
        <v>1465.099976</v>
      </c>
      <c r="C31" s="7">
        <v>1481</v>
      </c>
      <c r="D31" s="7">
        <v>1455.150024</v>
      </c>
      <c r="E31" s="7">
        <v>1462.849976</v>
      </c>
      <c r="F31" s="8">
        <v>1456.5460210000001</v>
      </c>
      <c r="G31" s="10">
        <f t="shared" si="0"/>
        <v>1.3281179827671916E-2</v>
      </c>
    </row>
    <row r="32" spans="1:13" ht="15.6" thickBot="1" x14ac:dyDescent="0.3">
      <c r="A32" s="6" t="s">
        <v>36</v>
      </c>
      <c r="B32" s="7">
        <v>1468</v>
      </c>
      <c r="C32" s="7">
        <v>1471.900024</v>
      </c>
      <c r="D32" s="7">
        <v>1406.150024</v>
      </c>
      <c r="E32" s="7">
        <v>1409.599976</v>
      </c>
      <c r="F32" s="8">
        <v>1403.525513</v>
      </c>
      <c r="G32" s="10">
        <f t="shared" si="0"/>
        <v>-3.7080612151625995E-2</v>
      </c>
    </row>
    <row r="33" spans="1:7" ht="15.6" thickBot="1" x14ac:dyDescent="0.3">
      <c r="A33" s="6" t="s">
        <v>37</v>
      </c>
      <c r="B33" s="7">
        <v>1389.900024</v>
      </c>
      <c r="C33" s="7">
        <v>1401.3000489999999</v>
      </c>
      <c r="D33" s="7">
        <v>1342</v>
      </c>
      <c r="E33" s="7">
        <v>1371.4499510000001</v>
      </c>
      <c r="F33" s="8">
        <v>1365.5399170000001</v>
      </c>
      <c r="G33" s="10">
        <f t="shared" si="0"/>
        <v>-2.7437420605871961E-2</v>
      </c>
    </row>
    <row r="34" spans="1:7" ht="15.6" thickBot="1" x14ac:dyDescent="0.3">
      <c r="A34" s="6" t="s">
        <v>38</v>
      </c>
      <c r="B34" s="7">
        <v>1391.349976</v>
      </c>
      <c r="C34" s="7">
        <v>1408.75</v>
      </c>
      <c r="D34" s="7">
        <v>1364.5</v>
      </c>
      <c r="E34" s="7">
        <v>1390.5</v>
      </c>
      <c r="F34" s="8">
        <v>1384.5078129999999</v>
      </c>
      <c r="G34" s="10">
        <f t="shared" si="0"/>
        <v>1.379485612408334E-2</v>
      </c>
    </row>
    <row r="35" spans="1:7" ht="15.6" thickBot="1" x14ac:dyDescent="0.3">
      <c r="A35" s="6">
        <v>44198</v>
      </c>
      <c r="B35" s="7">
        <v>1410.25</v>
      </c>
      <c r="C35" s="7">
        <v>1482.5</v>
      </c>
      <c r="D35" s="7">
        <v>1401</v>
      </c>
      <c r="E35" s="7">
        <v>1476.75</v>
      </c>
      <c r="F35" s="8">
        <v>1470.3861079999999</v>
      </c>
      <c r="G35" s="10">
        <f t="shared" si="0"/>
        <v>6.0180332513325031E-2</v>
      </c>
    </row>
    <row r="36" spans="1:7" ht="15.6" thickBot="1" x14ac:dyDescent="0.3">
      <c r="A36" s="6">
        <v>44229</v>
      </c>
      <c r="B36" s="7">
        <v>1501</v>
      </c>
      <c r="C36" s="7">
        <v>1578.5</v>
      </c>
      <c r="D36" s="7">
        <v>1497.400024</v>
      </c>
      <c r="E36" s="7">
        <v>1560.5500489999999</v>
      </c>
      <c r="F36" s="8">
        <v>1553.825073</v>
      </c>
      <c r="G36" s="10">
        <f t="shared" si="0"/>
        <v>5.5194627421868939E-2</v>
      </c>
    </row>
    <row r="37" spans="1:7" ht="15.6" thickBot="1" x14ac:dyDescent="0.3">
      <c r="A37" s="6">
        <v>44257</v>
      </c>
      <c r="B37" s="7">
        <v>1579</v>
      </c>
      <c r="C37" s="7">
        <v>1581.6999510000001</v>
      </c>
      <c r="D37" s="7">
        <v>1542</v>
      </c>
      <c r="E37" s="7">
        <v>1574.8000489999999</v>
      </c>
      <c r="F37" s="8">
        <v>1568.013672</v>
      </c>
      <c r="G37" s="10">
        <f t="shared" si="0"/>
        <v>9.0899565754305779E-3</v>
      </c>
    </row>
    <row r="38" spans="1:7" ht="15.6" thickBot="1" x14ac:dyDescent="0.3">
      <c r="A38" s="6">
        <v>44288</v>
      </c>
      <c r="B38" s="7">
        <v>1566</v>
      </c>
      <c r="C38" s="7">
        <v>1588</v>
      </c>
      <c r="D38" s="7">
        <v>1543.4499510000001</v>
      </c>
      <c r="E38" s="7">
        <v>1579.099976</v>
      </c>
      <c r="F38" s="8">
        <v>1572.295044</v>
      </c>
      <c r="G38" s="10">
        <f t="shared" si="0"/>
        <v>2.726738089422363E-3</v>
      </c>
    </row>
    <row r="39" spans="1:7" ht="15.6" thickBot="1" x14ac:dyDescent="0.3">
      <c r="A39" s="6">
        <v>44318</v>
      </c>
      <c r="B39" s="7">
        <v>1548</v>
      </c>
      <c r="C39" s="7">
        <v>1618.25</v>
      </c>
      <c r="D39" s="7">
        <v>1548</v>
      </c>
      <c r="E39" s="7">
        <v>1597.599976</v>
      </c>
      <c r="F39" s="8">
        <v>1590.715332</v>
      </c>
      <c r="G39" s="10">
        <f t="shared" si="0"/>
        <v>1.1647438805005053E-2</v>
      </c>
    </row>
    <row r="40" spans="1:7" ht="15.6" thickBot="1" x14ac:dyDescent="0.3">
      <c r="A40" s="6">
        <v>44410</v>
      </c>
      <c r="B40" s="7">
        <v>1620</v>
      </c>
      <c r="C40" s="7">
        <v>1631.650024</v>
      </c>
      <c r="D40" s="7">
        <v>1595.6999510000001</v>
      </c>
      <c r="E40" s="7">
        <v>1605.25</v>
      </c>
      <c r="F40" s="8">
        <v>1598.3323969999999</v>
      </c>
      <c r="G40" s="10">
        <f t="shared" si="0"/>
        <v>4.7770195950862194E-3</v>
      </c>
    </row>
    <row r="41" spans="1:7" ht="15.6" thickBot="1" x14ac:dyDescent="0.3">
      <c r="A41" s="6">
        <v>44441</v>
      </c>
      <c r="B41" s="7">
        <v>1610</v>
      </c>
      <c r="C41" s="7">
        <v>1628</v>
      </c>
      <c r="D41" s="7">
        <v>1586.6999510000001</v>
      </c>
      <c r="E41" s="7">
        <v>1611.849976</v>
      </c>
      <c r="F41" s="8">
        <v>1604.9039310000001</v>
      </c>
      <c r="G41" s="10">
        <f t="shared" si="0"/>
        <v>4.1030650638954882E-3</v>
      </c>
    </row>
    <row r="42" spans="1:7" ht="15.6" thickBot="1" x14ac:dyDescent="0.3">
      <c r="A42" s="6">
        <v>44471</v>
      </c>
      <c r="B42" s="7">
        <v>1608.349976</v>
      </c>
      <c r="C42" s="7">
        <v>1614.849976</v>
      </c>
      <c r="D42" s="7">
        <v>1567</v>
      </c>
      <c r="E42" s="7">
        <v>1581.75</v>
      </c>
      <c r="F42" s="8">
        <v>1574.933716</v>
      </c>
      <c r="G42" s="10">
        <f t="shared" si="0"/>
        <v>-1.8850743711059603E-2</v>
      </c>
    </row>
    <row r="43" spans="1:7" ht="15.6" thickBot="1" x14ac:dyDescent="0.3">
      <c r="A43" s="6">
        <v>44502</v>
      </c>
      <c r="B43" s="7">
        <v>1582</v>
      </c>
      <c r="C43" s="7">
        <v>1597.8000489999999</v>
      </c>
      <c r="D43" s="7">
        <v>1564.1999510000001</v>
      </c>
      <c r="E43" s="7">
        <v>1572.349976</v>
      </c>
      <c r="F43" s="8">
        <v>1565.5742190000001</v>
      </c>
      <c r="G43" s="10">
        <f t="shared" si="0"/>
        <v>-5.960528773197942E-3</v>
      </c>
    </row>
    <row r="44" spans="1:7" ht="15.6" thickBot="1" x14ac:dyDescent="0.3">
      <c r="A44" s="6">
        <v>44532</v>
      </c>
      <c r="B44" s="7">
        <v>1573.900024</v>
      </c>
      <c r="C44" s="7">
        <v>1592.5</v>
      </c>
      <c r="D44" s="7">
        <v>1573</v>
      </c>
      <c r="E44" s="7">
        <v>1581.9499510000001</v>
      </c>
      <c r="F44" s="8">
        <v>1575.1328129999999</v>
      </c>
      <c r="G44" s="10">
        <f t="shared" si="0"/>
        <v>6.0869320373274924E-3</v>
      </c>
    </row>
    <row r="45" spans="1:7" ht="15.6" thickBot="1" x14ac:dyDescent="0.3">
      <c r="A45" s="6" t="s">
        <v>39</v>
      </c>
      <c r="B45" s="7">
        <v>1600.099976</v>
      </c>
      <c r="C45" s="7">
        <v>1625</v>
      </c>
      <c r="D45" s="7">
        <v>1596.6999510000001</v>
      </c>
      <c r="E45" s="7">
        <v>1616.599976</v>
      </c>
      <c r="F45" s="8">
        <v>1609.633423</v>
      </c>
      <c r="G45" s="10">
        <f t="shared" si="0"/>
        <v>2.1666931162647778E-2</v>
      </c>
    </row>
    <row r="46" spans="1:7" ht="15.6" thickBot="1" x14ac:dyDescent="0.3">
      <c r="A46" s="6" t="s">
        <v>40</v>
      </c>
      <c r="B46" s="7">
        <v>1621.1999510000001</v>
      </c>
      <c r="C46" s="7">
        <v>1641</v>
      </c>
      <c r="D46" s="7">
        <v>1608.4499510000001</v>
      </c>
      <c r="E46" s="7">
        <v>1626.650024</v>
      </c>
      <c r="F46" s="8">
        <v>1619.640259</v>
      </c>
      <c r="G46" s="10">
        <f t="shared" si="0"/>
        <v>6.1975365254328795E-3</v>
      </c>
    </row>
    <row r="47" spans="1:7" ht="15.6" thickBot="1" x14ac:dyDescent="0.3">
      <c r="A47" s="6" t="s">
        <v>41</v>
      </c>
      <c r="B47" s="7">
        <v>1620</v>
      </c>
      <c r="C47" s="7">
        <v>1621.8000489999999</v>
      </c>
      <c r="D47" s="7">
        <v>1583</v>
      </c>
      <c r="E47" s="7">
        <v>1586.5</v>
      </c>
      <c r="F47" s="8">
        <v>1579.6632079999999</v>
      </c>
      <c r="G47" s="10">
        <f t="shared" si="0"/>
        <v>-2.4992367955953426E-2</v>
      </c>
    </row>
    <row r="48" spans="1:7" ht="15.6" thickBot="1" x14ac:dyDescent="0.3">
      <c r="A48" s="6" t="s">
        <v>42</v>
      </c>
      <c r="B48" s="7">
        <v>1605.9499510000001</v>
      </c>
      <c r="C48" s="7">
        <v>1605.9499510000001</v>
      </c>
      <c r="D48" s="7">
        <v>1548</v>
      </c>
      <c r="E48" s="7">
        <v>1554.3000489999999</v>
      </c>
      <c r="F48" s="8">
        <v>1547.6020510000001</v>
      </c>
      <c r="G48" s="10">
        <f t="shared" si="0"/>
        <v>-2.0505017008952929E-2</v>
      </c>
    </row>
    <row r="49" spans="1:7" ht="15.6" thickBot="1" x14ac:dyDescent="0.3">
      <c r="A49" s="6" t="s">
        <v>43</v>
      </c>
      <c r="B49" s="7">
        <v>1545</v>
      </c>
      <c r="C49" s="7">
        <v>1564.1999510000001</v>
      </c>
      <c r="D49" s="7">
        <v>1533</v>
      </c>
      <c r="E49" s="7">
        <v>1539.099976</v>
      </c>
      <c r="F49" s="8">
        <v>1532.4674070000001</v>
      </c>
      <c r="G49" s="10">
        <f t="shared" si="0"/>
        <v>-9.8275006219178049E-3</v>
      </c>
    </row>
    <row r="50" spans="1:7" ht="15.6" thickBot="1" x14ac:dyDescent="0.3">
      <c r="A50" s="6" t="s">
        <v>44</v>
      </c>
      <c r="B50" s="7">
        <v>1545.0500489999999</v>
      </c>
      <c r="C50" s="7">
        <v>1573.900024</v>
      </c>
      <c r="D50" s="7">
        <v>1539.4499510000001</v>
      </c>
      <c r="E50" s="7">
        <v>1548</v>
      </c>
      <c r="F50" s="8">
        <v>1541.3291019999999</v>
      </c>
      <c r="G50" s="10">
        <f t="shared" si="0"/>
        <v>5.7659607572928609E-3</v>
      </c>
    </row>
    <row r="51" spans="1:7" ht="15.6" thickBot="1" x14ac:dyDescent="0.3">
      <c r="A51" s="6" t="s">
        <v>45</v>
      </c>
      <c r="B51" s="7">
        <v>1553.75</v>
      </c>
      <c r="C51" s="7">
        <v>1557.6999510000001</v>
      </c>
      <c r="D51" s="7">
        <v>1522.650024</v>
      </c>
      <c r="E51" s="7">
        <v>1529.150024</v>
      </c>
      <c r="F51" s="8">
        <v>1522.5604249999999</v>
      </c>
      <c r="G51" s="10">
        <f t="shared" si="0"/>
        <v>-1.2251734001920332E-2</v>
      </c>
    </row>
    <row r="52" spans="1:7" ht="15.6" thickBot="1" x14ac:dyDescent="0.3">
      <c r="A52" s="6" t="s">
        <v>46</v>
      </c>
      <c r="B52" s="7">
        <v>1526.5</v>
      </c>
      <c r="C52" s="7">
        <v>1613.9499510000001</v>
      </c>
      <c r="D52" s="7">
        <v>1516.25</v>
      </c>
      <c r="E52" s="7">
        <v>1606.4499510000001</v>
      </c>
      <c r="F52" s="8">
        <v>1599.5272219999999</v>
      </c>
      <c r="G52" s="10">
        <f t="shared" si="0"/>
        <v>4.9314703861238693E-2</v>
      </c>
    </row>
    <row r="53" spans="1:7" ht="15.6" thickBot="1" x14ac:dyDescent="0.3">
      <c r="A53" s="6" t="s">
        <v>47</v>
      </c>
      <c r="B53" s="7">
        <v>1609.75</v>
      </c>
      <c r="C53" s="7">
        <v>1636.25</v>
      </c>
      <c r="D53" s="7">
        <v>1602</v>
      </c>
      <c r="E53" s="7">
        <v>1606.400024</v>
      </c>
      <c r="F53" s="8">
        <v>1599.4774170000001</v>
      </c>
      <c r="G53" s="10">
        <f t="shared" si="0"/>
        <v>-3.1079571341613714E-5</v>
      </c>
    </row>
    <row r="54" spans="1:7" ht="15.6" thickBot="1" x14ac:dyDescent="0.3">
      <c r="A54" s="6" t="s">
        <v>48</v>
      </c>
      <c r="B54" s="7">
        <v>1587.0500489999999</v>
      </c>
      <c r="C54" s="7">
        <v>1588.900024</v>
      </c>
      <c r="D54" s="7">
        <v>1521</v>
      </c>
      <c r="E54" s="7">
        <v>1534.400024</v>
      </c>
      <c r="F54" s="8">
        <v>1527.78772</v>
      </c>
      <c r="G54" s="10">
        <f t="shared" si="0"/>
        <v>-4.585622466718238E-2</v>
      </c>
    </row>
    <row r="55" spans="1:7" ht="15.6" thickBot="1" x14ac:dyDescent="0.3">
      <c r="A55" s="6">
        <v>44199</v>
      </c>
      <c r="B55" s="7">
        <v>1564</v>
      </c>
      <c r="C55" s="7">
        <v>1572.5500489999999</v>
      </c>
      <c r="D55" s="7">
        <v>1540.6999510000001</v>
      </c>
      <c r="E55" s="7">
        <v>1558.900024</v>
      </c>
      <c r="F55" s="8">
        <v>1552.182129</v>
      </c>
      <c r="G55" s="10">
        <f t="shared" si="0"/>
        <v>1.5841018943639588E-2</v>
      </c>
    </row>
    <row r="56" spans="1:7" ht="15.6" thickBot="1" x14ac:dyDescent="0.3">
      <c r="A56" s="6">
        <v>44230</v>
      </c>
      <c r="B56" s="7">
        <v>1575.6999510000001</v>
      </c>
      <c r="C56" s="7">
        <v>1587.5</v>
      </c>
      <c r="D56" s="7">
        <v>1551</v>
      </c>
      <c r="E56" s="7">
        <v>1568.1999510000001</v>
      </c>
      <c r="F56" s="8">
        <v>1561.4420170000001</v>
      </c>
      <c r="G56" s="10">
        <f t="shared" si="0"/>
        <v>5.9479738367003258E-3</v>
      </c>
    </row>
    <row r="57" spans="1:7" ht="15.6" thickBot="1" x14ac:dyDescent="0.3">
      <c r="A57" s="6">
        <v>44258</v>
      </c>
      <c r="B57" s="7">
        <v>1584</v>
      </c>
      <c r="C57" s="7">
        <v>1596</v>
      </c>
      <c r="D57" s="7">
        <v>1565</v>
      </c>
      <c r="E57" s="7">
        <v>1586.849976</v>
      </c>
      <c r="F57" s="8">
        <v>1580.0117190000001</v>
      </c>
      <c r="G57" s="10">
        <f t="shared" si="0"/>
        <v>1.1822470425783719E-2</v>
      </c>
    </row>
    <row r="58" spans="1:7" ht="15.6" thickBot="1" x14ac:dyDescent="0.3">
      <c r="A58" s="6">
        <v>44289</v>
      </c>
      <c r="B58" s="7">
        <v>1548.5500489999999</v>
      </c>
      <c r="C58" s="7">
        <v>1571</v>
      </c>
      <c r="D58" s="7">
        <v>1539.099976</v>
      </c>
      <c r="E58" s="7">
        <v>1552.0500489999999</v>
      </c>
      <c r="F58" s="8">
        <v>1545.3616939999999</v>
      </c>
      <c r="G58" s="10">
        <f t="shared" si="0"/>
        <v>-2.2174234686373653E-2</v>
      </c>
    </row>
    <row r="59" spans="1:7" ht="15.6" thickBot="1" x14ac:dyDescent="0.3">
      <c r="A59" s="6">
        <v>44319</v>
      </c>
      <c r="B59" s="7">
        <v>1531</v>
      </c>
      <c r="C59" s="7">
        <v>1545.599976</v>
      </c>
      <c r="D59" s="7">
        <v>1521.099976</v>
      </c>
      <c r="E59" s="7">
        <v>1530</v>
      </c>
      <c r="F59" s="8">
        <v>1523.4067379999999</v>
      </c>
      <c r="G59" s="10">
        <f t="shared" si="0"/>
        <v>-1.43089339037354E-2</v>
      </c>
    </row>
    <row r="60" spans="1:7" ht="15.6" thickBot="1" x14ac:dyDescent="0.3">
      <c r="A60" s="6">
        <v>44411</v>
      </c>
      <c r="B60" s="7">
        <v>1542</v>
      </c>
      <c r="C60" s="7">
        <v>1555</v>
      </c>
      <c r="D60" s="7">
        <v>1512.5</v>
      </c>
      <c r="E60" s="7">
        <v>1519.5</v>
      </c>
      <c r="F60" s="8">
        <v>1512.951904</v>
      </c>
      <c r="G60" s="10">
        <f t="shared" si="0"/>
        <v>-6.8864020296333598E-3</v>
      </c>
    </row>
    <row r="61" spans="1:7" ht="15.6" thickBot="1" x14ac:dyDescent="0.3">
      <c r="A61" s="6">
        <v>44442</v>
      </c>
      <c r="B61" s="7">
        <v>1545</v>
      </c>
      <c r="C61" s="7">
        <v>1565.6999510000001</v>
      </c>
      <c r="D61" s="7">
        <v>1538.25</v>
      </c>
      <c r="E61" s="7">
        <v>1562.5</v>
      </c>
      <c r="F61" s="8">
        <v>1555.7666019999999</v>
      </c>
      <c r="G61" s="10">
        <f t="shared" si="0"/>
        <v>2.7905769253708832E-2</v>
      </c>
    </row>
    <row r="62" spans="1:7" ht="15.6" thickBot="1" x14ac:dyDescent="0.3">
      <c r="A62" s="6">
        <v>44472</v>
      </c>
      <c r="B62" s="7">
        <v>1572</v>
      </c>
      <c r="C62" s="7">
        <v>1575</v>
      </c>
      <c r="D62" s="7">
        <v>1552.150024</v>
      </c>
      <c r="E62" s="7">
        <v>1555.75</v>
      </c>
      <c r="F62" s="8">
        <v>1549.0457759999999</v>
      </c>
      <c r="G62" s="10">
        <f t="shared" si="0"/>
        <v>-4.3293581612292896E-3</v>
      </c>
    </row>
    <row r="63" spans="1:7" ht="15.6" thickBot="1" x14ac:dyDescent="0.3">
      <c r="A63" s="6">
        <v>44533</v>
      </c>
      <c r="B63" s="7">
        <v>1600</v>
      </c>
      <c r="C63" s="7">
        <v>1600</v>
      </c>
      <c r="D63" s="7">
        <v>1535.0500489999999</v>
      </c>
      <c r="E63" s="7">
        <v>1551.9499510000001</v>
      </c>
      <c r="F63" s="8">
        <v>1545.2620850000001</v>
      </c>
      <c r="G63" s="10">
        <f t="shared" si="0"/>
        <v>-2.4455712931535263E-3</v>
      </c>
    </row>
    <row r="64" spans="1:7" ht="15.6" thickBot="1" x14ac:dyDescent="0.3">
      <c r="A64" s="6" t="s">
        <v>49</v>
      </c>
      <c r="B64" s="7">
        <v>1548.400024</v>
      </c>
      <c r="C64" s="7">
        <v>1548.400024</v>
      </c>
      <c r="D64" s="7">
        <v>1515.3000489999999</v>
      </c>
      <c r="E64" s="7">
        <v>1528.650024</v>
      </c>
      <c r="F64" s="8">
        <v>1522.0625</v>
      </c>
      <c r="G64" s="10">
        <f t="shared" si="0"/>
        <v>-1.5127164513233952E-2</v>
      </c>
    </row>
    <row r="65" spans="1:7" ht="15.6" thickBot="1" x14ac:dyDescent="0.3">
      <c r="A65" s="6" t="s">
        <v>50</v>
      </c>
      <c r="B65" s="7">
        <v>1530.900024</v>
      </c>
      <c r="C65" s="7">
        <v>1540.400024</v>
      </c>
      <c r="D65" s="7">
        <v>1510</v>
      </c>
      <c r="E65" s="7">
        <v>1512.150024</v>
      </c>
      <c r="F65" s="8">
        <v>1505.6336670000001</v>
      </c>
      <c r="G65" s="10">
        <f t="shared" si="0"/>
        <v>-1.085251360343833E-2</v>
      </c>
    </row>
    <row r="66" spans="1:7" ht="15.6" thickBot="1" x14ac:dyDescent="0.3">
      <c r="A66" s="6" t="s">
        <v>51</v>
      </c>
      <c r="B66" s="7">
        <v>1524.25</v>
      </c>
      <c r="C66" s="7">
        <v>1539</v>
      </c>
      <c r="D66" s="7">
        <v>1490.1999510000001</v>
      </c>
      <c r="E66" s="7">
        <v>1495.349976</v>
      </c>
      <c r="F66" s="8">
        <v>1488.9060059999999</v>
      </c>
      <c r="G66" s="10">
        <f t="shared" si="0"/>
        <v>-1.1172217952433117E-2</v>
      </c>
    </row>
    <row r="67" spans="1:7" ht="15.6" thickBot="1" x14ac:dyDescent="0.3">
      <c r="A67" s="6" t="s">
        <v>52</v>
      </c>
      <c r="B67" s="7">
        <v>1511.75</v>
      </c>
      <c r="C67" s="7">
        <v>1522.0500489999999</v>
      </c>
      <c r="D67" s="7">
        <v>1481.150024</v>
      </c>
      <c r="E67" s="7">
        <v>1491</v>
      </c>
      <c r="F67" s="8">
        <v>1484.574707</v>
      </c>
      <c r="G67" s="10">
        <f t="shared" si="0"/>
        <v>-2.9132413223298256E-3</v>
      </c>
    </row>
    <row r="68" spans="1:7" ht="15.6" thickBot="1" x14ac:dyDescent="0.3">
      <c r="A68" s="6" t="s">
        <v>53</v>
      </c>
      <c r="B68" s="7">
        <v>1485</v>
      </c>
      <c r="C68" s="7">
        <v>1511.1999510000001</v>
      </c>
      <c r="D68" s="7">
        <v>1474.0500489999999</v>
      </c>
      <c r="E68" s="7">
        <v>1497.5</v>
      </c>
      <c r="F68" s="8">
        <v>1491.0467530000001</v>
      </c>
      <c r="G68" s="10">
        <f t="shared" ref="G68:G131" si="1">LN(E68/E67)</f>
        <v>4.3500152248660429E-3</v>
      </c>
    </row>
    <row r="69" spans="1:7" ht="15.6" thickBot="1" x14ac:dyDescent="0.3">
      <c r="A69" s="6" t="s">
        <v>54</v>
      </c>
      <c r="B69" s="7">
        <v>1494.900024</v>
      </c>
      <c r="C69" s="7">
        <v>1494.900024</v>
      </c>
      <c r="D69" s="7">
        <v>1460.400024</v>
      </c>
      <c r="E69" s="7">
        <v>1469.150024</v>
      </c>
      <c r="F69" s="8">
        <v>1462.81897</v>
      </c>
      <c r="G69" s="10">
        <f t="shared" si="1"/>
        <v>-1.9113032413548853E-2</v>
      </c>
    </row>
    <row r="70" spans="1:7" ht="15.6" thickBot="1" x14ac:dyDescent="0.3">
      <c r="A70" s="6" t="s">
        <v>55</v>
      </c>
      <c r="B70" s="7">
        <v>1470</v>
      </c>
      <c r="C70" s="7">
        <v>1507.4499510000001</v>
      </c>
      <c r="D70" s="7">
        <v>1469.099976</v>
      </c>
      <c r="E70" s="7">
        <v>1500.150024</v>
      </c>
      <c r="F70" s="8">
        <v>1493.685303</v>
      </c>
      <c r="G70" s="10">
        <f t="shared" si="1"/>
        <v>2.088110051297937E-2</v>
      </c>
    </row>
    <row r="71" spans="1:7" ht="15.6" thickBot="1" x14ac:dyDescent="0.3">
      <c r="A71" s="6" t="s">
        <v>56</v>
      </c>
      <c r="B71" s="7">
        <v>1490.900024</v>
      </c>
      <c r="C71" s="7">
        <v>1506.4499510000001</v>
      </c>
      <c r="D71" s="7">
        <v>1471</v>
      </c>
      <c r="E71" s="7">
        <v>1478.8000489999999</v>
      </c>
      <c r="F71" s="8">
        <v>1472.4273679999999</v>
      </c>
      <c r="G71" s="10">
        <f t="shared" si="1"/>
        <v>-1.4334137891584239E-2</v>
      </c>
    </row>
    <row r="72" spans="1:7" ht="15.6" thickBot="1" x14ac:dyDescent="0.3">
      <c r="A72" s="6" t="s">
        <v>57</v>
      </c>
      <c r="B72" s="7">
        <v>1490.1999510000001</v>
      </c>
      <c r="C72" s="7">
        <v>1495.5500489999999</v>
      </c>
      <c r="D72" s="7">
        <v>1450.25</v>
      </c>
      <c r="E72" s="7">
        <v>1463.349976</v>
      </c>
      <c r="F72" s="8">
        <v>1457.043823</v>
      </c>
      <c r="G72" s="10">
        <f t="shared" si="1"/>
        <v>-1.0502669740287766E-2</v>
      </c>
    </row>
    <row r="73" spans="1:7" ht="15.6" thickBot="1" x14ac:dyDescent="0.3">
      <c r="A73" s="6" t="s">
        <v>58</v>
      </c>
      <c r="B73" s="7">
        <v>1494</v>
      </c>
      <c r="C73" s="7">
        <v>1499</v>
      </c>
      <c r="D73" s="7">
        <v>1474</v>
      </c>
      <c r="E73" s="7">
        <v>1491.3000489999999</v>
      </c>
      <c r="F73" s="8">
        <v>1484.8735349999999</v>
      </c>
      <c r="G73" s="10">
        <f t="shared" si="1"/>
        <v>1.8919944168811903E-2</v>
      </c>
    </row>
    <row r="74" spans="1:7" ht="15.6" thickBot="1" x14ac:dyDescent="0.3">
      <c r="A74" s="6" t="s">
        <v>59</v>
      </c>
      <c r="B74" s="7">
        <v>1506.650024</v>
      </c>
      <c r="C74" s="7">
        <v>1562.5500489999999</v>
      </c>
      <c r="D74" s="7">
        <v>1501.5500489999999</v>
      </c>
      <c r="E74" s="7">
        <v>1553.6999510000001</v>
      </c>
      <c r="F74" s="8">
        <v>1547.0045170000001</v>
      </c>
      <c r="G74" s="10">
        <f t="shared" si="1"/>
        <v>4.0990895934360533E-2</v>
      </c>
    </row>
    <row r="75" spans="1:7" ht="15.6" thickBot="1" x14ac:dyDescent="0.3">
      <c r="A75" s="6" t="s">
        <v>60</v>
      </c>
      <c r="B75" s="7">
        <v>1548</v>
      </c>
      <c r="C75" s="7">
        <v>1548</v>
      </c>
      <c r="D75" s="7">
        <v>1488</v>
      </c>
      <c r="E75" s="7">
        <v>1493.650024</v>
      </c>
      <c r="F75" s="8">
        <v>1487.213379</v>
      </c>
      <c r="G75" s="10">
        <f t="shared" si="1"/>
        <v>-3.9416346660144909E-2</v>
      </c>
    </row>
    <row r="76" spans="1:7" ht="15.6" thickBot="1" x14ac:dyDescent="0.3">
      <c r="A76" s="6">
        <v>44200</v>
      </c>
      <c r="B76" s="7">
        <v>1499.400024</v>
      </c>
      <c r="C76" s="7">
        <v>1499.400024</v>
      </c>
      <c r="D76" s="7">
        <v>1465</v>
      </c>
      <c r="E76" s="7">
        <v>1486.75</v>
      </c>
      <c r="F76" s="8">
        <v>1480.343018</v>
      </c>
      <c r="G76" s="10">
        <f t="shared" si="1"/>
        <v>-4.6302753134871907E-3</v>
      </c>
    </row>
    <row r="77" spans="1:7" ht="15.6" thickBot="1" x14ac:dyDescent="0.3">
      <c r="A77" s="6">
        <v>44320</v>
      </c>
      <c r="B77" s="7">
        <v>1480</v>
      </c>
      <c r="C77" s="7">
        <v>1485</v>
      </c>
      <c r="D77" s="7">
        <v>1431</v>
      </c>
      <c r="E77" s="7">
        <v>1449.599976</v>
      </c>
      <c r="F77" s="8">
        <v>1443.353149</v>
      </c>
      <c r="G77" s="10">
        <f t="shared" si="1"/>
        <v>-2.5304889854279689E-2</v>
      </c>
    </row>
    <row r="78" spans="1:7" ht="15.6" thickBot="1" x14ac:dyDescent="0.3">
      <c r="A78" s="6">
        <v>44351</v>
      </c>
      <c r="B78" s="7">
        <v>1460</v>
      </c>
      <c r="C78" s="7">
        <v>1462.650024</v>
      </c>
      <c r="D78" s="7">
        <v>1432.650024</v>
      </c>
      <c r="E78" s="7">
        <v>1440.25</v>
      </c>
      <c r="F78" s="8">
        <v>1434.043457</v>
      </c>
      <c r="G78" s="10">
        <f t="shared" si="1"/>
        <v>-6.4709301199308801E-3</v>
      </c>
    </row>
    <row r="79" spans="1:7" ht="15.6" thickBot="1" x14ac:dyDescent="0.3">
      <c r="A79" s="6">
        <v>44381</v>
      </c>
      <c r="B79" s="7">
        <v>1439.3000489999999</v>
      </c>
      <c r="C79" s="7">
        <v>1456.6999510000001</v>
      </c>
      <c r="D79" s="7">
        <v>1421.5500489999999</v>
      </c>
      <c r="E79" s="7">
        <v>1447.1999510000001</v>
      </c>
      <c r="F79" s="8">
        <v>1440.963501</v>
      </c>
      <c r="G79" s="10">
        <f t="shared" si="1"/>
        <v>4.8139116101069178E-3</v>
      </c>
    </row>
    <row r="80" spans="1:7" ht="15.6" thickBot="1" x14ac:dyDescent="0.3">
      <c r="A80" s="6">
        <v>44412</v>
      </c>
      <c r="B80" s="7">
        <v>1453</v>
      </c>
      <c r="C80" s="7">
        <v>1460.900024</v>
      </c>
      <c r="D80" s="7">
        <v>1430.5</v>
      </c>
      <c r="E80" s="7">
        <v>1432.8000489999999</v>
      </c>
      <c r="F80" s="8">
        <v>1426.6256100000001</v>
      </c>
      <c r="G80" s="10">
        <f t="shared" si="1"/>
        <v>-1.0000015277326446E-2</v>
      </c>
    </row>
    <row r="81" spans="1:7" ht="15.6" thickBot="1" x14ac:dyDescent="0.3">
      <c r="A81" s="6">
        <v>44443</v>
      </c>
      <c r="B81" s="7">
        <v>1426</v>
      </c>
      <c r="C81" s="7">
        <v>1432.8000489999999</v>
      </c>
      <c r="D81" s="7">
        <v>1415.099976</v>
      </c>
      <c r="E81" s="7">
        <v>1421.75</v>
      </c>
      <c r="F81" s="8">
        <v>1415.623169</v>
      </c>
      <c r="G81" s="10">
        <f t="shared" si="1"/>
        <v>-7.7420987583639422E-3</v>
      </c>
    </row>
    <row r="82" spans="1:7" ht="15.6" thickBot="1" x14ac:dyDescent="0.3">
      <c r="A82" s="6">
        <v>44534</v>
      </c>
      <c r="B82" s="7">
        <v>1393</v>
      </c>
      <c r="C82" s="7">
        <v>1399</v>
      </c>
      <c r="D82" s="7">
        <v>1353</v>
      </c>
      <c r="E82" s="7">
        <v>1367.0500489999999</v>
      </c>
      <c r="F82" s="8">
        <v>1361.158936</v>
      </c>
      <c r="G82" s="10">
        <f t="shared" si="1"/>
        <v>-3.9233337843487565E-2</v>
      </c>
    </row>
    <row r="83" spans="1:7" ht="15.6" thickBot="1" x14ac:dyDescent="0.3">
      <c r="A83" s="6" t="s">
        <v>61</v>
      </c>
      <c r="B83" s="7">
        <v>1368</v>
      </c>
      <c r="C83" s="7">
        <v>1406.4499510000001</v>
      </c>
      <c r="D83" s="7">
        <v>1361</v>
      </c>
      <c r="E83" s="7">
        <v>1400.349976</v>
      </c>
      <c r="F83" s="8">
        <v>1394.3154300000001</v>
      </c>
      <c r="G83" s="10">
        <f t="shared" si="1"/>
        <v>2.4067018876563265E-2</v>
      </c>
    </row>
    <row r="84" spans="1:7" ht="15.6" thickBot="1" x14ac:dyDescent="0.3">
      <c r="A84" s="6" t="s">
        <v>62</v>
      </c>
      <c r="B84" s="7">
        <v>1405</v>
      </c>
      <c r="C84" s="7">
        <v>1436.6999510000001</v>
      </c>
      <c r="D84" s="7">
        <v>1391</v>
      </c>
      <c r="E84" s="7">
        <v>1430.099976</v>
      </c>
      <c r="F84" s="8">
        <v>1423.937134</v>
      </c>
      <c r="G84" s="10">
        <f t="shared" si="1"/>
        <v>2.1022166876861637E-2</v>
      </c>
    </row>
    <row r="85" spans="1:7" ht="15.6" thickBot="1" x14ac:dyDescent="0.3">
      <c r="A85" s="6" t="s">
        <v>63</v>
      </c>
      <c r="B85" s="7">
        <v>1434.9499510000001</v>
      </c>
      <c r="C85" s="7">
        <v>1445</v>
      </c>
      <c r="D85" s="7">
        <v>1423.5</v>
      </c>
      <c r="E85" s="7">
        <v>1428.650024</v>
      </c>
      <c r="F85" s="8">
        <v>1422.493408</v>
      </c>
      <c r="G85" s="10">
        <f t="shared" si="1"/>
        <v>-1.0143958893454623E-3</v>
      </c>
    </row>
    <row r="86" spans="1:7" ht="15.6" thickBot="1" x14ac:dyDescent="0.3">
      <c r="A86" s="6" t="s">
        <v>64</v>
      </c>
      <c r="B86" s="7">
        <v>1390</v>
      </c>
      <c r="C86" s="7">
        <v>1417.6999510000001</v>
      </c>
      <c r="D86" s="7">
        <v>1372.3000489999999</v>
      </c>
      <c r="E86" s="7">
        <v>1412.400024</v>
      </c>
      <c r="F86" s="8">
        <v>1406.3134769999999</v>
      </c>
      <c r="G86" s="10">
        <f t="shared" si="1"/>
        <v>-1.1439557160916195E-2</v>
      </c>
    </row>
    <row r="87" spans="1:7" ht="15.6" thickBot="1" x14ac:dyDescent="0.3">
      <c r="A87" s="6" t="s">
        <v>65</v>
      </c>
      <c r="B87" s="7">
        <v>1425</v>
      </c>
      <c r="C87" s="7">
        <v>1426.400024</v>
      </c>
      <c r="D87" s="7">
        <v>1383.9499510000001</v>
      </c>
      <c r="E87" s="7">
        <v>1391.400024</v>
      </c>
      <c r="F87" s="8">
        <v>1385.4039310000001</v>
      </c>
      <c r="G87" s="10">
        <f t="shared" si="1"/>
        <v>-1.4979950308229644E-2</v>
      </c>
    </row>
    <row r="88" spans="1:7" ht="15.6" thickBot="1" x14ac:dyDescent="0.3">
      <c r="A88" s="6" t="s">
        <v>66</v>
      </c>
      <c r="B88" s="7">
        <v>1380</v>
      </c>
      <c r="C88" s="7">
        <v>1426.8000489999999</v>
      </c>
      <c r="D88" s="7">
        <v>1371.0500489999999</v>
      </c>
      <c r="E88" s="7">
        <v>1422.5</v>
      </c>
      <c r="F88" s="8">
        <v>1416.369995</v>
      </c>
      <c r="G88" s="10">
        <f t="shared" si="1"/>
        <v>2.2105435262130935E-2</v>
      </c>
    </row>
    <row r="89" spans="1:7" ht="15.6" thickBot="1" x14ac:dyDescent="0.3">
      <c r="A89" s="6" t="s">
        <v>67</v>
      </c>
      <c r="B89" s="7">
        <v>1409</v>
      </c>
      <c r="C89" s="7">
        <v>1434.599976</v>
      </c>
      <c r="D89" s="7">
        <v>1400.1999510000001</v>
      </c>
      <c r="E89" s="7">
        <v>1414.150024</v>
      </c>
      <c r="F89" s="8">
        <v>1408.055908</v>
      </c>
      <c r="G89" s="10">
        <f t="shared" si="1"/>
        <v>-5.8872261621687729E-3</v>
      </c>
    </row>
    <row r="90" spans="1:7" ht="15.6" thickBot="1" x14ac:dyDescent="0.3">
      <c r="A90" s="6" t="s">
        <v>68</v>
      </c>
      <c r="B90" s="7">
        <v>1413</v>
      </c>
      <c r="C90" s="7">
        <v>1429</v>
      </c>
      <c r="D90" s="7">
        <v>1402.75</v>
      </c>
      <c r="E90" s="7">
        <v>1404.8000489999999</v>
      </c>
      <c r="F90" s="8">
        <v>1398.746216</v>
      </c>
      <c r="G90" s="10">
        <f t="shared" si="1"/>
        <v>-6.6336820770556354E-3</v>
      </c>
    </row>
    <row r="91" spans="1:7" ht="15.6" thickBot="1" x14ac:dyDescent="0.3">
      <c r="A91" s="6" t="s">
        <v>69</v>
      </c>
      <c r="B91" s="7">
        <v>1407.25</v>
      </c>
      <c r="C91" s="7">
        <v>1442</v>
      </c>
      <c r="D91" s="7">
        <v>1404.8000489999999</v>
      </c>
      <c r="E91" s="7">
        <v>1438.6999510000001</v>
      </c>
      <c r="F91" s="8">
        <v>1432.5001219999999</v>
      </c>
      <c r="G91" s="10">
        <f t="shared" si="1"/>
        <v>2.3844915223200105E-2</v>
      </c>
    </row>
    <row r="92" spans="1:7" ht="15.6" thickBot="1" x14ac:dyDescent="0.3">
      <c r="A92" s="6" t="s">
        <v>70</v>
      </c>
      <c r="B92" s="7">
        <v>1436.25</v>
      </c>
      <c r="C92" s="7">
        <v>1479</v>
      </c>
      <c r="D92" s="7">
        <v>1431</v>
      </c>
      <c r="E92" s="7">
        <v>1476.8000489999999</v>
      </c>
      <c r="F92" s="8">
        <v>1470.4360349999999</v>
      </c>
      <c r="G92" s="10">
        <f t="shared" si="1"/>
        <v>2.6137723943973647E-2</v>
      </c>
    </row>
    <row r="93" spans="1:7" ht="15.6" thickBot="1" x14ac:dyDescent="0.3">
      <c r="A93" s="6" t="s">
        <v>71</v>
      </c>
      <c r="B93" s="7">
        <v>1486.1999510000001</v>
      </c>
      <c r="C93" s="7">
        <v>1503.650024</v>
      </c>
      <c r="D93" s="7">
        <v>1461</v>
      </c>
      <c r="E93" s="7">
        <v>1472.5</v>
      </c>
      <c r="F93" s="8">
        <v>1466.154419</v>
      </c>
      <c r="G93" s="10">
        <f t="shared" si="1"/>
        <v>-2.9159814026937093E-3</v>
      </c>
    </row>
    <row r="94" spans="1:7" ht="15.6" thickBot="1" x14ac:dyDescent="0.3">
      <c r="A94" s="6" t="s">
        <v>72</v>
      </c>
      <c r="B94" s="7">
        <v>1445</v>
      </c>
      <c r="C94" s="7">
        <v>1453.8000489999999</v>
      </c>
      <c r="D94" s="7">
        <v>1407.5</v>
      </c>
      <c r="E94" s="7">
        <v>1412.3000489999999</v>
      </c>
      <c r="F94" s="8">
        <v>1406.2139890000001</v>
      </c>
      <c r="G94" s="10">
        <f t="shared" si="1"/>
        <v>-4.1742020755546151E-2</v>
      </c>
    </row>
    <row r="95" spans="1:7" ht="15.6" thickBot="1" x14ac:dyDescent="0.3">
      <c r="A95" s="6">
        <v>44260</v>
      </c>
      <c r="B95" s="7">
        <v>1393</v>
      </c>
      <c r="C95" s="7">
        <v>1421.900024</v>
      </c>
      <c r="D95" s="7">
        <v>1377.3000489999999</v>
      </c>
      <c r="E95" s="7">
        <v>1414.4499510000001</v>
      </c>
      <c r="F95" s="8">
        <v>1408.3546140000001</v>
      </c>
      <c r="G95" s="10">
        <f t="shared" si="1"/>
        <v>1.5211125246549558E-3</v>
      </c>
    </row>
    <row r="96" spans="1:7" ht="15.6" thickBot="1" x14ac:dyDescent="0.3">
      <c r="A96" s="6">
        <v>44291</v>
      </c>
      <c r="B96" s="7">
        <v>1409.9499510000001</v>
      </c>
      <c r="C96" s="7">
        <v>1423</v>
      </c>
      <c r="D96" s="7">
        <v>1383.3000489999999</v>
      </c>
      <c r="E96" s="7">
        <v>1388.349976</v>
      </c>
      <c r="F96" s="8">
        <v>1382.3670649999999</v>
      </c>
      <c r="G96" s="10">
        <f t="shared" si="1"/>
        <v>-1.8624753918860773E-2</v>
      </c>
    </row>
    <row r="97" spans="1:7" ht="15.6" thickBot="1" x14ac:dyDescent="0.3">
      <c r="A97" s="6">
        <v>44321</v>
      </c>
      <c r="B97" s="7">
        <v>1401</v>
      </c>
      <c r="C97" s="7">
        <v>1409.599976</v>
      </c>
      <c r="D97" s="7">
        <v>1381.6999510000001</v>
      </c>
      <c r="E97" s="7">
        <v>1402.599976</v>
      </c>
      <c r="F97" s="8">
        <v>1396.555664</v>
      </c>
      <c r="G97" s="10">
        <f t="shared" si="1"/>
        <v>1.0211665615740786E-2</v>
      </c>
    </row>
    <row r="98" spans="1:7" ht="15.6" thickBot="1" x14ac:dyDescent="0.3">
      <c r="A98" s="6">
        <v>44352</v>
      </c>
      <c r="B98" s="7">
        <v>1407.599976</v>
      </c>
      <c r="C98" s="7">
        <v>1410.8000489999999</v>
      </c>
      <c r="D98" s="7">
        <v>1395</v>
      </c>
      <c r="E98" s="7">
        <v>1400.900024</v>
      </c>
      <c r="F98" s="8">
        <v>1394.8630370000001</v>
      </c>
      <c r="G98" s="10">
        <f t="shared" si="1"/>
        <v>-1.2127356578185723E-3</v>
      </c>
    </row>
    <row r="99" spans="1:7" ht="15.6" thickBot="1" x14ac:dyDescent="0.3">
      <c r="A99" s="6">
        <v>44382</v>
      </c>
      <c r="B99" s="7">
        <v>1412.9499510000001</v>
      </c>
      <c r="C99" s="7">
        <v>1424.9499510000001</v>
      </c>
      <c r="D99" s="7">
        <v>1410.25</v>
      </c>
      <c r="E99" s="7">
        <v>1414.75</v>
      </c>
      <c r="F99" s="8">
        <v>1408.6533199999999</v>
      </c>
      <c r="G99" s="10">
        <f t="shared" si="1"/>
        <v>9.8379326887213878E-3</v>
      </c>
    </row>
    <row r="100" spans="1:7" ht="15.6" thickBot="1" x14ac:dyDescent="0.3">
      <c r="A100" s="6">
        <v>44474</v>
      </c>
      <c r="B100" s="7">
        <v>1427</v>
      </c>
      <c r="C100" s="7">
        <v>1430</v>
      </c>
      <c r="D100" s="7">
        <v>1412.8000489999999</v>
      </c>
      <c r="E100" s="7">
        <v>1419.849976</v>
      </c>
      <c r="F100" s="8">
        <v>1413.731323</v>
      </c>
      <c r="G100" s="10">
        <f t="shared" si="1"/>
        <v>3.5983782870190537E-3</v>
      </c>
    </row>
    <row r="101" spans="1:7" ht="15.6" thickBot="1" x14ac:dyDescent="0.3">
      <c r="A101" s="6">
        <v>44505</v>
      </c>
      <c r="B101" s="7">
        <v>1396</v>
      </c>
      <c r="C101" s="7">
        <v>1424.1999510000001</v>
      </c>
      <c r="D101" s="7">
        <v>1395.0500489999999</v>
      </c>
      <c r="E101" s="7">
        <v>1403.5500489999999</v>
      </c>
      <c r="F101" s="8">
        <v>1397.5017089999999</v>
      </c>
      <c r="G101" s="10">
        <f t="shared" si="1"/>
        <v>-1.1546439008146787E-2</v>
      </c>
    </row>
    <row r="102" spans="1:7" ht="15.6" thickBot="1" x14ac:dyDescent="0.3">
      <c r="A102" s="6">
        <v>44535</v>
      </c>
      <c r="B102" s="7">
        <v>1399.75</v>
      </c>
      <c r="C102" s="7">
        <v>1408.599976</v>
      </c>
      <c r="D102" s="7">
        <v>1388.849976</v>
      </c>
      <c r="E102" s="7">
        <v>1399.5</v>
      </c>
      <c r="F102" s="8">
        <v>1393.469116</v>
      </c>
      <c r="G102" s="10">
        <f t="shared" si="1"/>
        <v>-2.8897463459972334E-3</v>
      </c>
    </row>
    <row r="103" spans="1:7" ht="15.6" thickBot="1" x14ac:dyDescent="0.3">
      <c r="A103" s="6" t="s">
        <v>73</v>
      </c>
      <c r="B103" s="7">
        <v>1394.349976</v>
      </c>
      <c r="C103" s="7">
        <v>1398.900024</v>
      </c>
      <c r="D103" s="7">
        <v>1382.349976</v>
      </c>
      <c r="E103" s="7">
        <v>1386.849976</v>
      </c>
      <c r="F103" s="8">
        <v>1380.8735349999999</v>
      </c>
      <c r="G103" s="10">
        <f t="shared" si="1"/>
        <v>-9.080058874427031E-3</v>
      </c>
    </row>
    <row r="104" spans="1:7" ht="15.6" thickBot="1" x14ac:dyDescent="0.3">
      <c r="A104" s="6" t="s">
        <v>74</v>
      </c>
      <c r="B104" s="7">
        <v>1395.150024</v>
      </c>
      <c r="C104" s="7">
        <v>1442.599976</v>
      </c>
      <c r="D104" s="7">
        <v>1381.3000489999999</v>
      </c>
      <c r="E104" s="7">
        <v>1440.25</v>
      </c>
      <c r="F104" s="8">
        <v>1434.043457</v>
      </c>
      <c r="G104" s="10">
        <f t="shared" si="1"/>
        <v>3.7781738531411292E-2</v>
      </c>
    </row>
    <row r="105" spans="1:7" ht="15.6" thickBot="1" x14ac:dyDescent="0.3">
      <c r="A105" s="6" t="s">
        <v>75</v>
      </c>
      <c r="B105" s="7">
        <v>1458.9499510000001</v>
      </c>
      <c r="C105" s="7">
        <v>1482.75</v>
      </c>
      <c r="D105" s="7">
        <v>1455</v>
      </c>
      <c r="E105" s="7">
        <v>1476.6999510000001</v>
      </c>
      <c r="F105" s="8">
        <v>1470.3363039999999</v>
      </c>
      <c r="G105" s="10">
        <f t="shared" si="1"/>
        <v>2.4993125685140061E-2</v>
      </c>
    </row>
    <row r="106" spans="1:7" ht="15.6" thickBot="1" x14ac:dyDescent="0.3">
      <c r="A106" s="6" t="s">
        <v>76</v>
      </c>
      <c r="B106" s="7">
        <v>1470.1999510000001</v>
      </c>
      <c r="C106" s="7">
        <v>1478.849976</v>
      </c>
      <c r="D106" s="7">
        <v>1452.5500489999999</v>
      </c>
      <c r="E106" s="7">
        <v>1458.1999510000001</v>
      </c>
      <c r="F106" s="8">
        <v>1451.9160159999999</v>
      </c>
      <c r="G106" s="10">
        <f t="shared" si="1"/>
        <v>-1.2607070528375437E-2</v>
      </c>
    </row>
    <row r="107" spans="1:7" ht="15.6" thickBot="1" x14ac:dyDescent="0.3">
      <c r="A107" s="6" t="s">
        <v>77</v>
      </c>
      <c r="B107" s="7">
        <v>1458.349976</v>
      </c>
      <c r="C107" s="7">
        <v>1465.900024</v>
      </c>
      <c r="D107" s="7">
        <v>1428.5</v>
      </c>
      <c r="E107" s="7">
        <v>1432.8000489999999</v>
      </c>
      <c r="F107" s="8">
        <v>1426.6256100000001</v>
      </c>
      <c r="G107" s="10">
        <f t="shared" si="1"/>
        <v>-1.7572158823984132E-2</v>
      </c>
    </row>
    <row r="108" spans="1:7" ht="15.6" thickBot="1" x14ac:dyDescent="0.3">
      <c r="A108" s="6" t="s">
        <v>78</v>
      </c>
      <c r="B108" s="7">
        <v>1443</v>
      </c>
      <c r="C108" s="7">
        <v>1501.900024</v>
      </c>
      <c r="D108" s="7">
        <v>1443</v>
      </c>
      <c r="E108" s="7">
        <v>1497.3000489999999</v>
      </c>
      <c r="F108" s="8">
        <v>1490.8476559999999</v>
      </c>
      <c r="G108" s="10">
        <f t="shared" si="1"/>
        <v>4.4032912923972385E-2</v>
      </c>
    </row>
    <row r="109" spans="1:7" ht="15.6" thickBot="1" x14ac:dyDescent="0.3">
      <c r="A109" s="6" t="s">
        <v>79</v>
      </c>
      <c r="B109" s="7">
        <v>1503.25</v>
      </c>
      <c r="C109" s="7">
        <v>1520.4499510000001</v>
      </c>
      <c r="D109" s="7">
        <v>1498.5</v>
      </c>
      <c r="E109" s="7">
        <v>1509.9499510000001</v>
      </c>
      <c r="F109" s="8">
        <v>1503.4429929999999</v>
      </c>
      <c r="G109" s="10">
        <f t="shared" si="1"/>
        <v>8.4129863573034497E-3</v>
      </c>
    </row>
    <row r="110" spans="1:7" ht="15.6" thickBot="1" x14ac:dyDescent="0.3">
      <c r="A110" s="6" t="s">
        <v>80</v>
      </c>
      <c r="B110" s="7">
        <v>1510.5</v>
      </c>
      <c r="C110" s="7">
        <v>1513.75</v>
      </c>
      <c r="D110" s="7">
        <v>1470.5</v>
      </c>
      <c r="E110" s="7">
        <v>1478.9499510000001</v>
      </c>
      <c r="F110" s="8">
        <v>1472.5766599999999</v>
      </c>
      <c r="G110" s="10">
        <f t="shared" si="1"/>
        <v>-2.0744161844918656E-2</v>
      </c>
    </row>
    <row r="111" spans="1:7" ht="15.6" thickBot="1" x14ac:dyDescent="0.3">
      <c r="A111" s="6" t="s">
        <v>81</v>
      </c>
      <c r="B111" s="7">
        <v>1480</v>
      </c>
      <c r="C111" s="7">
        <v>1487</v>
      </c>
      <c r="D111" s="7">
        <v>1470</v>
      </c>
      <c r="E111" s="7">
        <v>1477.0500489999999</v>
      </c>
      <c r="F111" s="8">
        <v>1470.684937</v>
      </c>
      <c r="G111" s="10">
        <f t="shared" si="1"/>
        <v>-1.2854548454774718E-3</v>
      </c>
    </row>
    <row r="112" spans="1:7" ht="15.6" thickBot="1" x14ac:dyDescent="0.3">
      <c r="A112" s="6" t="s">
        <v>82</v>
      </c>
      <c r="B112" s="7">
        <v>1473.099976</v>
      </c>
      <c r="C112" s="7">
        <v>1489</v>
      </c>
      <c r="D112" s="7">
        <v>1462.4499510000001</v>
      </c>
      <c r="E112" s="7">
        <v>1482.650024</v>
      </c>
      <c r="F112" s="8">
        <v>1476.2607419999999</v>
      </c>
      <c r="G112" s="10">
        <f t="shared" si="1"/>
        <v>3.784154843013456E-3</v>
      </c>
    </row>
    <row r="113" spans="1:7" ht="15.6" thickBot="1" x14ac:dyDescent="0.3">
      <c r="A113" s="6" t="s">
        <v>83</v>
      </c>
      <c r="B113" s="7">
        <v>1490.900024</v>
      </c>
      <c r="C113" s="7">
        <v>1513</v>
      </c>
      <c r="D113" s="7">
        <v>1478.75</v>
      </c>
      <c r="E113" s="7">
        <v>1503.4499510000001</v>
      </c>
      <c r="F113" s="8">
        <v>1496.9710689999999</v>
      </c>
      <c r="G113" s="10">
        <f t="shared" si="1"/>
        <v>1.3931391168112749E-2</v>
      </c>
    </row>
    <row r="114" spans="1:7" ht="15.6" thickBot="1" x14ac:dyDescent="0.3">
      <c r="A114" s="6" t="s">
        <v>84</v>
      </c>
      <c r="B114" s="7">
        <v>1500</v>
      </c>
      <c r="C114" s="7">
        <v>1519.5</v>
      </c>
      <c r="D114" s="7">
        <v>1487.5</v>
      </c>
      <c r="E114" s="7">
        <v>1515.849976</v>
      </c>
      <c r="F114" s="8">
        <v>1509.3176269999999</v>
      </c>
      <c r="G114" s="10">
        <f t="shared" si="1"/>
        <v>8.2138873359689762E-3</v>
      </c>
    </row>
    <row r="115" spans="1:7" ht="15.6" thickBot="1" x14ac:dyDescent="0.3">
      <c r="A115" s="6">
        <v>44202</v>
      </c>
      <c r="B115" s="7">
        <v>1520.3000489999999</v>
      </c>
      <c r="C115" s="7">
        <v>1527</v>
      </c>
      <c r="D115" s="7">
        <v>1507.25</v>
      </c>
      <c r="E115" s="7">
        <v>1511.6999510000001</v>
      </c>
      <c r="F115" s="8">
        <v>1505.185547</v>
      </c>
      <c r="G115" s="10">
        <f t="shared" si="1"/>
        <v>-2.7415089424248614E-3</v>
      </c>
    </row>
    <row r="116" spans="1:7" ht="15.6" thickBot="1" x14ac:dyDescent="0.3">
      <c r="A116" s="6">
        <v>44233</v>
      </c>
      <c r="B116" s="7">
        <v>1510</v>
      </c>
      <c r="C116" s="7">
        <v>1510.1999510000001</v>
      </c>
      <c r="D116" s="7">
        <v>1493</v>
      </c>
      <c r="E116" s="7">
        <v>1504</v>
      </c>
      <c r="F116" s="8">
        <v>1497.518677</v>
      </c>
      <c r="G116" s="10">
        <f t="shared" si="1"/>
        <v>-5.106587431037723E-3</v>
      </c>
    </row>
    <row r="117" spans="1:7" ht="15.6" thickBot="1" x14ac:dyDescent="0.3">
      <c r="A117" s="6">
        <v>44261</v>
      </c>
      <c r="B117" s="7">
        <v>1508</v>
      </c>
      <c r="C117" s="7">
        <v>1524.9499510000001</v>
      </c>
      <c r="D117" s="7">
        <v>1487.75</v>
      </c>
      <c r="E117" s="7">
        <v>1520.5500489999999</v>
      </c>
      <c r="F117" s="8">
        <v>1513.997437</v>
      </c>
      <c r="G117" s="10">
        <f t="shared" si="1"/>
        <v>1.0943918211914304E-2</v>
      </c>
    </row>
    <row r="118" spans="1:7" ht="15.6" thickBot="1" x14ac:dyDescent="0.3">
      <c r="A118" s="6">
        <v>44292</v>
      </c>
      <c r="B118" s="7">
        <v>1516</v>
      </c>
      <c r="C118" s="7">
        <v>1520.650024</v>
      </c>
      <c r="D118" s="7">
        <v>1499.1999510000001</v>
      </c>
      <c r="E118" s="7">
        <v>1500.9499510000001</v>
      </c>
      <c r="F118" s="8">
        <v>1494.481812</v>
      </c>
      <c r="G118" s="10">
        <f t="shared" si="1"/>
        <v>-1.2973935414972767E-2</v>
      </c>
    </row>
    <row r="119" spans="1:7" ht="15.6" thickBot="1" x14ac:dyDescent="0.3">
      <c r="A119" s="6">
        <v>44383</v>
      </c>
      <c r="B119" s="7">
        <v>1510</v>
      </c>
      <c r="C119" s="7">
        <v>1514</v>
      </c>
      <c r="D119" s="7">
        <v>1496</v>
      </c>
      <c r="E119" s="7">
        <v>1499.849976</v>
      </c>
      <c r="F119" s="8">
        <v>1493.3865969999999</v>
      </c>
      <c r="G119" s="10">
        <f t="shared" si="1"/>
        <v>-7.3312121835886548E-4</v>
      </c>
    </row>
    <row r="120" spans="1:7" ht="15.6" thickBot="1" x14ac:dyDescent="0.3">
      <c r="A120" s="6">
        <v>44414</v>
      </c>
      <c r="B120" s="7">
        <v>1496.5500489999999</v>
      </c>
      <c r="C120" s="7">
        <v>1501.3000489999999</v>
      </c>
      <c r="D120" s="7">
        <v>1481.5</v>
      </c>
      <c r="E120" s="7">
        <v>1483.0500489999999</v>
      </c>
      <c r="F120" s="8">
        <v>1476.659058</v>
      </c>
      <c r="G120" s="10">
        <f t="shared" si="1"/>
        <v>-1.1264276037097861E-2</v>
      </c>
    </row>
    <row r="121" spans="1:7" ht="15.6" thickBot="1" x14ac:dyDescent="0.3">
      <c r="A121" s="6">
        <v>44445</v>
      </c>
      <c r="B121" s="7">
        <v>1483.900024</v>
      </c>
      <c r="C121" s="7">
        <v>1502</v>
      </c>
      <c r="D121" s="7">
        <v>1472.0500489999999</v>
      </c>
      <c r="E121" s="7">
        <v>1480.3000489999999</v>
      </c>
      <c r="F121" s="8">
        <v>1473.9208980000001</v>
      </c>
      <c r="G121" s="10">
        <f t="shared" si="1"/>
        <v>-1.8560080304257038E-3</v>
      </c>
    </row>
    <row r="122" spans="1:7" ht="15.6" thickBot="1" x14ac:dyDescent="0.3">
      <c r="A122" s="6">
        <v>44475</v>
      </c>
      <c r="B122" s="7">
        <v>1482.099976</v>
      </c>
      <c r="C122" s="7">
        <v>1489</v>
      </c>
      <c r="D122" s="7">
        <v>1473.650024</v>
      </c>
      <c r="E122" s="7">
        <v>1481.0500489999999</v>
      </c>
      <c r="F122" s="8">
        <v>1474.667725</v>
      </c>
      <c r="G122" s="10">
        <f t="shared" si="1"/>
        <v>5.0652573401719714E-4</v>
      </c>
    </row>
    <row r="123" spans="1:7" ht="15.6" thickBot="1" x14ac:dyDescent="0.3">
      <c r="A123" s="6">
        <v>44506</v>
      </c>
      <c r="B123" s="7">
        <v>1491</v>
      </c>
      <c r="C123" s="7">
        <v>1496.5500489999999</v>
      </c>
      <c r="D123" s="7">
        <v>1481.0500489999999</v>
      </c>
      <c r="E123" s="7">
        <v>1486.349976</v>
      </c>
      <c r="F123" s="8">
        <v>1479.9448239999999</v>
      </c>
      <c r="G123" s="10">
        <f t="shared" si="1"/>
        <v>3.5721052712195233E-3</v>
      </c>
    </row>
    <row r="124" spans="1:7" ht="15.6" thickBot="1" x14ac:dyDescent="0.3">
      <c r="A124" s="6" t="s">
        <v>85</v>
      </c>
      <c r="B124" s="7">
        <v>1478.25</v>
      </c>
      <c r="C124" s="7">
        <v>1486</v>
      </c>
      <c r="D124" s="7">
        <v>1462.5500489999999</v>
      </c>
      <c r="E124" s="7">
        <v>1479.4499510000001</v>
      </c>
      <c r="F124" s="8">
        <v>1473.0744629999999</v>
      </c>
      <c r="G124" s="10">
        <f t="shared" si="1"/>
        <v>-4.6530700783854193E-3</v>
      </c>
    </row>
    <row r="125" spans="1:7" ht="15.6" thickBot="1" x14ac:dyDescent="0.3">
      <c r="A125" s="6" t="s">
        <v>86</v>
      </c>
      <c r="B125" s="7">
        <v>1486</v>
      </c>
      <c r="C125" s="7">
        <v>1496</v>
      </c>
      <c r="D125" s="7">
        <v>1474.8000489999999</v>
      </c>
      <c r="E125" s="7">
        <v>1490.25</v>
      </c>
      <c r="F125" s="8">
        <v>1483.8280030000001</v>
      </c>
      <c r="G125" s="10">
        <f t="shared" si="1"/>
        <v>7.2735271523404945E-3</v>
      </c>
    </row>
    <row r="126" spans="1:7" ht="15.6" thickBot="1" x14ac:dyDescent="0.3">
      <c r="A126" s="6" t="s">
        <v>87</v>
      </c>
      <c r="B126" s="7">
        <v>1488</v>
      </c>
      <c r="C126" s="7">
        <v>1494</v>
      </c>
      <c r="D126" s="7">
        <v>1478.099976</v>
      </c>
      <c r="E126" s="7">
        <v>1484.599976</v>
      </c>
      <c r="F126" s="8">
        <v>1478.2022710000001</v>
      </c>
      <c r="G126" s="10">
        <f t="shared" si="1"/>
        <v>-3.7985315825601025E-3</v>
      </c>
    </row>
    <row r="127" spans="1:7" ht="15.6" thickBot="1" x14ac:dyDescent="0.3">
      <c r="A127" s="6" t="s">
        <v>88</v>
      </c>
      <c r="B127" s="7">
        <v>1466</v>
      </c>
      <c r="C127" s="7">
        <v>1478.75</v>
      </c>
      <c r="D127" s="7">
        <v>1460</v>
      </c>
      <c r="E127" s="7">
        <v>1466.099976</v>
      </c>
      <c r="F127" s="8">
        <v>1459.781982</v>
      </c>
      <c r="G127" s="10">
        <f t="shared" si="1"/>
        <v>-1.2539561943218256E-2</v>
      </c>
    </row>
    <row r="128" spans="1:7" ht="15.6" thickBot="1" x14ac:dyDescent="0.3">
      <c r="A128" s="6" t="s">
        <v>89</v>
      </c>
      <c r="B128" s="7">
        <v>1469.5</v>
      </c>
      <c r="C128" s="7">
        <v>1490</v>
      </c>
      <c r="D128" s="7">
        <v>1455</v>
      </c>
      <c r="E128" s="7">
        <v>1479.8000489999999</v>
      </c>
      <c r="F128" s="8">
        <v>1473.423096</v>
      </c>
      <c r="G128" s="10">
        <f t="shared" si="1"/>
        <v>9.3011790297752462E-3</v>
      </c>
    </row>
    <row r="129" spans="1:7" ht="15.6" thickBot="1" x14ac:dyDescent="0.3">
      <c r="A129" s="6" t="s">
        <v>90</v>
      </c>
      <c r="B129" s="7">
        <v>1461.349976</v>
      </c>
      <c r="C129" s="7">
        <v>1491.8000489999999</v>
      </c>
      <c r="D129" s="7">
        <v>1459</v>
      </c>
      <c r="E129" s="7">
        <v>1488.6999510000001</v>
      </c>
      <c r="F129" s="8">
        <v>1482.284668</v>
      </c>
      <c r="G129" s="10">
        <f t="shared" si="1"/>
        <v>5.9962463643547462E-3</v>
      </c>
    </row>
    <row r="130" spans="1:7" ht="15.6" thickBot="1" x14ac:dyDescent="0.3">
      <c r="A130" s="6" t="s">
        <v>91</v>
      </c>
      <c r="B130" s="7">
        <v>1497</v>
      </c>
      <c r="C130" s="7">
        <v>1508</v>
      </c>
      <c r="D130" s="7">
        <v>1480</v>
      </c>
      <c r="E130" s="7">
        <v>1483.8000489999999</v>
      </c>
      <c r="F130" s="8">
        <v>1477.405884</v>
      </c>
      <c r="G130" s="10">
        <f t="shared" si="1"/>
        <v>-3.2968251896440472E-3</v>
      </c>
    </row>
    <row r="131" spans="1:7" ht="15.6" thickBot="1" x14ac:dyDescent="0.3">
      <c r="A131" s="6" t="s">
        <v>92</v>
      </c>
      <c r="B131" s="7">
        <v>1490</v>
      </c>
      <c r="C131" s="7">
        <v>1497.8000489999999</v>
      </c>
      <c r="D131" s="7">
        <v>1478.599976</v>
      </c>
      <c r="E131" s="7">
        <v>1485.5</v>
      </c>
      <c r="F131" s="8">
        <v>1479.0985109999999</v>
      </c>
      <c r="G131" s="10">
        <f t="shared" si="1"/>
        <v>1.1450181239189621E-3</v>
      </c>
    </row>
    <row r="132" spans="1:7" ht="15.6" thickBot="1" x14ac:dyDescent="0.3">
      <c r="A132" s="6" t="s">
        <v>93</v>
      </c>
      <c r="B132" s="7">
        <v>1490</v>
      </c>
      <c r="C132" s="7">
        <v>1513.4499510000001</v>
      </c>
      <c r="D132" s="7">
        <v>1488</v>
      </c>
      <c r="E132" s="7">
        <v>1506.25</v>
      </c>
      <c r="F132" s="8">
        <v>1499.759033</v>
      </c>
      <c r="G132" s="10">
        <f t="shared" ref="G132:G195" si="2">LN(E132/E131)</f>
        <v>1.387170233630289E-2</v>
      </c>
    </row>
    <row r="133" spans="1:7" ht="15.6" thickBot="1" x14ac:dyDescent="0.3">
      <c r="A133" s="6" t="s">
        <v>94</v>
      </c>
      <c r="B133" s="7">
        <v>1511.099976</v>
      </c>
      <c r="C133" s="7">
        <v>1522</v>
      </c>
      <c r="D133" s="7">
        <v>1507</v>
      </c>
      <c r="E133" s="7">
        <v>1515.099976</v>
      </c>
      <c r="F133" s="8">
        <v>1508.570923</v>
      </c>
      <c r="G133" s="10">
        <f t="shared" si="2"/>
        <v>5.8583092862860096E-3</v>
      </c>
    </row>
    <row r="134" spans="1:7" ht="15.6" thickBot="1" x14ac:dyDescent="0.3">
      <c r="A134" s="6" t="s">
        <v>95</v>
      </c>
      <c r="B134" s="7">
        <v>1520</v>
      </c>
      <c r="C134" s="7">
        <v>1523</v>
      </c>
      <c r="D134" s="7">
        <v>1505</v>
      </c>
      <c r="E134" s="7">
        <v>1508.349976</v>
      </c>
      <c r="F134" s="8">
        <v>1501.849976</v>
      </c>
      <c r="G134" s="10">
        <f t="shared" si="2"/>
        <v>-4.4651053080516515E-3</v>
      </c>
    </row>
    <row r="135" spans="1:7" ht="15.6" thickBot="1" x14ac:dyDescent="0.3">
      <c r="A135" s="6" t="s">
        <v>96</v>
      </c>
      <c r="B135" s="7">
        <v>1507</v>
      </c>
      <c r="C135" s="7">
        <v>1508.1999510000001</v>
      </c>
      <c r="D135" s="7">
        <v>1492.150024</v>
      </c>
      <c r="E135" s="7">
        <v>1502.0500489999999</v>
      </c>
      <c r="F135" s="8">
        <v>1502.0500489999999</v>
      </c>
      <c r="G135" s="10">
        <f t="shared" si="2"/>
        <v>-4.1854478770322612E-3</v>
      </c>
    </row>
    <row r="136" spans="1:7" ht="15.6" thickBot="1" x14ac:dyDescent="0.3">
      <c r="A136" s="6" t="s">
        <v>97</v>
      </c>
      <c r="B136" s="7">
        <v>1498</v>
      </c>
      <c r="C136" s="7">
        <v>1509</v>
      </c>
      <c r="D136" s="7">
        <v>1494.099976</v>
      </c>
      <c r="E136" s="7">
        <v>1497.900024</v>
      </c>
      <c r="F136" s="8">
        <v>1497.900024</v>
      </c>
      <c r="G136" s="10">
        <f t="shared" si="2"/>
        <v>-2.7667311430625355E-3</v>
      </c>
    </row>
    <row r="137" spans="1:7" ht="15.6" thickBot="1" x14ac:dyDescent="0.3">
      <c r="A137" s="6">
        <v>44203</v>
      </c>
      <c r="B137" s="7">
        <v>1502</v>
      </c>
      <c r="C137" s="7">
        <v>1502</v>
      </c>
      <c r="D137" s="7">
        <v>1483</v>
      </c>
      <c r="E137" s="7">
        <v>1486.75</v>
      </c>
      <c r="F137" s="8">
        <v>1486.75</v>
      </c>
      <c r="G137" s="10">
        <f t="shared" si="2"/>
        <v>-7.4716136104015177E-3</v>
      </c>
    </row>
    <row r="138" spans="1:7" ht="15.6" thickBot="1" x14ac:dyDescent="0.3">
      <c r="A138" s="6">
        <v>44234</v>
      </c>
      <c r="B138" s="7">
        <v>1485</v>
      </c>
      <c r="C138" s="7">
        <v>1489.25</v>
      </c>
      <c r="D138" s="7">
        <v>1477</v>
      </c>
      <c r="E138" s="7">
        <v>1480.400024</v>
      </c>
      <c r="F138" s="8">
        <v>1480.400024</v>
      </c>
      <c r="G138" s="10">
        <f t="shared" si="2"/>
        <v>-4.2801918628675986E-3</v>
      </c>
    </row>
    <row r="139" spans="1:7" ht="15.6" thickBot="1" x14ac:dyDescent="0.3">
      <c r="A139" s="6">
        <v>44323</v>
      </c>
      <c r="B139" s="7">
        <v>1489.9499510000001</v>
      </c>
      <c r="C139" s="7">
        <v>1504.5</v>
      </c>
      <c r="D139" s="7">
        <v>1484.5500489999999</v>
      </c>
      <c r="E139" s="7">
        <v>1495.4499510000001</v>
      </c>
      <c r="F139" s="8">
        <v>1495.4499510000001</v>
      </c>
      <c r="G139" s="10">
        <f t="shared" si="2"/>
        <v>1.011479438695724E-2</v>
      </c>
    </row>
    <row r="140" spans="1:7" ht="15.6" thickBot="1" x14ac:dyDescent="0.3">
      <c r="A140" s="6">
        <v>44354</v>
      </c>
      <c r="B140" s="7">
        <v>1497</v>
      </c>
      <c r="C140" s="7">
        <v>1540</v>
      </c>
      <c r="D140" s="7">
        <v>1496</v>
      </c>
      <c r="E140" s="7">
        <v>1534.6999510000001</v>
      </c>
      <c r="F140" s="8">
        <v>1534.6999510000001</v>
      </c>
      <c r="G140" s="10">
        <f t="shared" si="2"/>
        <v>2.5907758142191817E-2</v>
      </c>
    </row>
    <row r="141" spans="1:7" ht="15.6" thickBot="1" x14ac:dyDescent="0.3">
      <c r="A141" s="6">
        <v>44384</v>
      </c>
      <c r="B141" s="7">
        <v>1534</v>
      </c>
      <c r="C141" s="7">
        <v>1545.349976</v>
      </c>
      <c r="D141" s="7">
        <v>1527.6999510000001</v>
      </c>
      <c r="E141" s="7">
        <v>1539.5</v>
      </c>
      <c r="F141" s="8">
        <v>1539.5</v>
      </c>
      <c r="G141" s="10">
        <f t="shared" si="2"/>
        <v>3.1227981115704555E-3</v>
      </c>
    </row>
    <row r="142" spans="1:7" ht="15.6" thickBot="1" x14ac:dyDescent="0.3">
      <c r="A142" s="6">
        <v>44415</v>
      </c>
      <c r="B142" s="7">
        <v>1525</v>
      </c>
      <c r="C142" s="7">
        <v>1537.6999510000001</v>
      </c>
      <c r="D142" s="7">
        <v>1513.4499510000001</v>
      </c>
      <c r="E142" s="7">
        <v>1520.4499510000001</v>
      </c>
      <c r="F142" s="8">
        <v>1520.4499510000001</v>
      </c>
      <c r="G142" s="10">
        <f t="shared" si="2"/>
        <v>-1.2451376934888521E-2</v>
      </c>
    </row>
    <row r="143" spans="1:7" ht="15.6" thickBot="1" x14ac:dyDescent="0.3">
      <c r="A143" s="6">
        <v>44446</v>
      </c>
      <c r="B143" s="7">
        <v>1512.5500489999999</v>
      </c>
      <c r="C143" s="7">
        <v>1516</v>
      </c>
      <c r="D143" s="7">
        <v>1497.5</v>
      </c>
      <c r="E143" s="7">
        <v>1502</v>
      </c>
      <c r="F143" s="8">
        <v>1502</v>
      </c>
      <c r="G143" s="10">
        <f t="shared" si="2"/>
        <v>-1.2208758105586468E-2</v>
      </c>
    </row>
    <row r="144" spans="1:7" ht="15.6" thickBot="1" x14ac:dyDescent="0.3">
      <c r="A144" s="6">
        <v>44537</v>
      </c>
      <c r="B144" s="7">
        <v>1502</v>
      </c>
      <c r="C144" s="7">
        <v>1502</v>
      </c>
      <c r="D144" s="7">
        <v>1484</v>
      </c>
      <c r="E144" s="7">
        <v>1487</v>
      </c>
      <c r="F144" s="8">
        <v>1487</v>
      </c>
      <c r="G144" s="10">
        <f t="shared" si="2"/>
        <v>-1.0036885863925007E-2</v>
      </c>
    </row>
    <row r="145" spans="1:7" ht="15.6" thickBot="1" x14ac:dyDescent="0.3">
      <c r="A145" s="6" t="s">
        <v>98</v>
      </c>
      <c r="B145" s="7">
        <v>1496.099976</v>
      </c>
      <c r="C145" s="7">
        <v>1506.099976</v>
      </c>
      <c r="D145" s="7">
        <v>1484.099976</v>
      </c>
      <c r="E145" s="7">
        <v>1501.849976</v>
      </c>
      <c r="F145" s="8">
        <v>1501.849976</v>
      </c>
      <c r="G145" s="10">
        <f t="shared" si="2"/>
        <v>9.9369980524007962E-3</v>
      </c>
    </row>
    <row r="146" spans="1:7" ht="15.6" thickBot="1" x14ac:dyDescent="0.3">
      <c r="A146" s="6" t="s">
        <v>99</v>
      </c>
      <c r="B146" s="7">
        <v>1497.5</v>
      </c>
      <c r="C146" s="7">
        <v>1507.349976</v>
      </c>
      <c r="D146" s="7">
        <v>1491.099976</v>
      </c>
      <c r="E146" s="7">
        <v>1499.150024</v>
      </c>
      <c r="F146" s="8">
        <v>1499.150024</v>
      </c>
      <c r="G146" s="10">
        <f t="shared" si="2"/>
        <v>-1.7993686960850986E-3</v>
      </c>
    </row>
    <row r="147" spans="1:7" ht="15.6" thickBot="1" x14ac:dyDescent="0.3">
      <c r="A147" s="6" t="s">
        <v>100</v>
      </c>
      <c r="B147" s="7">
        <v>1505</v>
      </c>
      <c r="C147" s="7">
        <v>1526.75</v>
      </c>
      <c r="D147" s="7">
        <v>1499.650024</v>
      </c>
      <c r="E147" s="7">
        <v>1520.6999510000001</v>
      </c>
      <c r="F147" s="8">
        <v>1520.6999510000001</v>
      </c>
      <c r="G147" s="10">
        <f t="shared" si="2"/>
        <v>1.4272426107938985E-2</v>
      </c>
    </row>
    <row r="148" spans="1:7" ht="15.6" thickBot="1" x14ac:dyDescent="0.3">
      <c r="A148" s="6" t="s">
        <v>101</v>
      </c>
      <c r="B148" s="7">
        <v>1527.9499510000001</v>
      </c>
      <c r="C148" s="7">
        <v>1529.9499510000001</v>
      </c>
      <c r="D148" s="7">
        <v>1518.8000489999999</v>
      </c>
      <c r="E148" s="7">
        <v>1522.349976</v>
      </c>
      <c r="F148" s="8">
        <v>1522.349976</v>
      </c>
      <c r="G148" s="10">
        <f t="shared" si="2"/>
        <v>1.0844548734268607E-3</v>
      </c>
    </row>
    <row r="149" spans="1:7" ht="15.6" thickBot="1" x14ac:dyDescent="0.3">
      <c r="A149" s="6" t="s">
        <v>102</v>
      </c>
      <c r="B149" s="7">
        <v>1487</v>
      </c>
      <c r="C149" s="7">
        <v>1488.849976</v>
      </c>
      <c r="D149" s="7">
        <v>1466</v>
      </c>
      <c r="E149" s="7">
        <v>1471</v>
      </c>
      <c r="F149" s="8">
        <v>1471</v>
      </c>
      <c r="G149" s="10">
        <f t="shared" si="2"/>
        <v>-3.4312736196399241E-2</v>
      </c>
    </row>
    <row r="150" spans="1:7" ht="15.6" thickBot="1" x14ac:dyDescent="0.3">
      <c r="A150" s="6" t="s">
        <v>103</v>
      </c>
      <c r="B150" s="7">
        <v>1442</v>
      </c>
      <c r="C150" s="7">
        <v>1454</v>
      </c>
      <c r="D150" s="7">
        <v>1436.150024</v>
      </c>
      <c r="E150" s="7">
        <v>1443.150024</v>
      </c>
      <c r="F150" s="8">
        <v>1443.150024</v>
      </c>
      <c r="G150" s="10">
        <f t="shared" si="2"/>
        <v>-1.9114200495766436E-2</v>
      </c>
    </row>
    <row r="151" spans="1:7" ht="15.6" thickBot="1" x14ac:dyDescent="0.3">
      <c r="A151" s="6" t="s">
        <v>104</v>
      </c>
      <c r="B151" s="7">
        <v>1456.099976</v>
      </c>
      <c r="C151" s="7">
        <v>1468.5</v>
      </c>
      <c r="D151" s="7">
        <v>1445</v>
      </c>
      <c r="E151" s="7">
        <v>1448.6999510000001</v>
      </c>
      <c r="F151" s="8">
        <v>1448.6999510000001</v>
      </c>
      <c r="G151" s="10">
        <f t="shared" si="2"/>
        <v>3.8383276185063615E-3</v>
      </c>
    </row>
    <row r="152" spans="1:7" ht="15.6" thickBot="1" x14ac:dyDescent="0.3">
      <c r="A152" s="6" t="s">
        <v>105</v>
      </c>
      <c r="B152" s="7">
        <v>1451.5</v>
      </c>
      <c r="C152" s="7">
        <v>1457.4499510000001</v>
      </c>
      <c r="D152" s="7">
        <v>1435.3000489999999</v>
      </c>
      <c r="E152" s="7">
        <v>1442.75</v>
      </c>
      <c r="F152" s="8">
        <v>1442.75</v>
      </c>
      <c r="G152" s="10">
        <f t="shared" si="2"/>
        <v>-4.1155541331016395E-3</v>
      </c>
    </row>
    <row r="153" spans="1:7" ht="15.6" thickBot="1" x14ac:dyDescent="0.3">
      <c r="A153" s="6" t="s">
        <v>106</v>
      </c>
      <c r="B153" s="7">
        <v>1430</v>
      </c>
      <c r="C153" s="7">
        <v>1444</v>
      </c>
      <c r="D153" s="7">
        <v>1428.099976</v>
      </c>
      <c r="E153" s="7">
        <v>1434.5500489999999</v>
      </c>
      <c r="F153" s="8">
        <v>1434.5500489999999</v>
      </c>
      <c r="G153" s="10">
        <f t="shared" si="2"/>
        <v>-5.6997692697415775E-3</v>
      </c>
    </row>
    <row r="154" spans="1:7" ht="15.6" thickBot="1" x14ac:dyDescent="0.3">
      <c r="A154" s="6" t="s">
        <v>107</v>
      </c>
      <c r="B154" s="7">
        <v>1436.099976</v>
      </c>
      <c r="C154" s="7">
        <v>1449.900024</v>
      </c>
      <c r="D154" s="7">
        <v>1436.099976</v>
      </c>
      <c r="E154" s="7">
        <v>1439.75</v>
      </c>
      <c r="F154" s="8">
        <v>1439.75</v>
      </c>
      <c r="G154" s="10">
        <f t="shared" si="2"/>
        <v>3.6182420654475014E-3</v>
      </c>
    </row>
    <row r="155" spans="1:7" ht="15.6" thickBot="1" x14ac:dyDescent="0.3">
      <c r="A155" s="6" t="s">
        <v>108</v>
      </c>
      <c r="B155" s="7">
        <v>1435.0500489999999</v>
      </c>
      <c r="C155" s="7">
        <v>1438.6999510000001</v>
      </c>
      <c r="D155" s="7">
        <v>1404</v>
      </c>
      <c r="E155" s="7">
        <v>1417.3000489999999</v>
      </c>
      <c r="F155" s="8">
        <v>1417.3000489999999</v>
      </c>
      <c r="G155" s="10">
        <f t="shared" si="2"/>
        <v>-1.5715799641143481E-2</v>
      </c>
    </row>
    <row r="156" spans="1:7" ht="15.6" thickBot="1" x14ac:dyDescent="0.3">
      <c r="A156" s="6" t="s">
        <v>109</v>
      </c>
      <c r="B156" s="7">
        <v>1428.25</v>
      </c>
      <c r="C156" s="7">
        <v>1429.9499510000001</v>
      </c>
      <c r="D156" s="7">
        <v>1413.3000489999999</v>
      </c>
      <c r="E156" s="7">
        <v>1418.25</v>
      </c>
      <c r="F156" s="8">
        <v>1418.25</v>
      </c>
      <c r="G156" s="10">
        <f t="shared" si="2"/>
        <v>6.7002946103829136E-4</v>
      </c>
    </row>
    <row r="157" spans="1:7" ht="15.6" thickBot="1" x14ac:dyDescent="0.3">
      <c r="A157" s="6" t="s">
        <v>110</v>
      </c>
      <c r="B157" s="7">
        <v>1419</v>
      </c>
      <c r="C157" s="7">
        <v>1431.75</v>
      </c>
      <c r="D157" s="7">
        <v>1407.9499510000001</v>
      </c>
      <c r="E157" s="7">
        <v>1426.4499510000001</v>
      </c>
      <c r="F157" s="8">
        <v>1426.4499510000001</v>
      </c>
      <c r="G157" s="10">
        <f t="shared" si="2"/>
        <v>5.7650886578775613E-3</v>
      </c>
    </row>
    <row r="158" spans="1:7" ht="15.6" thickBot="1" x14ac:dyDescent="0.3">
      <c r="A158" s="6">
        <v>44235</v>
      </c>
      <c r="B158" s="7">
        <v>1435</v>
      </c>
      <c r="C158" s="7">
        <v>1435</v>
      </c>
      <c r="D158" s="7">
        <v>1416.25</v>
      </c>
      <c r="E158" s="7">
        <v>1422.650024</v>
      </c>
      <c r="F158" s="8">
        <v>1422.650024</v>
      </c>
      <c r="G158" s="10">
        <f t="shared" si="2"/>
        <v>-2.6674593987508965E-3</v>
      </c>
    </row>
    <row r="159" spans="1:7" ht="15.6" thickBot="1" x14ac:dyDescent="0.3">
      <c r="A159" s="6">
        <v>44263</v>
      </c>
      <c r="B159" s="7">
        <v>1410</v>
      </c>
      <c r="C159" s="7">
        <v>1439.900024</v>
      </c>
      <c r="D159" s="7">
        <v>1410</v>
      </c>
      <c r="E159" s="7">
        <v>1434.6999510000001</v>
      </c>
      <c r="F159" s="8">
        <v>1434.6999510000001</v>
      </c>
      <c r="G159" s="10">
        <f t="shared" si="2"/>
        <v>8.4343874850590188E-3</v>
      </c>
    </row>
    <row r="160" spans="1:7" ht="15.6" thickBot="1" x14ac:dyDescent="0.3">
      <c r="A160" s="6">
        <v>44294</v>
      </c>
      <c r="B160" s="7">
        <v>1441</v>
      </c>
      <c r="C160" s="7">
        <v>1474.5</v>
      </c>
      <c r="D160" s="7">
        <v>1440</v>
      </c>
      <c r="E160" s="7">
        <v>1465.3000489999999</v>
      </c>
      <c r="F160" s="8">
        <v>1465.3000489999999</v>
      </c>
      <c r="G160" s="10">
        <f t="shared" si="2"/>
        <v>2.1104299133367786E-2</v>
      </c>
    </row>
    <row r="161" spans="1:7" ht="15.6" thickBot="1" x14ac:dyDescent="0.3">
      <c r="A161" s="6">
        <v>44324</v>
      </c>
      <c r="B161" s="7">
        <v>1467.099976</v>
      </c>
      <c r="C161" s="7">
        <v>1507.0500489999999</v>
      </c>
      <c r="D161" s="7">
        <v>1457.400024</v>
      </c>
      <c r="E161" s="7">
        <v>1484.849976</v>
      </c>
      <c r="F161" s="8">
        <v>1484.849976</v>
      </c>
      <c r="G161" s="10">
        <f t="shared" si="2"/>
        <v>1.325370778644706E-2</v>
      </c>
    </row>
    <row r="162" spans="1:7" ht="15.6" thickBot="1" x14ac:dyDescent="0.3">
      <c r="A162" s="6">
        <v>44355</v>
      </c>
      <c r="B162" s="7">
        <v>1483.5500489999999</v>
      </c>
      <c r="C162" s="7">
        <v>1500</v>
      </c>
      <c r="D162" s="7">
        <v>1474</v>
      </c>
      <c r="E162" s="7">
        <v>1492.650024</v>
      </c>
      <c r="F162" s="8">
        <v>1492.650024</v>
      </c>
      <c r="G162" s="10">
        <f t="shared" si="2"/>
        <v>5.2393389373897106E-3</v>
      </c>
    </row>
    <row r="163" spans="1:7" ht="15.6" thickBot="1" x14ac:dyDescent="0.3">
      <c r="A163" s="6">
        <v>44447</v>
      </c>
      <c r="B163" s="7">
        <v>1492</v>
      </c>
      <c r="C163" s="7">
        <v>1507.349976</v>
      </c>
      <c r="D163" s="7">
        <v>1476</v>
      </c>
      <c r="E163" s="7">
        <v>1503.900024</v>
      </c>
      <c r="F163" s="8">
        <v>1503.900024</v>
      </c>
      <c r="G163" s="10">
        <f t="shared" si="2"/>
        <v>7.5086700880084966E-3</v>
      </c>
    </row>
    <row r="164" spans="1:7" ht="15.6" thickBot="1" x14ac:dyDescent="0.3">
      <c r="A164" s="6">
        <v>44477</v>
      </c>
      <c r="B164" s="7">
        <v>1489</v>
      </c>
      <c r="C164" s="7">
        <v>1519.75</v>
      </c>
      <c r="D164" s="7">
        <v>1489</v>
      </c>
      <c r="E164" s="7">
        <v>1507.650024</v>
      </c>
      <c r="F164" s="8">
        <v>1507.650024</v>
      </c>
      <c r="G164" s="10">
        <f t="shared" si="2"/>
        <v>2.4904131615972598E-3</v>
      </c>
    </row>
    <row r="165" spans="1:7" ht="15.6" thickBot="1" x14ac:dyDescent="0.3">
      <c r="A165" s="6">
        <v>44508</v>
      </c>
      <c r="B165" s="7">
        <v>1514.900024</v>
      </c>
      <c r="C165" s="7">
        <v>1518.849976</v>
      </c>
      <c r="D165" s="7">
        <v>1491.0500489999999</v>
      </c>
      <c r="E165" s="7">
        <v>1494.9499510000001</v>
      </c>
      <c r="F165" s="8">
        <v>1494.9499510000001</v>
      </c>
      <c r="G165" s="10">
        <f t="shared" si="2"/>
        <v>-8.4594343852459671E-3</v>
      </c>
    </row>
    <row r="166" spans="1:7" ht="15.6" thickBot="1" x14ac:dyDescent="0.3">
      <c r="A166" s="6">
        <v>44538</v>
      </c>
      <c r="B166" s="7">
        <v>1497</v>
      </c>
      <c r="C166" s="7">
        <v>1507.599976</v>
      </c>
      <c r="D166" s="7">
        <v>1489.3000489999999</v>
      </c>
      <c r="E166" s="7">
        <v>1501.400024</v>
      </c>
      <c r="F166" s="8">
        <v>1501.400024</v>
      </c>
      <c r="G166" s="10">
        <f t="shared" si="2"/>
        <v>4.305293451555915E-3</v>
      </c>
    </row>
    <row r="167" spans="1:7" ht="15.6" thickBot="1" x14ac:dyDescent="0.3">
      <c r="A167" s="6" t="s">
        <v>111</v>
      </c>
      <c r="B167" s="7">
        <v>1501.1999510000001</v>
      </c>
      <c r="C167" s="7">
        <v>1531</v>
      </c>
      <c r="D167" s="7">
        <v>1501</v>
      </c>
      <c r="E167" s="7">
        <v>1526.1999510000001</v>
      </c>
      <c r="F167" s="8">
        <v>1526.1999510000001</v>
      </c>
      <c r="G167" s="10">
        <f t="shared" si="2"/>
        <v>1.6382931625665911E-2</v>
      </c>
    </row>
    <row r="168" spans="1:7" ht="15.6" thickBot="1" x14ac:dyDescent="0.3">
      <c r="A168" s="6" t="s">
        <v>112</v>
      </c>
      <c r="B168" s="7">
        <v>1526.150024</v>
      </c>
      <c r="C168" s="7">
        <v>1535</v>
      </c>
      <c r="D168" s="7">
        <v>1521.4499510000001</v>
      </c>
      <c r="E168" s="7">
        <v>1530.599976</v>
      </c>
      <c r="F168" s="8">
        <v>1530.599976</v>
      </c>
      <c r="G168" s="10">
        <f t="shared" si="2"/>
        <v>2.878845946046663E-3</v>
      </c>
    </row>
    <row r="169" spans="1:7" ht="15.6" thickBot="1" x14ac:dyDescent="0.3">
      <c r="A169" s="6" t="s">
        <v>113</v>
      </c>
      <c r="B169" s="7">
        <v>1517.1999510000001</v>
      </c>
      <c r="C169" s="7">
        <v>1524</v>
      </c>
      <c r="D169" s="7">
        <v>1505.3000489999999</v>
      </c>
      <c r="E169" s="7">
        <v>1514.650024</v>
      </c>
      <c r="F169" s="8">
        <v>1514.650024</v>
      </c>
      <c r="G169" s="10">
        <f t="shared" si="2"/>
        <v>-1.047539469923882E-2</v>
      </c>
    </row>
    <row r="170" spans="1:7" ht="15.6" thickBot="1" x14ac:dyDescent="0.3">
      <c r="A170" s="6" t="s">
        <v>114</v>
      </c>
      <c r="B170" s="7">
        <v>1556.6999510000001</v>
      </c>
      <c r="C170" s="7">
        <v>1565.349976</v>
      </c>
      <c r="D170" s="7">
        <v>1508.349976</v>
      </c>
      <c r="E170" s="7">
        <v>1513</v>
      </c>
      <c r="F170" s="8">
        <v>1513</v>
      </c>
      <c r="G170" s="10">
        <f t="shared" si="2"/>
        <v>-1.089970208100375E-3</v>
      </c>
    </row>
    <row r="171" spans="1:7" ht="15.6" thickBot="1" x14ac:dyDescent="0.3">
      <c r="A171" s="6" t="s">
        <v>115</v>
      </c>
      <c r="B171" s="7">
        <v>1486.0500489999999</v>
      </c>
      <c r="C171" s="7">
        <v>1519.8000489999999</v>
      </c>
      <c r="D171" s="7">
        <v>1486.0500489999999</v>
      </c>
      <c r="E171" s="7">
        <v>1514.75</v>
      </c>
      <c r="F171" s="8">
        <v>1514.75</v>
      </c>
      <c r="G171" s="10">
        <f t="shared" si="2"/>
        <v>1.1559740367424885E-3</v>
      </c>
    </row>
    <row r="172" spans="1:7" ht="15.6" thickBot="1" x14ac:dyDescent="0.3">
      <c r="A172" s="6" t="s">
        <v>116</v>
      </c>
      <c r="B172" s="7">
        <v>1529.849976</v>
      </c>
      <c r="C172" s="7">
        <v>1533.150024</v>
      </c>
      <c r="D172" s="7">
        <v>1508.650024</v>
      </c>
      <c r="E172" s="7">
        <v>1524.599976</v>
      </c>
      <c r="F172" s="8">
        <v>1524.599976</v>
      </c>
      <c r="G172" s="10">
        <f t="shared" si="2"/>
        <v>6.4816559872409576E-3</v>
      </c>
    </row>
    <row r="173" spans="1:7" ht="15.6" thickBot="1" x14ac:dyDescent="0.3">
      <c r="A173" s="6" t="s">
        <v>117</v>
      </c>
      <c r="B173" s="7">
        <v>1530</v>
      </c>
      <c r="C173" s="7">
        <v>1564.5</v>
      </c>
      <c r="D173" s="7">
        <v>1527.4499510000001</v>
      </c>
      <c r="E173" s="7">
        <v>1558.849976</v>
      </c>
      <c r="F173" s="8">
        <v>1558.849976</v>
      </c>
      <c r="G173" s="10">
        <f t="shared" si="2"/>
        <v>2.2216289697690694E-2</v>
      </c>
    </row>
    <row r="174" spans="1:7" ht="15.6" thickBot="1" x14ac:dyDescent="0.3">
      <c r="A174" s="6" t="s">
        <v>118</v>
      </c>
      <c r="B174" s="7">
        <v>1552.099976</v>
      </c>
      <c r="C174" s="7">
        <v>1564.8000489999999</v>
      </c>
      <c r="D174" s="7">
        <v>1548</v>
      </c>
      <c r="E174" s="7">
        <v>1557.400024</v>
      </c>
      <c r="F174" s="8">
        <v>1557.400024</v>
      </c>
      <c r="G174" s="10">
        <f t="shared" si="2"/>
        <v>-9.3057495684518944E-4</v>
      </c>
    </row>
    <row r="175" spans="1:7" ht="15.6" thickBot="1" x14ac:dyDescent="0.3">
      <c r="A175" s="6" t="s">
        <v>119</v>
      </c>
      <c r="B175" s="7">
        <v>1550</v>
      </c>
      <c r="C175" s="7">
        <v>1571</v>
      </c>
      <c r="D175" s="7">
        <v>1543.4499510000001</v>
      </c>
      <c r="E175" s="7">
        <v>1554.8000489999999</v>
      </c>
      <c r="F175" s="8">
        <v>1554.8000489999999</v>
      </c>
      <c r="G175" s="10">
        <f t="shared" si="2"/>
        <v>-1.6708280598098551E-3</v>
      </c>
    </row>
    <row r="176" spans="1:7" ht="15.6" thickBot="1" x14ac:dyDescent="0.3">
      <c r="A176" s="6" t="s">
        <v>120</v>
      </c>
      <c r="B176" s="7">
        <v>1552</v>
      </c>
      <c r="C176" s="7">
        <v>1558.650024</v>
      </c>
      <c r="D176" s="7">
        <v>1545.25</v>
      </c>
      <c r="E176" s="7">
        <v>1548.4499510000001</v>
      </c>
      <c r="F176" s="8">
        <v>1548.4499510000001</v>
      </c>
      <c r="G176" s="10">
        <f t="shared" si="2"/>
        <v>-4.0925525582144288E-3</v>
      </c>
    </row>
    <row r="177" spans="1:7" ht="15.6" thickBot="1" x14ac:dyDescent="0.3">
      <c r="A177" s="6" t="s">
        <v>121</v>
      </c>
      <c r="B177" s="7">
        <v>1555.599976</v>
      </c>
      <c r="C177" s="7">
        <v>1570</v>
      </c>
      <c r="D177" s="7">
        <v>1551.599976</v>
      </c>
      <c r="E177" s="7">
        <v>1568.25</v>
      </c>
      <c r="F177" s="8">
        <v>1568.25</v>
      </c>
      <c r="G177" s="10">
        <f t="shared" si="2"/>
        <v>1.2705949041692021E-2</v>
      </c>
    </row>
    <row r="178" spans="1:7" ht="15.6" thickBot="1" x14ac:dyDescent="0.3">
      <c r="A178" s="6" t="s">
        <v>122</v>
      </c>
      <c r="B178" s="7">
        <v>1563.5</v>
      </c>
      <c r="C178" s="7">
        <v>1583.349976</v>
      </c>
      <c r="D178" s="7">
        <v>1562.1999510000001</v>
      </c>
      <c r="E178" s="7">
        <v>1581.400024</v>
      </c>
      <c r="F178" s="8">
        <v>1581.400024</v>
      </c>
      <c r="G178" s="10">
        <f t="shared" si="2"/>
        <v>8.3501978363999443E-3</v>
      </c>
    </row>
    <row r="179" spans="1:7" ht="15.6" thickBot="1" x14ac:dyDescent="0.3">
      <c r="A179" s="6">
        <v>44205</v>
      </c>
      <c r="B179" s="7">
        <v>1575</v>
      </c>
      <c r="C179" s="7">
        <v>1598</v>
      </c>
      <c r="D179" s="7">
        <v>1574.5</v>
      </c>
      <c r="E179" s="7">
        <v>1579.099976</v>
      </c>
      <c r="F179" s="8">
        <v>1579.099976</v>
      </c>
      <c r="G179" s="10">
        <f t="shared" si="2"/>
        <v>-1.4554965391860221E-3</v>
      </c>
    </row>
    <row r="180" spans="1:7" ht="15.6" thickBot="1" x14ac:dyDescent="0.3">
      <c r="A180" s="6">
        <v>44236</v>
      </c>
      <c r="B180" s="7">
        <v>1574.099976</v>
      </c>
      <c r="C180" s="7">
        <v>1592</v>
      </c>
      <c r="D180" s="7">
        <v>1571.25</v>
      </c>
      <c r="E180" s="7">
        <v>1589</v>
      </c>
      <c r="F180" s="8">
        <v>1589</v>
      </c>
      <c r="G180" s="10">
        <f t="shared" si="2"/>
        <v>6.2498382626495078E-3</v>
      </c>
    </row>
    <row r="181" spans="1:7" ht="15.6" thickBot="1" x14ac:dyDescent="0.3">
      <c r="A181" s="6">
        <v>44264</v>
      </c>
      <c r="B181" s="7">
        <v>1586.099976</v>
      </c>
      <c r="C181" s="7">
        <v>1598</v>
      </c>
      <c r="D181" s="7">
        <v>1568.3000489999999</v>
      </c>
      <c r="E181" s="7">
        <v>1576.0500489999999</v>
      </c>
      <c r="F181" s="8">
        <v>1576.0500489999999</v>
      </c>
      <c r="G181" s="10">
        <f t="shared" si="2"/>
        <v>-8.1831396434383814E-3</v>
      </c>
    </row>
    <row r="182" spans="1:7" ht="15.6" thickBot="1" x14ac:dyDescent="0.3">
      <c r="A182" s="6">
        <v>44356</v>
      </c>
      <c r="B182" s="7">
        <v>1579.9499510000001</v>
      </c>
      <c r="C182" s="7">
        <v>1580.9499510000001</v>
      </c>
      <c r="D182" s="7">
        <v>1561.9499510000001</v>
      </c>
      <c r="E182" s="7">
        <v>1565.6999510000001</v>
      </c>
      <c r="F182" s="8">
        <v>1565.6999510000001</v>
      </c>
      <c r="G182" s="10">
        <f t="shared" si="2"/>
        <v>-6.5887708717067752E-3</v>
      </c>
    </row>
    <row r="183" spans="1:7" ht="15.6" thickBot="1" x14ac:dyDescent="0.3">
      <c r="A183" s="6">
        <v>44386</v>
      </c>
      <c r="B183" s="7">
        <v>1562.5</v>
      </c>
      <c r="C183" s="7">
        <v>1582</v>
      </c>
      <c r="D183" s="7">
        <v>1555.1999510000001</v>
      </c>
      <c r="E183" s="7">
        <v>1569.25</v>
      </c>
      <c r="F183" s="8">
        <v>1569.25</v>
      </c>
      <c r="G183" s="10">
        <f t="shared" si="2"/>
        <v>2.2648211760702788E-3</v>
      </c>
    </row>
    <row r="184" spans="1:7" ht="15.6" thickBot="1" x14ac:dyDescent="0.3">
      <c r="A184" s="6">
        <v>44417</v>
      </c>
      <c r="B184" s="7">
        <v>1571.9499510000001</v>
      </c>
      <c r="C184" s="7">
        <v>1580.5</v>
      </c>
      <c r="D184" s="7">
        <v>1565.599976</v>
      </c>
      <c r="E184" s="7">
        <v>1576.400024</v>
      </c>
      <c r="F184" s="8">
        <v>1576.400024</v>
      </c>
      <c r="G184" s="10">
        <f t="shared" si="2"/>
        <v>4.545983347769819E-3</v>
      </c>
    </row>
    <row r="185" spans="1:7" ht="15.6" thickBot="1" x14ac:dyDescent="0.3">
      <c r="A185" s="6">
        <v>44448</v>
      </c>
      <c r="B185" s="7">
        <v>1574</v>
      </c>
      <c r="C185" s="7">
        <v>1579.4499510000001</v>
      </c>
      <c r="D185" s="7">
        <v>1561</v>
      </c>
      <c r="E185" s="7">
        <v>1568.599976</v>
      </c>
      <c r="F185" s="8">
        <v>1568.599976</v>
      </c>
      <c r="G185" s="10">
        <f t="shared" si="2"/>
        <v>-4.9602950671126297E-3</v>
      </c>
    </row>
    <row r="186" spans="1:7" ht="15.6" thickBot="1" x14ac:dyDescent="0.3">
      <c r="A186" s="6" t="s">
        <v>123</v>
      </c>
      <c r="B186" s="7">
        <v>1562</v>
      </c>
      <c r="C186" s="7">
        <v>1584</v>
      </c>
      <c r="D186" s="7">
        <v>1553.650024</v>
      </c>
      <c r="E186" s="7">
        <v>1555.5500489999999</v>
      </c>
      <c r="F186" s="8">
        <v>1555.5500489999999</v>
      </c>
      <c r="G186" s="10">
        <f t="shared" si="2"/>
        <v>-8.3542741519589212E-3</v>
      </c>
    </row>
    <row r="187" spans="1:7" ht="15.6" thickBot="1" x14ac:dyDescent="0.3">
      <c r="A187" s="6" t="s">
        <v>124</v>
      </c>
      <c r="B187" s="7">
        <v>1560</v>
      </c>
      <c r="C187" s="7">
        <v>1564.5</v>
      </c>
      <c r="D187" s="7">
        <v>1546.599976</v>
      </c>
      <c r="E187" s="7">
        <v>1548.5500489999999</v>
      </c>
      <c r="F187" s="8">
        <v>1548.5500489999999</v>
      </c>
      <c r="G187" s="10">
        <f t="shared" si="2"/>
        <v>-4.5101714796289653E-3</v>
      </c>
    </row>
    <row r="188" spans="1:7" ht="15.6" thickBot="1" x14ac:dyDescent="0.3">
      <c r="A188" s="6" t="s">
        <v>125</v>
      </c>
      <c r="B188" s="7">
        <v>1535</v>
      </c>
      <c r="C188" s="7">
        <v>1554.8000489999999</v>
      </c>
      <c r="D188" s="7">
        <v>1535</v>
      </c>
      <c r="E188" s="7">
        <v>1546.8000489999999</v>
      </c>
      <c r="F188" s="8">
        <v>1546.8000489999999</v>
      </c>
      <c r="G188" s="10">
        <f t="shared" si="2"/>
        <v>-1.1307284352652213E-3</v>
      </c>
    </row>
    <row r="189" spans="1:7" ht="15.6" thickBot="1" x14ac:dyDescent="0.3">
      <c r="A189" s="6" t="s">
        <v>126</v>
      </c>
      <c r="B189" s="7">
        <v>1537.75</v>
      </c>
      <c r="C189" s="7">
        <v>1564.3000489999999</v>
      </c>
      <c r="D189" s="7">
        <v>1536.3000489999999</v>
      </c>
      <c r="E189" s="7">
        <v>1559.9499510000001</v>
      </c>
      <c r="F189" s="8">
        <v>1559.9499510000001</v>
      </c>
      <c r="G189" s="10">
        <f t="shared" si="2"/>
        <v>8.4654256251693889E-3</v>
      </c>
    </row>
    <row r="190" spans="1:7" ht="15.6" thickBot="1" x14ac:dyDescent="0.3">
      <c r="A190" s="6" t="s">
        <v>127</v>
      </c>
      <c r="B190" s="7">
        <v>1569</v>
      </c>
      <c r="C190" s="7">
        <v>1589</v>
      </c>
      <c r="D190" s="7">
        <v>1559.1999510000001</v>
      </c>
      <c r="E190" s="7">
        <v>1582.150024</v>
      </c>
      <c r="F190" s="8">
        <v>1582.150024</v>
      </c>
      <c r="G190" s="10">
        <f t="shared" si="2"/>
        <v>1.41309586531353E-2</v>
      </c>
    </row>
    <row r="191" spans="1:7" ht="15.6" thickBot="1" x14ac:dyDescent="0.3">
      <c r="A191" s="6" t="s">
        <v>128</v>
      </c>
      <c r="B191" s="7">
        <v>1564</v>
      </c>
      <c r="C191" s="7">
        <v>1581.6999510000001</v>
      </c>
      <c r="D191" s="7">
        <v>1558</v>
      </c>
      <c r="E191" s="7">
        <v>1559.849976</v>
      </c>
      <c r="F191" s="8">
        <v>1559.849976</v>
      </c>
      <c r="G191" s="10">
        <f t="shared" si="2"/>
        <v>-1.4195049301493293E-2</v>
      </c>
    </row>
    <row r="192" spans="1:7" ht="15.6" thickBot="1" x14ac:dyDescent="0.3">
      <c r="A192" s="6" t="s">
        <v>129</v>
      </c>
      <c r="B192" s="7">
        <v>1562</v>
      </c>
      <c r="C192" s="7">
        <v>1568.650024</v>
      </c>
      <c r="D192" s="7">
        <v>1528.9499510000001</v>
      </c>
      <c r="E192" s="7">
        <v>1551.9499510000001</v>
      </c>
      <c r="F192" s="8">
        <v>1551.9499510000001</v>
      </c>
      <c r="G192" s="10">
        <f t="shared" si="2"/>
        <v>-5.0774742320828011E-3</v>
      </c>
    </row>
    <row r="193" spans="1:7" ht="15.6" thickBot="1" x14ac:dyDescent="0.3">
      <c r="A193" s="6" t="s">
        <v>130</v>
      </c>
      <c r="B193" s="7">
        <v>1549</v>
      </c>
      <c r="C193" s="7">
        <v>1550.150024</v>
      </c>
      <c r="D193" s="7">
        <v>1530</v>
      </c>
      <c r="E193" s="7">
        <v>1533.6999510000001</v>
      </c>
      <c r="F193" s="8">
        <v>1533.6999510000001</v>
      </c>
      <c r="G193" s="10">
        <f t="shared" si="2"/>
        <v>-1.1829088448321862E-2</v>
      </c>
    </row>
    <row r="194" spans="1:7" ht="15.6" thickBot="1" x14ac:dyDescent="0.3">
      <c r="A194" s="6" t="s">
        <v>131</v>
      </c>
      <c r="B194" s="7">
        <v>1542</v>
      </c>
      <c r="C194" s="7">
        <v>1572</v>
      </c>
      <c r="D194" s="7">
        <v>1542</v>
      </c>
      <c r="E194" s="7">
        <v>1570</v>
      </c>
      <c r="F194" s="8">
        <v>1570</v>
      </c>
      <c r="G194" s="10">
        <f t="shared" si="2"/>
        <v>2.3392534634501933E-2</v>
      </c>
    </row>
    <row r="195" spans="1:7" ht="15.6" thickBot="1" x14ac:dyDescent="0.3">
      <c r="A195" s="6" t="s">
        <v>132</v>
      </c>
      <c r="B195" s="7">
        <v>1579</v>
      </c>
      <c r="C195" s="7">
        <v>1607.9499510000001</v>
      </c>
      <c r="D195" s="7">
        <v>1575</v>
      </c>
      <c r="E195" s="7">
        <v>1601.5500489999999</v>
      </c>
      <c r="F195" s="8">
        <v>1601.5500489999999</v>
      </c>
      <c r="G195" s="10">
        <f t="shared" si="2"/>
        <v>1.9896321545427517E-2</v>
      </c>
    </row>
    <row r="196" spans="1:7" ht="15.6" thickBot="1" x14ac:dyDescent="0.3">
      <c r="A196" s="6" t="s">
        <v>133</v>
      </c>
      <c r="B196" s="7">
        <v>1615.6999510000001</v>
      </c>
      <c r="C196" s="7">
        <v>1635.5</v>
      </c>
      <c r="D196" s="7">
        <v>1608</v>
      </c>
      <c r="E196" s="7">
        <v>1625.099976</v>
      </c>
      <c r="F196" s="8">
        <v>1625.099976</v>
      </c>
      <c r="G196" s="10">
        <f t="shared" ref="G196:G247" si="3">LN(E196/E195)</f>
        <v>1.459739667585958E-2</v>
      </c>
    </row>
    <row r="197" spans="1:7" ht="15.6" thickBot="1" x14ac:dyDescent="0.3">
      <c r="A197" s="6" t="s">
        <v>134</v>
      </c>
      <c r="B197" s="7">
        <v>1632</v>
      </c>
      <c r="C197" s="7">
        <v>1632</v>
      </c>
      <c r="D197" s="7">
        <v>1582</v>
      </c>
      <c r="E197" s="7">
        <v>1615.0500489999999</v>
      </c>
      <c r="F197" s="8">
        <v>1615.0500489999999</v>
      </c>
      <c r="G197" s="10">
        <f t="shared" si="3"/>
        <v>-6.2033912941876412E-3</v>
      </c>
    </row>
    <row r="198" spans="1:7" ht="15.6" thickBot="1" x14ac:dyDescent="0.3">
      <c r="A198" s="6" t="s">
        <v>135</v>
      </c>
      <c r="B198" s="7">
        <v>1597</v>
      </c>
      <c r="C198" s="7">
        <v>1606.599976</v>
      </c>
      <c r="D198" s="7">
        <v>1585.150024</v>
      </c>
      <c r="E198" s="7">
        <v>1593.849976</v>
      </c>
      <c r="F198" s="8">
        <v>1593.849976</v>
      </c>
      <c r="G198" s="10">
        <f t="shared" si="3"/>
        <v>-1.3213488290947864E-2</v>
      </c>
    </row>
    <row r="199" spans="1:7" ht="15.6" thickBot="1" x14ac:dyDescent="0.3">
      <c r="A199" s="6" t="s">
        <v>136</v>
      </c>
      <c r="B199" s="7">
        <v>1586</v>
      </c>
      <c r="C199" s="7">
        <v>1606.349976</v>
      </c>
      <c r="D199" s="7">
        <v>1583.099976</v>
      </c>
      <c r="E199" s="7">
        <v>1594.9499510000001</v>
      </c>
      <c r="F199" s="8">
        <v>1594.9499510000001</v>
      </c>
      <c r="G199" s="10">
        <f t="shared" si="3"/>
        <v>6.8989906473289266E-4</v>
      </c>
    </row>
    <row r="200" spans="1:7" ht="15.6" thickBot="1" x14ac:dyDescent="0.3">
      <c r="A200" s="6">
        <v>44206</v>
      </c>
      <c r="B200" s="7">
        <v>1583</v>
      </c>
      <c r="C200" s="7">
        <v>1589</v>
      </c>
      <c r="D200" s="7">
        <v>1565.25</v>
      </c>
      <c r="E200" s="7">
        <v>1582.6999510000001</v>
      </c>
      <c r="F200" s="8">
        <v>1582.6999510000001</v>
      </c>
      <c r="G200" s="10">
        <f t="shared" si="3"/>
        <v>-7.7101386637535557E-3</v>
      </c>
    </row>
    <row r="201" spans="1:7" ht="15.6" thickBot="1" x14ac:dyDescent="0.3">
      <c r="A201" s="6">
        <v>44296</v>
      </c>
      <c r="B201" s="7">
        <v>1589</v>
      </c>
      <c r="C201" s="7">
        <v>1601.349976</v>
      </c>
      <c r="D201" s="7">
        <v>1583.599976</v>
      </c>
      <c r="E201" s="7">
        <v>1585.75</v>
      </c>
      <c r="F201" s="8">
        <v>1585.75</v>
      </c>
      <c r="G201" s="10">
        <f t="shared" si="3"/>
        <v>1.925263134521814E-3</v>
      </c>
    </row>
    <row r="202" spans="1:7" ht="15.6" thickBot="1" x14ac:dyDescent="0.3">
      <c r="A202" s="6">
        <v>44326</v>
      </c>
      <c r="B202" s="7">
        <v>1592</v>
      </c>
      <c r="C202" s="7">
        <v>1597.5</v>
      </c>
      <c r="D202" s="7">
        <v>1576.25</v>
      </c>
      <c r="E202" s="7">
        <v>1595.4499510000001</v>
      </c>
      <c r="F202" s="8">
        <v>1595.4499510000001</v>
      </c>
      <c r="G202" s="10">
        <f t="shared" si="3"/>
        <v>6.0983158623887403E-3</v>
      </c>
    </row>
    <row r="203" spans="1:7" ht="15.6" thickBot="1" x14ac:dyDescent="0.3">
      <c r="A203" s="6">
        <v>44357</v>
      </c>
      <c r="B203" s="7">
        <v>1596</v>
      </c>
      <c r="C203" s="7">
        <v>1626.849976</v>
      </c>
      <c r="D203" s="7">
        <v>1587</v>
      </c>
      <c r="E203" s="7">
        <v>1614.900024</v>
      </c>
      <c r="F203" s="8">
        <v>1614.900024</v>
      </c>
      <c r="G203" s="10">
        <f t="shared" si="3"/>
        <v>1.2117252720227383E-2</v>
      </c>
    </row>
    <row r="204" spans="1:7" ht="15.6" thickBot="1" x14ac:dyDescent="0.3">
      <c r="A204" s="6">
        <v>44387</v>
      </c>
      <c r="B204" s="7">
        <v>1626.599976</v>
      </c>
      <c r="C204" s="7">
        <v>1627.6999510000001</v>
      </c>
      <c r="D204" s="7">
        <v>1607</v>
      </c>
      <c r="E204" s="7">
        <v>1610.5</v>
      </c>
      <c r="F204" s="8">
        <v>1610.5</v>
      </c>
      <c r="G204" s="10">
        <f t="shared" si="3"/>
        <v>-2.7283603253690277E-3</v>
      </c>
    </row>
    <row r="205" spans="1:7" ht="15.6" thickBot="1" x14ac:dyDescent="0.3">
      <c r="A205" s="6">
        <v>44418</v>
      </c>
      <c r="B205" s="7">
        <v>1612</v>
      </c>
      <c r="C205" s="7">
        <v>1622</v>
      </c>
      <c r="D205" s="7">
        <v>1600.150024</v>
      </c>
      <c r="E205" s="7">
        <v>1602.650024</v>
      </c>
      <c r="F205" s="8">
        <v>1602.650024</v>
      </c>
      <c r="G205" s="10">
        <f t="shared" si="3"/>
        <v>-4.8861656376385475E-3</v>
      </c>
    </row>
    <row r="206" spans="1:7" ht="15.6" thickBot="1" x14ac:dyDescent="0.3">
      <c r="A206" s="6">
        <v>44510</v>
      </c>
      <c r="B206" s="7">
        <v>1599.900024</v>
      </c>
      <c r="C206" s="7">
        <v>1645</v>
      </c>
      <c r="D206" s="7">
        <v>1599</v>
      </c>
      <c r="E206" s="7">
        <v>1633.8000489999999</v>
      </c>
      <c r="F206" s="8">
        <v>1633.8000489999999</v>
      </c>
      <c r="G206" s="10">
        <f t="shared" si="3"/>
        <v>1.9250095765584434E-2</v>
      </c>
    </row>
    <row r="207" spans="1:7" ht="15.6" thickBot="1" x14ac:dyDescent="0.3">
      <c r="A207" s="6">
        <v>44540</v>
      </c>
      <c r="B207" s="7">
        <v>1625</v>
      </c>
      <c r="C207" s="7">
        <v>1641.5500489999999</v>
      </c>
      <c r="D207" s="7">
        <v>1625</v>
      </c>
      <c r="E207" s="7">
        <v>1629.599976</v>
      </c>
      <c r="F207" s="8">
        <v>1629.599976</v>
      </c>
      <c r="G207" s="10">
        <f t="shared" si="3"/>
        <v>-2.5740487141440427E-3</v>
      </c>
    </row>
    <row r="208" spans="1:7" ht="15.6" thickBot="1" x14ac:dyDescent="0.3">
      <c r="A208" s="6" t="s">
        <v>137</v>
      </c>
      <c r="B208" s="7">
        <v>1637</v>
      </c>
      <c r="C208" s="7">
        <v>1648</v>
      </c>
      <c r="D208" s="7">
        <v>1630</v>
      </c>
      <c r="E208" s="7">
        <v>1639.400024</v>
      </c>
      <c r="F208" s="8">
        <v>1639.400024</v>
      </c>
      <c r="G208" s="10">
        <f t="shared" si="3"/>
        <v>5.9957646733769104E-3</v>
      </c>
    </row>
    <row r="209" spans="1:7" ht="15.6" thickBot="1" x14ac:dyDescent="0.3">
      <c r="A209" s="6" t="s">
        <v>138</v>
      </c>
      <c r="B209" s="7">
        <v>1638</v>
      </c>
      <c r="C209" s="7">
        <v>1690</v>
      </c>
      <c r="D209" s="7">
        <v>1638</v>
      </c>
      <c r="E209" s="7">
        <v>1687.400024</v>
      </c>
      <c r="F209" s="8">
        <v>1687.400024</v>
      </c>
      <c r="G209" s="10">
        <f t="shared" si="3"/>
        <v>2.8858561096158863E-2</v>
      </c>
    </row>
    <row r="210" spans="1:7" ht="15.6" thickBot="1" x14ac:dyDescent="0.3">
      <c r="A210" s="6" t="s">
        <v>139</v>
      </c>
      <c r="B210" s="7">
        <v>1705</v>
      </c>
      <c r="C210" s="7">
        <v>1725</v>
      </c>
      <c r="D210" s="7">
        <v>1667.0500489999999</v>
      </c>
      <c r="E210" s="7">
        <v>1670.3000489999999</v>
      </c>
      <c r="F210" s="8">
        <v>1670.3000489999999</v>
      </c>
      <c r="G210" s="10">
        <f t="shared" si="3"/>
        <v>-1.0185616622642441E-2</v>
      </c>
    </row>
    <row r="211" spans="1:7" ht="15.6" thickBot="1" x14ac:dyDescent="0.3">
      <c r="A211" s="6" t="s">
        <v>140</v>
      </c>
      <c r="B211" s="7">
        <v>1675.4499510000001</v>
      </c>
      <c r="C211" s="7">
        <v>1692.4499510000001</v>
      </c>
      <c r="D211" s="7">
        <v>1671</v>
      </c>
      <c r="E211" s="7">
        <v>1688.6999510000001</v>
      </c>
      <c r="F211" s="8">
        <v>1688.6999510000001</v>
      </c>
      <c r="G211" s="10">
        <f t="shared" si="3"/>
        <v>1.0955692789738299E-2</v>
      </c>
    </row>
    <row r="212" spans="1:7" ht="15.6" thickBot="1" x14ac:dyDescent="0.3">
      <c r="A212" s="6" t="s">
        <v>141</v>
      </c>
      <c r="B212" s="7">
        <v>1689.099976</v>
      </c>
      <c r="C212" s="7">
        <v>1698.75</v>
      </c>
      <c r="D212" s="7">
        <v>1664.4499510000001</v>
      </c>
      <c r="E212" s="7">
        <v>1673.849976</v>
      </c>
      <c r="F212" s="8">
        <v>1673.849976</v>
      </c>
      <c r="G212" s="10">
        <f t="shared" si="3"/>
        <v>-8.8326251600695706E-3</v>
      </c>
    </row>
    <row r="213" spans="1:7" ht="15.6" thickBot="1" x14ac:dyDescent="0.3">
      <c r="A213" s="6" t="s">
        <v>142</v>
      </c>
      <c r="B213" s="7">
        <v>1671.8000489999999</v>
      </c>
      <c r="C213" s="7">
        <v>1681.9499510000001</v>
      </c>
      <c r="D213" s="7">
        <v>1660.849976</v>
      </c>
      <c r="E213" s="7">
        <v>1676.3000489999999</v>
      </c>
      <c r="F213" s="8">
        <v>1676.3000489999999</v>
      </c>
      <c r="G213" s="10">
        <f t="shared" si="3"/>
        <v>1.4626649066588008E-3</v>
      </c>
    </row>
    <row r="214" spans="1:7" ht="15.6" thickBot="1" x14ac:dyDescent="0.3">
      <c r="A214" s="6" t="s">
        <v>143</v>
      </c>
      <c r="B214" s="7">
        <v>1680.099976</v>
      </c>
      <c r="C214" s="7">
        <v>1708</v>
      </c>
      <c r="D214" s="7">
        <v>1670.75</v>
      </c>
      <c r="E214" s="7">
        <v>1680.75</v>
      </c>
      <c r="F214" s="8">
        <v>1680.75</v>
      </c>
      <c r="G214" s="10">
        <f t="shared" si="3"/>
        <v>2.6511094808699094E-3</v>
      </c>
    </row>
    <row r="215" spans="1:7" ht="15.6" thickBot="1" x14ac:dyDescent="0.3">
      <c r="A215" s="6" t="s">
        <v>144</v>
      </c>
      <c r="B215" s="7">
        <v>1690</v>
      </c>
      <c r="C215" s="7">
        <v>1690</v>
      </c>
      <c r="D215" s="7">
        <v>1613.8000489999999</v>
      </c>
      <c r="E215" s="7">
        <v>1657</v>
      </c>
      <c r="F215" s="8">
        <v>1657</v>
      </c>
      <c r="G215" s="10">
        <f t="shared" si="3"/>
        <v>-1.4231383922583199E-2</v>
      </c>
    </row>
    <row r="216" spans="1:7" ht="15.6" thickBot="1" x14ac:dyDescent="0.3">
      <c r="A216" s="6" t="s">
        <v>145</v>
      </c>
      <c r="B216" s="7">
        <v>1650</v>
      </c>
      <c r="C216" s="7">
        <v>1673.849976</v>
      </c>
      <c r="D216" s="7">
        <v>1646.349976</v>
      </c>
      <c r="E216" s="7">
        <v>1652.75</v>
      </c>
      <c r="F216" s="8">
        <v>1652.75</v>
      </c>
      <c r="G216" s="10">
        <f t="shared" si="3"/>
        <v>-2.568171212875444E-3</v>
      </c>
    </row>
    <row r="217" spans="1:7" ht="15.6" thickBot="1" x14ac:dyDescent="0.3">
      <c r="A217" s="6" t="s">
        <v>146</v>
      </c>
      <c r="B217" s="7">
        <v>1652.75</v>
      </c>
      <c r="C217" s="7">
        <v>1665.0500489999999</v>
      </c>
      <c r="D217" s="7">
        <v>1637.3000489999999</v>
      </c>
      <c r="E217" s="7">
        <v>1642.8000489999999</v>
      </c>
      <c r="F217" s="8">
        <v>1642.8000489999999</v>
      </c>
      <c r="G217" s="10">
        <f t="shared" si="3"/>
        <v>-6.0384343041600111E-3</v>
      </c>
    </row>
    <row r="218" spans="1:7" ht="15.6" thickBot="1" x14ac:dyDescent="0.3">
      <c r="A218" s="6" t="s">
        <v>147</v>
      </c>
      <c r="B218" s="7">
        <v>1650</v>
      </c>
      <c r="C218" s="7">
        <v>1650</v>
      </c>
      <c r="D218" s="7">
        <v>1587.150024</v>
      </c>
      <c r="E218" s="7">
        <v>1593.599976</v>
      </c>
      <c r="F218" s="8">
        <v>1593.599976</v>
      </c>
      <c r="G218" s="10">
        <f t="shared" si="3"/>
        <v>-3.0406540139434821E-2</v>
      </c>
    </row>
    <row r="219" spans="1:7" ht="15.6" thickBot="1" x14ac:dyDescent="0.3">
      <c r="A219" s="6" t="s">
        <v>148</v>
      </c>
      <c r="B219" s="7">
        <v>1590</v>
      </c>
      <c r="C219" s="7">
        <v>1602</v>
      </c>
      <c r="D219" s="7">
        <v>1560</v>
      </c>
      <c r="E219" s="7">
        <v>1582.849976</v>
      </c>
      <c r="F219" s="8">
        <v>1582.849976</v>
      </c>
      <c r="G219" s="10">
        <f t="shared" si="3"/>
        <v>-6.7685883322156498E-3</v>
      </c>
    </row>
    <row r="220" spans="1:7" ht="15.6" thickBot="1" x14ac:dyDescent="0.3">
      <c r="A220" s="6">
        <v>44207</v>
      </c>
      <c r="B220" s="7">
        <v>1585</v>
      </c>
      <c r="C220" s="7">
        <v>1611</v>
      </c>
      <c r="D220" s="7">
        <v>1583.5500489999999</v>
      </c>
      <c r="E220" s="7">
        <v>1605.3000489999999</v>
      </c>
      <c r="F220" s="8">
        <v>1605.3000489999999</v>
      </c>
      <c r="G220" s="10">
        <f t="shared" si="3"/>
        <v>1.4083681071380734E-2</v>
      </c>
    </row>
    <row r="221" spans="1:7" ht="15.6" thickBot="1" x14ac:dyDescent="0.3">
      <c r="A221" s="6">
        <v>44238</v>
      </c>
      <c r="B221" s="7">
        <v>1606</v>
      </c>
      <c r="C221" s="7">
        <v>1622</v>
      </c>
      <c r="D221" s="7">
        <v>1600.0500489999999</v>
      </c>
      <c r="E221" s="7">
        <v>1606.75</v>
      </c>
      <c r="F221" s="8">
        <v>1606.75</v>
      </c>
      <c r="G221" s="10">
        <f t="shared" si="3"/>
        <v>9.0281974213791332E-4</v>
      </c>
    </row>
    <row r="222" spans="1:7" ht="15.6" thickBot="1" x14ac:dyDescent="0.3">
      <c r="A222" s="6">
        <v>44266</v>
      </c>
      <c r="B222" s="7">
        <v>1605.099976</v>
      </c>
      <c r="C222" s="7">
        <v>1609.900024</v>
      </c>
      <c r="D222" s="7">
        <v>1575.5500489999999</v>
      </c>
      <c r="E222" s="7">
        <v>1581.4499510000001</v>
      </c>
      <c r="F222" s="8">
        <v>1581.4499510000001</v>
      </c>
      <c r="G222" s="10">
        <f t="shared" si="3"/>
        <v>-1.5871388544551036E-2</v>
      </c>
    </row>
    <row r="223" spans="1:7" ht="15.6" thickBot="1" x14ac:dyDescent="0.3">
      <c r="A223" s="6">
        <v>44297</v>
      </c>
      <c r="B223" s="7">
        <v>1595</v>
      </c>
      <c r="C223" s="7">
        <v>1597.849976</v>
      </c>
      <c r="D223" s="7">
        <v>1590.099976</v>
      </c>
      <c r="E223" s="7">
        <v>1593.9499510000001</v>
      </c>
      <c r="F223" s="8">
        <v>1593.9499510000001</v>
      </c>
      <c r="G223" s="10">
        <f t="shared" si="3"/>
        <v>7.8730647814933118E-3</v>
      </c>
    </row>
    <row r="224" spans="1:7" ht="15.6" thickBot="1" x14ac:dyDescent="0.3">
      <c r="A224" s="6">
        <v>44419</v>
      </c>
      <c r="B224" s="7">
        <v>1592.099976</v>
      </c>
      <c r="C224" s="7">
        <v>1604.6999510000001</v>
      </c>
      <c r="D224" s="7">
        <v>1570.4499510000001</v>
      </c>
      <c r="E224" s="7">
        <v>1600.25</v>
      </c>
      <c r="F224" s="8">
        <v>1600.25</v>
      </c>
      <c r="G224" s="10">
        <f t="shared" si="3"/>
        <v>3.9446855337748011E-3</v>
      </c>
    </row>
    <row r="225" spans="1:7" ht="15.6" thickBot="1" x14ac:dyDescent="0.3">
      <c r="A225" s="6">
        <v>44450</v>
      </c>
      <c r="B225" s="7">
        <v>1594.599976</v>
      </c>
      <c r="C225" s="7">
        <v>1594.599976</v>
      </c>
      <c r="D225" s="7">
        <v>1569.0500489999999</v>
      </c>
      <c r="E225" s="7">
        <v>1572.25</v>
      </c>
      <c r="F225" s="8">
        <v>1572.25</v>
      </c>
      <c r="G225" s="10">
        <f t="shared" si="3"/>
        <v>-1.7652152598500066E-2</v>
      </c>
    </row>
    <row r="226" spans="1:7" ht="15.6" thickBot="1" x14ac:dyDescent="0.3">
      <c r="A226" s="6">
        <v>44480</v>
      </c>
      <c r="B226" s="7">
        <v>1568</v>
      </c>
      <c r="C226" s="7">
        <v>1569</v>
      </c>
      <c r="D226" s="7">
        <v>1550</v>
      </c>
      <c r="E226" s="7">
        <v>1555.25</v>
      </c>
      <c r="F226" s="8">
        <v>1555.25</v>
      </c>
      <c r="G226" s="10">
        <f t="shared" si="3"/>
        <v>-1.0871410028483557E-2</v>
      </c>
    </row>
    <row r="227" spans="1:7" ht="15.6" thickBot="1" x14ac:dyDescent="0.3">
      <c r="A227" s="6">
        <v>44511</v>
      </c>
      <c r="B227" s="7">
        <v>1550.0500489999999</v>
      </c>
      <c r="C227" s="7">
        <v>1554.900024</v>
      </c>
      <c r="D227" s="7">
        <v>1535.599976</v>
      </c>
      <c r="E227" s="7">
        <v>1548.3000489999999</v>
      </c>
      <c r="F227" s="8">
        <v>1548.3000489999999</v>
      </c>
      <c r="G227" s="10">
        <f t="shared" si="3"/>
        <v>-4.4787179247249885E-3</v>
      </c>
    </row>
    <row r="228" spans="1:7" ht="15.6" thickBot="1" x14ac:dyDescent="0.3">
      <c r="A228" s="6">
        <v>44541</v>
      </c>
      <c r="B228" s="7">
        <v>1550</v>
      </c>
      <c r="C228" s="7">
        <v>1559.0500489999999</v>
      </c>
      <c r="D228" s="7">
        <v>1545.0500489999999</v>
      </c>
      <c r="E228" s="7">
        <v>1553</v>
      </c>
      <c r="F228" s="8">
        <v>1553</v>
      </c>
      <c r="G228" s="10">
        <f t="shared" si="3"/>
        <v>3.0309576782829748E-3</v>
      </c>
    </row>
    <row r="229" spans="1:7" ht="15.6" thickBot="1" x14ac:dyDescent="0.3">
      <c r="A229" s="6" t="s">
        <v>149</v>
      </c>
      <c r="B229" s="7">
        <v>1562.099976</v>
      </c>
      <c r="C229" s="7">
        <v>1571.849976</v>
      </c>
      <c r="D229" s="7">
        <v>1554.400024</v>
      </c>
      <c r="E229" s="7">
        <v>1557.25</v>
      </c>
      <c r="F229" s="8">
        <v>1557.25</v>
      </c>
      <c r="G229" s="10">
        <f t="shared" si="3"/>
        <v>2.7329009855677731E-3</v>
      </c>
    </row>
    <row r="230" spans="1:7" ht="15.6" thickBot="1" x14ac:dyDescent="0.3">
      <c r="A230" s="6" t="s">
        <v>150</v>
      </c>
      <c r="B230" s="7">
        <v>1555</v>
      </c>
      <c r="C230" s="7">
        <v>1557.1999510000001</v>
      </c>
      <c r="D230" s="7">
        <v>1541.599976</v>
      </c>
      <c r="E230" s="7">
        <v>1548</v>
      </c>
      <c r="F230" s="8">
        <v>1548</v>
      </c>
      <c r="G230" s="10">
        <f t="shared" si="3"/>
        <v>-5.9576699845825098E-3</v>
      </c>
    </row>
    <row r="231" spans="1:7" ht="15.6" thickBot="1" x14ac:dyDescent="0.3">
      <c r="A231" s="6" t="s">
        <v>151</v>
      </c>
      <c r="B231" s="7">
        <v>1536.900024</v>
      </c>
      <c r="C231" s="7">
        <v>1544</v>
      </c>
      <c r="D231" s="7">
        <v>1528.5</v>
      </c>
      <c r="E231" s="7">
        <v>1530.8000489999999</v>
      </c>
      <c r="F231" s="8">
        <v>1530.8000489999999</v>
      </c>
      <c r="G231" s="10">
        <f t="shared" si="3"/>
        <v>-1.117326858871889E-2</v>
      </c>
    </row>
    <row r="232" spans="1:7" ht="15.6" thickBot="1" x14ac:dyDescent="0.3">
      <c r="A232" s="6" t="s">
        <v>152</v>
      </c>
      <c r="B232" s="7">
        <v>1526.0500489999999</v>
      </c>
      <c r="C232" s="7">
        <v>1543.5</v>
      </c>
      <c r="D232" s="7">
        <v>1525.25</v>
      </c>
      <c r="E232" s="7">
        <v>1539.400024</v>
      </c>
      <c r="F232" s="8">
        <v>1539.400024</v>
      </c>
      <c r="G232" s="10">
        <f t="shared" si="3"/>
        <v>5.6022391297531685E-3</v>
      </c>
    </row>
    <row r="233" spans="1:7" ht="15.6" thickBot="1" x14ac:dyDescent="0.3">
      <c r="A233" s="6" t="s">
        <v>153</v>
      </c>
      <c r="B233" s="7">
        <v>1546</v>
      </c>
      <c r="C233" s="7">
        <v>1552.6999510000001</v>
      </c>
      <c r="D233" s="7">
        <v>1499.0500489999999</v>
      </c>
      <c r="E233" s="7">
        <v>1515.349976</v>
      </c>
      <c r="F233" s="8">
        <v>1515.349976</v>
      </c>
      <c r="G233" s="10">
        <f t="shared" si="3"/>
        <v>-1.5746326164579976E-2</v>
      </c>
    </row>
    <row r="234" spans="1:7" ht="15.6" thickBot="1" x14ac:dyDescent="0.3">
      <c r="A234" s="6" t="s">
        <v>154</v>
      </c>
      <c r="B234" s="7">
        <v>1502</v>
      </c>
      <c r="C234" s="7">
        <v>1527.8000489999999</v>
      </c>
      <c r="D234" s="7">
        <v>1496.349976</v>
      </c>
      <c r="E234" s="7">
        <v>1515.5500489999999</v>
      </c>
      <c r="F234" s="8">
        <v>1515.5500489999999</v>
      </c>
      <c r="G234" s="10">
        <f t="shared" si="3"/>
        <v>1.3202217073498125E-4</v>
      </c>
    </row>
    <row r="235" spans="1:7" ht="15.6" thickBot="1" x14ac:dyDescent="0.3">
      <c r="A235" s="6" t="s">
        <v>155</v>
      </c>
      <c r="B235" s="7">
        <v>1524</v>
      </c>
      <c r="C235" s="7">
        <v>1536.349976</v>
      </c>
      <c r="D235" s="7">
        <v>1514.0500489999999</v>
      </c>
      <c r="E235" s="7">
        <v>1518.0500489999999</v>
      </c>
      <c r="F235" s="8">
        <v>1518.0500489999999</v>
      </c>
      <c r="G235" s="10">
        <f t="shared" si="3"/>
        <v>1.6482070709343719E-3</v>
      </c>
    </row>
    <row r="236" spans="1:7" ht="15.6" thickBot="1" x14ac:dyDescent="0.3">
      <c r="A236" s="6" t="s">
        <v>156</v>
      </c>
      <c r="B236" s="7">
        <v>1514.8000489999999</v>
      </c>
      <c r="C236" s="7">
        <v>1533.3000489999999</v>
      </c>
      <c r="D236" s="7">
        <v>1507</v>
      </c>
      <c r="E236" s="7">
        <v>1525.9499510000001</v>
      </c>
      <c r="F236" s="8">
        <v>1525.9499510000001</v>
      </c>
      <c r="G236" s="10">
        <f t="shared" si="3"/>
        <v>5.1904860289265012E-3</v>
      </c>
    </row>
    <row r="237" spans="1:7" ht="15.6" thickBot="1" x14ac:dyDescent="0.3">
      <c r="A237" s="6" t="s">
        <v>157</v>
      </c>
      <c r="B237" s="7">
        <v>1500</v>
      </c>
      <c r="C237" s="7">
        <v>1506.6999510000001</v>
      </c>
      <c r="D237" s="7">
        <v>1485</v>
      </c>
      <c r="E237" s="7">
        <v>1489.900024</v>
      </c>
      <c r="F237" s="8">
        <v>1489.900024</v>
      </c>
      <c r="G237" s="10">
        <f t="shared" si="3"/>
        <v>-2.3908115094965599E-2</v>
      </c>
    </row>
    <row r="238" spans="1:7" ht="15.6" thickBot="1" x14ac:dyDescent="0.3">
      <c r="A238" s="6" t="s">
        <v>158</v>
      </c>
      <c r="B238" s="7">
        <v>1494.8000489999999</v>
      </c>
      <c r="C238" s="7">
        <v>1507.650024</v>
      </c>
      <c r="D238" s="7">
        <v>1462</v>
      </c>
      <c r="E238" s="7">
        <v>1501.25</v>
      </c>
      <c r="F238" s="8">
        <v>1501.25</v>
      </c>
      <c r="G238" s="10">
        <f t="shared" si="3"/>
        <v>7.589074692436343E-3</v>
      </c>
    </row>
    <row r="239" spans="1:7" ht="15.6" thickBot="1" x14ac:dyDescent="0.3">
      <c r="A239" s="6" t="s">
        <v>159</v>
      </c>
      <c r="B239" s="7">
        <v>1495</v>
      </c>
      <c r="C239" s="7">
        <v>1529</v>
      </c>
      <c r="D239" s="7">
        <v>1486.5500489999999</v>
      </c>
      <c r="E239" s="7">
        <v>1493.5500489999999</v>
      </c>
      <c r="F239" s="8">
        <v>1493.5500489999999</v>
      </c>
      <c r="G239" s="10">
        <f t="shared" si="3"/>
        <v>-5.1422250842509485E-3</v>
      </c>
    </row>
    <row r="240" spans="1:7" ht="15.6" thickBot="1" x14ac:dyDescent="0.3">
      <c r="A240" s="6">
        <v>44208</v>
      </c>
      <c r="B240" s="7">
        <v>1495</v>
      </c>
      <c r="C240" s="7">
        <v>1507.0500489999999</v>
      </c>
      <c r="D240" s="7">
        <v>1489.099976</v>
      </c>
      <c r="E240" s="7">
        <v>1504.650024</v>
      </c>
      <c r="F240" s="8">
        <v>1504.650024</v>
      </c>
      <c r="G240" s="10">
        <f t="shared" si="3"/>
        <v>7.4044596382147037E-3</v>
      </c>
    </row>
    <row r="241" spans="1:7" ht="15.6" thickBot="1" x14ac:dyDescent="0.3">
      <c r="A241" s="6">
        <v>44239</v>
      </c>
      <c r="B241" s="7">
        <v>1504.5</v>
      </c>
      <c r="C241" s="7">
        <v>1528.8000489999999</v>
      </c>
      <c r="D241" s="7">
        <v>1500</v>
      </c>
      <c r="E241" s="7">
        <v>1525.75</v>
      </c>
      <c r="F241" s="8">
        <v>1525.75</v>
      </c>
      <c r="G241" s="10">
        <f t="shared" si="3"/>
        <v>1.3925763476447254E-2</v>
      </c>
    </row>
    <row r="242" spans="1:7" ht="15.6" thickBot="1" x14ac:dyDescent="0.3">
      <c r="A242" s="6">
        <v>44267</v>
      </c>
      <c r="B242" s="7">
        <v>1525.8000489999999</v>
      </c>
      <c r="C242" s="7">
        <v>1535.9499510000001</v>
      </c>
      <c r="D242" s="7">
        <v>1507.0500489999999</v>
      </c>
      <c r="E242" s="7">
        <v>1513.5500489999999</v>
      </c>
      <c r="F242" s="8">
        <v>1513.5500489999999</v>
      </c>
      <c r="G242" s="10">
        <f t="shared" si="3"/>
        <v>-8.0281751250388615E-3</v>
      </c>
    </row>
    <row r="243" spans="1:7" ht="15.6" thickBot="1" x14ac:dyDescent="0.3">
      <c r="A243" s="6">
        <v>44359</v>
      </c>
      <c r="B243" s="7">
        <v>1513</v>
      </c>
      <c r="C243" s="7">
        <v>1518.8000489999999</v>
      </c>
      <c r="D243" s="7">
        <v>1497.349976</v>
      </c>
      <c r="E243" s="7">
        <v>1503.8000489999999</v>
      </c>
      <c r="F243" s="8">
        <v>1503.8000489999999</v>
      </c>
      <c r="G243" s="10">
        <f t="shared" si="3"/>
        <v>-6.4626467715193231E-3</v>
      </c>
    </row>
    <row r="244" spans="1:7" ht="15.6" thickBot="1" x14ac:dyDescent="0.3">
      <c r="A244" s="6">
        <v>44389</v>
      </c>
      <c r="B244" s="7">
        <v>1513.9499510000001</v>
      </c>
      <c r="C244" s="7">
        <v>1532</v>
      </c>
      <c r="D244" s="7">
        <v>1509.900024</v>
      </c>
      <c r="E244" s="7">
        <v>1525.6999510000001</v>
      </c>
      <c r="F244" s="8">
        <v>1525.6999510000001</v>
      </c>
      <c r="G244" s="10">
        <f t="shared" si="3"/>
        <v>1.4458018474704126E-2</v>
      </c>
    </row>
    <row r="245" spans="1:7" ht="15.6" thickBot="1" x14ac:dyDescent="0.3">
      <c r="A245" s="6">
        <v>44420</v>
      </c>
      <c r="B245" s="7">
        <v>1536</v>
      </c>
      <c r="C245" s="7">
        <v>1555.0500489999999</v>
      </c>
      <c r="D245" s="7">
        <v>1534</v>
      </c>
      <c r="E245" s="7">
        <v>1553.8000489999999</v>
      </c>
      <c r="F245" s="8">
        <v>1553.8000489999999</v>
      </c>
      <c r="G245" s="10">
        <f t="shared" si="3"/>
        <v>1.825028604915957E-2</v>
      </c>
    </row>
    <row r="246" spans="1:7" ht="15.6" thickBot="1" x14ac:dyDescent="0.3">
      <c r="A246" s="6">
        <v>44451</v>
      </c>
      <c r="B246" s="7">
        <v>1545.1999510000001</v>
      </c>
      <c r="C246" s="7">
        <v>1554.6999510000001</v>
      </c>
      <c r="D246" s="7">
        <v>1522</v>
      </c>
      <c r="E246" s="7">
        <v>1526.849976</v>
      </c>
      <c r="F246" s="8">
        <v>1526.849976</v>
      </c>
      <c r="G246" s="10">
        <f t="shared" si="3"/>
        <v>-1.7496801204088062E-2</v>
      </c>
    </row>
    <row r="247" spans="1:7" ht="15.6" thickBot="1" x14ac:dyDescent="0.3">
      <c r="A247" s="11">
        <v>44481</v>
      </c>
      <c r="B247" s="12">
        <v>1524.900024</v>
      </c>
      <c r="C247" s="12">
        <v>1528</v>
      </c>
      <c r="D247" s="12">
        <v>1508.4499510000001</v>
      </c>
      <c r="E247" s="12">
        <v>1522.5500489999999</v>
      </c>
      <c r="F247" s="13">
        <v>1522.5500489999999</v>
      </c>
      <c r="G247" s="10">
        <f t="shared" si="3"/>
        <v>-2.8201808976681219E-3</v>
      </c>
    </row>
  </sheetData>
  <mergeCells count="12">
    <mergeCell ref="I16:L18"/>
    <mergeCell ref="M16:M18"/>
    <mergeCell ref="I19:L21"/>
    <mergeCell ref="M19:M21"/>
    <mergeCell ref="I22:L24"/>
    <mergeCell ref="M22:M24"/>
    <mergeCell ref="M7:M9"/>
    <mergeCell ref="I13:L15"/>
    <mergeCell ref="M13:M15"/>
    <mergeCell ref="I7:L9"/>
    <mergeCell ref="I10:L12"/>
    <mergeCell ref="M10:M12"/>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DDD0-698B-47EA-88E5-4A8AE0996811}">
  <dimension ref="A1:M247"/>
  <sheetViews>
    <sheetView workbookViewId="0">
      <selection activeCell="H10" sqref="H10"/>
    </sheetView>
  </sheetViews>
  <sheetFormatPr defaultRowHeight="15" x14ac:dyDescent="0.25"/>
  <cols>
    <col min="1" max="1" width="12.5546875" style="17" customWidth="1"/>
    <col min="2" max="2" width="14.77734375" style="17" customWidth="1"/>
    <col min="3" max="3" width="14.44140625" style="17" customWidth="1"/>
    <col min="4" max="4" width="16.5546875" style="17" customWidth="1"/>
    <col min="5" max="5" width="18.77734375" style="17" customWidth="1"/>
    <col min="6" max="6" width="20.6640625" style="17" customWidth="1"/>
    <col min="7" max="7" width="16.44140625" style="17" customWidth="1"/>
    <col min="8" max="8" width="17.6640625" style="17" customWidth="1"/>
    <col min="9" max="12" width="8.88671875" style="17"/>
    <col min="13" max="13" width="17.77734375" style="17" customWidth="1"/>
    <col min="14" max="16384" width="8.88671875" style="17"/>
  </cols>
  <sheetData>
    <row r="1" spans="1:13" ht="15.6" thickBot="1" x14ac:dyDescent="0.3">
      <c r="A1" s="14" t="s">
        <v>8</v>
      </c>
      <c r="B1" s="15" t="s">
        <v>9</v>
      </c>
      <c r="C1" s="15" t="s">
        <v>10</v>
      </c>
      <c r="D1" s="15" t="s">
        <v>11</v>
      </c>
      <c r="E1" s="15" t="s">
        <v>12</v>
      </c>
      <c r="F1" s="16" t="s">
        <v>13</v>
      </c>
      <c r="G1" s="15" t="s">
        <v>173</v>
      </c>
    </row>
    <row r="2" spans="1:13" ht="15.6" thickBot="1" x14ac:dyDescent="0.3">
      <c r="A2" s="18" t="s">
        <v>14</v>
      </c>
      <c r="B2" s="7">
        <v>98</v>
      </c>
      <c r="C2" s="7">
        <v>102.550003</v>
      </c>
      <c r="D2" s="7">
        <v>97.449996999999996</v>
      </c>
      <c r="E2" s="7">
        <v>101.5</v>
      </c>
      <c r="F2" s="8">
        <v>94.746841000000003</v>
      </c>
      <c r="G2" s="19">
        <v>0</v>
      </c>
    </row>
    <row r="3" spans="1:13" ht="15.6" thickBot="1" x14ac:dyDescent="0.3">
      <c r="A3" s="18" t="s">
        <v>15</v>
      </c>
      <c r="B3" s="7">
        <v>102.5</v>
      </c>
      <c r="C3" s="7">
        <v>102.5</v>
      </c>
      <c r="D3" s="7">
        <v>99.199996999999996</v>
      </c>
      <c r="E3" s="7">
        <v>100.449997</v>
      </c>
      <c r="F3" s="8">
        <v>93.766707999999994</v>
      </c>
      <c r="G3" s="7">
        <f>LN(E3/E2)</f>
        <v>-1.039873708650384E-2</v>
      </c>
    </row>
    <row r="4" spans="1:13" ht="15.6" thickBot="1" x14ac:dyDescent="0.3">
      <c r="A4" s="18" t="s">
        <v>16</v>
      </c>
      <c r="B4" s="7">
        <v>101.900002</v>
      </c>
      <c r="C4" s="7">
        <v>103.599998</v>
      </c>
      <c r="D4" s="7">
        <v>100.650002</v>
      </c>
      <c r="E4" s="7">
        <v>102.900002</v>
      </c>
      <c r="F4" s="8">
        <v>96.053696000000002</v>
      </c>
      <c r="G4" s="7">
        <f t="shared" ref="G4:G67" si="0">LN(E4/E3)</f>
        <v>2.4097600881011521E-2</v>
      </c>
    </row>
    <row r="5" spans="1:13" ht="15.6" thickBot="1" x14ac:dyDescent="0.3">
      <c r="A5" s="18" t="s">
        <v>17</v>
      </c>
      <c r="B5" s="7">
        <v>105.099998</v>
      </c>
      <c r="C5" s="7">
        <v>105.599998</v>
      </c>
      <c r="D5" s="7">
        <v>100.699997</v>
      </c>
      <c r="E5" s="7">
        <v>101.5</v>
      </c>
      <c r="F5" s="8">
        <v>94.746841000000003</v>
      </c>
      <c r="G5" s="7">
        <f t="shared" si="0"/>
        <v>-1.3698863794507687E-2</v>
      </c>
    </row>
    <row r="6" spans="1:13" ht="15.6" thickBot="1" x14ac:dyDescent="0.3">
      <c r="A6" s="18" t="s">
        <v>18</v>
      </c>
      <c r="B6" s="7">
        <v>101.5</v>
      </c>
      <c r="C6" s="7">
        <v>102.300003</v>
      </c>
      <c r="D6" s="7">
        <v>98.150002000000001</v>
      </c>
      <c r="E6" s="7">
        <v>99</v>
      </c>
      <c r="F6" s="8">
        <v>92.413177000000005</v>
      </c>
      <c r="G6" s="7">
        <f t="shared" si="0"/>
        <v>-2.4938948347252066E-2</v>
      </c>
    </row>
    <row r="7" spans="1:13" ht="15.6" thickBot="1" x14ac:dyDescent="0.3">
      <c r="A7" s="18" t="s">
        <v>19</v>
      </c>
      <c r="B7" s="7">
        <v>98.900002000000001</v>
      </c>
      <c r="C7" s="7">
        <v>98.949996999999996</v>
      </c>
      <c r="D7" s="7">
        <v>88.949996999999996</v>
      </c>
      <c r="E7" s="7">
        <v>89.849997999999999</v>
      </c>
      <c r="F7" s="8">
        <v>83.871964000000006</v>
      </c>
      <c r="G7" s="7">
        <f t="shared" si="0"/>
        <v>-9.6978259164343286E-2</v>
      </c>
      <c r="I7" s="87" t="s">
        <v>177</v>
      </c>
      <c r="J7" s="90"/>
      <c r="K7" s="90"/>
      <c r="L7" s="90"/>
      <c r="M7" s="86">
        <f>AVERAGE(E2:E247)</f>
        <v>119.8119917723577</v>
      </c>
    </row>
    <row r="8" spans="1:13" ht="15.6" thickBot="1" x14ac:dyDescent="0.3">
      <c r="A8" s="18" t="s">
        <v>20</v>
      </c>
      <c r="B8" s="7">
        <v>89.050003000000004</v>
      </c>
      <c r="C8" s="7">
        <v>92.300003000000004</v>
      </c>
      <c r="D8" s="7">
        <v>86.599997999999999</v>
      </c>
      <c r="E8" s="7">
        <v>90.550003000000004</v>
      </c>
      <c r="F8" s="8">
        <v>84.525390999999999</v>
      </c>
      <c r="G8" s="7">
        <f t="shared" si="0"/>
        <v>7.7606264900421445E-3</v>
      </c>
      <c r="I8" s="90"/>
      <c r="J8" s="90"/>
      <c r="K8" s="90"/>
      <c r="L8" s="90"/>
      <c r="M8" s="86"/>
    </row>
    <row r="9" spans="1:13" ht="15.6" thickBot="1" x14ac:dyDescent="0.3">
      <c r="A9" s="18" t="s">
        <v>21</v>
      </c>
      <c r="B9" s="7">
        <v>90.5</v>
      </c>
      <c r="C9" s="7">
        <v>91.300003000000004</v>
      </c>
      <c r="D9" s="7">
        <v>88.300003000000004</v>
      </c>
      <c r="E9" s="7">
        <v>90.800003000000004</v>
      </c>
      <c r="F9" s="8">
        <v>84.758758999999998</v>
      </c>
      <c r="G9" s="7">
        <f t="shared" si="0"/>
        <v>2.7571011866057669E-3</v>
      </c>
      <c r="I9" s="90"/>
      <c r="J9" s="90"/>
      <c r="K9" s="90"/>
      <c r="L9" s="90"/>
      <c r="M9" s="86"/>
    </row>
    <row r="10" spans="1:13" ht="15.6" thickBot="1" x14ac:dyDescent="0.3">
      <c r="A10" s="18" t="s">
        <v>22</v>
      </c>
      <c r="B10" s="7">
        <v>92.5</v>
      </c>
      <c r="C10" s="7">
        <v>95.5</v>
      </c>
      <c r="D10" s="7">
        <v>92.150002000000001</v>
      </c>
      <c r="E10" s="7">
        <v>93.150002000000001</v>
      </c>
      <c r="F10" s="8">
        <v>86.952408000000005</v>
      </c>
      <c r="G10" s="7">
        <f t="shared" si="0"/>
        <v>2.5551799871448636E-2</v>
      </c>
      <c r="I10" s="87" t="s">
        <v>164</v>
      </c>
      <c r="J10" s="88"/>
      <c r="K10" s="88"/>
      <c r="L10" s="88"/>
      <c r="M10" s="91">
        <f>AVERAGE(G2:G247)</f>
        <v>1.5207655416227459E-3</v>
      </c>
    </row>
    <row r="11" spans="1:13" ht="15.6" thickBot="1" x14ac:dyDescent="0.3">
      <c r="A11" s="18" t="s">
        <v>23</v>
      </c>
      <c r="B11" s="7">
        <v>94</v>
      </c>
      <c r="C11" s="7">
        <v>95.150002000000001</v>
      </c>
      <c r="D11" s="7">
        <v>93.300003000000004</v>
      </c>
      <c r="E11" s="7">
        <v>93.800003000000004</v>
      </c>
      <c r="F11" s="8">
        <v>87.559157999999996</v>
      </c>
      <c r="G11" s="7">
        <f t="shared" si="0"/>
        <v>6.9537694767776905E-3</v>
      </c>
      <c r="I11" s="88"/>
      <c r="J11" s="88"/>
      <c r="K11" s="88"/>
      <c r="L11" s="88"/>
      <c r="M11" s="91"/>
    </row>
    <row r="12" spans="1:13" ht="15.6" thickBot="1" x14ac:dyDescent="0.3">
      <c r="A12" s="18" t="s">
        <v>24</v>
      </c>
      <c r="B12" s="7">
        <v>94.199996999999996</v>
      </c>
      <c r="C12" s="7">
        <v>94.650002000000001</v>
      </c>
      <c r="D12" s="7">
        <v>92</v>
      </c>
      <c r="E12" s="7">
        <v>93.150002000000001</v>
      </c>
      <c r="F12" s="8">
        <v>86.952408000000005</v>
      </c>
      <c r="G12" s="7">
        <f t="shared" si="0"/>
        <v>-6.953769476777655E-3</v>
      </c>
      <c r="I12" s="88"/>
      <c r="J12" s="88"/>
      <c r="K12" s="88"/>
      <c r="L12" s="88"/>
      <c r="M12" s="91"/>
    </row>
    <row r="13" spans="1:13" ht="15.6" thickBot="1" x14ac:dyDescent="0.3">
      <c r="A13" s="18" t="s">
        <v>25</v>
      </c>
      <c r="B13" s="7">
        <v>93.5</v>
      </c>
      <c r="C13" s="7">
        <v>94.5</v>
      </c>
      <c r="D13" s="7">
        <v>92.75</v>
      </c>
      <c r="E13" s="7">
        <v>93.25</v>
      </c>
      <c r="F13" s="8">
        <v>87.045745999999994</v>
      </c>
      <c r="G13" s="7">
        <f t="shared" si="0"/>
        <v>1.0729400055814703E-3</v>
      </c>
      <c r="I13" s="87" t="s">
        <v>163</v>
      </c>
      <c r="J13" s="88"/>
      <c r="K13" s="88"/>
      <c r="L13" s="88"/>
      <c r="M13" s="89">
        <f>VAR(E2:E247)</f>
        <v>391.6434522896397</v>
      </c>
    </row>
    <row r="14" spans="1:13" ht="15.6" thickBot="1" x14ac:dyDescent="0.3">
      <c r="A14" s="18" t="s">
        <v>26</v>
      </c>
      <c r="B14" s="7">
        <v>93.300003000000004</v>
      </c>
      <c r="C14" s="7">
        <v>95.550003000000004</v>
      </c>
      <c r="D14" s="7">
        <v>92.550003000000004</v>
      </c>
      <c r="E14" s="7">
        <v>93.050003000000004</v>
      </c>
      <c r="F14" s="8">
        <v>86.859054999999998</v>
      </c>
      <c r="G14" s="7">
        <f t="shared" si="0"/>
        <v>-2.1470431949348386E-3</v>
      </c>
      <c r="I14" s="88"/>
      <c r="J14" s="88"/>
      <c r="K14" s="88"/>
      <c r="L14" s="88"/>
      <c r="M14" s="89"/>
    </row>
    <row r="15" spans="1:13" ht="15.6" thickBot="1" x14ac:dyDescent="0.3">
      <c r="A15" s="6">
        <v>44197</v>
      </c>
      <c r="B15" s="7">
        <v>93.75</v>
      </c>
      <c r="C15" s="7">
        <v>94.449996999999996</v>
      </c>
      <c r="D15" s="7">
        <v>93</v>
      </c>
      <c r="E15" s="7">
        <v>93.199996999999996</v>
      </c>
      <c r="F15" s="8">
        <v>86.999069000000006</v>
      </c>
      <c r="G15" s="7">
        <f t="shared" si="0"/>
        <v>1.6106741737136989E-3</v>
      </c>
      <c r="I15" s="88"/>
      <c r="J15" s="88"/>
      <c r="K15" s="88"/>
      <c r="L15" s="88"/>
      <c r="M15" s="89"/>
    </row>
    <row r="16" spans="1:13" ht="15.6" thickBot="1" x14ac:dyDescent="0.3">
      <c r="A16" s="6">
        <v>44287</v>
      </c>
      <c r="B16" s="7">
        <v>94.050003000000004</v>
      </c>
      <c r="C16" s="7">
        <v>97.300003000000004</v>
      </c>
      <c r="D16" s="7">
        <v>93.699996999999996</v>
      </c>
      <c r="E16" s="7">
        <v>96.949996999999996</v>
      </c>
      <c r="F16" s="8">
        <v>90.499572999999998</v>
      </c>
      <c r="G16" s="7">
        <f t="shared" si="0"/>
        <v>3.9447661242171063E-2</v>
      </c>
      <c r="I16" s="87" t="s">
        <v>174</v>
      </c>
      <c r="J16" s="92"/>
      <c r="K16" s="92"/>
      <c r="L16" s="92"/>
      <c r="M16" s="93">
        <f>VAR(G2:G247)</f>
        <v>5.4350700943151561E-4</v>
      </c>
    </row>
    <row r="17" spans="1:13" ht="15.6" thickBot="1" x14ac:dyDescent="0.3">
      <c r="A17" s="6">
        <v>44317</v>
      </c>
      <c r="B17" s="7">
        <v>96.5</v>
      </c>
      <c r="C17" s="7">
        <v>96.5</v>
      </c>
      <c r="D17" s="7">
        <v>94.349997999999999</v>
      </c>
      <c r="E17" s="7">
        <v>94.949996999999996</v>
      </c>
      <c r="F17" s="8">
        <v>88.632637000000003</v>
      </c>
      <c r="G17" s="7">
        <f t="shared" si="0"/>
        <v>-2.0844945082157125E-2</v>
      </c>
      <c r="I17" s="92"/>
      <c r="J17" s="92"/>
      <c r="K17" s="92"/>
      <c r="L17" s="92"/>
      <c r="M17" s="93"/>
    </row>
    <row r="18" spans="1:13" ht="15.6" thickBot="1" x14ac:dyDescent="0.3">
      <c r="A18" s="6">
        <v>44348</v>
      </c>
      <c r="B18" s="7">
        <v>98.900002000000001</v>
      </c>
      <c r="C18" s="7">
        <v>99.300003000000004</v>
      </c>
      <c r="D18" s="7">
        <v>96.25</v>
      </c>
      <c r="E18" s="7">
        <v>96.949996999999996</v>
      </c>
      <c r="F18" s="8">
        <v>90.499572999999998</v>
      </c>
      <c r="G18" s="7">
        <f t="shared" si="0"/>
        <v>2.0844945082157205E-2</v>
      </c>
      <c r="I18" s="92"/>
      <c r="J18" s="92"/>
      <c r="K18" s="92"/>
      <c r="L18" s="92"/>
      <c r="M18" s="93"/>
    </row>
    <row r="19" spans="1:13" ht="15.6" thickBot="1" x14ac:dyDescent="0.3">
      <c r="A19" s="6">
        <v>44378</v>
      </c>
      <c r="B19" s="7">
        <v>98</v>
      </c>
      <c r="C19" s="7">
        <v>99.050003000000004</v>
      </c>
      <c r="D19" s="7">
        <v>97.099997999999999</v>
      </c>
      <c r="E19" s="7">
        <v>97.900002000000001</v>
      </c>
      <c r="F19" s="8">
        <v>91.386368000000004</v>
      </c>
      <c r="G19" s="7">
        <f t="shared" si="0"/>
        <v>9.7512192205988692E-3</v>
      </c>
      <c r="I19" s="87" t="s">
        <v>176</v>
      </c>
      <c r="J19" s="88"/>
      <c r="K19" s="88"/>
      <c r="L19" s="88"/>
      <c r="M19" s="89">
        <f>SKEW(E2:E247)</f>
        <v>0.74160250296066521</v>
      </c>
    </row>
    <row r="20" spans="1:13" ht="15.6" thickBot="1" x14ac:dyDescent="0.3">
      <c r="A20" s="6">
        <v>44409</v>
      </c>
      <c r="B20" s="7">
        <v>98.949996999999996</v>
      </c>
      <c r="C20" s="7">
        <v>101.300003</v>
      </c>
      <c r="D20" s="7">
        <v>98.550003000000004</v>
      </c>
      <c r="E20" s="7">
        <v>100.650002</v>
      </c>
      <c r="F20" s="8">
        <v>93.953400000000002</v>
      </c>
      <c r="G20" s="7">
        <f t="shared" si="0"/>
        <v>2.7702601991166149E-2</v>
      </c>
      <c r="I20" s="88"/>
      <c r="J20" s="88"/>
      <c r="K20" s="88"/>
      <c r="L20" s="88"/>
      <c r="M20" s="89"/>
    </row>
    <row r="21" spans="1:13" ht="15.6" thickBot="1" x14ac:dyDescent="0.3">
      <c r="A21" s="6">
        <v>44501</v>
      </c>
      <c r="B21" s="7">
        <v>101.5</v>
      </c>
      <c r="C21" s="7">
        <v>102.900002</v>
      </c>
      <c r="D21" s="7">
        <v>98.050003000000004</v>
      </c>
      <c r="E21" s="7">
        <v>102.550003</v>
      </c>
      <c r="F21" s="8">
        <v>95.726990000000001</v>
      </c>
      <c r="G21" s="7">
        <f t="shared" si="0"/>
        <v>1.8701341815771905E-2</v>
      </c>
      <c r="I21" s="88"/>
      <c r="J21" s="88"/>
      <c r="K21" s="88"/>
      <c r="L21" s="88"/>
      <c r="M21" s="89"/>
    </row>
    <row r="22" spans="1:13" ht="15.6" thickBot="1" x14ac:dyDescent="0.3">
      <c r="A22" s="6">
        <v>44531</v>
      </c>
      <c r="B22" s="7">
        <v>102</v>
      </c>
      <c r="C22" s="7">
        <v>104.5</v>
      </c>
      <c r="D22" s="7">
        <v>100.75</v>
      </c>
      <c r="E22" s="7">
        <v>103.449997</v>
      </c>
      <c r="F22" s="8">
        <v>96.567108000000005</v>
      </c>
      <c r="G22" s="7">
        <f t="shared" si="0"/>
        <v>8.7378614196232194E-3</v>
      </c>
      <c r="I22" s="87" t="s">
        <v>175</v>
      </c>
      <c r="J22" s="88"/>
      <c r="K22" s="88"/>
      <c r="L22" s="88"/>
      <c r="M22" s="89">
        <f>KURT(E2:E247)</f>
        <v>-0.37833530115093206</v>
      </c>
    </row>
    <row r="23" spans="1:13" ht="15.6" thickBot="1" x14ac:dyDescent="0.3">
      <c r="A23" s="18" t="s">
        <v>27</v>
      </c>
      <c r="B23" s="7">
        <v>104.949997</v>
      </c>
      <c r="C23" s="7">
        <v>107.900002</v>
      </c>
      <c r="D23" s="7">
        <v>104.099998</v>
      </c>
      <c r="E23" s="7">
        <v>105.25</v>
      </c>
      <c r="F23" s="8">
        <v>98.247344999999996</v>
      </c>
      <c r="G23" s="7">
        <f t="shared" si="0"/>
        <v>1.7250097370455922E-2</v>
      </c>
      <c r="I23" s="88"/>
      <c r="J23" s="88"/>
      <c r="K23" s="88"/>
      <c r="L23" s="88"/>
      <c r="M23" s="89"/>
    </row>
    <row r="24" spans="1:13" ht="15.6" thickBot="1" x14ac:dyDescent="0.3">
      <c r="A24" s="18" t="s">
        <v>28</v>
      </c>
      <c r="B24" s="7">
        <v>107</v>
      </c>
      <c r="C24" s="7">
        <v>107.449997</v>
      </c>
      <c r="D24" s="7">
        <v>104.199997</v>
      </c>
      <c r="E24" s="7">
        <v>105.050003</v>
      </c>
      <c r="F24" s="8">
        <v>98.060654</v>
      </c>
      <c r="G24" s="7">
        <f t="shared" si="0"/>
        <v>-1.9020167136521086E-3</v>
      </c>
      <c r="I24" s="88"/>
      <c r="J24" s="88"/>
      <c r="K24" s="88"/>
      <c r="L24" s="88"/>
      <c r="M24" s="89"/>
    </row>
    <row r="25" spans="1:13" ht="15.6" thickBot="1" x14ac:dyDescent="0.3">
      <c r="A25" s="18" t="s">
        <v>29</v>
      </c>
      <c r="B25" s="7">
        <v>105.25</v>
      </c>
      <c r="C25" s="7">
        <v>106.099998</v>
      </c>
      <c r="D25" s="7">
        <v>100.650002</v>
      </c>
      <c r="E25" s="7">
        <v>101.400002</v>
      </c>
      <c r="F25" s="8">
        <v>94.653503000000001</v>
      </c>
      <c r="G25" s="7">
        <f t="shared" si="0"/>
        <v>-3.536334496789021E-2</v>
      </c>
    </row>
    <row r="26" spans="1:13" ht="15.6" thickBot="1" x14ac:dyDescent="0.3">
      <c r="A26" s="18" t="s">
        <v>30</v>
      </c>
      <c r="B26" s="7">
        <v>101.400002</v>
      </c>
      <c r="C26" s="7">
        <v>101.849998</v>
      </c>
      <c r="D26" s="7">
        <v>96.050003000000004</v>
      </c>
      <c r="E26" s="7">
        <v>96.650002000000001</v>
      </c>
      <c r="F26" s="8">
        <v>90.219536000000005</v>
      </c>
      <c r="G26" s="7">
        <f t="shared" si="0"/>
        <v>-4.7976884533385861E-2</v>
      </c>
    </row>
    <row r="27" spans="1:13" ht="15.6" thickBot="1" x14ac:dyDescent="0.3">
      <c r="A27" s="18" t="s">
        <v>31</v>
      </c>
      <c r="B27" s="7">
        <v>97.75</v>
      </c>
      <c r="C27" s="7">
        <v>99</v>
      </c>
      <c r="D27" s="7">
        <v>97.5</v>
      </c>
      <c r="E27" s="7">
        <v>98.099997999999999</v>
      </c>
      <c r="F27" s="8">
        <v>91.573059000000001</v>
      </c>
      <c r="G27" s="7">
        <f t="shared" si="0"/>
        <v>1.4891119836394762E-2</v>
      </c>
    </row>
    <row r="28" spans="1:13" ht="15.6" thickBot="1" x14ac:dyDescent="0.3">
      <c r="A28" s="18" t="s">
        <v>32</v>
      </c>
      <c r="B28" s="7">
        <v>99</v>
      </c>
      <c r="C28" s="7">
        <v>99.800003000000004</v>
      </c>
      <c r="D28" s="7">
        <v>97.849997999999999</v>
      </c>
      <c r="E28" s="7">
        <v>98.849997999999999</v>
      </c>
      <c r="F28" s="8">
        <v>92.273155000000003</v>
      </c>
      <c r="G28" s="7">
        <f t="shared" si="0"/>
        <v>7.6161831999925628E-3</v>
      </c>
    </row>
    <row r="29" spans="1:13" ht="15.6" thickBot="1" x14ac:dyDescent="0.3">
      <c r="A29" s="18" t="s">
        <v>33</v>
      </c>
      <c r="B29" s="7">
        <v>99.050003000000004</v>
      </c>
      <c r="C29" s="7">
        <v>100.199997</v>
      </c>
      <c r="D29" s="7">
        <v>93.900002000000001</v>
      </c>
      <c r="E29" s="7">
        <v>94.699996999999996</v>
      </c>
      <c r="F29" s="8">
        <v>88.399269000000004</v>
      </c>
      <c r="G29" s="7">
        <f t="shared" si="0"/>
        <v>-4.2889560870904168E-2</v>
      </c>
    </row>
    <row r="30" spans="1:13" ht="15.6" thickBot="1" x14ac:dyDescent="0.3">
      <c r="A30" s="18" t="s">
        <v>34</v>
      </c>
      <c r="B30" s="7">
        <v>94.599997999999999</v>
      </c>
      <c r="C30" s="7">
        <v>95.449996999999996</v>
      </c>
      <c r="D30" s="7">
        <v>92.5</v>
      </c>
      <c r="E30" s="7">
        <v>92.75</v>
      </c>
      <c r="F30" s="8">
        <v>86.579009999999997</v>
      </c>
      <c r="G30" s="7">
        <f t="shared" si="0"/>
        <v>-2.0806267025501212E-2</v>
      </c>
    </row>
    <row r="31" spans="1:13" ht="15.6" thickBot="1" x14ac:dyDescent="0.3">
      <c r="A31" s="18" t="s">
        <v>35</v>
      </c>
      <c r="B31" s="7">
        <v>93.050003000000004</v>
      </c>
      <c r="C31" s="7">
        <v>93.75</v>
      </c>
      <c r="D31" s="7">
        <v>90</v>
      </c>
      <c r="E31" s="7">
        <v>91.349997999999999</v>
      </c>
      <c r="F31" s="8">
        <v>85.272163000000006</v>
      </c>
      <c r="G31" s="7">
        <f t="shared" si="0"/>
        <v>-1.5209440557344049E-2</v>
      </c>
    </row>
    <row r="32" spans="1:13" ht="15.6" thickBot="1" x14ac:dyDescent="0.3">
      <c r="A32" s="18" t="s">
        <v>36</v>
      </c>
      <c r="B32" s="7">
        <v>91.400002000000001</v>
      </c>
      <c r="C32" s="7">
        <v>91.75</v>
      </c>
      <c r="D32" s="7">
        <v>88.900002000000001</v>
      </c>
      <c r="E32" s="7">
        <v>89.699996999999996</v>
      </c>
      <c r="F32" s="8">
        <v>83.731933999999995</v>
      </c>
      <c r="G32" s="7">
        <f t="shared" si="0"/>
        <v>-1.8227525310266713E-2</v>
      </c>
    </row>
    <row r="33" spans="1:7" ht="15.6" thickBot="1" x14ac:dyDescent="0.3">
      <c r="A33" s="18" t="s">
        <v>37</v>
      </c>
      <c r="B33" s="7">
        <v>89</v>
      </c>
      <c r="C33" s="7">
        <v>91.400002000000001</v>
      </c>
      <c r="D33" s="7">
        <v>88.800003000000004</v>
      </c>
      <c r="E33" s="7">
        <v>90.650002000000001</v>
      </c>
      <c r="F33" s="8">
        <v>84.618735999999998</v>
      </c>
      <c r="G33" s="7">
        <f t="shared" si="0"/>
        <v>1.0535223643805254E-2</v>
      </c>
    </row>
    <row r="34" spans="1:7" ht="15.6" thickBot="1" x14ac:dyDescent="0.3">
      <c r="A34" s="18" t="s">
        <v>38</v>
      </c>
      <c r="B34" s="7">
        <v>90.75</v>
      </c>
      <c r="C34" s="7">
        <v>92.949996999999996</v>
      </c>
      <c r="D34" s="7">
        <v>87.75</v>
      </c>
      <c r="E34" s="7">
        <v>88.300003000000004</v>
      </c>
      <c r="F34" s="8">
        <v>82.425087000000005</v>
      </c>
      <c r="G34" s="7">
        <f t="shared" si="0"/>
        <v>-2.6265817678740262E-2</v>
      </c>
    </row>
    <row r="35" spans="1:7" ht="15.6" thickBot="1" x14ac:dyDescent="0.3">
      <c r="A35" s="6">
        <v>44198</v>
      </c>
      <c r="B35" s="7">
        <v>89</v>
      </c>
      <c r="C35" s="7">
        <v>91.199996999999996</v>
      </c>
      <c r="D35" s="7">
        <v>88.449996999999996</v>
      </c>
      <c r="E35" s="7">
        <v>90.849997999999999</v>
      </c>
      <c r="F35" s="8">
        <v>84.805428000000006</v>
      </c>
      <c r="G35" s="7">
        <f t="shared" si="0"/>
        <v>2.8469631242871846E-2</v>
      </c>
    </row>
    <row r="36" spans="1:7" ht="15.6" thickBot="1" x14ac:dyDescent="0.3">
      <c r="A36" s="6">
        <v>44229</v>
      </c>
      <c r="B36" s="7">
        <v>92.5</v>
      </c>
      <c r="C36" s="7">
        <v>93.949996999999996</v>
      </c>
      <c r="D36" s="7">
        <v>91.199996999999996</v>
      </c>
      <c r="E36" s="7">
        <v>92.849997999999999</v>
      </c>
      <c r="F36" s="8">
        <v>86.672363000000004</v>
      </c>
      <c r="G36" s="7">
        <f t="shared" si="0"/>
        <v>2.177549343072548E-2</v>
      </c>
    </row>
    <row r="37" spans="1:7" ht="15.6" thickBot="1" x14ac:dyDescent="0.3">
      <c r="A37" s="6">
        <v>44257</v>
      </c>
      <c r="B37" s="7">
        <v>94.599997999999999</v>
      </c>
      <c r="C37" s="7">
        <v>95.300003000000004</v>
      </c>
      <c r="D37" s="7">
        <v>93</v>
      </c>
      <c r="E37" s="7">
        <v>93.349997999999999</v>
      </c>
      <c r="F37" s="8">
        <v>87.139090999999993</v>
      </c>
      <c r="G37" s="7">
        <f t="shared" si="0"/>
        <v>5.3705823043897023E-3</v>
      </c>
    </row>
    <row r="38" spans="1:7" ht="15.6" thickBot="1" x14ac:dyDescent="0.3">
      <c r="A38" s="6">
        <v>44288</v>
      </c>
      <c r="B38" s="7">
        <v>94.25</v>
      </c>
      <c r="C38" s="7">
        <v>98.599997999999999</v>
      </c>
      <c r="D38" s="7">
        <v>94</v>
      </c>
      <c r="E38" s="7">
        <v>97.650002000000001</v>
      </c>
      <c r="F38" s="8">
        <v>91.153000000000006</v>
      </c>
      <c r="G38" s="7">
        <f t="shared" si="0"/>
        <v>4.5033829241012673E-2</v>
      </c>
    </row>
    <row r="39" spans="1:7" ht="15.6" thickBot="1" x14ac:dyDescent="0.3">
      <c r="A39" s="6">
        <v>44318</v>
      </c>
      <c r="B39" s="7">
        <v>98.949996999999996</v>
      </c>
      <c r="C39" s="7">
        <v>99.949996999999996</v>
      </c>
      <c r="D39" s="7">
        <v>96.800003000000004</v>
      </c>
      <c r="E39" s="7">
        <v>97.650002000000001</v>
      </c>
      <c r="F39" s="8">
        <v>91.153000000000006</v>
      </c>
      <c r="G39" s="7">
        <f t="shared" si="0"/>
        <v>0</v>
      </c>
    </row>
    <row r="40" spans="1:7" ht="15.6" thickBot="1" x14ac:dyDescent="0.3">
      <c r="A40" s="6">
        <v>44410</v>
      </c>
      <c r="B40" s="7">
        <v>99.5</v>
      </c>
      <c r="C40" s="7">
        <v>100.800003</v>
      </c>
      <c r="D40" s="7">
        <v>99.099997999999999</v>
      </c>
      <c r="E40" s="7">
        <v>99.650002000000001</v>
      </c>
      <c r="F40" s="8">
        <v>93.019936000000001</v>
      </c>
      <c r="G40" s="7">
        <f t="shared" si="0"/>
        <v>2.0274388925050745E-2</v>
      </c>
    </row>
    <row r="41" spans="1:7" ht="15.6" thickBot="1" x14ac:dyDescent="0.3">
      <c r="A41" s="6">
        <v>44441</v>
      </c>
      <c r="B41" s="7">
        <v>99.800003000000004</v>
      </c>
      <c r="C41" s="7">
        <v>103.349998</v>
      </c>
      <c r="D41" s="7">
        <v>99.800003000000004</v>
      </c>
      <c r="E41" s="7">
        <v>101</v>
      </c>
      <c r="F41" s="8">
        <v>94.280113</v>
      </c>
      <c r="G41" s="7">
        <f t="shared" si="0"/>
        <v>1.3456450112210026E-2</v>
      </c>
    </row>
    <row r="42" spans="1:7" ht="15.6" thickBot="1" x14ac:dyDescent="0.3">
      <c r="A42" s="6">
        <v>44471</v>
      </c>
      <c r="B42" s="7">
        <v>102</v>
      </c>
      <c r="C42" s="7">
        <v>102.5</v>
      </c>
      <c r="D42" s="7">
        <v>98.599997999999999</v>
      </c>
      <c r="E42" s="7">
        <v>100</v>
      </c>
      <c r="F42" s="8">
        <v>93.346642000000003</v>
      </c>
      <c r="G42" s="7">
        <f t="shared" si="0"/>
        <v>-9.950330853168092E-3</v>
      </c>
    </row>
    <row r="43" spans="1:7" ht="15.6" thickBot="1" x14ac:dyDescent="0.3">
      <c r="A43" s="6">
        <v>44502</v>
      </c>
      <c r="B43" s="7">
        <v>100</v>
      </c>
      <c r="C43" s="7">
        <v>100.349998</v>
      </c>
      <c r="D43" s="7">
        <v>98.900002000000001</v>
      </c>
      <c r="E43" s="7">
        <v>99.449996999999996</v>
      </c>
      <c r="F43" s="8">
        <v>92.833236999999997</v>
      </c>
      <c r="G43" s="7">
        <f t="shared" si="0"/>
        <v>-5.5152108540231252E-3</v>
      </c>
    </row>
    <row r="44" spans="1:7" ht="15.6" thickBot="1" x14ac:dyDescent="0.3">
      <c r="A44" s="6">
        <v>44532</v>
      </c>
      <c r="B44" s="7">
        <v>98.900002000000001</v>
      </c>
      <c r="C44" s="7">
        <v>99.400002000000001</v>
      </c>
      <c r="D44" s="7">
        <v>96.550003000000004</v>
      </c>
      <c r="E44" s="7">
        <v>97</v>
      </c>
      <c r="F44" s="8">
        <v>90.546249000000003</v>
      </c>
      <c r="G44" s="7">
        <f t="shared" si="0"/>
        <v>-2.494399663068542E-2</v>
      </c>
    </row>
    <row r="45" spans="1:7" ht="15.6" thickBot="1" x14ac:dyDescent="0.3">
      <c r="A45" s="18" t="s">
        <v>39</v>
      </c>
      <c r="B45" s="7">
        <v>97</v>
      </c>
      <c r="C45" s="7">
        <v>99.25</v>
      </c>
      <c r="D45" s="7">
        <v>95.599997999999999</v>
      </c>
      <c r="E45" s="7">
        <v>98.449996999999996</v>
      </c>
      <c r="F45" s="8">
        <v>91.899772999999996</v>
      </c>
      <c r="G45" s="7">
        <f t="shared" si="0"/>
        <v>1.4837796109430323E-2</v>
      </c>
    </row>
    <row r="46" spans="1:7" ht="15.6" thickBot="1" x14ac:dyDescent="0.3">
      <c r="A46" s="18" t="s">
        <v>40</v>
      </c>
      <c r="B46" s="7">
        <v>99.25</v>
      </c>
      <c r="C46" s="7">
        <v>104.849998</v>
      </c>
      <c r="D46" s="7">
        <v>99.25</v>
      </c>
      <c r="E46" s="7">
        <v>103.75</v>
      </c>
      <c r="F46" s="8">
        <v>96.847144999999998</v>
      </c>
      <c r="G46" s="7">
        <f t="shared" si="0"/>
        <v>5.243538449799471E-2</v>
      </c>
    </row>
    <row r="47" spans="1:7" ht="15.6" thickBot="1" x14ac:dyDescent="0.3">
      <c r="A47" s="18" t="s">
        <v>41</v>
      </c>
      <c r="B47" s="7">
        <v>102</v>
      </c>
      <c r="C47" s="7">
        <v>103.5</v>
      </c>
      <c r="D47" s="7">
        <v>100.800003</v>
      </c>
      <c r="E47" s="7">
        <v>102.25</v>
      </c>
      <c r="F47" s="8">
        <v>97.084518000000003</v>
      </c>
      <c r="G47" s="7">
        <f t="shared" si="0"/>
        <v>-1.4563364187896555E-2</v>
      </c>
    </row>
    <row r="48" spans="1:7" ht="15.6" thickBot="1" x14ac:dyDescent="0.3">
      <c r="A48" s="18" t="s">
        <v>42</v>
      </c>
      <c r="B48" s="7">
        <v>103.699997</v>
      </c>
      <c r="C48" s="7">
        <v>115.5</v>
      </c>
      <c r="D48" s="7">
        <v>103.349998</v>
      </c>
      <c r="E48" s="7">
        <v>110.699997</v>
      </c>
      <c r="F48" s="8">
        <v>105.10762800000001</v>
      </c>
      <c r="G48" s="7">
        <f t="shared" si="0"/>
        <v>7.9403017691408645E-2</v>
      </c>
    </row>
    <row r="49" spans="1:7" ht="15.6" thickBot="1" x14ac:dyDescent="0.3">
      <c r="A49" s="18" t="s">
        <v>43</v>
      </c>
      <c r="B49" s="7">
        <v>110.699997</v>
      </c>
      <c r="C49" s="7">
        <v>112.199997</v>
      </c>
      <c r="D49" s="7">
        <v>103.849998</v>
      </c>
      <c r="E49" s="7">
        <v>105.099998</v>
      </c>
      <c r="F49" s="8">
        <v>99.790535000000006</v>
      </c>
      <c r="G49" s="7">
        <f t="shared" si="0"/>
        <v>-5.191155376091023E-2</v>
      </c>
    </row>
    <row r="50" spans="1:7" ht="15.6" thickBot="1" x14ac:dyDescent="0.3">
      <c r="A50" s="18" t="s">
        <v>44</v>
      </c>
      <c r="B50" s="7">
        <v>105.900002</v>
      </c>
      <c r="C50" s="7">
        <v>108.550003</v>
      </c>
      <c r="D50" s="7">
        <v>105.300003</v>
      </c>
      <c r="E50" s="7">
        <v>106.300003</v>
      </c>
      <c r="F50" s="8">
        <v>100.92991600000001</v>
      </c>
      <c r="G50" s="7">
        <f t="shared" si="0"/>
        <v>1.1353054716505592E-2</v>
      </c>
    </row>
    <row r="51" spans="1:7" ht="15.6" thickBot="1" x14ac:dyDescent="0.3">
      <c r="A51" s="18" t="s">
        <v>45</v>
      </c>
      <c r="B51" s="7">
        <v>109.75</v>
      </c>
      <c r="C51" s="7">
        <v>114.400002</v>
      </c>
      <c r="D51" s="7">
        <v>109.449997</v>
      </c>
      <c r="E51" s="7">
        <v>112.199997</v>
      </c>
      <c r="F51" s="8">
        <v>106.531853</v>
      </c>
      <c r="G51" s="7">
        <f t="shared" si="0"/>
        <v>5.4017652780712556E-2</v>
      </c>
    </row>
    <row r="52" spans="1:7" ht="15.6" thickBot="1" x14ac:dyDescent="0.3">
      <c r="A52" s="18" t="s">
        <v>46</v>
      </c>
      <c r="B52" s="7">
        <v>114</v>
      </c>
      <c r="C52" s="7">
        <v>115.349998</v>
      </c>
      <c r="D52" s="7">
        <v>111</v>
      </c>
      <c r="E52" s="7">
        <v>113.599998</v>
      </c>
      <c r="F52" s="8">
        <v>107.86113</v>
      </c>
      <c r="G52" s="7">
        <f t="shared" si="0"/>
        <v>1.2400522330789343E-2</v>
      </c>
    </row>
    <row r="53" spans="1:7" ht="15.6" thickBot="1" x14ac:dyDescent="0.3">
      <c r="A53" s="18" t="s">
        <v>47</v>
      </c>
      <c r="B53" s="7">
        <v>116</v>
      </c>
      <c r="C53" s="7">
        <v>120.5</v>
      </c>
      <c r="D53" s="7">
        <v>115.349998</v>
      </c>
      <c r="E53" s="7">
        <v>119.050003</v>
      </c>
      <c r="F53" s="8">
        <v>113.03581200000001</v>
      </c>
      <c r="G53" s="7">
        <f t="shared" si="0"/>
        <v>4.6860109450950482E-2</v>
      </c>
    </row>
    <row r="54" spans="1:7" ht="15.6" thickBot="1" x14ac:dyDescent="0.3">
      <c r="A54" s="18" t="s">
        <v>48</v>
      </c>
      <c r="B54" s="7">
        <v>115.5</v>
      </c>
      <c r="C54" s="7">
        <v>118.400002</v>
      </c>
      <c r="D54" s="7">
        <v>110.050003</v>
      </c>
      <c r="E54" s="7">
        <v>111</v>
      </c>
      <c r="F54" s="8">
        <v>105.392487</v>
      </c>
      <c r="G54" s="7">
        <f t="shared" si="0"/>
        <v>-7.0013396820033325E-2</v>
      </c>
    </row>
    <row r="55" spans="1:7" ht="15.6" thickBot="1" x14ac:dyDescent="0.3">
      <c r="A55" s="6">
        <v>44199</v>
      </c>
      <c r="B55" s="7">
        <v>114.300003</v>
      </c>
      <c r="C55" s="7">
        <v>117.650002</v>
      </c>
      <c r="D55" s="7">
        <v>113.5</v>
      </c>
      <c r="E55" s="7">
        <v>117.050003</v>
      </c>
      <c r="F55" s="8">
        <v>111.136848</v>
      </c>
      <c r="G55" s="7">
        <f t="shared" si="0"/>
        <v>5.3071018254657959E-2</v>
      </c>
    </row>
    <row r="56" spans="1:7" ht="15.6" thickBot="1" x14ac:dyDescent="0.3">
      <c r="A56" s="6">
        <v>44230</v>
      </c>
      <c r="B56" s="7">
        <v>115.900002</v>
      </c>
      <c r="C56" s="7">
        <v>116.650002</v>
      </c>
      <c r="D56" s="7">
        <v>112.75</v>
      </c>
      <c r="E56" s="7">
        <v>113.5</v>
      </c>
      <c r="F56" s="8">
        <v>107.76618999999999</v>
      </c>
      <c r="G56" s="7">
        <f t="shared" si="0"/>
        <v>-3.0798382645534771E-2</v>
      </c>
    </row>
    <row r="57" spans="1:7" ht="15.6" thickBot="1" x14ac:dyDescent="0.3">
      <c r="A57" s="6">
        <v>44258</v>
      </c>
      <c r="B57" s="7">
        <v>114.050003</v>
      </c>
      <c r="C57" s="7">
        <v>115.800003</v>
      </c>
      <c r="D57" s="7">
        <v>113.199997</v>
      </c>
      <c r="E57" s="7">
        <v>114</v>
      </c>
      <c r="F57" s="8">
        <v>108.24092899999999</v>
      </c>
      <c r="G57" s="7">
        <f t="shared" si="0"/>
        <v>4.3956114730381293E-3</v>
      </c>
    </row>
    <row r="58" spans="1:7" ht="15.6" thickBot="1" x14ac:dyDescent="0.3">
      <c r="A58" s="6">
        <v>44289</v>
      </c>
      <c r="B58" s="7">
        <v>113.949997</v>
      </c>
      <c r="C58" s="7">
        <v>117</v>
      </c>
      <c r="D58" s="7">
        <v>112.300003</v>
      </c>
      <c r="E58" s="7">
        <v>112.699997</v>
      </c>
      <c r="F58" s="8">
        <v>107.006592</v>
      </c>
      <c r="G58" s="7">
        <f t="shared" si="0"/>
        <v>-1.1469053968108586E-2</v>
      </c>
    </row>
    <row r="59" spans="1:7" ht="15.6" thickBot="1" x14ac:dyDescent="0.3">
      <c r="A59" s="6">
        <v>44319</v>
      </c>
      <c r="B59" s="7">
        <v>116.25</v>
      </c>
      <c r="C59" s="7">
        <v>118.25</v>
      </c>
      <c r="D59" s="7">
        <v>113.5</v>
      </c>
      <c r="E59" s="7">
        <v>114.949997</v>
      </c>
      <c r="F59" s="8">
        <v>109.142929</v>
      </c>
      <c r="G59" s="7">
        <f t="shared" si="0"/>
        <v>1.9767830684499638E-2</v>
      </c>
    </row>
    <row r="60" spans="1:7" ht="15.6" thickBot="1" x14ac:dyDescent="0.3">
      <c r="A60" s="6">
        <v>44411</v>
      </c>
      <c r="B60" s="7">
        <v>118.949997</v>
      </c>
      <c r="C60" s="7">
        <v>122.349998</v>
      </c>
      <c r="D60" s="7">
        <v>117.199997</v>
      </c>
      <c r="E60" s="7">
        <v>118.25</v>
      </c>
      <c r="F60" s="8">
        <v>112.276222</v>
      </c>
      <c r="G60" s="7">
        <f t="shared" si="0"/>
        <v>2.8303802261155735E-2</v>
      </c>
    </row>
    <row r="61" spans="1:7" ht="15.6" thickBot="1" x14ac:dyDescent="0.3">
      <c r="A61" s="6">
        <v>44442</v>
      </c>
      <c r="B61" s="7">
        <v>119.400002</v>
      </c>
      <c r="C61" s="7">
        <v>119.550003</v>
      </c>
      <c r="D61" s="7">
        <v>114.199997</v>
      </c>
      <c r="E61" s="7">
        <v>116.75</v>
      </c>
      <c r="F61" s="8">
        <v>110.851997</v>
      </c>
      <c r="G61" s="7">
        <f t="shared" si="0"/>
        <v>-1.2766130823035689E-2</v>
      </c>
    </row>
    <row r="62" spans="1:7" ht="15.6" thickBot="1" x14ac:dyDescent="0.3">
      <c r="A62" s="6">
        <v>44472</v>
      </c>
      <c r="B62" s="7">
        <v>116.900002</v>
      </c>
      <c r="C62" s="7">
        <v>117</v>
      </c>
      <c r="D62" s="7">
        <v>113.599998</v>
      </c>
      <c r="E62" s="7">
        <v>114.400002</v>
      </c>
      <c r="F62" s="8">
        <v>108.62072000000001</v>
      </c>
      <c r="G62" s="7">
        <f t="shared" si="0"/>
        <v>-2.033380012079183E-2</v>
      </c>
    </row>
    <row r="63" spans="1:7" ht="15.6" thickBot="1" x14ac:dyDescent="0.3">
      <c r="A63" s="6">
        <v>44533</v>
      </c>
      <c r="B63" s="7">
        <v>116.75</v>
      </c>
      <c r="C63" s="7">
        <v>117.400002</v>
      </c>
      <c r="D63" s="7">
        <v>114</v>
      </c>
      <c r="E63" s="7">
        <v>115.050003</v>
      </c>
      <c r="F63" s="8">
        <v>109.23788500000001</v>
      </c>
      <c r="G63" s="7">
        <f t="shared" si="0"/>
        <v>5.6657461287791065E-3</v>
      </c>
    </row>
    <row r="64" spans="1:7" ht="15.6" thickBot="1" x14ac:dyDescent="0.3">
      <c r="A64" s="18" t="s">
        <v>49</v>
      </c>
      <c r="B64" s="7">
        <v>116</v>
      </c>
      <c r="C64" s="7">
        <v>116.849998</v>
      </c>
      <c r="D64" s="7">
        <v>112.800003</v>
      </c>
      <c r="E64" s="7">
        <v>114.349998</v>
      </c>
      <c r="F64" s="8">
        <v>108.57324199999999</v>
      </c>
      <c r="G64" s="7">
        <f t="shared" si="0"/>
        <v>-6.1029395783656999E-3</v>
      </c>
    </row>
    <row r="65" spans="1:7" ht="15.6" thickBot="1" x14ac:dyDescent="0.3">
      <c r="A65" s="18" t="s">
        <v>50</v>
      </c>
      <c r="B65" s="7">
        <v>113.800003</v>
      </c>
      <c r="C65" s="7">
        <v>116.300003</v>
      </c>
      <c r="D65" s="7">
        <v>113.449997</v>
      </c>
      <c r="E65" s="7">
        <v>115.099998</v>
      </c>
      <c r="F65" s="8">
        <v>109.285355</v>
      </c>
      <c r="G65" s="7">
        <f t="shared" si="0"/>
        <v>6.5373953730139787E-3</v>
      </c>
    </row>
    <row r="66" spans="1:7" ht="15.6" thickBot="1" x14ac:dyDescent="0.3">
      <c r="A66" s="18" t="s">
        <v>51</v>
      </c>
      <c r="B66" s="7">
        <v>114.800003</v>
      </c>
      <c r="C66" s="7">
        <v>114.849998</v>
      </c>
      <c r="D66" s="7">
        <v>108.75</v>
      </c>
      <c r="E66" s="7">
        <v>109.349998</v>
      </c>
      <c r="F66" s="8">
        <v>103.825836</v>
      </c>
      <c r="G66" s="7">
        <f t="shared" si="0"/>
        <v>-5.1247569518760409E-2</v>
      </c>
    </row>
    <row r="67" spans="1:7" ht="15.6" thickBot="1" x14ac:dyDescent="0.3">
      <c r="A67" s="18" t="s">
        <v>52</v>
      </c>
      <c r="B67" s="7">
        <v>110</v>
      </c>
      <c r="C67" s="7">
        <v>112.199997</v>
      </c>
      <c r="D67" s="7">
        <v>107.5</v>
      </c>
      <c r="E67" s="7">
        <v>110.199997</v>
      </c>
      <c r="F67" s="8">
        <v>104.63288900000001</v>
      </c>
      <c r="G67" s="7">
        <f t="shared" si="0"/>
        <v>7.7431406627014067E-3</v>
      </c>
    </row>
    <row r="68" spans="1:7" ht="15.6" thickBot="1" x14ac:dyDescent="0.3">
      <c r="A68" s="18" t="s">
        <v>53</v>
      </c>
      <c r="B68" s="7">
        <v>106.25</v>
      </c>
      <c r="C68" s="7">
        <v>113.25</v>
      </c>
      <c r="D68" s="7">
        <v>104.449997</v>
      </c>
      <c r="E68" s="7">
        <v>110.5</v>
      </c>
      <c r="F68" s="8">
        <v>104.91773999999999</v>
      </c>
      <c r="G68" s="7">
        <f t="shared" ref="G68:G131" si="1">LN(E68/E67)</f>
        <v>2.7186514622243836E-3</v>
      </c>
    </row>
    <row r="69" spans="1:7" ht="15.6" thickBot="1" x14ac:dyDescent="0.3">
      <c r="A69" s="18" t="s">
        <v>54</v>
      </c>
      <c r="B69" s="7">
        <v>110.5</v>
      </c>
      <c r="C69" s="7">
        <v>111.25</v>
      </c>
      <c r="D69" s="7">
        <v>108.550003</v>
      </c>
      <c r="E69" s="7">
        <v>109.599998</v>
      </c>
      <c r="F69" s="8">
        <v>104.06321</v>
      </c>
      <c r="G69" s="7">
        <f t="shared" si="1"/>
        <v>-8.1781646920676826E-3</v>
      </c>
    </row>
    <row r="70" spans="1:7" ht="15.6" thickBot="1" x14ac:dyDescent="0.3">
      <c r="A70" s="18" t="s">
        <v>55</v>
      </c>
      <c r="B70" s="7">
        <v>109.599998</v>
      </c>
      <c r="C70" s="7">
        <v>110.300003</v>
      </c>
      <c r="D70" s="7">
        <v>106.599998</v>
      </c>
      <c r="E70" s="7">
        <v>107.150002</v>
      </c>
      <c r="F70" s="8">
        <v>101.736977</v>
      </c>
      <c r="G70" s="7">
        <f t="shared" si="1"/>
        <v>-2.2607615680731677E-2</v>
      </c>
    </row>
    <row r="71" spans="1:7" ht="15.6" thickBot="1" x14ac:dyDescent="0.3">
      <c r="A71" s="18" t="s">
        <v>56</v>
      </c>
      <c r="B71" s="7">
        <v>105</v>
      </c>
      <c r="C71" s="7">
        <v>106</v>
      </c>
      <c r="D71" s="7">
        <v>102.849998</v>
      </c>
      <c r="E71" s="7">
        <v>104.800003</v>
      </c>
      <c r="F71" s="8">
        <v>99.505691999999996</v>
      </c>
      <c r="G71" s="7">
        <f t="shared" si="1"/>
        <v>-2.2175940072112588E-2</v>
      </c>
    </row>
    <row r="72" spans="1:7" ht="15.6" thickBot="1" x14ac:dyDescent="0.3">
      <c r="A72" s="18" t="s">
        <v>57</v>
      </c>
      <c r="B72" s="7">
        <v>106</v>
      </c>
      <c r="C72" s="7">
        <v>107.699997</v>
      </c>
      <c r="D72" s="7">
        <v>101.300003</v>
      </c>
      <c r="E72" s="7">
        <v>102</v>
      </c>
      <c r="F72" s="8">
        <v>96.847144999999998</v>
      </c>
      <c r="G72" s="7">
        <f t="shared" si="1"/>
        <v>-2.7080987228624495E-2</v>
      </c>
    </row>
    <row r="73" spans="1:7" ht="15.6" thickBot="1" x14ac:dyDescent="0.3">
      <c r="A73" s="18" t="s">
        <v>58</v>
      </c>
      <c r="B73" s="7">
        <v>103</v>
      </c>
      <c r="C73" s="7">
        <v>104</v>
      </c>
      <c r="D73" s="7">
        <v>100.25</v>
      </c>
      <c r="E73" s="7">
        <v>102.400002</v>
      </c>
      <c r="F73" s="8">
        <v>97.226935999999995</v>
      </c>
      <c r="G73" s="7">
        <f t="shared" si="1"/>
        <v>3.9139188523861146E-3</v>
      </c>
    </row>
    <row r="74" spans="1:7" ht="15.6" thickBot="1" x14ac:dyDescent="0.3">
      <c r="A74" s="18" t="s">
        <v>59</v>
      </c>
      <c r="B74" s="7">
        <v>104.050003</v>
      </c>
      <c r="C74" s="7">
        <v>106.300003</v>
      </c>
      <c r="D74" s="7">
        <v>102.599998</v>
      </c>
      <c r="E74" s="7">
        <v>103.5</v>
      </c>
      <c r="F74" s="8">
        <v>98.271370000000005</v>
      </c>
      <c r="G74" s="7">
        <f t="shared" si="1"/>
        <v>1.0684880568766609E-2</v>
      </c>
    </row>
    <row r="75" spans="1:7" ht="15.6" thickBot="1" x14ac:dyDescent="0.3">
      <c r="A75" s="18" t="s">
        <v>60</v>
      </c>
      <c r="B75" s="7">
        <v>102.800003</v>
      </c>
      <c r="C75" s="7">
        <v>104.199997</v>
      </c>
      <c r="D75" s="7">
        <v>101.900002</v>
      </c>
      <c r="E75" s="7">
        <v>102.150002</v>
      </c>
      <c r="F75" s="8">
        <v>96.989563000000004</v>
      </c>
      <c r="G75" s="7">
        <f t="shared" si="1"/>
        <v>-1.3129271862742457E-2</v>
      </c>
    </row>
    <row r="76" spans="1:7" ht="15.6" thickBot="1" x14ac:dyDescent="0.3">
      <c r="A76" s="6">
        <v>44200</v>
      </c>
      <c r="B76" s="7">
        <v>103</v>
      </c>
      <c r="C76" s="7">
        <v>105.25</v>
      </c>
      <c r="D76" s="7">
        <v>101.150002</v>
      </c>
      <c r="E76" s="7">
        <v>104.349998</v>
      </c>
      <c r="F76" s="8">
        <v>99.078429999999997</v>
      </c>
      <c r="G76" s="7">
        <f t="shared" si="1"/>
        <v>2.130827351426089E-2</v>
      </c>
    </row>
    <row r="77" spans="1:7" ht="15.6" thickBot="1" x14ac:dyDescent="0.3">
      <c r="A77" s="6">
        <v>44320</v>
      </c>
      <c r="B77" s="7">
        <v>102.150002</v>
      </c>
      <c r="C77" s="7">
        <v>104.5</v>
      </c>
      <c r="D77" s="7">
        <v>99.400002000000001</v>
      </c>
      <c r="E77" s="7">
        <v>103.449997</v>
      </c>
      <c r="F77" s="8">
        <v>98.223892000000006</v>
      </c>
      <c r="G77" s="7">
        <f t="shared" si="1"/>
        <v>-8.6622391649073191E-3</v>
      </c>
    </row>
    <row r="78" spans="1:7" ht="15.6" thickBot="1" x14ac:dyDescent="0.3">
      <c r="A78" s="6">
        <v>44351</v>
      </c>
      <c r="B78" s="7">
        <v>102.650002</v>
      </c>
      <c r="C78" s="7">
        <v>104.400002</v>
      </c>
      <c r="D78" s="7">
        <v>101.300003</v>
      </c>
      <c r="E78" s="7">
        <v>103.949997</v>
      </c>
      <c r="F78" s="8">
        <v>98.698631000000006</v>
      </c>
      <c r="G78" s="7">
        <f t="shared" si="1"/>
        <v>4.8216102519576367E-3</v>
      </c>
    </row>
    <row r="79" spans="1:7" ht="15.6" thickBot="1" x14ac:dyDescent="0.3">
      <c r="A79" s="6">
        <v>44381</v>
      </c>
      <c r="B79" s="7">
        <v>103.900002</v>
      </c>
      <c r="C79" s="7">
        <v>105.349998</v>
      </c>
      <c r="D79" s="7">
        <v>103.449997</v>
      </c>
      <c r="E79" s="7">
        <v>104.650002</v>
      </c>
      <c r="F79" s="8">
        <v>99.363274000000004</v>
      </c>
      <c r="G79" s="7">
        <f t="shared" si="1"/>
        <v>6.7114825593393599E-3</v>
      </c>
    </row>
    <row r="80" spans="1:7" ht="15.6" thickBot="1" x14ac:dyDescent="0.3">
      <c r="A80" s="6">
        <v>44412</v>
      </c>
      <c r="B80" s="7">
        <v>103.800003</v>
      </c>
      <c r="C80" s="7">
        <v>105.699997</v>
      </c>
      <c r="D80" s="7">
        <v>103.300003</v>
      </c>
      <c r="E80" s="7">
        <v>103.599998</v>
      </c>
      <c r="F80" s="8">
        <v>98.366318000000007</v>
      </c>
      <c r="G80" s="7">
        <f t="shared" si="1"/>
        <v>-1.00841574829688E-2</v>
      </c>
    </row>
    <row r="81" spans="1:7" ht="15.6" thickBot="1" x14ac:dyDescent="0.3">
      <c r="A81" s="6">
        <v>44443</v>
      </c>
      <c r="B81" s="7">
        <v>103</v>
      </c>
      <c r="C81" s="7">
        <v>104.900002</v>
      </c>
      <c r="D81" s="7">
        <v>103</v>
      </c>
      <c r="E81" s="7">
        <v>103.800003</v>
      </c>
      <c r="F81" s="8">
        <v>98.556213</v>
      </c>
      <c r="G81" s="7">
        <f t="shared" si="1"/>
        <v>1.9286891131587711E-3</v>
      </c>
    </row>
    <row r="82" spans="1:7" ht="15.6" thickBot="1" x14ac:dyDescent="0.3">
      <c r="A82" s="6">
        <v>44534</v>
      </c>
      <c r="B82" s="7">
        <v>100.849998</v>
      </c>
      <c r="C82" s="7">
        <v>102.25</v>
      </c>
      <c r="D82" s="7">
        <v>97.449996999999996</v>
      </c>
      <c r="E82" s="7">
        <v>98.050003000000004</v>
      </c>
      <c r="F82" s="8">
        <v>93.096694999999997</v>
      </c>
      <c r="G82" s="7">
        <f t="shared" si="1"/>
        <v>-5.6988416394532795E-2</v>
      </c>
    </row>
    <row r="83" spans="1:7" ht="15.6" thickBot="1" x14ac:dyDescent="0.3">
      <c r="A83" s="18" t="s">
        <v>61</v>
      </c>
      <c r="B83" s="7">
        <v>98.050003000000004</v>
      </c>
      <c r="C83" s="7">
        <v>102.5</v>
      </c>
      <c r="D83" s="7">
        <v>98.050003000000004</v>
      </c>
      <c r="E83" s="7">
        <v>102.050003</v>
      </c>
      <c r="F83" s="8">
        <v>96.894615000000002</v>
      </c>
      <c r="G83" s="7">
        <f t="shared" si="1"/>
        <v>3.9985335414218413E-2</v>
      </c>
    </row>
    <row r="84" spans="1:7" ht="15.6" thickBot="1" x14ac:dyDescent="0.3">
      <c r="A84" s="18" t="s">
        <v>62</v>
      </c>
      <c r="B84" s="7">
        <v>104.25</v>
      </c>
      <c r="C84" s="7">
        <v>106.75</v>
      </c>
      <c r="D84" s="7">
        <v>103.800003</v>
      </c>
      <c r="E84" s="7">
        <v>105.099998</v>
      </c>
      <c r="F84" s="8">
        <v>99.790535000000006</v>
      </c>
      <c r="G84" s="7">
        <f t="shared" si="1"/>
        <v>2.9449340200201849E-2</v>
      </c>
    </row>
    <row r="85" spans="1:7" ht="15.6" thickBot="1" x14ac:dyDescent="0.3">
      <c r="A85" s="18" t="s">
        <v>63</v>
      </c>
      <c r="B85" s="7">
        <v>104.599998</v>
      </c>
      <c r="C85" s="7">
        <v>107.849998</v>
      </c>
      <c r="D85" s="7">
        <v>104.199997</v>
      </c>
      <c r="E85" s="7">
        <v>107.300003</v>
      </c>
      <c r="F85" s="8">
        <v>101.879402</v>
      </c>
      <c r="G85" s="7">
        <f t="shared" si="1"/>
        <v>2.0716418742236301E-2</v>
      </c>
    </row>
    <row r="86" spans="1:7" ht="15.6" thickBot="1" x14ac:dyDescent="0.3">
      <c r="A86" s="18" t="s">
        <v>64</v>
      </c>
      <c r="B86" s="7">
        <v>103.949997</v>
      </c>
      <c r="C86" s="7">
        <v>105.949997</v>
      </c>
      <c r="D86" s="7">
        <v>101.900002</v>
      </c>
      <c r="E86" s="7">
        <v>103.050003</v>
      </c>
      <c r="F86" s="8">
        <v>97.844100999999995</v>
      </c>
      <c r="G86" s="7">
        <f t="shared" si="1"/>
        <v>-4.0414341147096709E-2</v>
      </c>
    </row>
    <row r="87" spans="1:7" ht="15.6" thickBot="1" x14ac:dyDescent="0.3">
      <c r="A87" s="18" t="s">
        <v>65</v>
      </c>
      <c r="B87" s="7">
        <v>103.300003</v>
      </c>
      <c r="C87" s="7">
        <v>105</v>
      </c>
      <c r="D87" s="7">
        <v>102.199997</v>
      </c>
      <c r="E87" s="7">
        <v>102.849998</v>
      </c>
      <c r="F87" s="8">
        <v>97.654205000000005</v>
      </c>
      <c r="G87" s="7">
        <f t="shared" si="1"/>
        <v>-1.9427397953779969E-3</v>
      </c>
    </row>
    <row r="88" spans="1:7" ht="15.6" thickBot="1" x14ac:dyDescent="0.3">
      <c r="A88" s="18" t="s">
        <v>66</v>
      </c>
      <c r="B88" s="7">
        <v>102.400002</v>
      </c>
      <c r="C88" s="7">
        <v>104.449997</v>
      </c>
      <c r="D88" s="7">
        <v>101.650002</v>
      </c>
      <c r="E88" s="7">
        <v>103.099998</v>
      </c>
      <c r="F88" s="8">
        <v>97.891570999999999</v>
      </c>
      <c r="G88" s="7">
        <f t="shared" si="1"/>
        <v>2.4277749711008223E-3</v>
      </c>
    </row>
    <row r="89" spans="1:7" ht="15.6" thickBot="1" x14ac:dyDescent="0.3">
      <c r="A89" s="18" t="s">
        <v>67</v>
      </c>
      <c r="B89" s="7">
        <v>102</v>
      </c>
      <c r="C89" s="7">
        <v>103.650002</v>
      </c>
      <c r="D89" s="7">
        <v>101.599998</v>
      </c>
      <c r="E89" s="7">
        <v>102.400002</v>
      </c>
      <c r="F89" s="8">
        <v>97.226935999999995</v>
      </c>
      <c r="G89" s="7">
        <f t="shared" si="1"/>
        <v>-6.8126394876147E-3</v>
      </c>
    </row>
    <row r="90" spans="1:7" ht="15.6" thickBot="1" x14ac:dyDescent="0.3">
      <c r="A90" s="18" t="s">
        <v>68</v>
      </c>
      <c r="B90" s="7">
        <v>105.25</v>
      </c>
      <c r="C90" s="7">
        <v>105.699997</v>
      </c>
      <c r="D90" s="7">
        <v>102.5</v>
      </c>
      <c r="E90" s="7">
        <v>102.800003</v>
      </c>
      <c r="F90" s="8">
        <v>97.606728000000004</v>
      </c>
      <c r="G90" s="7">
        <f t="shared" si="1"/>
        <v>3.8986500672864928E-3</v>
      </c>
    </row>
    <row r="91" spans="1:7" ht="15.6" thickBot="1" x14ac:dyDescent="0.3">
      <c r="A91" s="18" t="s">
        <v>69</v>
      </c>
      <c r="B91" s="7">
        <v>102.800003</v>
      </c>
      <c r="C91" s="7">
        <v>104</v>
      </c>
      <c r="D91" s="7">
        <v>102.800003</v>
      </c>
      <c r="E91" s="7">
        <v>103.199997</v>
      </c>
      <c r="F91" s="8">
        <v>97.986519000000001</v>
      </c>
      <c r="G91" s="7">
        <f t="shared" si="1"/>
        <v>3.8834417737507315E-3</v>
      </c>
    </row>
    <row r="92" spans="1:7" ht="15.6" thickBot="1" x14ac:dyDescent="0.3">
      <c r="A92" s="18" t="s">
        <v>70</v>
      </c>
      <c r="B92" s="7">
        <v>103.75</v>
      </c>
      <c r="C92" s="7">
        <v>104.400002</v>
      </c>
      <c r="D92" s="7">
        <v>103.300003</v>
      </c>
      <c r="E92" s="7">
        <v>103.900002</v>
      </c>
      <c r="F92" s="8">
        <v>98.651161000000002</v>
      </c>
      <c r="G92" s="7">
        <f t="shared" si="1"/>
        <v>6.7600933767653134E-3</v>
      </c>
    </row>
    <row r="93" spans="1:7" ht="15.6" thickBot="1" x14ac:dyDescent="0.3">
      <c r="A93" s="18" t="s">
        <v>71</v>
      </c>
      <c r="B93" s="7">
        <v>104.900002</v>
      </c>
      <c r="C93" s="7">
        <v>105.900002</v>
      </c>
      <c r="D93" s="7">
        <v>103.550003</v>
      </c>
      <c r="E93" s="7">
        <v>104.050003</v>
      </c>
      <c r="F93" s="8">
        <v>98.793578999999994</v>
      </c>
      <c r="G93" s="7">
        <f t="shared" si="1"/>
        <v>1.4426643174756408E-3</v>
      </c>
    </row>
    <row r="94" spans="1:7" ht="15.6" thickBot="1" x14ac:dyDescent="0.3">
      <c r="A94" s="18" t="s">
        <v>72</v>
      </c>
      <c r="B94" s="7">
        <v>104.150002</v>
      </c>
      <c r="C94" s="7">
        <v>112.699997</v>
      </c>
      <c r="D94" s="7">
        <v>103.300003</v>
      </c>
      <c r="E94" s="7">
        <v>108.150002</v>
      </c>
      <c r="F94" s="8">
        <v>102.68646200000001</v>
      </c>
      <c r="G94" s="7">
        <f t="shared" si="1"/>
        <v>3.8647589219966437E-2</v>
      </c>
    </row>
    <row r="95" spans="1:7" ht="15.6" thickBot="1" x14ac:dyDescent="0.3">
      <c r="A95" s="6">
        <v>44260</v>
      </c>
      <c r="B95" s="7">
        <v>108.150002</v>
      </c>
      <c r="C95" s="7">
        <v>110.699997</v>
      </c>
      <c r="D95" s="7">
        <v>106</v>
      </c>
      <c r="E95" s="7">
        <v>107.699997</v>
      </c>
      <c r="F95" s="8">
        <v>102.259186</v>
      </c>
      <c r="G95" s="7">
        <f t="shared" si="1"/>
        <v>-4.1696145847123309E-3</v>
      </c>
    </row>
    <row r="96" spans="1:7" ht="15.6" thickBot="1" x14ac:dyDescent="0.3">
      <c r="A96" s="6">
        <v>44291</v>
      </c>
      <c r="B96" s="7">
        <v>108</v>
      </c>
      <c r="C96" s="7">
        <v>110.300003</v>
      </c>
      <c r="D96" s="7">
        <v>107.699997</v>
      </c>
      <c r="E96" s="7">
        <v>109.650002</v>
      </c>
      <c r="F96" s="8">
        <v>104.11068</v>
      </c>
      <c r="G96" s="7">
        <f t="shared" si="1"/>
        <v>1.79439367965619E-2</v>
      </c>
    </row>
    <row r="97" spans="1:7" ht="15.6" thickBot="1" x14ac:dyDescent="0.3">
      <c r="A97" s="6">
        <v>44321</v>
      </c>
      <c r="B97" s="7">
        <v>112.400002</v>
      </c>
      <c r="C97" s="7">
        <v>114</v>
      </c>
      <c r="D97" s="7">
        <v>110.5</v>
      </c>
      <c r="E97" s="7">
        <v>111.099998</v>
      </c>
      <c r="F97" s="8">
        <v>105.487427</v>
      </c>
      <c r="G97" s="7">
        <f t="shared" si="1"/>
        <v>1.313718554003278E-2</v>
      </c>
    </row>
    <row r="98" spans="1:7" ht="15.6" thickBot="1" x14ac:dyDescent="0.3">
      <c r="A98" s="6">
        <v>44352</v>
      </c>
      <c r="B98" s="7">
        <v>112.300003</v>
      </c>
      <c r="C98" s="7">
        <v>112.849998</v>
      </c>
      <c r="D98" s="7">
        <v>109.449997</v>
      </c>
      <c r="E98" s="7">
        <v>110.25</v>
      </c>
      <c r="F98" s="8">
        <v>104.680374</v>
      </c>
      <c r="G98" s="7">
        <f t="shared" si="1"/>
        <v>-7.6801643168285397E-3</v>
      </c>
    </row>
    <row r="99" spans="1:7" ht="15.6" thickBot="1" x14ac:dyDescent="0.3">
      <c r="A99" s="6">
        <v>44382</v>
      </c>
      <c r="B99" s="7">
        <v>110.849998</v>
      </c>
      <c r="C99" s="7">
        <v>112.349998</v>
      </c>
      <c r="D99" s="7">
        <v>109.650002</v>
      </c>
      <c r="E99" s="7">
        <v>111.449997</v>
      </c>
      <c r="F99" s="8">
        <v>105.81974</v>
      </c>
      <c r="G99" s="7">
        <f t="shared" si="1"/>
        <v>1.0825518587021698E-2</v>
      </c>
    </row>
    <row r="100" spans="1:7" ht="15.6" thickBot="1" x14ac:dyDescent="0.3">
      <c r="A100" s="6">
        <v>44474</v>
      </c>
      <c r="B100" s="7">
        <v>113.849998</v>
      </c>
      <c r="C100" s="7">
        <v>114.949997</v>
      </c>
      <c r="D100" s="7">
        <v>112.5</v>
      </c>
      <c r="E100" s="7">
        <v>113.900002</v>
      </c>
      <c r="F100" s="8">
        <v>108.14598100000001</v>
      </c>
      <c r="G100" s="7">
        <f t="shared" si="1"/>
        <v>2.1744855098421674E-2</v>
      </c>
    </row>
    <row r="101" spans="1:7" ht="15.6" thickBot="1" x14ac:dyDescent="0.3">
      <c r="A101" s="6">
        <v>44505</v>
      </c>
      <c r="B101" s="7">
        <v>112.550003</v>
      </c>
      <c r="C101" s="7">
        <v>118.699997</v>
      </c>
      <c r="D101" s="7">
        <v>110.75</v>
      </c>
      <c r="E101" s="7">
        <v>118.099998</v>
      </c>
      <c r="F101" s="8">
        <v>112.133797</v>
      </c>
      <c r="G101" s="7">
        <f t="shared" si="1"/>
        <v>3.6210818256116648E-2</v>
      </c>
    </row>
    <row r="102" spans="1:7" ht="15.6" thickBot="1" x14ac:dyDescent="0.3">
      <c r="A102" s="6">
        <v>44535</v>
      </c>
      <c r="B102" s="7">
        <v>118.699997</v>
      </c>
      <c r="C102" s="7">
        <v>121.150002</v>
      </c>
      <c r="D102" s="7">
        <v>113.699997</v>
      </c>
      <c r="E102" s="7">
        <v>115.099998</v>
      </c>
      <c r="F102" s="8">
        <v>109.285355</v>
      </c>
      <c r="G102" s="7">
        <f t="shared" si="1"/>
        <v>-2.5730407916873248E-2</v>
      </c>
    </row>
    <row r="103" spans="1:7" ht="15.6" thickBot="1" x14ac:dyDescent="0.3">
      <c r="A103" s="18" t="s">
        <v>73</v>
      </c>
      <c r="B103" s="7">
        <v>116</v>
      </c>
      <c r="C103" s="7">
        <v>116</v>
      </c>
      <c r="D103" s="7">
        <v>111.550003</v>
      </c>
      <c r="E103" s="7">
        <v>112.949997</v>
      </c>
      <c r="F103" s="8">
        <v>107.243965</v>
      </c>
      <c r="G103" s="7">
        <f t="shared" si="1"/>
        <v>-1.8856081998055236E-2</v>
      </c>
    </row>
    <row r="104" spans="1:7" ht="15.6" thickBot="1" x14ac:dyDescent="0.3">
      <c r="A104" s="18" t="s">
        <v>74</v>
      </c>
      <c r="B104" s="7">
        <v>113.949997</v>
      </c>
      <c r="C104" s="7">
        <v>115.400002</v>
      </c>
      <c r="D104" s="7">
        <v>112.25</v>
      </c>
      <c r="E104" s="7">
        <v>114.25</v>
      </c>
      <c r="F104" s="8">
        <v>108.478302</v>
      </c>
      <c r="G104" s="7">
        <f t="shared" si="1"/>
        <v>1.1443813420727231E-2</v>
      </c>
    </row>
    <row r="105" spans="1:7" ht="15.6" thickBot="1" x14ac:dyDescent="0.3">
      <c r="A105" s="18" t="s">
        <v>75</v>
      </c>
      <c r="B105" s="7">
        <v>115</v>
      </c>
      <c r="C105" s="7">
        <v>117.5</v>
      </c>
      <c r="D105" s="7">
        <v>114.300003</v>
      </c>
      <c r="E105" s="7">
        <v>116.099998</v>
      </c>
      <c r="F105" s="8">
        <v>110.23483299999999</v>
      </c>
      <c r="G105" s="7">
        <f t="shared" si="1"/>
        <v>1.606284170300263E-2</v>
      </c>
    </row>
    <row r="106" spans="1:7" ht="15.6" thickBot="1" x14ac:dyDescent="0.3">
      <c r="A106" s="18" t="s">
        <v>76</v>
      </c>
      <c r="B106" s="7">
        <v>114.5</v>
      </c>
      <c r="C106" s="7">
        <v>115.800003</v>
      </c>
      <c r="D106" s="7">
        <v>113.400002</v>
      </c>
      <c r="E106" s="7">
        <v>114.900002</v>
      </c>
      <c r="F106" s="8">
        <v>109.095467</v>
      </c>
      <c r="G106" s="7">
        <f t="shared" si="1"/>
        <v>-1.0389669216166608E-2</v>
      </c>
    </row>
    <row r="107" spans="1:7" ht="15.6" thickBot="1" x14ac:dyDescent="0.3">
      <c r="A107" s="18" t="s">
        <v>77</v>
      </c>
      <c r="B107" s="7">
        <v>113.449997</v>
      </c>
      <c r="C107" s="7">
        <v>114.699997</v>
      </c>
      <c r="D107" s="7">
        <v>111.199997</v>
      </c>
      <c r="E107" s="7">
        <v>111.800003</v>
      </c>
      <c r="F107" s="8">
        <v>106.152069</v>
      </c>
      <c r="G107" s="7">
        <f t="shared" si="1"/>
        <v>-2.7350614706520313E-2</v>
      </c>
    </row>
    <row r="108" spans="1:7" ht="15.6" thickBot="1" x14ac:dyDescent="0.3">
      <c r="A108" s="18" t="s">
        <v>78</v>
      </c>
      <c r="B108" s="7">
        <v>111.050003</v>
      </c>
      <c r="C108" s="7">
        <v>114.050003</v>
      </c>
      <c r="D108" s="7">
        <v>111.050003</v>
      </c>
      <c r="E108" s="7">
        <v>112.75</v>
      </c>
      <c r="F108" s="8">
        <v>107.05407700000001</v>
      </c>
      <c r="G108" s="7">
        <f t="shared" si="1"/>
        <v>8.461390828157821E-3</v>
      </c>
    </row>
    <row r="109" spans="1:7" ht="15.6" thickBot="1" x14ac:dyDescent="0.3">
      <c r="A109" s="18" t="s">
        <v>79</v>
      </c>
      <c r="B109" s="7">
        <v>113.25</v>
      </c>
      <c r="C109" s="7">
        <v>113.949997</v>
      </c>
      <c r="D109" s="7">
        <v>110.849998</v>
      </c>
      <c r="E109" s="7">
        <v>113.050003</v>
      </c>
      <c r="F109" s="8">
        <v>107.338921</v>
      </c>
      <c r="G109" s="7">
        <f t="shared" si="1"/>
        <v>2.657246878121391E-3</v>
      </c>
    </row>
    <row r="110" spans="1:7" ht="15.6" thickBot="1" x14ac:dyDescent="0.3">
      <c r="A110" s="18" t="s">
        <v>80</v>
      </c>
      <c r="B110" s="7">
        <v>114.400002</v>
      </c>
      <c r="C110" s="7">
        <v>117.099998</v>
      </c>
      <c r="D110" s="7">
        <v>113.699997</v>
      </c>
      <c r="E110" s="7">
        <v>114.599998</v>
      </c>
      <c r="F110" s="8">
        <v>108.810608</v>
      </c>
      <c r="G110" s="7">
        <f t="shared" si="1"/>
        <v>1.3617561567722872E-2</v>
      </c>
    </row>
    <row r="111" spans="1:7" ht="15.6" thickBot="1" x14ac:dyDescent="0.3">
      <c r="A111" s="18" t="s">
        <v>81</v>
      </c>
      <c r="B111" s="7">
        <v>115.400002</v>
      </c>
      <c r="C111" s="7">
        <v>115.400002</v>
      </c>
      <c r="D111" s="7">
        <v>113</v>
      </c>
      <c r="E111" s="7">
        <v>113.349998</v>
      </c>
      <c r="F111" s="8">
        <v>107.623756</v>
      </c>
      <c r="G111" s="7">
        <f t="shared" si="1"/>
        <v>-1.0967427519558207E-2</v>
      </c>
    </row>
    <row r="112" spans="1:7" ht="15.6" thickBot="1" x14ac:dyDescent="0.3">
      <c r="A112" s="18" t="s">
        <v>82</v>
      </c>
      <c r="B112" s="7">
        <v>113</v>
      </c>
      <c r="C112" s="7">
        <v>113.650002</v>
      </c>
      <c r="D112" s="7">
        <v>111.300003</v>
      </c>
      <c r="E112" s="7">
        <v>111.849998</v>
      </c>
      <c r="F112" s="8">
        <v>106.199532</v>
      </c>
      <c r="G112" s="7">
        <f t="shared" si="1"/>
        <v>-1.3321689254026048E-2</v>
      </c>
    </row>
    <row r="113" spans="1:7" ht="15.6" thickBot="1" x14ac:dyDescent="0.3">
      <c r="A113" s="18" t="s">
        <v>83</v>
      </c>
      <c r="B113" s="7">
        <v>113.199997</v>
      </c>
      <c r="C113" s="7">
        <v>115.550003</v>
      </c>
      <c r="D113" s="7">
        <v>111.849998</v>
      </c>
      <c r="E113" s="7">
        <v>112.349998</v>
      </c>
      <c r="F113" s="8">
        <v>106.674278</v>
      </c>
      <c r="G113" s="7">
        <f t="shared" si="1"/>
        <v>4.4603107747772505E-3</v>
      </c>
    </row>
    <row r="114" spans="1:7" ht="15.6" thickBot="1" x14ac:dyDescent="0.3">
      <c r="A114" s="18" t="s">
        <v>84</v>
      </c>
      <c r="B114" s="7">
        <v>112.5</v>
      </c>
      <c r="C114" s="7">
        <v>114.349998</v>
      </c>
      <c r="D114" s="7">
        <v>111.400002</v>
      </c>
      <c r="E114" s="7">
        <v>113.650002</v>
      </c>
      <c r="F114" s="8">
        <v>107.908607</v>
      </c>
      <c r="G114" s="7">
        <f t="shared" si="1"/>
        <v>1.1504587066615337E-2</v>
      </c>
    </row>
    <row r="115" spans="1:7" ht="15.6" thickBot="1" x14ac:dyDescent="0.3">
      <c r="A115" s="6">
        <v>44202</v>
      </c>
      <c r="B115" s="7">
        <v>114.349998</v>
      </c>
      <c r="C115" s="7">
        <v>118.449997</v>
      </c>
      <c r="D115" s="7">
        <v>114.199997</v>
      </c>
      <c r="E115" s="7">
        <v>117.599998</v>
      </c>
      <c r="F115" s="8">
        <v>111.659058</v>
      </c>
      <c r="G115" s="7">
        <f t="shared" si="1"/>
        <v>3.4165450561283395E-2</v>
      </c>
    </row>
    <row r="116" spans="1:7" ht="15.6" thickBot="1" x14ac:dyDescent="0.3">
      <c r="A116" s="6">
        <v>44233</v>
      </c>
      <c r="B116" s="7">
        <v>118</v>
      </c>
      <c r="C116" s="7">
        <v>119.400002</v>
      </c>
      <c r="D116" s="7">
        <v>116</v>
      </c>
      <c r="E116" s="7">
        <v>117.75</v>
      </c>
      <c r="F116" s="8">
        <v>111.801483</v>
      </c>
      <c r="G116" s="7">
        <f t="shared" si="1"/>
        <v>1.2747144388035232E-3</v>
      </c>
    </row>
    <row r="117" spans="1:7" ht="15.6" thickBot="1" x14ac:dyDescent="0.3">
      <c r="A117" s="6">
        <v>44261</v>
      </c>
      <c r="B117" s="7">
        <v>118.800003</v>
      </c>
      <c r="C117" s="7">
        <v>123.800003</v>
      </c>
      <c r="D117" s="7">
        <v>118.449997</v>
      </c>
      <c r="E117" s="7">
        <v>122.5</v>
      </c>
      <c r="F117" s="8">
        <v>116.31152299999999</v>
      </c>
      <c r="G117" s="7">
        <f t="shared" si="1"/>
        <v>3.9547297088254538E-2</v>
      </c>
    </row>
    <row r="118" spans="1:7" ht="15.6" thickBot="1" x14ac:dyDescent="0.3">
      <c r="A118" s="6">
        <v>44292</v>
      </c>
      <c r="B118" s="7">
        <v>124.599998</v>
      </c>
      <c r="C118" s="7">
        <v>126.699997</v>
      </c>
      <c r="D118" s="7">
        <v>123.349998</v>
      </c>
      <c r="E118" s="7">
        <v>125.449997</v>
      </c>
      <c r="F118" s="8">
        <v>119.112495</v>
      </c>
      <c r="G118" s="7">
        <f t="shared" si="1"/>
        <v>2.3796218913739425E-2</v>
      </c>
    </row>
    <row r="119" spans="1:7" ht="15.6" thickBot="1" x14ac:dyDescent="0.3">
      <c r="A119" s="6">
        <v>44383</v>
      </c>
      <c r="B119" s="7">
        <v>126.949997</v>
      </c>
      <c r="C119" s="7">
        <v>127.5</v>
      </c>
      <c r="D119" s="7">
        <v>124.900002</v>
      </c>
      <c r="E119" s="7">
        <v>125.150002</v>
      </c>
      <c r="F119" s="8">
        <v>118.82764400000001</v>
      </c>
      <c r="G119" s="7">
        <f t="shared" si="1"/>
        <v>-2.3942150399148907E-3</v>
      </c>
    </row>
    <row r="120" spans="1:7" ht="15.6" thickBot="1" x14ac:dyDescent="0.3">
      <c r="A120" s="6">
        <v>44414</v>
      </c>
      <c r="B120" s="7">
        <v>125.75</v>
      </c>
      <c r="C120" s="7">
        <v>125.900002</v>
      </c>
      <c r="D120" s="7">
        <v>122.650002</v>
      </c>
      <c r="E120" s="7">
        <v>124.800003</v>
      </c>
      <c r="F120" s="8">
        <v>118.495338</v>
      </c>
      <c r="G120" s="7">
        <f t="shared" si="1"/>
        <v>-2.8005538848175854E-3</v>
      </c>
    </row>
    <row r="121" spans="1:7" ht="15.6" thickBot="1" x14ac:dyDescent="0.3">
      <c r="A121" s="6">
        <v>44445</v>
      </c>
      <c r="B121" s="7">
        <v>127</v>
      </c>
      <c r="C121" s="7">
        <v>128</v>
      </c>
      <c r="D121" s="7">
        <v>123.050003</v>
      </c>
      <c r="E121" s="7">
        <v>124.050003</v>
      </c>
      <c r="F121" s="8">
        <v>117.783226</v>
      </c>
      <c r="G121" s="7">
        <f t="shared" si="1"/>
        <v>-6.027745652182016E-3</v>
      </c>
    </row>
    <row r="122" spans="1:7" ht="15.6" thickBot="1" x14ac:dyDescent="0.3">
      <c r="A122" s="6">
        <v>44475</v>
      </c>
      <c r="B122" s="7">
        <v>123.75</v>
      </c>
      <c r="C122" s="7">
        <v>124.800003</v>
      </c>
      <c r="D122" s="7">
        <v>122.449997</v>
      </c>
      <c r="E122" s="7">
        <v>123.949997</v>
      </c>
      <c r="F122" s="8">
        <v>117.688271</v>
      </c>
      <c r="G122" s="7">
        <f t="shared" si="1"/>
        <v>-8.0650004371518233E-4</v>
      </c>
    </row>
    <row r="123" spans="1:7" ht="15.6" thickBot="1" x14ac:dyDescent="0.3">
      <c r="A123" s="6">
        <v>44506</v>
      </c>
      <c r="B123" s="7">
        <v>123.949997</v>
      </c>
      <c r="C123" s="7">
        <v>126.599998</v>
      </c>
      <c r="D123" s="7">
        <v>122.5</v>
      </c>
      <c r="E123" s="7">
        <v>123.550003</v>
      </c>
      <c r="F123" s="8">
        <v>117.308487</v>
      </c>
      <c r="G123" s="7">
        <f t="shared" si="1"/>
        <v>-3.2322775616052055E-3</v>
      </c>
    </row>
    <row r="124" spans="1:7" ht="15.6" thickBot="1" x14ac:dyDescent="0.3">
      <c r="A124" s="18" t="s">
        <v>85</v>
      </c>
      <c r="B124" s="7">
        <v>124.400002</v>
      </c>
      <c r="C124" s="7">
        <v>125.800003</v>
      </c>
      <c r="D124" s="7">
        <v>121.25</v>
      </c>
      <c r="E124" s="7">
        <v>124.800003</v>
      </c>
      <c r="F124" s="8">
        <v>118.495338</v>
      </c>
      <c r="G124" s="7">
        <f t="shared" si="1"/>
        <v>1.0066523257502314E-2</v>
      </c>
    </row>
    <row r="125" spans="1:7" ht="15.6" thickBot="1" x14ac:dyDescent="0.3">
      <c r="A125" s="18" t="s">
        <v>86</v>
      </c>
      <c r="B125" s="7">
        <v>125.599998</v>
      </c>
      <c r="C125" s="7">
        <v>128.5</v>
      </c>
      <c r="D125" s="7">
        <v>124.849998</v>
      </c>
      <c r="E125" s="7">
        <v>125.349998</v>
      </c>
      <c r="F125" s="8">
        <v>119.01754</v>
      </c>
      <c r="G125" s="7">
        <f t="shared" si="1"/>
        <v>4.3973286751886071E-3</v>
      </c>
    </row>
    <row r="126" spans="1:7" ht="15.6" thickBot="1" x14ac:dyDescent="0.3">
      <c r="A126" s="18" t="s">
        <v>87</v>
      </c>
      <c r="B126" s="7">
        <v>127</v>
      </c>
      <c r="C126" s="7">
        <v>128.25</v>
      </c>
      <c r="D126" s="7">
        <v>126.099998</v>
      </c>
      <c r="E126" s="7">
        <v>126.699997</v>
      </c>
      <c r="F126" s="8">
        <v>120.299347</v>
      </c>
      <c r="G126" s="7">
        <f t="shared" si="1"/>
        <v>1.0712255000136303E-2</v>
      </c>
    </row>
    <row r="127" spans="1:7" ht="15.6" thickBot="1" x14ac:dyDescent="0.3">
      <c r="A127" s="18" t="s">
        <v>88</v>
      </c>
      <c r="B127" s="7">
        <v>125.599998</v>
      </c>
      <c r="C127" s="7">
        <v>127</v>
      </c>
      <c r="D127" s="7">
        <v>123.5</v>
      </c>
      <c r="E127" s="7">
        <v>125.099998</v>
      </c>
      <c r="F127" s="8">
        <v>118.780174</v>
      </c>
      <c r="G127" s="7">
        <f t="shared" si="1"/>
        <v>-1.2708662163458482E-2</v>
      </c>
    </row>
    <row r="128" spans="1:7" ht="15.6" thickBot="1" x14ac:dyDescent="0.3">
      <c r="A128" s="18" t="s">
        <v>89</v>
      </c>
      <c r="B128" s="7">
        <v>124.550003</v>
      </c>
      <c r="C128" s="7">
        <v>124.550003</v>
      </c>
      <c r="D128" s="7">
        <v>118.900002</v>
      </c>
      <c r="E128" s="7">
        <v>120.25</v>
      </c>
      <c r="F128" s="8">
        <v>114.175186</v>
      </c>
      <c r="G128" s="7">
        <f t="shared" si="1"/>
        <v>-3.9540492499784551E-2</v>
      </c>
    </row>
    <row r="129" spans="1:7" ht="15.6" thickBot="1" x14ac:dyDescent="0.3">
      <c r="A129" s="18" t="s">
        <v>90</v>
      </c>
      <c r="B129" s="7">
        <v>119.400002</v>
      </c>
      <c r="C129" s="7">
        <v>122</v>
      </c>
      <c r="D129" s="7">
        <v>118.949997</v>
      </c>
      <c r="E129" s="7">
        <v>120.949997</v>
      </c>
      <c r="F129" s="8">
        <v>114.839821</v>
      </c>
      <c r="G129" s="7">
        <f t="shared" si="1"/>
        <v>5.8043032665273837E-3</v>
      </c>
    </row>
    <row r="130" spans="1:7" ht="15.6" thickBot="1" x14ac:dyDescent="0.3">
      <c r="A130" s="18" t="s">
        <v>91</v>
      </c>
      <c r="B130" s="7">
        <v>122.699997</v>
      </c>
      <c r="C130" s="7">
        <v>124.199997</v>
      </c>
      <c r="D130" s="7">
        <v>121.5</v>
      </c>
      <c r="E130" s="7">
        <v>122.050003</v>
      </c>
      <c r="F130" s="8">
        <v>115.88426200000001</v>
      </c>
      <c r="G130" s="7">
        <f t="shared" si="1"/>
        <v>9.053609166660908E-3</v>
      </c>
    </row>
    <row r="131" spans="1:7" ht="15.6" thickBot="1" x14ac:dyDescent="0.3">
      <c r="A131" s="18" t="s">
        <v>92</v>
      </c>
      <c r="B131" s="7">
        <v>123.5</v>
      </c>
      <c r="C131" s="7">
        <v>124.400002</v>
      </c>
      <c r="D131" s="7">
        <v>121.75</v>
      </c>
      <c r="E131" s="7">
        <v>123.349998</v>
      </c>
      <c r="F131" s="8">
        <v>117.118576</v>
      </c>
      <c r="G131" s="7">
        <f t="shared" si="1"/>
        <v>1.0595005342281496E-2</v>
      </c>
    </row>
    <row r="132" spans="1:7" ht="15.6" thickBot="1" x14ac:dyDescent="0.3">
      <c r="A132" s="18" t="s">
        <v>93</v>
      </c>
      <c r="B132" s="7">
        <v>124.449997</v>
      </c>
      <c r="C132" s="7">
        <v>124.449997</v>
      </c>
      <c r="D132" s="7">
        <v>121.349998</v>
      </c>
      <c r="E132" s="7">
        <v>122</v>
      </c>
      <c r="F132" s="8">
        <v>115.836777</v>
      </c>
      <c r="G132" s="7">
        <f t="shared" ref="G132:G195" si="2">LN(E132/E131)</f>
        <v>-1.100478202808392E-2</v>
      </c>
    </row>
    <row r="133" spans="1:7" ht="15.6" thickBot="1" x14ac:dyDescent="0.3">
      <c r="A133" s="18" t="s">
        <v>94</v>
      </c>
      <c r="B133" s="7">
        <v>122.949997</v>
      </c>
      <c r="C133" s="7">
        <v>124.949997</v>
      </c>
      <c r="D133" s="7">
        <v>120.349998</v>
      </c>
      <c r="E133" s="7">
        <v>120.900002</v>
      </c>
      <c r="F133" s="8">
        <v>114.792351</v>
      </c>
      <c r="G133" s="7">
        <f t="shared" si="2"/>
        <v>-9.0572705699125365E-3</v>
      </c>
    </row>
    <row r="134" spans="1:7" ht="15.6" thickBot="1" x14ac:dyDescent="0.3">
      <c r="A134" s="18" t="s">
        <v>95</v>
      </c>
      <c r="B134" s="7">
        <v>122.550003</v>
      </c>
      <c r="C134" s="7">
        <v>124.5</v>
      </c>
      <c r="D134" s="7">
        <v>121.800003</v>
      </c>
      <c r="E134" s="7">
        <v>122.349998</v>
      </c>
      <c r="F134" s="8">
        <v>116.16909800000001</v>
      </c>
      <c r="G134" s="7">
        <f t="shared" si="2"/>
        <v>1.1921999378789632E-2</v>
      </c>
    </row>
    <row r="135" spans="1:7" ht="15.6" thickBot="1" x14ac:dyDescent="0.3">
      <c r="A135" s="18" t="s">
        <v>96</v>
      </c>
      <c r="B135" s="7">
        <v>121.800003</v>
      </c>
      <c r="C135" s="7">
        <v>122.449997</v>
      </c>
      <c r="D135" s="7">
        <v>119.099998</v>
      </c>
      <c r="E135" s="7">
        <v>119.400002</v>
      </c>
      <c r="F135" s="8">
        <v>113.368134</v>
      </c>
      <c r="G135" s="7">
        <f t="shared" si="2"/>
        <v>-2.4406555833213408E-2</v>
      </c>
    </row>
    <row r="136" spans="1:7" ht="15.6" thickBot="1" x14ac:dyDescent="0.3">
      <c r="A136" s="18" t="s">
        <v>97</v>
      </c>
      <c r="B136" s="7">
        <v>120.349998</v>
      </c>
      <c r="C136" s="7">
        <v>120.949997</v>
      </c>
      <c r="D136" s="7">
        <v>117.050003</v>
      </c>
      <c r="E136" s="7">
        <v>117.699997</v>
      </c>
      <c r="F136" s="8">
        <v>111.75400500000001</v>
      </c>
      <c r="G136" s="7">
        <f t="shared" si="2"/>
        <v>-1.4340228931219856E-2</v>
      </c>
    </row>
    <row r="137" spans="1:7" ht="15.6" thickBot="1" x14ac:dyDescent="0.3">
      <c r="A137" s="6">
        <v>44203</v>
      </c>
      <c r="B137" s="7">
        <v>117.75</v>
      </c>
      <c r="C137" s="7">
        <v>119.75</v>
      </c>
      <c r="D137" s="7">
        <v>117.300003</v>
      </c>
      <c r="E137" s="7">
        <v>118.849998</v>
      </c>
      <c r="F137" s="8">
        <v>112.84590900000001</v>
      </c>
      <c r="G137" s="7">
        <f t="shared" si="2"/>
        <v>9.7231882005678477E-3</v>
      </c>
    </row>
    <row r="138" spans="1:7" ht="15.6" thickBot="1" x14ac:dyDescent="0.3">
      <c r="A138" s="6">
        <v>44234</v>
      </c>
      <c r="B138" s="7">
        <v>120</v>
      </c>
      <c r="C138" s="7">
        <v>120.849998</v>
      </c>
      <c r="D138" s="7">
        <v>118</v>
      </c>
      <c r="E138" s="7">
        <v>118.449997</v>
      </c>
      <c r="F138" s="8">
        <v>112.46611799999999</v>
      </c>
      <c r="G138" s="7">
        <f t="shared" si="2"/>
        <v>-3.3712717006165287E-3</v>
      </c>
    </row>
    <row r="139" spans="1:7" ht="15.6" thickBot="1" x14ac:dyDescent="0.3">
      <c r="A139" s="6">
        <v>44323</v>
      </c>
      <c r="B139" s="7">
        <v>119.150002</v>
      </c>
      <c r="C139" s="7">
        <v>121.449997</v>
      </c>
      <c r="D139" s="7">
        <v>118.900002</v>
      </c>
      <c r="E139" s="7">
        <v>120.949997</v>
      </c>
      <c r="F139" s="8">
        <v>114.839821</v>
      </c>
      <c r="G139" s="7">
        <f t="shared" si="2"/>
        <v>2.0886306974746093E-2</v>
      </c>
    </row>
    <row r="140" spans="1:7" ht="15.6" thickBot="1" x14ac:dyDescent="0.3">
      <c r="A140" s="6">
        <v>44354</v>
      </c>
      <c r="B140" s="7">
        <v>123</v>
      </c>
      <c r="C140" s="7">
        <v>125</v>
      </c>
      <c r="D140" s="7">
        <v>121.050003</v>
      </c>
      <c r="E140" s="7">
        <v>121.5</v>
      </c>
      <c r="F140" s="8">
        <v>115.362038</v>
      </c>
      <c r="G140" s="7">
        <f t="shared" si="2"/>
        <v>4.5370505282049979E-3</v>
      </c>
    </row>
    <row r="141" spans="1:7" ht="15.6" thickBot="1" x14ac:dyDescent="0.3">
      <c r="A141" s="6">
        <v>44384</v>
      </c>
      <c r="B141" s="7">
        <v>119.900002</v>
      </c>
      <c r="C141" s="7">
        <v>120.400002</v>
      </c>
      <c r="D141" s="7">
        <v>117.800003</v>
      </c>
      <c r="E141" s="7">
        <v>119.900002</v>
      </c>
      <c r="F141" s="8">
        <v>113.842873</v>
      </c>
      <c r="G141" s="7">
        <f t="shared" si="2"/>
        <v>-1.3256184066567527E-2</v>
      </c>
    </row>
    <row r="142" spans="1:7" ht="15.6" thickBot="1" x14ac:dyDescent="0.3">
      <c r="A142" s="6">
        <v>44415</v>
      </c>
      <c r="B142" s="7">
        <v>119.400002</v>
      </c>
      <c r="C142" s="7">
        <v>119.400002</v>
      </c>
      <c r="D142" s="7">
        <v>116.849998</v>
      </c>
      <c r="E142" s="7">
        <v>117.050003</v>
      </c>
      <c r="F142" s="8">
        <v>111.136848</v>
      </c>
      <c r="G142" s="7">
        <f t="shared" si="2"/>
        <v>-2.405685914704345E-2</v>
      </c>
    </row>
    <row r="143" spans="1:7" ht="15.6" thickBot="1" x14ac:dyDescent="0.3">
      <c r="A143" s="6">
        <v>44446</v>
      </c>
      <c r="B143" s="7">
        <v>117.099998</v>
      </c>
      <c r="C143" s="7">
        <v>118.650002</v>
      </c>
      <c r="D143" s="7">
        <v>116.599998</v>
      </c>
      <c r="E143" s="7">
        <v>117.900002</v>
      </c>
      <c r="F143" s="8">
        <v>111.943909</v>
      </c>
      <c r="G143" s="7">
        <f t="shared" si="2"/>
        <v>7.2356049398614201E-3</v>
      </c>
    </row>
    <row r="144" spans="1:7" ht="15.6" thickBot="1" x14ac:dyDescent="0.3">
      <c r="A144" s="6">
        <v>44537</v>
      </c>
      <c r="B144" s="7">
        <v>119</v>
      </c>
      <c r="C144" s="7">
        <v>119.349998</v>
      </c>
      <c r="D144" s="7">
        <v>118</v>
      </c>
      <c r="E144" s="7">
        <v>118.550003</v>
      </c>
      <c r="F144" s="8">
        <v>112.56107299999999</v>
      </c>
      <c r="G144" s="7">
        <f t="shared" si="2"/>
        <v>5.4980133103388965E-3</v>
      </c>
    </row>
    <row r="145" spans="1:7" ht="15.6" thickBot="1" x14ac:dyDescent="0.3">
      <c r="A145" s="18" t="s">
        <v>98</v>
      </c>
      <c r="B145" s="7">
        <v>119</v>
      </c>
      <c r="C145" s="7">
        <v>120.800003</v>
      </c>
      <c r="D145" s="7">
        <v>118.599998</v>
      </c>
      <c r="E145" s="7">
        <v>120.400002</v>
      </c>
      <c r="F145" s="8">
        <v>114.317604</v>
      </c>
      <c r="G145" s="7">
        <f t="shared" si="2"/>
        <v>1.5484711668823849E-2</v>
      </c>
    </row>
    <row r="146" spans="1:7" ht="15.6" thickBot="1" x14ac:dyDescent="0.3">
      <c r="A146" s="18" t="s">
        <v>99</v>
      </c>
      <c r="B146" s="7">
        <v>120.300003</v>
      </c>
      <c r="C146" s="7">
        <v>121.75</v>
      </c>
      <c r="D146" s="7">
        <v>120.099998</v>
      </c>
      <c r="E146" s="7">
        <v>120.800003</v>
      </c>
      <c r="F146" s="8">
        <v>114.697411</v>
      </c>
      <c r="G146" s="7">
        <f t="shared" si="2"/>
        <v>3.3167608491351396E-3</v>
      </c>
    </row>
    <row r="147" spans="1:7" ht="15.6" thickBot="1" x14ac:dyDescent="0.3">
      <c r="A147" s="18" t="s">
        <v>100</v>
      </c>
      <c r="B147" s="7">
        <v>119.199997</v>
      </c>
      <c r="C147" s="7">
        <v>119.400002</v>
      </c>
      <c r="D147" s="7">
        <v>116.199997</v>
      </c>
      <c r="E147" s="7">
        <v>116.900002</v>
      </c>
      <c r="F147" s="8">
        <v>110.99443100000001</v>
      </c>
      <c r="G147" s="7">
        <f t="shared" si="2"/>
        <v>-3.2817424748488935E-2</v>
      </c>
    </row>
    <row r="148" spans="1:7" ht="15.6" thickBot="1" x14ac:dyDescent="0.3">
      <c r="A148" s="18" t="s">
        <v>101</v>
      </c>
      <c r="B148" s="7">
        <v>117.199997</v>
      </c>
      <c r="C148" s="7">
        <v>117.400002</v>
      </c>
      <c r="D148" s="7">
        <v>115.75</v>
      </c>
      <c r="E148" s="7">
        <v>116.800003</v>
      </c>
      <c r="F148" s="8">
        <v>110.899483</v>
      </c>
      <c r="G148" s="7">
        <f t="shared" si="2"/>
        <v>-8.5578950760452214E-4</v>
      </c>
    </row>
    <row r="149" spans="1:7" ht="15.6" thickBot="1" x14ac:dyDescent="0.3">
      <c r="A149" s="18" t="s">
        <v>102</v>
      </c>
      <c r="B149" s="7">
        <v>114.800003</v>
      </c>
      <c r="C149" s="7">
        <v>116.550003</v>
      </c>
      <c r="D149" s="7">
        <v>114.199997</v>
      </c>
      <c r="E149" s="7">
        <v>114.599998</v>
      </c>
      <c r="F149" s="8">
        <v>108.810608</v>
      </c>
      <c r="G149" s="7">
        <f t="shared" si="2"/>
        <v>-1.9015309250425882E-2</v>
      </c>
    </row>
    <row r="150" spans="1:7" ht="15.6" thickBot="1" x14ac:dyDescent="0.3">
      <c r="A150" s="18" t="s">
        <v>103</v>
      </c>
      <c r="B150" s="7">
        <v>112.050003</v>
      </c>
      <c r="C150" s="7">
        <v>113.25</v>
      </c>
      <c r="D150" s="7">
        <v>111.599998</v>
      </c>
      <c r="E150" s="7">
        <v>112.599998</v>
      </c>
      <c r="F150" s="8">
        <v>106.911644</v>
      </c>
      <c r="G150" s="7">
        <f t="shared" si="2"/>
        <v>-1.760608888503153E-2</v>
      </c>
    </row>
    <row r="151" spans="1:7" ht="15.6" thickBot="1" x14ac:dyDescent="0.3">
      <c r="A151" s="18" t="s">
        <v>104</v>
      </c>
      <c r="B151" s="7">
        <v>114.400002</v>
      </c>
      <c r="C151" s="7">
        <v>115.800003</v>
      </c>
      <c r="D151" s="7">
        <v>113.949997</v>
      </c>
      <c r="E151" s="7">
        <v>115.5</v>
      </c>
      <c r="F151" s="8">
        <v>109.66514599999999</v>
      </c>
      <c r="G151" s="7">
        <f t="shared" si="2"/>
        <v>2.5428832018247732E-2</v>
      </c>
    </row>
    <row r="152" spans="1:7" ht="15.6" thickBot="1" x14ac:dyDescent="0.3">
      <c r="A152" s="18" t="s">
        <v>105</v>
      </c>
      <c r="B152" s="7">
        <v>115.5</v>
      </c>
      <c r="C152" s="7">
        <v>116.75</v>
      </c>
      <c r="D152" s="7">
        <v>114.75</v>
      </c>
      <c r="E152" s="7">
        <v>115.300003</v>
      </c>
      <c r="F152" s="8">
        <v>109.475258</v>
      </c>
      <c r="G152" s="7">
        <f t="shared" si="2"/>
        <v>-1.7330766677545761E-3</v>
      </c>
    </row>
    <row r="153" spans="1:7" ht="15.6" thickBot="1" x14ac:dyDescent="0.3">
      <c r="A153" s="18" t="s">
        <v>106</v>
      </c>
      <c r="B153" s="7">
        <v>114.849998</v>
      </c>
      <c r="C153" s="7">
        <v>115.599998</v>
      </c>
      <c r="D153" s="7">
        <v>114.099998</v>
      </c>
      <c r="E153" s="7">
        <v>114.550003</v>
      </c>
      <c r="F153" s="8">
        <v>108.76314499999999</v>
      </c>
      <c r="G153" s="7">
        <f t="shared" si="2"/>
        <v>-6.5260182051525692E-3</v>
      </c>
    </row>
    <row r="154" spans="1:7" ht="15.6" thickBot="1" x14ac:dyDescent="0.3">
      <c r="A154" s="18" t="s">
        <v>107</v>
      </c>
      <c r="B154" s="7">
        <v>115.349998</v>
      </c>
      <c r="C154" s="7">
        <v>115.900002</v>
      </c>
      <c r="D154" s="7">
        <v>114</v>
      </c>
      <c r="E154" s="7">
        <v>114.650002</v>
      </c>
      <c r="F154" s="8">
        <v>108.858093</v>
      </c>
      <c r="G154" s="7">
        <f t="shared" si="2"/>
        <v>8.7259165936819701E-4</v>
      </c>
    </row>
    <row r="155" spans="1:7" ht="15.6" thickBot="1" x14ac:dyDescent="0.3">
      <c r="A155" s="18" t="s">
        <v>108</v>
      </c>
      <c r="B155" s="7">
        <v>114.900002</v>
      </c>
      <c r="C155" s="7">
        <v>115.199997</v>
      </c>
      <c r="D155" s="7">
        <v>113.449997</v>
      </c>
      <c r="E155" s="7">
        <v>114.349998</v>
      </c>
      <c r="F155" s="8">
        <v>108.57324199999999</v>
      </c>
      <c r="G155" s="7">
        <f t="shared" si="2"/>
        <v>-2.620123769681132E-3</v>
      </c>
    </row>
    <row r="156" spans="1:7" ht="15.6" thickBot="1" x14ac:dyDescent="0.3">
      <c r="A156" s="18" t="s">
        <v>109</v>
      </c>
      <c r="B156" s="7">
        <v>114.300003</v>
      </c>
      <c r="C156" s="7">
        <v>115.800003</v>
      </c>
      <c r="D156" s="7">
        <v>113.300003</v>
      </c>
      <c r="E156" s="7">
        <v>114.75</v>
      </c>
      <c r="F156" s="8">
        <v>108.953041</v>
      </c>
      <c r="G156" s="7">
        <f t="shared" si="2"/>
        <v>3.4919459620262922E-3</v>
      </c>
    </row>
    <row r="157" spans="1:7" ht="15.6" thickBot="1" x14ac:dyDescent="0.3">
      <c r="A157" s="18" t="s">
        <v>110</v>
      </c>
      <c r="B157" s="7">
        <v>114.300003</v>
      </c>
      <c r="C157" s="7">
        <v>116.75</v>
      </c>
      <c r="D157" s="7">
        <v>113.800003</v>
      </c>
      <c r="E157" s="7">
        <v>115.300003</v>
      </c>
      <c r="F157" s="8">
        <v>109.475258</v>
      </c>
      <c r="G157" s="7">
        <f t="shared" si="2"/>
        <v>4.7816043534390966E-3</v>
      </c>
    </row>
    <row r="158" spans="1:7" ht="15.6" thickBot="1" x14ac:dyDescent="0.3">
      <c r="A158" s="6">
        <v>44235</v>
      </c>
      <c r="B158" s="7">
        <v>114.949997</v>
      </c>
      <c r="C158" s="7">
        <v>117.5</v>
      </c>
      <c r="D158" s="7">
        <v>114.800003</v>
      </c>
      <c r="E158" s="7">
        <v>117.099998</v>
      </c>
      <c r="F158" s="8">
        <v>111.184319</v>
      </c>
      <c r="G158" s="7">
        <f t="shared" si="2"/>
        <v>1.5490800230158461E-2</v>
      </c>
    </row>
    <row r="159" spans="1:7" ht="15.6" thickBot="1" x14ac:dyDescent="0.3">
      <c r="A159" s="6">
        <v>44263</v>
      </c>
      <c r="B159" s="7">
        <v>116.150002</v>
      </c>
      <c r="C159" s="7">
        <v>118.199997</v>
      </c>
      <c r="D159" s="7">
        <v>115.150002</v>
      </c>
      <c r="E159" s="7">
        <v>117.900002</v>
      </c>
      <c r="F159" s="8">
        <v>111.943909</v>
      </c>
      <c r="G159" s="7">
        <f t="shared" si="2"/>
        <v>6.8085709826014064E-3</v>
      </c>
    </row>
    <row r="160" spans="1:7" ht="15.6" thickBot="1" x14ac:dyDescent="0.3">
      <c r="A160" s="6">
        <v>44294</v>
      </c>
      <c r="B160" s="7">
        <v>117.699997</v>
      </c>
      <c r="C160" s="7">
        <v>118.5</v>
      </c>
      <c r="D160" s="7">
        <v>116.599998</v>
      </c>
      <c r="E160" s="7">
        <v>117.349998</v>
      </c>
      <c r="F160" s="8">
        <v>111.421684</v>
      </c>
      <c r="G160" s="7">
        <f t="shared" si="2"/>
        <v>-4.6759192528548245E-3</v>
      </c>
    </row>
    <row r="161" spans="1:7" ht="15.6" thickBot="1" x14ac:dyDescent="0.3">
      <c r="A161" s="6">
        <v>44324</v>
      </c>
      <c r="B161" s="7">
        <v>116.199997</v>
      </c>
      <c r="C161" s="7">
        <v>117.25</v>
      </c>
      <c r="D161" s="7">
        <v>114.699997</v>
      </c>
      <c r="E161" s="7">
        <v>116.849998</v>
      </c>
      <c r="F161" s="8">
        <v>110.946945</v>
      </c>
      <c r="G161" s="7">
        <f t="shared" si="2"/>
        <v>-4.2698613850925046E-3</v>
      </c>
    </row>
    <row r="162" spans="1:7" ht="15.6" thickBot="1" x14ac:dyDescent="0.3">
      <c r="A162" s="6">
        <v>44355</v>
      </c>
      <c r="B162" s="7">
        <v>116.150002</v>
      </c>
      <c r="C162" s="7">
        <v>118.199997</v>
      </c>
      <c r="D162" s="7">
        <v>116.150002</v>
      </c>
      <c r="E162" s="7">
        <v>116.650002</v>
      </c>
      <c r="F162" s="8">
        <v>110.757057</v>
      </c>
      <c r="G162" s="7">
        <f t="shared" si="2"/>
        <v>-1.7130282561608275E-3</v>
      </c>
    </row>
    <row r="163" spans="1:7" ht="15.6" thickBot="1" x14ac:dyDescent="0.3">
      <c r="A163" s="6">
        <v>44447</v>
      </c>
      <c r="B163" s="7">
        <v>116</v>
      </c>
      <c r="C163" s="7">
        <v>117</v>
      </c>
      <c r="D163" s="7">
        <v>114.300003</v>
      </c>
      <c r="E163" s="7">
        <v>115</v>
      </c>
      <c r="F163" s="8">
        <v>109.190414</v>
      </c>
      <c r="G163" s="7">
        <f t="shared" si="2"/>
        <v>-1.4245887249495198E-2</v>
      </c>
    </row>
    <row r="164" spans="1:7" ht="15.6" thickBot="1" x14ac:dyDescent="0.3">
      <c r="A164" s="6">
        <v>44477</v>
      </c>
      <c r="B164" s="7">
        <v>115.099998</v>
      </c>
      <c r="C164" s="7">
        <v>115.699997</v>
      </c>
      <c r="D164" s="7">
        <v>113.900002</v>
      </c>
      <c r="E164" s="7">
        <v>114.849998</v>
      </c>
      <c r="F164" s="8">
        <v>109.04798099999999</v>
      </c>
      <c r="G164" s="7">
        <f t="shared" si="2"/>
        <v>-1.3052166421612412E-3</v>
      </c>
    </row>
    <row r="165" spans="1:7" ht="15.6" thickBot="1" x14ac:dyDescent="0.3">
      <c r="A165" s="6">
        <v>44508</v>
      </c>
      <c r="B165" s="7">
        <v>115.5</v>
      </c>
      <c r="C165" s="7">
        <v>117.300003</v>
      </c>
      <c r="D165" s="7">
        <v>114.849998</v>
      </c>
      <c r="E165" s="7">
        <v>117</v>
      </c>
      <c r="F165" s="8">
        <v>111.089371</v>
      </c>
      <c r="G165" s="7">
        <f t="shared" si="2"/>
        <v>1.8547023076667259E-2</v>
      </c>
    </row>
    <row r="166" spans="1:7" ht="15.6" thickBot="1" x14ac:dyDescent="0.3">
      <c r="A166" s="6">
        <v>44538</v>
      </c>
      <c r="B166" s="7">
        <v>116.099998</v>
      </c>
      <c r="C166" s="7">
        <v>117.900002</v>
      </c>
      <c r="D166" s="7">
        <v>115.300003</v>
      </c>
      <c r="E166" s="7">
        <v>116.25</v>
      </c>
      <c r="F166" s="8">
        <v>110.377258</v>
      </c>
      <c r="G166" s="7">
        <f t="shared" si="2"/>
        <v>-6.4308903302904025E-3</v>
      </c>
    </row>
    <row r="167" spans="1:7" ht="15.6" thickBot="1" x14ac:dyDescent="0.3">
      <c r="A167" s="18" t="s">
        <v>111</v>
      </c>
      <c r="B167" s="7">
        <v>116.800003</v>
      </c>
      <c r="C167" s="7">
        <v>116.949997</v>
      </c>
      <c r="D167" s="7">
        <v>115.349998</v>
      </c>
      <c r="E167" s="7">
        <v>116.099998</v>
      </c>
      <c r="F167" s="8">
        <v>110.23483299999999</v>
      </c>
      <c r="G167" s="7">
        <f t="shared" si="2"/>
        <v>-1.2911729901488385E-3</v>
      </c>
    </row>
    <row r="168" spans="1:7" ht="15.6" thickBot="1" x14ac:dyDescent="0.3">
      <c r="A168" s="18" t="s">
        <v>112</v>
      </c>
      <c r="B168" s="7">
        <v>116.900002</v>
      </c>
      <c r="C168" s="7">
        <v>118.349998</v>
      </c>
      <c r="D168" s="7">
        <v>114.699997</v>
      </c>
      <c r="E168" s="7">
        <v>115.5</v>
      </c>
      <c r="F168" s="8">
        <v>109.66514599999999</v>
      </c>
      <c r="G168" s="7">
        <f t="shared" si="2"/>
        <v>-5.1813415154685922E-3</v>
      </c>
    </row>
    <row r="169" spans="1:7" ht="15.6" thickBot="1" x14ac:dyDescent="0.3">
      <c r="A169" s="18" t="s">
        <v>113</v>
      </c>
      <c r="B169" s="7">
        <v>116</v>
      </c>
      <c r="C169" s="7">
        <v>116</v>
      </c>
      <c r="D169" s="7">
        <v>112.699997</v>
      </c>
      <c r="E169" s="7">
        <v>113.849998</v>
      </c>
      <c r="F169" s="8">
        <v>108.09850299999999</v>
      </c>
      <c r="G169" s="7">
        <f t="shared" si="2"/>
        <v>-1.4388755019073881E-2</v>
      </c>
    </row>
    <row r="170" spans="1:7" ht="15.6" thickBot="1" x14ac:dyDescent="0.3">
      <c r="A170" s="18" t="s">
        <v>114</v>
      </c>
      <c r="B170" s="7">
        <v>113.900002</v>
      </c>
      <c r="C170" s="7">
        <v>115.25</v>
      </c>
      <c r="D170" s="7">
        <v>112.900002</v>
      </c>
      <c r="E170" s="7">
        <v>113.199997</v>
      </c>
      <c r="F170" s="8">
        <v>107.48133900000001</v>
      </c>
      <c r="G170" s="7">
        <f t="shared" si="2"/>
        <v>-5.7256356754589949E-3</v>
      </c>
    </row>
    <row r="171" spans="1:7" ht="15.6" thickBot="1" x14ac:dyDescent="0.3">
      <c r="A171" s="18" t="s">
        <v>115</v>
      </c>
      <c r="B171" s="7">
        <v>110.650002</v>
      </c>
      <c r="C171" s="7">
        <v>111.75</v>
      </c>
      <c r="D171" s="7">
        <v>108.5</v>
      </c>
      <c r="E171" s="7">
        <v>110.199997</v>
      </c>
      <c r="F171" s="8">
        <v>104.63288900000001</v>
      </c>
      <c r="G171" s="7">
        <f t="shared" si="2"/>
        <v>-2.6859269771732218E-2</v>
      </c>
    </row>
    <row r="172" spans="1:7" ht="15.6" thickBot="1" x14ac:dyDescent="0.3">
      <c r="A172" s="18" t="s">
        <v>116</v>
      </c>
      <c r="B172" s="7">
        <v>110.349998</v>
      </c>
      <c r="C172" s="7">
        <v>112</v>
      </c>
      <c r="D172" s="7">
        <v>108.5</v>
      </c>
      <c r="E172" s="7">
        <v>111.75</v>
      </c>
      <c r="F172" s="8">
        <v>106.104591</v>
      </c>
      <c r="G172" s="7">
        <f t="shared" si="2"/>
        <v>1.3967363998095098E-2</v>
      </c>
    </row>
    <row r="173" spans="1:7" ht="15.6" thickBot="1" x14ac:dyDescent="0.3">
      <c r="A173" s="18" t="s">
        <v>117</v>
      </c>
      <c r="B173" s="7">
        <v>113.150002</v>
      </c>
      <c r="C173" s="7">
        <v>115.199997</v>
      </c>
      <c r="D173" s="7">
        <v>112.099998</v>
      </c>
      <c r="E173" s="7">
        <v>113.199997</v>
      </c>
      <c r="F173" s="8">
        <v>107.48133900000001</v>
      </c>
      <c r="G173" s="7">
        <f t="shared" si="2"/>
        <v>1.2891905773637144E-2</v>
      </c>
    </row>
    <row r="174" spans="1:7" ht="15.6" thickBot="1" x14ac:dyDescent="0.3">
      <c r="A174" s="18" t="s">
        <v>118</v>
      </c>
      <c r="B174" s="7">
        <v>113.5</v>
      </c>
      <c r="C174" s="7">
        <v>117.199997</v>
      </c>
      <c r="D174" s="7">
        <v>113.300003</v>
      </c>
      <c r="E174" s="7">
        <v>115.650002</v>
      </c>
      <c r="F174" s="8">
        <v>109.807571</v>
      </c>
      <c r="G174" s="7">
        <f t="shared" si="2"/>
        <v>2.1412266703690713E-2</v>
      </c>
    </row>
    <row r="175" spans="1:7" ht="15.6" thickBot="1" x14ac:dyDescent="0.3">
      <c r="A175" s="18" t="s">
        <v>119</v>
      </c>
      <c r="B175" s="7">
        <v>115.599998</v>
      </c>
      <c r="C175" s="7">
        <v>116.25</v>
      </c>
      <c r="D175" s="7">
        <v>114.400002</v>
      </c>
      <c r="E175" s="7">
        <v>115.550003</v>
      </c>
      <c r="F175" s="8">
        <v>109.71262400000001</v>
      </c>
      <c r="G175" s="7">
        <f t="shared" si="2"/>
        <v>-8.650432878300672E-4</v>
      </c>
    </row>
    <row r="176" spans="1:7" ht="15.6" thickBot="1" x14ac:dyDescent="0.3">
      <c r="A176" s="18" t="s">
        <v>120</v>
      </c>
      <c r="B176" s="7">
        <v>115.5</v>
      </c>
      <c r="C176" s="7">
        <v>117</v>
      </c>
      <c r="D176" s="7">
        <v>114.949997</v>
      </c>
      <c r="E176" s="7">
        <v>116.650002</v>
      </c>
      <c r="F176" s="8">
        <v>110.757057</v>
      </c>
      <c r="G176" s="7">
        <f t="shared" si="2"/>
        <v>9.4746529295691492E-3</v>
      </c>
    </row>
    <row r="177" spans="1:7" ht="15.6" thickBot="1" x14ac:dyDescent="0.3">
      <c r="A177" s="18" t="s">
        <v>121</v>
      </c>
      <c r="B177" s="7">
        <v>116.75</v>
      </c>
      <c r="C177" s="7">
        <v>120.400002</v>
      </c>
      <c r="D177" s="7">
        <v>116.75</v>
      </c>
      <c r="E177" s="7">
        <v>120.150002</v>
      </c>
      <c r="F177" s="8">
        <v>114.08023799999999</v>
      </c>
      <c r="G177" s="7">
        <f t="shared" si="2"/>
        <v>2.9562963215591802E-2</v>
      </c>
    </row>
    <row r="178" spans="1:7" ht="15.6" thickBot="1" x14ac:dyDescent="0.3">
      <c r="A178" s="18" t="s">
        <v>122</v>
      </c>
      <c r="B178" s="7">
        <v>120</v>
      </c>
      <c r="C178" s="7">
        <v>121</v>
      </c>
      <c r="D178" s="7">
        <v>119.050003</v>
      </c>
      <c r="E178" s="7">
        <v>120.550003</v>
      </c>
      <c r="F178" s="8">
        <v>114.460037</v>
      </c>
      <c r="G178" s="7">
        <f t="shared" si="2"/>
        <v>3.3236506847819955E-3</v>
      </c>
    </row>
    <row r="179" spans="1:7" ht="15.6" thickBot="1" x14ac:dyDescent="0.3">
      <c r="A179" s="6">
        <v>44205</v>
      </c>
      <c r="B179" s="7">
        <v>121.800003</v>
      </c>
      <c r="C179" s="7">
        <v>122.25</v>
      </c>
      <c r="D179" s="7">
        <v>119.400002</v>
      </c>
      <c r="E179" s="7">
        <v>119.699997</v>
      </c>
      <c r="F179" s="8">
        <v>113.652969</v>
      </c>
      <c r="G179" s="7">
        <f t="shared" si="2"/>
        <v>-7.0760420118487696E-3</v>
      </c>
    </row>
    <row r="180" spans="1:7" ht="15.6" thickBot="1" x14ac:dyDescent="0.3">
      <c r="A180" s="6">
        <v>44236</v>
      </c>
      <c r="B180" s="7">
        <v>118.900002</v>
      </c>
      <c r="C180" s="7">
        <v>120.150002</v>
      </c>
      <c r="D180" s="7">
        <v>118</v>
      </c>
      <c r="E180" s="7">
        <v>118.650002</v>
      </c>
      <c r="F180" s="8">
        <v>112.656021</v>
      </c>
      <c r="G180" s="7">
        <f t="shared" si="2"/>
        <v>-8.810587763197977E-3</v>
      </c>
    </row>
    <row r="181" spans="1:7" ht="15.6" thickBot="1" x14ac:dyDescent="0.3">
      <c r="A181" s="6">
        <v>44264</v>
      </c>
      <c r="B181" s="7">
        <v>119.949997</v>
      </c>
      <c r="C181" s="7">
        <v>123.5</v>
      </c>
      <c r="D181" s="7">
        <v>118.800003</v>
      </c>
      <c r="E181" s="7">
        <v>123.099998</v>
      </c>
      <c r="F181" s="8">
        <v>116.88121</v>
      </c>
      <c r="G181" s="7">
        <f t="shared" si="2"/>
        <v>3.6819017205381506E-2</v>
      </c>
    </row>
    <row r="182" spans="1:7" ht="15.6" thickBot="1" x14ac:dyDescent="0.3">
      <c r="A182" s="6">
        <v>44356</v>
      </c>
      <c r="B182" s="7">
        <v>123.800003</v>
      </c>
      <c r="C182" s="7">
        <v>124.349998</v>
      </c>
      <c r="D182" s="7">
        <v>121.150002</v>
      </c>
      <c r="E182" s="7">
        <v>121.650002</v>
      </c>
      <c r="F182" s="8">
        <v>115.504463</v>
      </c>
      <c r="G182" s="7">
        <f t="shared" si="2"/>
        <v>-1.1848931273314199E-2</v>
      </c>
    </row>
    <row r="183" spans="1:7" ht="15.6" thickBot="1" x14ac:dyDescent="0.3">
      <c r="A183" s="6">
        <v>44386</v>
      </c>
      <c r="B183" s="7">
        <v>122.5</v>
      </c>
      <c r="C183" s="7">
        <v>122.75</v>
      </c>
      <c r="D183" s="7">
        <v>119.550003</v>
      </c>
      <c r="E183" s="7">
        <v>119.949997</v>
      </c>
      <c r="F183" s="8">
        <v>113.890343</v>
      </c>
      <c r="G183" s="7">
        <f t="shared" si="2"/>
        <v>-1.4073121394857568E-2</v>
      </c>
    </row>
    <row r="184" spans="1:7" ht="15.6" thickBot="1" x14ac:dyDescent="0.3">
      <c r="A184" s="6">
        <v>44417</v>
      </c>
      <c r="B184" s="7">
        <v>119</v>
      </c>
      <c r="C184" s="7">
        <v>119.5</v>
      </c>
      <c r="D184" s="7">
        <v>117.5</v>
      </c>
      <c r="E184" s="7">
        <v>118.949997</v>
      </c>
      <c r="F184" s="8">
        <v>114.71004499999999</v>
      </c>
      <c r="G184" s="7">
        <f t="shared" si="2"/>
        <v>-8.371752746996846E-3</v>
      </c>
    </row>
    <row r="185" spans="1:7" ht="15.6" thickBot="1" x14ac:dyDescent="0.3">
      <c r="A185" s="6">
        <v>44448</v>
      </c>
      <c r="B185" s="7">
        <v>119.099998</v>
      </c>
      <c r="C185" s="7">
        <v>123.800003</v>
      </c>
      <c r="D185" s="7">
        <v>118.199997</v>
      </c>
      <c r="E185" s="7">
        <v>122.150002</v>
      </c>
      <c r="F185" s="8">
        <v>117.795982</v>
      </c>
      <c r="G185" s="7">
        <f t="shared" si="2"/>
        <v>2.6546602548775392E-2</v>
      </c>
    </row>
    <row r="186" spans="1:7" ht="15.6" thickBot="1" x14ac:dyDescent="0.3">
      <c r="A186" s="18" t="s">
        <v>123</v>
      </c>
      <c r="B186" s="7">
        <v>122.199997</v>
      </c>
      <c r="C186" s="7">
        <v>123.400002</v>
      </c>
      <c r="D186" s="7">
        <v>121.099998</v>
      </c>
      <c r="E186" s="7">
        <v>123.050003</v>
      </c>
      <c r="F186" s="8">
        <v>118.66391</v>
      </c>
      <c r="G186" s="7">
        <f t="shared" si="2"/>
        <v>7.3409871403368803E-3</v>
      </c>
    </row>
    <row r="187" spans="1:7" ht="15.6" thickBot="1" x14ac:dyDescent="0.3">
      <c r="A187" s="18" t="s">
        <v>124</v>
      </c>
      <c r="B187" s="7">
        <v>123.300003</v>
      </c>
      <c r="C187" s="7">
        <v>125.400002</v>
      </c>
      <c r="D187" s="7">
        <v>122.800003</v>
      </c>
      <c r="E187" s="7">
        <v>123.949997</v>
      </c>
      <c r="F187" s="8">
        <v>119.53182200000001</v>
      </c>
      <c r="G187" s="7">
        <f t="shared" si="2"/>
        <v>7.2874330604935766E-3</v>
      </c>
    </row>
    <row r="188" spans="1:7" ht="15.6" thickBot="1" x14ac:dyDescent="0.3">
      <c r="A188" s="18" t="s">
        <v>125</v>
      </c>
      <c r="B188" s="7">
        <v>124.25</v>
      </c>
      <c r="C188" s="7">
        <v>130.699997</v>
      </c>
      <c r="D188" s="7">
        <v>124.25</v>
      </c>
      <c r="E188" s="7">
        <v>128.449997</v>
      </c>
      <c r="F188" s="8">
        <v>123.871422</v>
      </c>
      <c r="G188" s="7">
        <f t="shared" si="2"/>
        <v>3.5661465922609645E-2</v>
      </c>
    </row>
    <row r="189" spans="1:7" ht="15.6" thickBot="1" x14ac:dyDescent="0.3">
      <c r="A189" s="18" t="s">
        <v>126</v>
      </c>
      <c r="B189" s="7">
        <v>129.64999399999999</v>
      </c>
      <c r="C189" s="7">
        <v>131.25</v>
      </c>
      <c r="D189" s="7">
        <v>127.400002</v>
      </c>
      <c r="E189" s="7">
        <v>128.699997</v>
      </c>
      <c r="F189" s="8">
        <v>124.112511</v>
      </c>
      <c r="G189" s="7">
        <f t="shared" si="2"/>
        <v>1.9443910915562883E-3</v>
      </c>
    </row>
    <row r="190" spans="1:7" ht="15.6" thickBot="1" x14ac:dyDescent="0.3">
      <c r="A190" s="18" t="s">
        <v>127</v>
      </c>
      <c r="B190" s="7">
        <v>128.699997</v>
      </c>
      <c r="C190" s="7">
        <v>129.699997</v>
      </c>
      <c r="D190" s="7">
        <v>124.75</v>
      </c>
      <c r="E190" s="7">
        <v>127.75</v>
      </c>
      <c r="F190" s="8">
        <v>123.19637299999999</v>
      </c>
      <c r="G190" s="7">
        <f t="shared" si="2"/>
        <v>-7.4088622082435053E-3</v>
      </c>
    </row>
    <row r="191" spans="1:7" ht="15.6" thickBot="1" x14ac:dyDescent="0.3">
      <c r="A191" s="18" t="s">
        <v>128</v>
      </c>
      <c r="B191" s="7">
        <v>125.050003</v>
      </c>
      <c r="C191" s="7">
        <v>129.39999399999999</v>
      </c>
      <c r="D191" s="7">
        <v>125.050003</v>
      </c>
      <c r="E191" s="7">
        <v>128.5</v>
      </c>
      <c r="F191" s="8">
        <v>123.91964</v>
      </c>
      <c r="G191" s="7">
        <f t="shared" si="2"/>
        <v>5.8536752514607281E-3</v>
      </c>
    </row>
    <row r="192" spans="1:7" ht="15.6" thickBot="1" x14ac:dyDescent="0.3">
      <c r="A192" s="18" t="s">
        <v>129</v>
      </c>
      <c r="B192" s="7">
        <v>129.60000600000001</v>
      </c>
      <c r="C192" s="7">
        <v>136</v>
      </c>
      <c r="D192" s="7">
        <v>129.10000600000001</v>
      </c>
      <c r="E192" s="7">
        <v>135.199997</v>
      </c>
      <c r="F192" s="8">
        <v>130.38081399999999</v>
      </c>
      <c r="G192" s="7">
        <f t="shared" si="2"/>
        <v>5.0826237084239854E-2</v>
      </c>
    </row>
    <row r="193" spans="1:7" ht="15.6" thickBot="1" x14ac:dyDescent="0.3">
      <c r="A193" s="18" t="s">
        <v>130</v>
      </c>
      <c r="B193" s="7">
        <v>134.5</v>
      </c>
      <c r="C193" s="7">
        <v>135.25</v>
      </c>
      <c r="D193" s="7">
        <v>132.449997</v>
      </c>
      <c r="E193" s="7">
        <v>133.64999399999999</v>
      </c>
      <c r="F193" s="8">
        <v>128.88606300000001</v>
      </c>
      <c r="G193" s="7">
        <f t="shared" si="2"/>
        <v>-1.1530743727965604E-2</v>
      </c>
    </row>
    <row r="194" spans="1:7" ht="15.6" thickBot="1" x14ac:dyDescent="0.3">
      <c r="A194" s="18" t="s">
        <v>131</v>
      </c>
      <c r="B194" s="7">
        <v>134.800003</v>
      </c>
      <c r="C194" s="7">
        <v>138.35000600000001</v>
      </c>
      <c r="D194" s="7">
        <v>134.39999399999999</v>
      </c>
      <c r="E194" s="7">
        <v>137.75</v>
      </c>
      <c r="F194" s="8">
        <v>132.83992000000001</v>
      </c>
      <c r="G194" s="7">
        <f t="shared" si="2"/>
        <v>3.0216050341475047E-2</v>
      </c>
    </row>
    <row r="195" spans="1:7" ht="15.6" thickBot="1" x14ac:dyDescent="0.3">
      <c r="A195" s="18" t="s">
        <v>132</v>
      </c>
      <c r="B195" s="7">
        <v>138.89999399999999</v>
      </c>
      <c r="C195" s="7">
        <v>139.89999399999999</v>
      </c>
      <c r="D195" s="7">
        <v>134.5</v>
      </c>
      <c r="E195" s="7">
        <v>136.10000600000001</v>
      </c>
      <c r="F195" s="8">
        <v>131.248749</v>
      </c>
      <c r="G195" s="7">
        <f t="shared" si="2"/>
        <v>-1.2050494290372934E-2</v>
      </c>
    </row>
    <row r="196" spans="1:7" ht="15.6" thickBot="1" x14ac:dyDescent="0.3">
      <c r="A196" s="18" t="s">
        <v>133</v>
      </c>
      <c r="B196" s="7">
        <v>138.050003</v>
      </c>
      <c r="C196" s="7">
        <v>140.75</v>
      </c>
      <c r="D196" s="7">
        <v>137.5</v>
      </c>
      <c r="E196" s="7">
        <v>140</v>
      </c>
      <c r="F196" s="8">
        <v>135.00971999999999</v>
      </c>
      <c r="G196" s="7">
        <f t="shared" ref="G196:G247" si="3">LN(E196/E195)</f>
        <v>2.8252468866653273E-2</v>
      </c>
    </row>
    <row r="197" spans="1:7" ht="15.6" thickBot="1" x14ac:dyDescent="0.3">
      <c r="A197" s="18" t="s">
        <v>134</v>
      </c>
      <c r="B197" s="7">
        <v>141.800003</v>
      </c>
      <c r="C197" s="7">
        <v>143.60000600000001</v>
      </c>
      <c r="D197" s="7">
        <v>141</v>
      </c>
      <c r="E197" s="7">
        <v>142.199997</v>
      </c>
      <c r="F197" s="8">
        <v>137.13130200000001</v>
      </c>
      <c r="G197" s="7">
        <f t="shared" si="3"/>
        <v>1.5592073662789491E-2</v>
      </c>
    </row>
    <row r="198" spans="1:7" ht="15.6" thickBot="1" x14ac:dyDescent="0.3">
      <c r="A198" s="18" t="s">
        <v>135</v>
      </c>
      <c r="B198" s="7">
        <v>140.85000600000001</v>
      </c>
      <c r="C198" s="7">
        <v>148.800003</v>
      </c>
      <c r="D198" s="7">
        <v>139.35000600000001</v>
      </c>
      <c r="E198" s="7">
        <v>144.75</v>
      </c>
      <c r="F198" s="8">
        <v>139.590408</v>
      </c>
      <c r="G198" s="7">
        <f t="shared" si="3"/>
        <v>1.7773620181010759E-2</v>
      </c>
    </row>
    <row r="199" spans="1:7" ht="15.6" thickBot="1" x14ac:dyDescent="0.3">
      <c r="A199" s="18" t="s">
        <v>136</v>
      </c>
      <c r="B199" s="7">
        <v>144.75</v>
      </c>
      <c r="C199" s="7">
        <v>146.050003</v>
      </c>
      <c r="D199" s="7">
        <v>141.35000600000001</v>
      </c>
      <c r="E199" s="7">
        <v>144.5</v>
      </c>
      <c r="F199" s="8">
        <v>139.34931900000001</v>
      </c>
      <c r="G199" s="7">
        <f t="shared" si="3"/>
        <v>-1.7286089006177425E-3</v>
      </c>
    </row>
    <row r="200" spans="1:7" ht="15.6" thickBot="1" x14ac:dyDescent="0.3">
      <c r="A200" s="6">
        <v>44206</v>
      </c>
      <c r="B200" s="7">
        <v>145.199997</v>
      </c>
      <c r="C200" s="7">
        <v>149.64999399999999</v>
      </c>
      <c r="D200" s="7">
        <v>144.10000600000001</v>
      </c>
      <c r="E200" s="7">
        <v>146.25</v>
      </c>
      <c r="F200" s="8">
        <v>141.03694200000001</v>
      </c>
      <c r="G200" s="7">
        <f t="shared" si="3"/>
        <v>1.2037978559479098E-2</v>
      </c>
    </row>
    <row r="201" spans="1:7" ht="15.6" thickBot="1" x14ac:dyDescent="0.3">
      <c r="A201" s="6">
        <v>44296</v>
      </c>
      <c r="B201" s="7">
        <v>147.800003</v>
      </c>
      <c r="C201" s="7">
        <v>148.5</v>
      </c>
      <c r="D201" s="7">
        <v>147</v>
      </c>
      <c r="E201" s="7">
        <v>147.60000600000001</v>
      </c>
      <c r="F201" s="8">
        <v>142.33883700000001</v>
      </c>
      <c r="G201" s="7">
        <f t="shared" si="3"/>
        <v>9.1884667048119286E-3</v>
      </c>
    </row>
    <row r="202" spans="1:7" ht="15.6" thickBot="1" x14ac:dyDescent="0.3">
      <c r="A202" s="6">
        <v>44326</v>
      </c>
      <c r="B202" s="7">
        <v>150</v>
      </c>
      <c r="C202" s="7">
        <v>164.60000600000001</v>
      </c>
      <c r="D202" s="7">
        <v>149</v>
      </c>
      <c r="E202" s="7">
        <v>163.64999399999999</v>
      </c>
      <c r="F202" s="8">
        <v>157.816711</v>
      </c>
      <c r="G202" s="7">
        <f t="shared" si="3"/>
        <v>0.10322401146679953</v>
      </c>
    </row>
    <row r="203" spans="1:7" ht="15.6" thickBot="1" x14ac:dyDescent="0.3">
      <c r="A203" s="6">
        <v>44357</v>
      </c>
      <c r="B203" s="7">
        <v>166</v>
      </c>
      <c r="C203" s="7">
        <v>172.75</v>
      </c>
      <c r="D203" s="7">
        <v>165.800003</v>
      </c>
      <c r="E203" s="7">
        <v>168.10000600000001</v>
      </c>
      <c r="F203" s="8">
        <v>162.10810900000001</v>
      </c>
      <c r="G203" s="7">
        <f t="shared" si="3"/>
        <v>2.6829111824031679E-2</v>
      </c>
    </row>
    <row r="204" spans="1:7" ht="15.6" thickBot="1" x14ac:dyDescent="0.3">
      <c r="A204" s="6">
        <v>44387</v>
      </c>
      <c r="B204" s="7">
        <v>170.14999399999999</v>
      </c>
      <c r="C204" s="7">
        <v>170.14999399999999</v>
      </c>
      <c r="D204" s="7">
        <v>159.5</v>
      </c>
      <c r="E204" s="7">
        <v>160.39999399999999</v>
      </c>
      <c r="F204" s="8">
        <v>154.68255600000001</v>
      </c>
      <c r="G204" s="7">
        <f t="shared" si="3"/>
        <v>-4.6888418081679567E-2</v>
      </c>
    </row>
    <row r="205" spans="1:7" ht="15.6" thickBot="1" x14ac:dyDescent="0.3">
      <c r="A205" s="6">
        <v>44418</v>
      </c>
      <c r="B205" s="7">
        <v>163.89999399999999</v>
      </c>
      <c r="C205" s="7">
        <v>166.60000600000001</v>
      </c>
      <c r="D205" s="7">
        <v>160.5</v>
      </c>
      <c r="E205" s="7">
        <v>160.949997</v>
      </c>
      <c r="F205" s="8">
        <v>155.21296699999999</v>
      </c>
      <c r="G205" s="7">
        <f t="shared" si="3"/>
        <v>3.4230810795583913E-3</v>
      </c>
    </row>
    <row r="206" spans="1:7" ht="15.6" thickBot="1" x14ac:dyDescent="0.3">
      <c r="A206" s="6">
        <v>44510</v>
      </c>
      <c r="B206" s="7">
        <v>163.75</v>
      </c>
      <c r="C206" s="7">
        <v>166.199997</v>
      </c>
      <c r="D206" s="7">
        <v>162.699997</v>
      </c>
      <c r="E206" s="7">
        <v>165</v>
      </c>
      <c r="F206" s="8">
        <v>159.118607</v>
      </c>
      <c r="G206" s="7">
        <f t="shared" si="3"/>
        <v>2.4851734795092551E-2</v>
      </c>
    </row>
    <row r="207" spans="1:7" ht="15.6" thickBot="1" x14ac:dyDescent="0.3">
      <c r="A207" s="6">
        <v>44540</v>
      </c>
      <c r="B207" s="7">
        <v>165.10000600000001</v>
      </c>
      <c r="C207" s="7">
        <v>165.85000600000001</v>
      </c>
      <c r="D207" s="7">
        <v>162.75</v>
      </c>
      <c r="E207" s="7">
        <v>163.550003</v>
      </c>
      <c r="F207" s="8">
        <v>157.720291</v>
      </c>
      <c r="G207" s="7">
        <f t="shared" si="3"/>
        <v>-8.8267015731735132E-3</v>
      </c>
    </row>
    <row r="208" spans="1:7" ht="15.6" thickBot="1" x14ac:dyDescent="0.3">
      <c r="A208" s="18" t="s">
        <v>137</v>
      </c>
      <c r="B208" s="7">
        <v>163.64999399999999</v>
      </c>
      <c r="C208" s="7">
        <v>163.800003</v>
      </c>
      <c r="D208" s="7">
        <v>159.699997</v>
      </c>
      <c r="E208" s="7">
        <v>160</v>
      </c>
      <c r="F208" s="8">
        <v>154.296829</v>
      </c>
      <c r="G208" s="7">
        <f t="shared" si="3"/>
        <v>-2.1944957093580183E-2</v>
      </c>
    </row>
    <row r="209" spans="1:7" ht="15.6" thickBot="1" x14ac:dyDescent="0.3">
      <c r="A209" s="18" t="s">
        <v>138</v>
      </c>
      <c r="B209" s="7">
        <v>161</v>
      </c>
      <c r="C209" s="7">
        <v>161.75</v>
      </c>
      <c r="D209" s="7">
        <v>158.64999399999999</v>
      </c>
      <c r="E209" s="7">
        <v>159.050003</v>
      </c>
      <c r="F209" s="8">
        <v>153.38069200000001</v>
      </c>
      <c r="G209" s="7">
        <f t="shared" si="3"/>
        <v>-5.9551781766808316E-3</v>
      </c>
    </row>
    <row r="210" spans="1:7" ht="15.6" thickBot="1" x14ac:dyDescent="0.3">
      <c r="A210" s="18" t="s">
        <v>139</v>
      </c>
      <c r="B210" s="7">
        <v>163.75</v>
      </c>
      <c r="C210" s="7">
        <v>165.5</v>
      </c>
      <c r="D210" s="7">
        <v>161.199997</v>
      </c>
      <c r="E210" s="7">
        <v>162.10000600000001</v>
      </c>
      <c r="F210" s="8">
        <v>156.32197600000001</v>
      </c>
      <c r="G210" s="7">
        <f t="shared" si="3"/>
        <v>1.8994828698672431E-2</v>
      </c>
    </row>
    <row r="211" spans="1:7" ht="15.6" thickBot="1" x14ac:dyDescent="0.3">
      <c r="A211" s="18" t="s">
        <v>140</v>
      </c>
      <c r="B211" s="7">
        <v>163.5</v>
      </c>
      <c r="C211" s="7">
        <v>163.5</v>
      </c>
      <c r="D211" s="7">
        <v>158</v>
      </c>
      <c r="E211" s="7">
        <v>158.60000600000001</v>
      </c>
      <c r="F211" s="8">
        <v>152.946732</v>
      </c>
      <c r="G211" s="7">
        <f t="shared" si="3"/>
        <v>-2.1828118724050216E-2</v>
      </c>
    </row>
    <row r="212" spans="1:7" ht="15.6" thickBot="1" x14ac:dyDescent="0.3">
      <c r="A212" s="18" t="s">
        <v>141</v>
      </c>
      <c r="B212" s="7">
        <v>159.25</v>
      </c>
      <c r="C212" s="7">
        <v>159.35000600000001</v>
      </c>
      <c r="D212" s="7">
        <v>153.64999399999999</v>
      </c>
      <c r="E212" s="7">
        <v>154.89999399999999</v>
      </c>
      <c r="F212" s="8">
        <v>149.37861599999999</v>
      </c>
      <c r="G212" s="7">
        <f t="shared" si="3"/>
        <v>-2.3605638343613813E-2</v>
      </c>
    </row>
    <row r="213" spans="1:7" ht="15.6" thickBot="1" x14ac:dyDescent="0.3">
      <c r="A213" s="18" t="s">
        <v>142</v>
      </c>
      <c r="B213" s="7">
        <v>157.60000600000001</v>
      </c>
      <c r="C213" s="7">
        <v>160.300003</v>
      </c>
      <c r="D213" s="7">
        <v>154.550003</v>
      </c>
      <c r="E213" s="7">
        <v>155</v>
      </c>
      <c r="F213" s="8">
        <v>149.47505200000001</v>
      </c>
      <c r="G213" s="7">
        <f t="shared" si="3"/>
        <v>6.4540823109190764E-4</v>
      </c>
    </row>
    <row r="214" spans="1:7" ht="15.6" thickBot="1" x14ac:dyDescent="0.3">
      <c r="A214" s="18" t="s">
        <v>143</v>
      </c>
      <c r="B214" s="7">
        <v>157</v>
      </c>
      <c r="C214" s="7">
        <v>158.35000600000001</v>
      </c>
      <c r="D214" s="7">
        <v>154.5</v>
      </c>
      <c r="E214" s="7">
        <v>157.050003</v>
      </c>
      <c r="F214" s="8">
        <v>151.45198099999999</v>
      </c>
      <c r="G214" s="7">
        <f t="shared" si="3"/>
        <v>1.3139128167605596E-2</v>
      </c>
    </row>
    <row r="215" spans="1:7" ht="15.6" thickBot="1" x14ac:dyDescent="0.3">
      <c r="A215" s="18" t="s">
        <v>144</v>
      </c>
      <c r="B215" s="7">
        <v>159</v>
      </c>
      <c r="C215" s="7">
        <v>162.949997</v>
      </c>
      <c r="D215" s="7">
        <v>158.89999399999999</v>
      </c>
      <c r="E215" s="7">
        <v>161.39999399999999</v>
      </c>
      <c r="F215" s="8">
        <v>155.64691199999999</v>
      </c>
      <c r="G215" s="7">
        <f t="shared" si="3"/>
        <v>2.7321473574274426E-2</v>
      </c>
    </row>
    <row r="216" spans="1:7" ht="15.6" thickBot="1" x14ac:dyDescent="0.3">
      <c r="A216" s="18" t="s">
        <v>145</v>
      </c>
      <c r="B216" s="7">
        <v>163.550003</v>
      </c>
      <c r="C216" s="7">
        <v>163.949997</v>
      </c>
      <c r="D216" s="7">
        <v>160.300003</v>
      </c>
      <c r="E216" s="7">
        <v>163.10000600000001</v>
      </c>
      <c r="F216" s="8">
        <v>157.28633099999999</v>
      </c>
      <c r="G216" s="7">
        <f t="shared" si="3"/>
        <v>1.0477827753088108E-2</v>
      </c>
    </row>
    <row r="217" spans="1:7" ht="15.6" thickBot="1" x14ac:dyDescent="0.3">
      <c r="A217" s="18" t="s">
        <v>146</v>
      </c>
      <c r="B217" s="7">
        <v>163.10000600000001</v>
      </c>
      <c r="C217" s="7">
        <v>163.60000600000001</v>
      </c>
      <c r="D217" s="7">
        <v>157</v>
      </c>
      <c r="E217" s="7">
        <v>157.89999399999999</v>
      </c>
      <c r="F217" s="8">
        <v>152.271683</v>
      </c>
      <c r="G217" s="7">
        <f t="shared" si="3"/>
        <v>-3.2401663151352358E-2</v>
      </c>
    </row>
    <row r="218" spans="1:7" ht="15.6" thickBot="1" x14ac:dyDescent="0.3">
      <c r="A218" s="18" t="s">
        <v>147</v>
      </c>
      <c r="B218" s="7">
        <v>150</v>
      </c>
      <c r="C218" s="7">
        <v>156.85000600000001</v>
      </c>
      <c r="D218" s="7">
        <v>148.699997</v>
      </c>
      <c r="E218" s="7">
        <v>150.199997</v>
      </c>
      <c r="F218" s="8">
        <v>144.846146</v>
      </c>
      <c r="G218" s="7">
        <f t="shared" si="3"/>
        <v>-4.9994163906196924E-2</v>
      </c>
    </row>
    <row r="219" spans="1:7" ht="15.6" thickBot="1" x14ac:dyDescent="0.3">
      <c r="A219" s="18" t="s">
        <v>148</v>
      </c>
      <c r="B219" s="7">
        <v>149.89999399999999</v>
      </c>
      <c r="C219" s="7">
        <v>151.85000600000001</v>
      </c>
      <c r="D219" s="7">
        <v>146</v>
      </c>
      <c r="E219" s="7">
        <v>149.050003</v>
      </c>
      <c r="F219" s="8">
        <v>143.73713699999999</v>
      </c>
      <c r="G219" s="7">
        <f t="shared" si="3"/>
        <v>-7.6858791051110263E-3</v>
      </c>
    </row>
    <row r="220" spans="1:7" ht="15.6" thickBot="1" x14ac:dyDescent="0.3">
      <c r="A220" s="6">
        <v>44207</v>
      </c>
      <c r="B220" s="7">
        <v>150</v>
      </c>
      <c r="C220" s="7">
        <v>153.60000600000001</v>
      </c>
      <c r="D220" s="7">
        <v>148.39999399999999</v>
      </c>
      <c r="E220" s="7">
        <v>153.14999399999999</v>
      </c>
      <c r="F220" s="8">
        <v>147.69099399999999</v>
      </c>
      <c r="G220" s="7">
        <f t="shared" si="3"/>
        <v>2.7135953849952016E-2</v>
      </c>
    </row>
    <row r="221" spans="1:7" ht="15.6" thickBot="1" x14ac:dyDescent="0.3">
      <c r="A221" s="6">
        <v>44238</v>
      </c>
      <c r="B221" s="7">
        <v>153.949997</v>
      </c>
      <c r="C221" s="7">
        <v>154.800003</v>
      </c>
      <c r="D221" s="7">
        <v>151.35000600000001</v>
      </c>
      <c r="E221" s="7">
        <v>152.949997</v>
      </c>
      <c r="F221" s="8">
        <v>147.49812299999999</v>
      </c>
      <c r="G221" s="7">
        <f t="shared" si="3"/>
        <v>-1.306743118847011E-3</v>
      </c>
    </row>
    <row r="222" spans="1:7" ht="15.6" thickBot="1" x14ac:dyDescent="0.3">
      <c r="A222" s="6">
        <v>44266</v>
      </c>
      <c r="B222" s="7">
        <v>151.199997</v>
      </c>
      <c r="C222" s="7">
        <v>154.199997</v>
      </c>
      <c r="D222" s="7">
        <v>149.800003</v>
      </c>
      <c r="E222" s="7">
        <v>152</v>
      </c>
      <c r="F222" s="8">
        <v>146.581985</v>
      </c>
      <c r="G222" s="7">
        <f t="shared" si="3"/>
        <v>-6.2305301363828327E-3</v>
      </c>
    </row>
    <row r="223" spans="1:7" ht="15.6" thickBot="1" x14ac:dyDescent="0.3">
      <c r="A223" s="6">
        <v>44297</v>
      </c>
      <c r="B223" s="7">
        <v>152</v>
      </c>
      <c r="C223" s="7">
        <v>152.85000600000001</v>
      </c>
      <c r="D223" s="7">
        <v>151.25</v>
      </c>
      <c r="E223" s="7">
        <v>152.050003</v>
      </c>
      <c r="F223" s="8">
        <v>146.63020299999999</v>
      </c>
      <c r="G223" s="7">
        <f t="shared" si="3"/>
        <v>3.2891300744885914E-4</v>
      </c>
    </row>
    <row r="224" spans="1:7" ht="15.6" thickBot="1" x14ac:dyDescent="0.3">
      <c r="A224" s="6">
        <v>44419</v>
      </c>
      <c r="B224" s="7">
        <v>152.949997</v>
      </c>
      <c r="C224" s="7">
        <v>155.550003</v>
      </c>
      <c r="D224" s="7">
        <v>151.699997</v>
      </c>
      <c r="E224" s="7">
        <v>154.89999399999999</v>
      </c>
      <c r="F224" s="8">
        <v>149.37861599999999</v>
      </c>
      <c r="G224" s="7">
        <f t="shared" si="3"/>
        <v>1.8570274834429242E-2</v>
      </c>
    </row>
    <row r="225" spans="1:7" ht="15.6" thickBot="1" x14ac:dyDescent="0.3">
      <c r="A225" s="6">
        <v>44450</v>
      </c>
      <c r="B225" s="7">
        <v>156.5</v>
      </c>
      <c r="C225" s="7">
        <v>158.14999399999999</v>
      </c>
      <c r="D225" s="7">
        <v>155</v>
      </c>
      <c r="E225" s="7">
        <v>156.64999399999999</v>
      </c>
      <c r="F225" s="8">
        <v>151.066238</v>
      </c>
      <c r="G225" s="7">
        <f t="shared" si="3"/>
        <v>1.1234270408098226E-2</v>
      </c>
    </row>
    <row r="226" spans="1:7" ht="15.6" thickBot="1" x14ac:dyDescent="0.3">
      <c r="A226" s="6">
        <v>44480</v>
      </c>
      <c r="B226" s="7">
        <v>156.699997</v>
      </c>
      <c r="C226" s="7">
        <v>158.699997</v>
      </c>
      <c r="D226" s="7">
        <v>156.449997</v>
      </c>
      <c r="E226" s="7">
        <v>157.699997</v>
      </c>
      <c r="F226" s="8">
        <v>152.078812</v>
      </c>
      <c r="G226" s="7">
        <f t="shared" si="3"/>
        <v>6.680495849277243E-3</v>
      </c>
    </row>
    <row r="227" spans="1:7" ht="15.6" thickBot="1" x14ac:dyDescent="0.3">
      <c r="A227" s="6">
        <v>44511</v>
      </c>
      <c r="B227" s="7">
        <v>156.60000600000001</v>
      </c>
      <c r="C227" s="7">
        <v>156.85000600000001</v>
      </c>
      <c r="D227" s="7">
        <v>153.050003</v>
      </c>
      <c r="E227" s="7">
        <v>153.5</v>
      </c>
      <c r="F227" s="8">
        <v>148.02851899999999</v>
      </c>
      <c r="G227" s="7">
        <f t="shared" si="3"/>
        <v>-2.6993907918278364E-2</v>
      </c>
    </row>
    <row r="228" spans="1:7" ht="15.6" thickBot="1" x14ac:dyDescent="0.3">
      <c r="A228" s="6">
        <v>44541</v>
      </c>
      <c r="B228" s="7">
        <v>154</v>
      </c>
      <c r="C228" s="7">
        <v>155.60000600000001</v>
      </c>
      <c r="D228" s="7">
        <v>153.300003</v>
      </c>
      <c r="E228" s="7">
        <v>154.64999399999999</v>
      </c>
      <c r="F228" s="8">
        <v>149.13752700000001</v>
      </c>
      <c r="G228" s="7">
        <f t="shared" si="3"/>
        <v>7.4638933065416897E-3</v>
      </c>
    </row>
    <row r="229" spans="1:7" ht="15.6" thickBot="1" x14ac:dyDescent="0.3">
      <c r="A229" s="18" t="s">
        <v>149</v>
      </c>
      <c r="B229" s="7">
        <v>156.449997</v>
      </c>
      <c r="C229" s="7">
        <v>162.25</v>
      </c>
      <c r="D229" s="7">
        <v>156</v>
      </c>
      <c r="E229" s="7">
        <v>157.800003</v>
      </c>
      <c r="F229" s="8">
        <v>152.17524700000001</v>
      </c>
      <c r="G229" s="7">
        <f t="shared" si="3"/>
        <v>2.0163967089386933E-2</v>
      </c>
    </row>
    <row r="230" spans="1:7" ht="15.6" thickBot="1" x14ac:dyDescent="0.3">
      <c r="A230" s="18" t="s">
        <v>150</v>
      </c>
      <c r="B230" s="7">
        <v>159.39999399999999</v>
      </c>
      <c r="C230" s="7">
        <v>159.699997</v>
      </c>
      <c r="D230" s="7">
        <v>156.800003</v>
      </c>
      <c r="E230" s="7">
        <v>157.14999399999999</v>
      </c>
      <c r="F230" s="8">
        <v>151.548416</v>
      </c>
      <c r="G230" s="7">
        <f t="shared" si="3"/>
        <v>-4.1277023596874634E-3</v>
      </c>
    </row>
    <row r="231" spans="1:7" ht="15.6" thickBot="1" x14ac:dyDescent="0.3">
      <c r="A231" s="18" t="s">
        <v>151</v>
      </c>
      <c r="B231" s="7">
        <v>157</v>
      </c>
      <c r="C231" s="7">
        <v>159.25</v>
      </c>
      <c r="D231" s="7">
        <v>156.60000600000001</v>
      </c>
      <c r="E231" s="7">
        <v>157.39999399999999</v>
      </c>
      <c r="F231" s="8">
        <v>151.78950499999999</v>
      </c>
      <c r="G231" s="7">
        <f t="shared" si="3"/>
        <v>1.5895728003679881E-3</v>
      </c>
    </row>
    <row r="232" spans="1:7" ht="15.6" thickBot="1" x14ac:dyDescent="0.3">
      <c r="A232" s="18" t="s">
        <v>152</v>
      </c>
      <c r="B232" s="7">
        <v>157</v>
      </c>
      <c r="C232" s="7">
        <v>157</v>
      </c>
      <c r="D232" s="7">
        <v>153.699997</v>
      </c>
      <c r="E232" s="7">
        <v>154.300003</v>
      </c>
      <c r="F232" s="8">
        <v>148.800003</v>
      </c>
      <c r="G232" s="7">
        <f t="shared" si="3"/>
        <v>-1.989151905210202E-2</v>
      </c>
    </row>
    <row r="233" spans="1:7" ht="15.6" thickBot="1" x14ac:dyDescent="0.3">
      <c r="A233" s="18" t="s">
        <v>153</v>
      </c>
      <c r="B233" s="7">
        <v>151.25</v>
      </c>
      <c r="C233" s="7">
        <v>153.699997</v>
      </c>
      <c r="D233" s="7">
        <v>146</v>
      </c>
      <c r="E233" s="7">
        <v>146.550003</v>
      </c>
      <c r="F233" s="8">
        <v>146.550003</v>
      </c>
      <c r="G233" s="7">
        <f t="shared" si="3"/>
        <v>-5.1532091184028871E-2</v>
      </c>
    </row>
    <row r="234" spans="1:7" ht="15.6" thickBot="1" x14ac:dyDescent="0.3">
      <c r="A234" s="18" t="s">
        <v>154</v>
      </c>
      <c r="B234" s="7">
        <v>145.800003</v>
      </c>
      <c r="C234" s="7">
        <v>147.699997</v>
      </c>
      <c r="D234" s="7">
        <v>143.39999399999999</v>
      </c>
      <c r="E234" s="7">
        <v>146.699997</v>
      </c>
      <c r="F234" s="8">
        <v>146.699997</v>
      </c>
      <c r="G234" s="7">
        <f t="shared" si="3"/>
        <v>1.0229770713077377E-3</v>
      </c>
    </row>
    <row r="235" spans="1:7" ht="15.6" thickBot="1" x14ac:dyDescent="0.3">
      <c r="A235" s="18" t="s">
        <v>155</v>
      </c>
      <c r="B235" s="7">
        <v>149</v>
      </c>
      <c r="C235" s="7">
        <v>155.85000600000001</v>
      </c>
      <c r="D235" s="7">
        <v>149</v>
      </c>
      <c r="E235" s="7">
        <v>153.449997</v>
      </c>
      <c r="F235" s="8">
        <v>153.449997</v>
      </c>
      <c r="G235" s="7">
        <f t="shared" si="3"/>
        <v>4.4985096816364721E-2</v>
      </c>
    </row>
    <row r="236" spans="1:7" ht="15.6" thickBot="1" x14ac:dyDescent="0.3">
      <c r="A236" s="18" t="s">
        <v>156</v>
      </c>
      <c r="B236" s="7">
        <v>154</v>
      </c>
      <c r="C236" s="7">
        <v>156</v>
      </c>
      <c r="D236" s="7">
        <v>152.550003</v>
      </c>
      <c r="E236" s="7">
        <v>155.10000600000001</v>
      </c>
      <c r="F236" s="8">
        <v>155.10000600000001</v>
      </c>
      <c r="G236" s="7">
        <f t="shared" si="3"/>
        <v>1.0695347351809104E-2</v>
      </c>
    </row>
    <row r="237" spans="1:7" ht="15.6" thickBot="1" x14ac:dyDescent="0.3">
      <c r="A237" s="18" t="s">
        <v>157</v>
      </c>
      <c r="B237" s="7">
        <v>152.25</v>
      </c>
      <c r="C237" s="7">
        <v>152.25</v>
      </c>
      <c r="D237" s="7">
        <v>146.25</v>
      </c>
      <c r="E237" s="7">
        <v>147.10000600000001</v>
      </c>
      <c r="F237" s="8">
        <v>147.10000600000001</v>
      </c>
      <c r="G237" s="7">
        <f t="shared" si="3"/>
        <v>-5.2957440471241686E-2</v>
      </c>
    </row>
    <row r="238" spans="1:7" ht="15.6" thickBot="1" x14ac:dyDescent="0.3">
      <c r="A238" s="18" t="s">
        <v>158</v>
      </c>
      <c r="B238" s="7">
        <v>145</v>
      </c>
      <c r="C238" s="7">
        <v>146.050003</v>
      </c>
      <c r="D238" s="7">
        <v>141.89999399999999</v>
      </c>
      <c r="E238" s="7">
        <v>144.10000600000001</v>
      </c>
      <c r="F238" s="8">
        <v>144.10000600000001</v>
      </c>
      <c r="G238" s="7">
        <f t="shared" si="3"/>
        <v>-2.0605123752743149E-2</v>
      </c>
    </row>
    <row r="239" spans="1:7" ht="15.6" thickBot="1" x14ac:dyDescent="0.3">
      <c r="A239" s="18" t="s">
        <v>159</v>
      </c>
      <c r="B239" s="7">
        <v>143.35000600000001</v>
      </c>
      <c r="C239" s="7">
        <v>147.75</v>
      </c>
      <c r="D239" s="7">
        <v>141.10000600000001</v>
      </c>
      <c r="E239" s="7">
        <v>142.10000600000001</v>
      </c>
      <c r="F239" s="8">
        <v>142.10000600000001</v>
      </c>
      <c r="G239" s="7">
        <f t="shared" si="3"/>
        <v>-1.3976467316387008E-2</v>
      </c>
    </row>
    <row r="240" spans="1:7" ht="15.6" thickBot="1" x14ac:dyDescent="0.3">
      <c r="A240" s="6">
        <v>44208</v>
      </c>
      <c r="B240" s="7">
        <v>142.39999399999999</v>
      </c>
      <c r="C240" s="7">
        <v>143.64999399999999</v>
      </c>
      <c r="D240" s="7">
        <v>139.64999399999999</v>
      </c>
      <c r="E240" s="7">
        <v>142.25</v>
      </c>
      <c r="F240" s="8">
        <v>142.25</v>
      </c>
      <c r="G240" s="7">
        <f t="shared" si="3"/>
        <v>1.0549956796001348E-3</v>
      </c>
    </row>
    <row r="241" spans="1:7" ht="15.6" thickBot="1" x14ac:dyDescent="0.3">
      <c r="A241" s="6">
        <v>44239</v>
      </c>
      <c r="B241" s="7">
        <v>140.5</v>
      </c>
      <c r="C241" s="7">
        <v>144.64999399999999</v>
      </c>
      <c r="D241" s="7">
        <v>140.39999399999999</v>
      </c>
      <c r="E241" s="7">
        <v>144</v>
      </c>
      <c r="F241" s="8">
        <v>144</v>
      </c>
      <c r="G241" s="7">
        <f t="shared" si="3"/>
        <v>1.2227226569560341E-2</v>
      </c>
    </row>
    <row r="242" spans="1:7" ht="15.6" thickBot="1" x14ac:dyDescent="0.3">
      <c r="A242" s="6">
        <v>44267</v>
      </c>
      <c r="B242" s="7">
        <v>144</v>
      </c>
      <c r="C242" s="7">
        <v>146.85000600000001</v>
      </c>
      <c r="D242" s="7">
        <v>143.14999399999999</v>
      </c>
      <c r="E242" s="7">
        <v>145.89999399999999</v>
      </c>
      <c r="F242" s="8">
        <v>145.89999399999999</v>
      </c>
      <c r="G242" s="7">
        <f t="shared" si="3"/>
        <v>1.3108114828680871E-2</v>
      </c>
    </row>
    <row r="243" spans="1:7" ht="15.6" thickBot="1" x14ac:dyDescent="0.3">
      <c r="A243" s="6">
        <v>44359</v>
      </c>
      <c r="B243" s="7">
        <v>145.800003</v>
      </c>
      <c r="C243" s="7">
        <v>145.85000600000001</v>
      </c>
      <c r="D243" s="7">
        <v>142.75</v>
      </c>
      <c r="E243" s="7">
        <v>143.35000600000001</v>
      </c>
      <c r="F243" s="8">
        <v>143.35000600000001</v>
      </c>
      <c r="G243" s="7">
        <f t="shared" si="3"/>
        <v>-1.7632180219705331E-2</v>
      </c>
    </row>
    <row r="244" spans="1:7" ht="15.6" thickBot="1" x14ac:dyDescent="0.3">
      <c r="A244" s="6">
        <v>44389</v>
      </c>
      <c r="B244" s="7">
        <v>145</v>
      </c>
      <c r="C244" s="7">
        <v>146.25</v>
      </c>
      <c r="D244" s="7">
        <v>144.5</v>
      </c>
      <c r="E244" s="7">
        <v>145.89999399999999</v>
      </c>
      <c r="F244" s="8">
        <v>145.89999399999999</v>
      </c>
      <c r="G244" s="7">
        <f t="shared" si="3"/>
        <v>1.7632180219705286E-2</v>
      </c>
    </row>
    <row r="245" spans="1:7" ht="15.6" thickBot="1" x14ac:dyDescent="0.3">
      <c r="A245" s="6">
        <v>44420</v>
      </c>
      <c r="B245" s="7">
        <v>147</v>
      </c>
      <c r="C245" s="7">
        <v>150.35000600000001</v>
      </c>
      <c r="D245" s="7">
        <v>146.800003</v>
      </c>
      <c r="E245" s="7">
        <v>148.39999399999999</v>
      </c>
      <c r="F245" s="8">
        <v>148.39999399999999</v>
      </c>
      <c r="G245" s="7">
        <f t="shared" si="3"/>
        <v>1.6989875897330971E-2</v>
      </c>
    </row>
    <row r="246" spans="1:7" ht="15.6" thickBot="1" x14ac:dyDescent="0.3">
      <c r="A246" s="6">
        <v>44451</v>
      </c>
      <c r="B246" s="7">
        <v>149.5</v>
      </c>
      <c r="C246" s="7">
        <v>149.89999399999999</v>
      </c>
      <c r="D246" s="7">
        <v>146.35000600000001</v>
      </c>
      <c r="E246" s="7">
        <v>147.35000600000001</v>
      </c>
      <c r="F246" s="8">
        <v>147.35000600000001</v>
      </c>
      <c r="G246" s="7">
        <f t="shared" si="3"/>
        <v>-7.1005403989337895E-3</v>
      </c>
    </row>
    <row r="247" spans="1:7" ht="15.6" thickBot="1" x14ac:dyDescent="0.3">
      <c r="A247" s="11">
        <v>44481</v>
      </c>
      <c r="B247" s="12">
        <v>146.25</v>
      </c>
      <c r="C247" s="12">
        <v>148</v>
      </c>
      <c r="D247" s="12">
        <v>145.550003</v>
      </c>
      <c r="E247" s="12">
        <v>147.550003</v>
      </c>
      <c r="F247" s="13">
        <v>147.550003</v>
      </c>
      <c r="G247" s="7">
        <f t="shared" si="3"/>
        <v>1.3563718179605163E-3</v>
      </c>
    </row>
  </sheetData>
  <mergeCells count="12">
    <mergeCell ref="M22:M24"/>
    <mergeCell ref="I7:L9"/>
    <mergeCell ref="I10:L12"/>
    <mergeCell ref="I13:L15"/>
    <mergeCell ref="I16:L18"/>
    <mergeCell ref="I19:L21"/>
    <mergeCell ref="I22:L24"/>
    <mergeCell ref="M7:M9"/>
    <mergeCell ref="M10:M12"/>
    <mergeCell ref="M13:M15"/>
    <mergeCell ref="M16:M18"/>
    <mergeCell ref="M19:M2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1A825-8F98-4251-95C4-F4FB43D123AF}">
  <dimension ref="A1:M247"/>
  <sheetViews>
    <sheetView workbookViewId="0">
      <selection activeCell="M7" sqref="M7:M9"/>
    </sheetView>
  </sheetViews>
  <sheetFormatPr defaultRowHeight="15" x14ac:dyDescent="0.25"/>
  <cols>
    <col min="1" max="1" width="16.44140625" style="17" customWidth="1"/>
    <col min="2" max="2" width="15.21875" style="17" customWidth="1"/>
    <col min="3" max="3" width="16.5546875" style="17" customWidth="1"/>
    <col min="4" max="4" width="15.6640625" style="17" customWidth="1"/>
    <col min="5" max="5" width="18.33203125" style="17" customWidth="1"/>
    <col min="6" max="6" width="17.5546875" style="17" customWidth="1"/>
    <col min="7" max="7" width="14.6640625" style="17" customWidth="1"/>
    <col min="8" max="8" width="17.6640625" style="17" customWidth="1"/>
    <col min="9" max="12" width="8.88671875" style="17"/>
    <col min="13" max="13" width="17.77734375" style="17" customWidth="1"/>
    <col min="14" max="16384" width="8.88671875" style="17"/>
  </cols>
  <sheetData>
    <row r="1" spans="1:13" s="24" customFormat="1" ht="15.6" thickBot="1" x14ac:dyDescent="0.3">
      <c r="A1" s="14" t="s">
        <v>8</v>
      </c>
      <c r="B1" s="15" t="s">
        <v>9</v>
      </c>
      <c r="C1" s="15" t="s">
        <v>10</v>
      </c>
      <c r="D1" s="15" t="s">
        <v>11</v>
      </c>
      <c r="E1" s="15" t="s">
        <v>12</v>
      </c>
      <c r="F1" s="16" t="s">
        <v>13</v>
      </c>
      <c r="G1" s="15" t="s">
        <v>173</v>
      </c>
    </row>
    <row r="2" spans="1:13" ht="15.6" thickBot="1" x14ac:dyDescent="0.3">
      <c r="A2" s="18" t="s">
        <v>14</v>
      </c>
      <c r="B2" s="7">
        <v>107</v>
      </c>
      <c r="C2" s="7">
        <v>107.900002</v>
      </c>
      <c r="D2" s="7">
        <v>102</v>
      </c>
      <c r="E2" s="7">
        <v>102.550003</v>
      </c>
      <c r="F2" s="8">
        <v>102.550003</v>
      </c>
      <c r="G2" s="19">
        <v>0</v>
      </c>
    </row>
    <row r="3" spans="1:13" ht="15.6" thickBot="1" x14ac:dyDescent="0.3">
      <c r="A3" s="18" t="s">
        <v>15</v>
      </c>
      <c r="B3" s="7">
        <v>103.650002</v>
      </c>
      <c r="C3" s="7">
        <v>105.25</v>
      </c>
      <c r="D3" s="7">
        <v>102.199997</v>
      </c>
      <c r="E3" s="7">
        <v>103.099998</v>
      </c>
      <c r="F3" s="8">
        <v>103.099998</v>
      </c>
      <c r="G3" s="7">
        <f>LN(E3/E2)</f>
        <v>5.3488578518602293E-3</v>
      </c>
    </row>
    <row r="4" spans="1:13" ht="15.6" thickBot="1" x14ac:dyDescent="0.3">
      <c r="A4" s="18" t="s">
        <v>16</v>
      </c>
      <c r="B4" s="7">
        <v>103.400002</v>
      </c>
      <c r="C4" s="7">
        <v>107.300003</v>
      </c>
      <c r="D4" s="7">
        <v>102</v>
      </c>
      <c r="E4" s="7">
        <v>105.300003</v>
      </c>
      <c r="F4" s="8">
        <v>105.300003</v>
      </c>
      <c r="G4" s="7">
        <f t="shared" ref="G4:G67" si="0">LN(E4/E3)</f>
        <v>2.1114076005685892E-2</v>
      </c>
    </row>
    <row r="5" spans="1:13" ht="15.6" thickBot="1" x14ac:dyDescent="0.3">
      <c r="A5" s="18" t="s">
        <v>17</v>
      </c>
      <c r="B5" s="7">
        <v>103.900002</v>
      </c>
      <c r="C5" s="7">
        <v>106.25</v>
      </c>
      <c r="D5" s="7">
        <v>100</v>
      </c>
      <c r="E5" s="7">
        <v>101.599998</v>
      </c>
      <c r="F5" s="8">
        <v>101.599998</v>
      </c>
      <c r="G5" s="7">
        <f t="shared" si="0"/>
        <v>-3.5769932170616046E-2</v>
      </c>
    </row>
    <row r="6" spans="1:13" ht="15.6" thickBot="1" x14ac:dyDescent="0.3">
      <c r="A6" s="18" t="s">
        <v>18</v>
      </c>
      <c r="B6" s="7">
        <v>103.300003</v>
      </c>
      <c r="C6" s="7">
        <v>105</v>
      </c>
      <c r="D6" s="7">
        <v>101.099998</v>
      </c>
      <c r="E6" s="7">
        <v>101.650002</v>
      </c>
      <c r="F6" s="8">
        <v>101.650002</v>
      </c>
      <c r="G6" s="7">
        <f t="shared" si="0"/>
        <v>4.9204429037018695E-4</v>
      </c>
    </row>
    <row r="7" spans="1:13" ht="15.6" thickBot="1" x14ac:dyDescent="0.3">
      <c r="A7" s="18" t="s">
        <v>19</v>
      </c>
      <c r="B7" s="7">
        <v>100.75</v>
      </c>
      <c r="C7" s="7">
        <v>100.75</v>
      </c>
      <c r="D7" s="7">
        <v>91.5</v>
      </c>
      <c r="E7" s="7">
        <v>91.5</v>
      </c>
      <c r="F7" s="8">
        <v>91.5</v>
      </c>
      <c r="G7" s="7">
        <f t="shared" si="0"/>
        <v>-0.10519658746823642</v>
      </c>
      <c r="I7" s="87" t="s">
        <v>177</v>
      </c>
      <c r="J7" s="90"/>
      <c r="K7" s="90"/>
      <c r="L7" s="90"/>
      <c r="M7" s="86">
        <f>AVERAGE(E2:E247)</f>
        <v>77.632317056910608</v>
      </c>
    </row>
    <row r="8" spans="1:13" ht="15.6" thickBot="1" x14ac:dyDescent="0.3">
      <c r="A8" s="18" t="s">
        <v>20</v>
      </c>
      <c r="B8" s="7">
        <v>85</v>
      </c>
      <c r="C8" s="7">
        <v>90.199996999999996</v>
      </c>
      <c r="D8" s="7">
        <v>82.349997999999999</v>
      </c>
      <c r="E8" s="7">
        <v>88.900002000000001</v>
      </c>
      <c r="F8" s="8">
        <v>88.900002000000001</v>
      </c>
      <c r="G8" s="7">
        <f t="shared" si="0"/>
        <v>-2.8826807264429107E-2</v>
      </c>
      <c r="I8" s="90"/>
      <c r="J8" s="90"/>
      <c r="K8" s="90"/>
      <c r="L8" s="90"/>
      <c r="M8" s="86"/>
    </row>
    <row r="9" spans="1:13" ht="15.6" thickBot="1" x14ac:dyDescent="0.3">
      <c r="A9" s="18" t="s">
        <v>21</v>
      </c>
      <c r="B9" s="7">
        <v>89.349997999999999</v>
      </c>
      <c r="C9" s="7">
        <v>97.75</v>
      </c>
      <c r="D9" s="7">
        <v>89.050003000000004</v>
      </c>
      <c r="E9" s="7">
        <v>97.75</v>
      </c>
      <c r="F9" s="8">
        <v>97.75</v>
      </c>
      <c r="G9" s="7">
        <f t="shared" si="0"/>
        <v>9.4901033848428559E-2</v>
      </c>
      <c r="I9" s="90"/>
      <c r="J9" s="90"/>
      <c r="K9" s="90"/>
      <c r="L9" s="90"/>
      <c r="M9" s="86"/>
    </row>
    <row r="10" spans="1:13" ht="15.6" thickBot="1" x14ac:dyDescent="0.3">
      <c r="A10" s="18" t="s">
        <v>22</v>
      </c>
      <c r="B10" s="7">
        <v>99</v>
      </c>
      <c r="C10" s="7">
        <v>99.449996999999996</v>
      </c>
      <c r="D10" s="7">
        <v>94.650002000000001</v>
      </c>
      <c r="E10" s="7">
        <v>95.25</v>
      </c>
      <c r="F10" s="8">
        <v>95.25</v>
      </c>
      <c r="G10" s="7">
        <f t="shared" si="0"/>
        <v>-2.5908184858664803E-2</v>
      </c>
      <c r="I10" s="87" t="s">
        <v>164</v>
      </c>
      <c r="J10" s="88"/>
      <c r="K10" s="88"/>
      <c r="L10" s="88"/>
      <c r="M10" s="91">
        <f>AVERAGE(G2:G247)</f>
        <v>-1.5319827587044488E-3</v>
      </c>
    </row>
    <row r="11" spans="1:13" ht="15.6" thickBot="1" x14ac:dyDescent="0.3">
      <c r="A11" s="18" t="s">
        <v>23</v>
      </c>
      <c r="B11" s="7">
        <v>96.25</v>
      </c>
      <c r="C11" s="7">
        <v>97.5</v>
      </c>
      <c r="D11" s="7">
        <v>94</v>
      </c>
      <c r="E11" s="7">
        <v>95.849997999999999</v>
      </c>
      <c r="F11" s="8">
        <v>95.849997999999999</v>
      </c>
      <c r="G11" s="7">
        <f t="shared" si="0"/>
        <v>6.2794346189066798E-3</v>
      </c>
      <c r="I11" s="88"/>
      <c r="J11" s="88"/>
      <c r="K11" s="88"/>
      <c r="L11" s="88"/>
      <c r="M11" s="91"/>
    </row>
    <row r="12" spans="1:13" ht="15.6" thickBot="1" x14ac:dyDescent="0.3">
      <c r="A12" s="18" t="s">
        <v>24</v>
      </c>
      <c r="B12" s="7">
        <v>96.5</v>
      </c>
      <c r="C12" s="7">
        <v>97.400002000000001</v>
      </c>
      <c r="D12" s="7">
        <v>94.199996999999996</v>
      </c>
      <c r="E12" s="7">
        <v>94.849997999999999</v>
      </c>
      <c r="F12" s="8">
        <v>94.849997999999999</v>
      </c>
      <c r="G12" s="7">
        <f t="shared" si="0"/>
        <v>-1.0487773330619069E-2</v>
      </c>
      <c r="I12" s="88"/>
      <c r="J12" s="88"/>
      <c r="K12" s="88"/>
      <c r="L12" s="88"/>
      <c r="M12" s="91"/>
    </row>
    <row r="13" spans="1:13" ht="15.6" thickBot="1" x14ac:dyDescent="0.3">
      <c r="A13" s="18" t="s">
        <v>25</v>
      </c>
      <c r="B13" s="7">
        <v>94.900002000000001</v>
      </c>
      <c r="C13" s="7">
        <v>97.449996999999996</v>
      </c>
      <c r="D13" s="7">
        <v>91</v>
      </c>
      <c r="E13" s="7">
        <v>95.150002000000001</v>
      </c>
      <c r="F13" s="8">
        <v>95.150002000000001</v>
      </c>
      <c r="G13" s="7">
        <f t="shared" si="0"/>
        <v>3.1579394665034676E-3</v>
      </c>
      <c r="I13" s="87" t="s">
        <v>163</v>
      </c>
      <c r="J13" s="88"/>
      <c r="K13" s="88"/>
      <c r="L13" s="88"/>
      <c r="M13" s="89">
        <f>VAR(E2:E247)</f>
        <v>78.036938151946217</v>
      </c>
    </row>
    <row r="14" spans="1:13" ht="15.6" thickBot="1" x14ac:dyDescent="0.3">
      <c r="A14" s="18" t="s">
        <v>26</v>
      </c>
      <c r="B14" s="7">
        <v>94.5</v>
      </c>
      <c r="C14" s="7">
        <v>96.199996999999996</v>
      </c>
      <c r="D14" s="7">
        <v>93.25</v>
      </c>
      <c r="E14" s="7">
        <v>94.949996999999996</v>
      </c>
      <c r="F14" s="8">
        <v>94.949996999999996</v>
      </c>
      <c r="G14" s="7">
        <f t="shared" si="0"/>
        <v>-2.1042090988835408E-3</v>
      </c>
      <c r="I14" s="88"/>
      <c r="J14" s="88"/>
      <c r="K14" s="88"/>
      <c r="L14" s="88"/>
      <c r="M14" s="89"/>
    </row>
    <row r="15" spans="1:13" ht="15.6" thickBot="1" x14ac:dyDescent="0.3">
      <c r="A15" s="6">
        <v>44197</v>
      </c>
      <c r="B15" s="7">
        <v>94.949996999999996</v>
      </c>
      <c r="C15" s="7">
        <v>95.699996999999996</v>
      </c>
      <c r="D15" s="7">
        <v>94.25</v>
      </c>
      <c r="E15" s="7">
        <v>94.599997999999999</v>
      </c>
      <c r="F15" s="8">
        <v>94.599997999999999</v>
      </c>
      <c r="G15" s="7">
        <f t="shared" si="0"/>
        <v>-3.692950746534467E-3</v>
      </c>
      <c r="I15" s="88"/>
      <c r="J15" s="88"/>
      <c r="K15" s="88"/>
      <c r="L15" s="88"/>
      <c r="M15" s="89"/>
    </row>
    <row r="16" spans="1:13" ht="15.6" thickBot="1" x14ac:dyDescent="0.3">
      <c r="A16" s="6">
        <v>44287</v>
      </c>
      <c r="B16" s="7">
        <v>97</v>
      </c>
      <c r="C16" s="7">
        <v>97.199996999999996</v>
      </c>
      <c r="D16" s="7">
        <v>94.349997999999999</v>
      </c>
      <c r="E16" s="7">
        <v>95.25</v>
      </c>
      <c r="F16" s="8">
        <v>95.25</v>
      </c>
      <c r="G16" s="7">
        <f t="shared" si="0"/>
        <v>6.8475590906270818E-3</v>
      </c>
      <c r="I16" s="87" t="s">
        <v>174</v>
      </c>
      <c r="J16" s="92"/>
      <c r="K16" s="92"/>
      <c r="L16" s="92"/>
      <c r="M16" s="93">
        <f>VAR(G2:G247)</f>
        <v>7.231338817268578E-4</v>
      </c>
    </row>
    <row r="17" spans="1:13" ht="15.6" thickBot="1" x14ac:dyDescent="0.3">
      <c r="A17" s="6">
        <v>44317</v>
      </c>
      <c r="B17" s="7">
        <v>93</v>
      </c>
      <c r="C17" s="7">
        <v>95.349997999999999</v>
      </c>
      <c r="D17" s="7">
        <v>92.900002000000001</v>
      </c>
      <c r="E17" s="7">
        <v>93.849997999999999</v>
      </c>
      <c r="F17" s="8">
        <v>93.849997999999999</v>
      </c>
      <c r="G17" s="7">
        <f t="shared" si="0"/>
        <v>-1.4807272284894783E-2</v>
      </c>
      <c r="I17" s="92"/>
      <c r="J17" s="92"/>
      <c r="K17" s="92"/>
      <c r="L17" s="92"/>
      <c r="M17" s="93"/>
    </row>
    <row r="18" spans="1:13" ht="15.6" thickBot="1" x14ac:dyDescent="0.3">
      <c r="A18" s="6">
        <v>44348</v>
      </c>
      <c r="B18" s="7">
        <v>94.349997999999999</v>
      </c>
      <c r="C18" s="7">
        <v>95.5</v>
      </c>
      <c r="D18" s="7">
        <v>92.5</v>
      </c>
      <c r="E18" s="7">
        <v>93.599997999999999</v>
      </c>
      <c r="F18" s="8">
        <v>93.599997999999999</v>
      </c>
      <c r="G18" s="7">
        <f t="shared" si="0"/>
        <v>-2.6673796058908003E-3</v>
      </c>
      <c r="I18" s="92"/>
      <c r="J18" s="92"/>
      <c r="K18" s="92"/>
      <c r="L18" s="92"/>
      <c r="M18" s="93"/>
    </row>
    <row r="19" spans="1:13" ht="15.6" thickBot="1" x14ac:dyDescent="0.3">
      <c r="A19" s="6">
        <v>44378</v>
      </c>
      <c r="B19" s="7">
        <v>94.449996999999996</v>
      </c>
      <c r="C19" s="7">
        <v>95.099997999999999</v>
      </c>
      <c r="D19" s="7">
        <v>92.050003000000004</v>
      </c>
      <c r="E19" s="7">
        <v>93.449996999999996</v>
      </c>
      <c r="F19" s="8">
        <v>93.449996999999996</v>
      </c>
      <c r="G19" s="7">
        <f t="shared" si="0"/>
        <v>-1.6038603171822498E-3</v>
      </c>
      <c r="I19" s="87" t="s">
        <v>176</v>
      </c>
      <c r="J19" s="88"/>
      <c r="K19" s="88"/>
      <c r="L19" s="88"/>
      <c r="M19" s="89">
        <f>SKEW(E2:E247)</f>
        <v>0.63099165879942809</v>
      </c>
    </row>
    <row r="20" spans="1:13" ht="15.6" thickBot="1" x14ac:dyDescent="0.3">
      <c r="A20" s="6">
        <v>44409</v>
      </c>
      <c r="B20" s="7">
        <v>94.400002000000001</v>
      </c>
      <c r="C20" s="7">
        <v>94.949996999999996</v>
      </c>
      <c r="D20" s="7">
        <v>93.5</v>
      </c>
      <c r="E20" s="7">
        <v>93.849997999999999</v>
      </c>
      <c r="F20" s="8">
        <v>93.849997999999999</v>
      </c>
      <c r="G20" s="7">
        <f t="shared" si="0"/>
        <v>4.2712399230730889E-3</v>
      </c>
      <c r="I20" s="88"/>
      <c r="J20" s="88"/>
      <c r="K20" s="88"/>
      <c r="L20" s="88"/>
      <c r="M20" s="89"/>
    </row>
    <row r="21" spans="1:13" ht="15.6" thickBot="1" x14ac:dyDescent="0.3">
      <c r="A21" s="6">
        <v>44501</v>
      </c>
      <c r="B21" s="7">
        <v>94.349997999999999</v>
      </c>
      <c r="C21" s="7">
        <v>94.349997999999999</v>
      </c>
      <c r="D21" s="7">
        <v>92.550003000000004</v>
      </c>
      <c r="E21" s="7">
        <v>92.900002000000001</v>
      </c>
      <c r="F21" s="8">
        <v>92.900002000000001</v>
      </c>
      <c r="G21" s="7">
        <f t="shared" si="0"/>
        <v>-1.0174074373597622E-2</v>
      </c>
      <c r="I21" s="88"/>
      <c r="J21" s="88"/>
      <c r="K21" s="88"/>
      <c r="L21" s="88"/>
      <c r="M21" s="89"/>
    </row>
    <row r="22" spans="1:13" ht="15.6" thickBot="1" x14ac:dyDescent="0.3">
      <c r="A22" s="6">
        <v>44531</v>
      </c>
      <c r="B22" s="7">
        <v>93.5</v>
      </c>
      <c r="C22" s="7">
        <v>95.650002000000001</v>
      </c>
      <c r="D22" s="7">
        <v>93.400002000000001</v>
      </c>
      <c r="E22" s="7">
        <v>93.75</v>
      </c>
      <c r="F22" s="8">
        <v>93.75</v>
      </c>
      <c r="G22" s="7">
        <f t="shared" si="0"/>
        <v>9.1079975022022325E-3</v>
      </c>
      <c r="I22" s="87" t="s">
        <v>175</v>
      </c>
      <c r="J22" s="88"/>
      <c r="K22" s="88"/>
      <c r="L22" s="88"/>
      <c r="M22" s="89">
        <f>KURT(E2:E247)</f>
        <v>0.28860819702736951</v>
      </c>
    </row>
    <row r="23" spans="1:13" ht="15.6" thickBot="1" x14ac:dyDescent="0.3">
      <c r="A23" s="18" t="s">
        <v>27</v>
      </c>
      <c r="B23" s="7">
        <v>94.400002000000001</v>
      </c>
      <c r="C23" s="7">
        <v>94.75</v>
      </c>
      <c r="D23" s="7">
        <v>91.150002000000001</v>
      </c>
      <c r="E23" s="7">
        <v>92.599997999999999</v>
      </c>
      <c r="F23" s="8">
        <v>92.599997999999999</v>
      </c>
      <c r="G23" s="7">
        <f t="shared" si="0"/>
        <v>-1.2342544796658838E-2</v>
      </c>
      <c r="I23" s="88"/>
      <c r="J23" s="88"/>
      <c r="K23" s="88"/>
      <c r="L23" s="88"/>
      <c r="M23" s="89"/>
    </row>
    <row r="24" spans="1:13" ht="15.6" thickBot="1" x14ac:dyDescent="0.3">
      <c r="A24" s="18" t="s">
        <v>28</v>
      </c>
      <c r="B24" s="7">
        <v>92.650002000000001</v>
      </c>
      <c r="C24" s="7">
        <v>92.949996999999996</v>
      </c>
      <c r="D24" s="7">
        <v>91</v>
      </c>
      <c r="E24" s="7">
        <v>91.25</v>
      </c>
      <c r="F24" s="8">
        <v>91.25</v>
      </c>
      <c r="G24" s="7">
        <f t="shared" si="0"/>
        <v>-1.4686127591260435E-2</v>
      </c>
      <c r="I24" s="88"/>
      <c r="J24" s="88"/>
      <c r="K24" s="88"/>
      <c r="L24" s="88"/>
      <c r="M24" s="89"/>
    </row>
    <row r="25" spans="1:13" ht="15.6" thickBot="1" x14ac:dyDescent="0.3">
      <c r="A25" s="18" t="s">
        <v>29</v>
      </c>
      <c r="B25" s="7">
        <v>91.849997999999999</v>
      </c>
      <c r="C25" s="7">
        <v>91.900002000000001</v>
      </c>
      <c r="D25" s="7">
        <v>88.25</v>
      </c>
      <c r="E25" s="7">
        <v>89.550003000000004</v>
      </c>
      <c r="F25" s="8">
        <v>89.550003000000004</v>
      </c>
      <c r="G25" s="7">
        <f t="shared" si="0"/>
        <v>-1.8805830455043082E-2</v>
      </c>
    </row>
    <row r="26" spans="1:13" ht="15.6" thickBot="1" x14ac:dyDescent="0.3">
      <c r="A26" s="18" t="s">
        <v>30</v>
      </c>
      <c r="B26" s="7">
        <v>90.150002000000001</v>
      </c>
      <c r="C26" s="7">
        <v>90.5</v>
      </c>
      <c r="D26" s="7">
        <v>86.150002000000001</v>
      </c>
      <c r="E26" s="7">
        <v>87.25</v>
      </c>
      <c r="F26" s="8">
        <v>87.25</v>
      </c>
      <c r="G26" s="7">
        <f t="shared" si="0"/>
        <v>-2.6019600925021188E-2</v>
      </c>
    </row>
    <row r="27" spans="1:13" ht="15.6" thickBot="1" x14ac:dyDescent="0.3">
      <c r="A27" s="18" t="s">
        <v>31</v>
      </c>
      <c r="B27" s="7">
        <v>88.349997999999999</v>
      </c>
      <c r="C27" s="7">
        <v>91.199996999999996</v>
      </c>
      <c r="D27" s="7">
        <v>88.150002000000001</v>
      </c>
      <c r="E27" s="7">
        <v>90.199996999999996</v>
      </c>
      <c r="F27" s="8">
        <v>90.199996999999996</v>
      </c>
      <c r="G27" s="7">
        <f t="shared" si="0"/>
        <v>3.3251832726617248E-2</v>
      </c>
    </row>
    <row r="28" spans="1:13" ht="15.6" thickBot="1" x14ac:dyDescent="0.3">
      <c r="A28" s="18" t="s">
        <v>32</v>
      </c>
      <c r="B28" s="7">
        <v>90.25</v>
      </c>
      <c r="C28" s="7">
        <v>93.699996999999996</v>
      </c>
      <c r="D28" s="7">
        <v>89</v>
      </c>
      <c r="E28" s="7">
        <v>90.75</v>
      </c>
      <c r="F28" s="8">
        <v>90.75</v>
      </c>
      <c r="G28" s="7">
        <f t="shared" si="0"/>
        <v>6.0790793358063708E-3</v>
      </c>
    </row>
    <row r="29" spans="1:13" ht="15.6" thickBot="1" x14ac:dyDescent="0.3">
      <c r="A29" s="18" t="s">
        <v>33</v>
      </c>
      <c r="B29" s="7">
        <v>91.25</v>
      </c>
      <c r="C29" s="7">
        <v>93.5</v>
      </c>
      <c r="D29" s="7">
        <v>88.5</v>
      </c>
      <c r="E29" s="7">
        <v>89.150002000000001</v>
      </c>
      <c r="F29" s="8">
        <v>89.150002000000001</v>
      </c>
      <c r="G29" s="7">
        <f t="shared" si="0"/>
        <v>-1.7788106401711155E-2</v>
      </c>
    </row>
    <row r="30" spans="1:13" ht="15.6" thickBot="1" x14ac:dyDescent="0.3">
      <c r="A30" s="18" t="s">
        <v>34</v>
      </c>
      <c r="B30" s="7">
        <v>89.150002000000001</v>
      </c>
      <c r="C30" s="7">
        <v>90.150002000000001</v>
      </c>
      <c r="D30" s="7">
        <v>87</v>
      </c>
      <c r="E30" s="7">
        <v>87.949996999999996</v>
      </c>
      <c r="F30" s="8">
        <v>87.949996999999996</v>
      </c>
      <c r="G30" s="7">
        <f t="shared" si="0"/>
        <v>-1.3551929669972412E-2</v>
      </c>
    </row>
    <row r="31" spans="1:13" ht="15.6" thickBot="1" x14ac:dyDescent="0.3">
      <c r="A31" s="18" t="s">
        <v>35</v>
      </c>
      <c r="B31" s="7">
        <v>88.099997999999999</v>
      </c>
      <c r="C31" s="7">
        <v>88.849997999999999</v>
      </c>
      <c r="D31" s="7">
        <v>84.550003000000004</v>
      </c>
      <c r="E31" s="7">
        <v>85.550003000000004</v>
      </c>
      <c r="F31" s="8">
        <v>85.550003000000004</v>
      </c>
      <c r="G31" s="7">
        <f t="shared" si="0"/>
        <v>-2.7667401667862506E-2</v>
      </c>
    </row>
    <row r="32" spans="1:13" ht="15.6" thickBot="1" x14ac:dyDescent="0.3">
      <c r="A32" s="18" t="s">
        <v>36</v>
      </c>
      <c r="B32" s="7">
        <v>85.699996999999996</v>
      </c>
      <c r="C32" s="7">
        <v>85.699996999999996</v>
      </c>
      <c r="D32" s="7">
        <v>83.150002000000001</v>
      </c>
      <c r="E32" s="7">
        <v>84.099997999999999</v>
      </c>
      <c r="F32" s="8">
        <v>84.099997999999999</v>
      </c>
      <c r="G32" s="7">
        <f t="shared" si="0"/>
        <v>-1.7094492207724805E-2</v>
      </c>
    </row>
    <row r="33" spans="1:7" ht="15.6" thickBot="1" x14ac:dyDescent="0.3">
      <c r="A33" s="18" t="s">
        <v>37</v>
      </c>
      <c r="B33" s="7">
        <v>81.599997999999999</v>
      </c>
      <c r="C33" s="7">
        <v>83.800003000000004</v>
      </c>
      <c r="D33" s="7">
        <v>81</v>
      </c>
      <c r="E33" s="7">
        <v>81.900002000000001</v>
      </c>
      <c r="F33" s="8">
        <v>81.900002000000001</v>
      </c>
      <c r="G33" s="7">
        <f t="shared" si="0"/>
        <v>-2.6507527918641315E-2</v>
      </c>
    </row>
    <row r="34" spans="1:7" ht="15.6" thickBot="1" x14ac:dyDescent="0.3">
      <c r="A34" s="18" t="s">
        <v>38</v>
      </c>
      <c r="B34" s="7">
        <v>82.650002000000001</v>
      </c>
      <c r="C34" s="7">
        <v>84.5</v>
      </c>
      <c r="D34" s="7">
        <v>82.25</v>
      </c>
      <c r="E34" s="7">
        <v>82.800003000000004</v>
      </c>
      <c r="F34" s="8">
        <v>82.800003000000004</v>
      </c>
      <c r="G34" s="7">
        <f t="shared" si="0"/>
        <v>1.0929082344049611E-2</v>
      </c>
    </row>
    <row r="35" spans="1:7" ht="15.6" thickBot="1" x14ac:dyDescent="0.3">
      <c r="A35" s="6">
        <v>44198</v>
      </c>
      <c r="B35" s="7">
        <v>83.300003000000004</v>
      </c>
      <c r="C35" s="7">
        <v>85.699996999999996</v>
      </c>
      <c r="D35" s="7">
        <v>83</v>
      </c>
      <c r="E35" s="7">
        <v>84.699996999999996</v>
      </c>
      <c r="F35" s="8">
        <v>84.699996999999996</v>
      </c>
      <c r="G35" s="7">
        <f t="shared" si="0"/>
        <v>2.2687468615784169E-2</v>
      </c>
    </row>
    <row r="36" spans="1:7" ht="15.6" thickBot="1" x14ac:dyDescent="0.3">
      <c r="A36" s="6">
        <v>44229</v>
      </c>
      <c r="B36" s="7">
        <v>85.550003000000004</v>
      </c>
      <c r="C36" s="7">
        <v>87.099997999999999</v>
      </c>
      <c r="D36" s="7">
        <v>85.099997999999999</v>
      </c>
      <c r="E36" s="7">
        <v>85.400002000000001</v>
      </c>
      <c r="F36" s="8">
        <v>85.400002000000001</v>
      </c>
      <c r="G36" s="7">
        <f t="shared" si="0"/>
        <v>8.2305579748459586E-3</v>
      </c>
    </row>
    <row r="37" spans="1:7" ht="15.6" thickBot="1" x14ac:dyDescent="0.3">
      <c r="A37" s="6">
        <v>44257</v>
      </c>
      <c r="B37" s="7">
        <v>85.199996999999996</v>
      </c>
      <c r="C37" s="7">
        <v>86.699996999999996</v>
      </c>
      <c r="D37" s="7">
        <v>84.050003000000004</v>
      </c>
      <c r="E37" s="7">
        <v>85.5</v>
      </c>
      <c r="F37" s="8">
        <v>85.5</v>
      </c>
      <c r="G37" s="7">
        <f t="shared" si="0"/>
        <v>1.1702517289869506E-3</v>
      </c>
    </row>
    <row r="38" spans="1:7" ht="15.6" thickBot="1" x14ac:dyDescent="0.3">
      <c r="A38" s="6">
        <v>44288</v>
      </c>
      <c r="B38" s="7">
        <v>85.949996999999996</v>
      </c>
      <c r="C38" s="7">
        <v>88.199996999999996</v>
      </c>
      <c r="D38" s="7">
        <v>85.5</v>
      </c>
      <c r="E38" s="7">
        <v>86.849997999999999</v>
      </c>
      <c r="F38" s="8">
        <v>86.849997999999999</v>
      </c>
      <c r="G38" s="7">
        <f t="shared" si="0"/>
        <v>1.5666093716189568E-2</v>
      </c>
    </row>
    <row r="39" spans="1:7" ht="15.6" thickBot="1" x14ac:dyDescent="0.3">
      <c r="A39" s="6">
        <v>44318</v>
      </c>
      <c r="B39" s="7">
        <v>89</v>
      </c>
      <c r="C39" s="7">
        <v>92</v>
      </c>
      <c r="D39" s="7">
        <v>88</v>
      </c>
      <c r="E39" s="7">
        <v>88.349997999999999</v>
      </c>
      <c r="F39" s="8">
        <v>88.349997999999999</v>
      </c>
      <c r="G39" s="7">
        <f t="shared" si="0"/>
        <v>1.7123706469562704E-2</v>
      </c>
    </row>
    <row r="40" spans="1:7" ht="15.6" thickBot="1" x14ac:dyDescent="0.3">
      <c r="A40" s="6">
        <v>44410</v>
      </c>
      <c r="B40" s="7">
        <v>88.599997999999999</v>
      </c>
      <c r="C40" s="7">
        <v>90.300003000000004</v>
      </c>
      <c r="D40" s="7">
        <v>87.800003000000004</v>
      </c>
      <c r="E40" s="7">
        <v>88.199996999999996</v>
      </c>
      <c r="F40" s="8">
        <v>88.199996999999996</v>
      </c>
      <c r="G40" s="7">
        <f t="shared" si="0"/>
        <v>-1.6992471293273245E-3</v>
      </c>
    </row>
    <row r="41" spans="1:7" ht="15.6" thickBot="1" x14ac:dyDescent="0.3">
      <c r="A41" s="6">
        <v>44441</v>
      </c>
      <c r="B41" s="7">
        <v>88.800003000000004</v>
      </c>
      <c r="C41" s="7">
        <v>88.800003000000004</v>
      </c>
      <c r="D41" s="7">
        <v>86.5</v>
      </c>
      <c r="E41" s="7">
        <v>86.800003000000004</v>
      </c>
      <c r="F41" s="8">
        <v>86.800003000000004</v>
      </c>
      <c r="G41" s="7">
        <f t="shared" si="0"/>
        <v>-1.6000272770623613E-2</v>
      </c>
    </row>
    <row r="42" spans="1:7" ht="15.6" thickBot="1" x14ac:dyDescent="0.3">
      <c r="A42" s="6">
        <v>44471</v>
      </c>
      <c r="B42" s="7">
        <v>87.5</v>
      </c>
      <c r="C42" s="7">
        <v>90.400002000000001</v>
      </c>
      <c r="D42" s="7">
        <v>87.050003000000004</v>
      </c>
      <c r="E42" s="7">
        <v>87.900002000000001</v>
      </c>
      <c r="F42" s="8">
        <v>87.900002000000001</v>
      </c>
      <c r="G42" s="7">
        <f t="shared" si="0"/>
        <v>1.2593171215743786E-2</v>
      </c>
    </row>
    <row r="43" spans="1:7" ht="15.6" thickBot="1" x14ac:dyDescent="0.3">
      <c r="A43" s="6">
        <v>44502</v>
      </c>
      <c r="B43" s="7">
        <v>87.300003000000004</v>
      </c>
      <c r="C43" s="7">
        <v>89.699996999999996</v>
      </c>
      <c r="D43" s="7">
        <v>87</v>
      </c>
      <c r="E43" s="7">
        <v>87.75</v>
      </c>
      <c r="F43" s="8">
        <v>87.75</v>
      </c>
      <c r="G43" s="7">
        <f t="shared" si="0"/>
        <v>-1.707965098284377E-3</v>
      </c>
    </row>
    <row r="44" spans="1:7" ht="15.6" thickBot="1" x14ac:dyDescent="0.3">
      <c r="A44" s="6">
        <v>44532</v>
      </c>
      <c r="B44" s="7">
        <v>93.800003000000004</v>
      </c>
      <c r="C44" s="7">
        <v>93.800003000000004</v>
      </c>
      <c r="D44" s="7">
        <v>89.849997999999999</v>
      </c>
      <c r="E44" s="7">
        <v>90.699996999999996</v>
      </c>
      <c r="F44" s="8">
        <v>90.699996999999996</v>
      </c>
      <c r="G44" s="7">
        <f t="shared" si="0"/>
        <v>3.306546169904017E-2</v>
      </c>
    </row>
    <row r="45" spans="1:7" ht="15.6" thickBot="1" x14ac:dyDescent="0.3">
      <c r="A45" s="18" t="s">
        <v>39</v>
      </c>
      <c r="B45" s="7">
        <v>91.400002000000001</v>
      </c>
      <c r="C45" s="7">
        <v>91.550003000000004</v>
      </c>
      <c r="D45" s="7">
        <v>89</v>
      </c>
      <c r="E45" s="7">
        <v>89.300003000000004</v>
      </c>
      <c r="F45" s="8">
        <v>89.300003000000004</v>
      </c>
      <c r="G45" s="7">
        <f t="shared" si="0"/>
        <v>-1.5555802567937619E-2</v>
      </c>
    </row>
    <row r="46" spans="1:7" ht="15.6" thickBot="1" x14ac:dyDescent="0.3">
      <c r="A46" s="18" t="s">
        <v>40</v>
      </c>
      <c r="B46" s="7">
        <v>88.949996999999996</v>
      </c>
      <c r="C46" s="7">
        <v>89.050003000000004</v>
      </c>
      <c r="D46" s="7">
        <v>87</v>
      </c>
      <c r="E46" s="7">
        <v>87.349997999999999</v>
      </c>
      <c r="F46" s="8">
        <v>87.349997999999999</v>
      </c>
      <c r="G46" s="7">
        <f t="shared" si="0"/>
        <v>-2.2078507793406216E-2</v>
      </c>
    </row>
    <row r="47" spans="1:7" ht="15.6" thickBot="1" x14ac:dyDescent="0.3">
      <c r="A47" s="18" t="s">
        <v>41</v>
      </c>
      <c r="B47" s="7">
        <v>87.300003000000004</v>
      </c>
      <c r="C47" s="7">
        <v>90.650002000000001</v>
      </c>
      <c r="D47" s="7">
        <v>86.099997999999999</v>
      </c>
      <c r="E47" s="7">
        <v>88.349997999999999</v>
      </c>
      <c r="F47" s="8">
        <v>88.349997999999999</v>
      </c>
      <c r="G47" s="7">
        <f t="shared" si="0"/>
        <v>1.1383162444795475E-2</v>
      </c>
    </row>
    <row r="48" spans="1:7" ht="15.6" thickBot="1" x14ac:dyDescent="0.3">
      <c r="A48" s="18" t="s">
        <v>42</v>
      </c>
      <c r="B48" s="7">
        <v>88.550003000000004</v>
      </c>
      <c r="C48" s="7">
        <v>89.300003000000004</v>
      </c>
      <c r="D48" s="7">
        <v>87.550003000000004</v>
      </c>
      <c r="E48" s="7">
        <v>88.25</v>
      </c>
      <c r="F48" s="8">
        <v>88.25</v>
      </c>
      <c r="G48" s="7">
        <f t="shared" si="0"/>
        <v>-1.1324803150607147E-3</v>
      </c>
    </row>
    <row r="49" spans="1:7" ht="15.6" thickBot="1" x14ac:dyDescent="0.3">
      <c r="A49" s="18" t="s">
        <v>43</v>
      </c>
      <c r="B49" s="7">
        <v>88</v>
      </c>
      <c r="C49" s="7">
        <v>88.5</v>
      </c>
      <c r="D49" s="7">
        <v>85.449996999999996</v>
      </c>
      <c r="E49" s="7">
        <v>86.25</v>
      </c>
      <c r="F49" s="8">
        <v>86.25</v>
      </c>
      <c r="G49" s="7">
        <f t="shared" si="0"/>
        <v>-2.2923639901936965E-2</v>
      </c>
    </row>
    <row r="50" spans="1:7" ht="15.6" thickBot="1" x14ac:dyDescent="0.3">
      <c r="A50" s="18" t="s">
        <v>44</v>
      </c>
      <c r="B50" s="7">
        <v>86.25</v>
      </c>
      <c r="C50" s="7">
        <v>86.25</v>
      </c>
      <c r="D50" s="7">
        <v>83</v>
      </c>
      <c r="E50" s="7">
        <v>83.800003000000004</v>
      </c>
      <c r="F50" s="8">
        <v>83.800003000000004</v>
      </c>
      <c r="G50" s="7">
        <f t="shared" si="0"/>
        <v>-2.8817012623909677E-2</v>
      </c>
    </row>
    <row r="51" spans="1:7" ht="15.6" thickBot="1" x14ac:dyDescent="0.3">
      <c r="A51" s="18" t="s">
        <v>45</v>
      </c>
      <c r="B51" s="7">
        <v>84.199996999999996</v>
      </c>
      <c r="C51" s="7">
        <v>84.75</v>
      </c>
      <c r="D51" s="7">
        <v>82.550003000000004</v>
      </c>
      <c r="E51" s="7">
        <v>82.949996999999996</v>
      </c>
      <c r="F51" s="8">
        <v>82.949996999999996</v>
      </c>
      <c r="G51" s="7">
        <f t="shared" si="0"/>
        <v>-1.0195062817471914E-2</v>
      </c>
    </row>
    <row r="52" spans="1:7" ht="15.6" thickBot="1" x14ac:dyDescent="0.3">
      <c r="A52" s="18" t="s">
        <v>46</v>
      </c>
      <c r="B52" s="7">
        <v>83.5</v>
      </c>
      <c r="C52" s="7">
        <v>85.150002000000001</v>
      </c>
      <c r="D52" s="7">
        <v>83.050003000000004</v>
      </c>
      <c r="E52" s="7">
        <v>83.75</v>
      </c>
      <c r="F52" s="8">
        <v>83.75</v>
      </c>
      <c r="G52" s="7">
        <f t="shared" si="0"/>
        <v>9.5981902350883511E-3</v>
      </c>
    </row>
    <row r="53" spans="1:7" ht="15.6" thickBot="1" x14ac:dyDescent="0.3">
      <c r="A53" s="18" t="s">
        <v>47</v>
      </c>
      <c r="B53" s="7">
        <v>84</v>
      </c>
      <c r="C53" s="7">
        <v>86.699996999999996</v>
      </c>
      <c r="D53" s="7">
        <v>84</v>
      </c>
      <c r="E53" s="7">
        <v>84.949996999999996</v>
      </c>
      <c r="F53" s="8">
        <v>84.949996999999996</v>
      </c>
      <c r="G53" s="7">
        <f t="shared" si="0"/>
        <v>1.4226642097873478E-2</v>
      </c>
    </row>
    <row r="54" spans="1:7" ht="15.6" thickBot="1" x14ac:dyDescent="0.3">
      <c r="A54" s="18" t="s">
        <v>48</v>
      </c>
      <c r="B54" s="7">
        <v>83.699996999999996</v>
      </c>
      <c r="C54" s="7">
        <v>84.75</v>
      </c>
      <c r="D54" s="7">
        <v>82.5</v>
      </c>
      <c r="E54" s="7">
        <v>82.650002000000001</v>
      </c>
      <c r="F54" s="8">
        <v>82.650002000000001</v>
      </c>
      <c r="G54" s="7">
        <f t="shared" si="0"/>
        <v>-2.7447964337589292E-2</v>
      </c>
    </row>
    <row r="55" spans="1:7" ht="15.6" thickBot="1" x14ac:dyDescent="0.3">
      <c r="A55" s="6">
        <v>44199</v>
      </c>
      <c r="B55" s="7">
        <v>83.699996999999996</v>
      </c>
      <c r="C55" s="7">
        <v>84.949996999999996</v>
      </c>
      <c r="D55" s="7">
        <v>82.800003000000004</v>
      </c>
      <c r="E55" s="7">
        <v>83.25</v>
      </c>
      <c r="F55" s="8">
        <v>83.25</v>
      </c>
      <c r="G55" s="7">
        <f t="shared" si="0"/>
        <v>7.2332803950932948E-3</v>
      </c>
    </row>
    <row r="56" spans="1:7" ht="15.6" thickBot="1" x14ac:dyDescent="0.3">
      <c r="A56" s="6">
        <v>44230</v>
      </c>
      <c r="B56" s="7">
        <v>83.5</v>
      </c>
      <c r="C56" s="7">
        <v>84.900002000000001</v>
      </c>
      <c r="D56" s="7">
        <v>83.199996999999996</v>
      </c>
      <c r="E56" s="7">
        <v>83.849997999999999</v>
      </c>
      <c r="F56" s="8">
        <v>83.849997999999999</v>
      </c>
      <c r="G56" s="7">
        <f t="shared" si="0"/>
        <v>7.1813355565475577E-3</v>
      </c>
    </row>
    <row r="57" spans="1:7" ht="15.6" thickBot="1" x14ac:dyDescent="0.3">
      <c r="A57" s="6">
        <v>44258</v>
      </c>
      <c r="B57" s="7">
        <v>84.900002000000001</v>
      </c>
      <c r="C57" s="7">
        <v>89.800003000000004</v>
      </c>
      <c r="D57" s="7">
        <v>83.599997999999999</v>
      </c>
      <c r="E57" s="7">
        <v>88.849997999999999</v>
      </c>
      <c r="F57" s="8">
        <v>88.849997999999999</v>
      </c>
      <c r="G57" s="7">
        <f t="shared" si="0"/>
        <v>5.7920067673711335E-2</v>
      </c>
    </row>
    <row r="58" spans="1:7" ht="15.6" thickBot="1" x14ac:dyDescent="0.3">
      <c r="A58" s="6">
        <v>44289</v>
      </c>
      <c r="B58" s="7">
        <v>86.5</v>
      </c>
      <c r="C58" s="7">
        <v>90.599997999999999</v>
      </c>
      <c r="D58" s="7">
        <v>86</v>
      </c>
      <c r="E58" s="7">
        <v>87.550003000000004</v>
      </c>
      <c r="F58" s="8">
        <v>87.550003000000004</v>
      </c>
      <c r="G58" s="7">
        <f t="shared" si="0"/>
        <v>-1.4739439092818031E-2</v>
      </c>
    </row>
    <row r="59" spans="1:7" ht="15.6" thickBot="1" x14ac:dyDescent="0.3">
      <c r="A59" s="6">
        <v>44319</v>
      </c>
      <c r="B59" s="7">
        <v>87.5</v>
      </c>
      <c r="C59" s="7">
        <v>87.949996999999996</v>
      </c>
      <c r="D59" s="7">
        <v>84.300003000000004</v>
      </c>
      <c r="E59" s="7">
        <v>84.949996999999996</v>
      </c>
      <c r="F59" s="8">
        <v>84.949996999999996</v>
      </c>
      <c r="G59" s="7">
        <f t="shared" si="0"/>
        <v>-3.0147280194944743E-2</v>
      </c>
    </row>
    <row r="60" spans="1:7" ht="15.6" thickBot="1" x14ac:dyDescent="0.3">
      <c r="A60" s="6">
        <v>44411</v>
      </c>
      <c r="B60" s="7">
        <v>84.849997999999999</v>
      </c>
      <c r="C60" s="7">
        <v>86.349997999999999</v>
      </c>
      <c r="D60" s="7">
        <v>83.599997999999999</v>
      </c>
      <c r="E60" s="7">
        <v>84.599997999999999</v>
      </c>
      <c r="F60" s="8">
        <v>84.599997999999999</v>
      </c>
      <c r="G60" s="7">
        <f t="shared" si="0"/>
        <v>-4.1285698315338274E-3</v>
      </c>
    </row>
    <row r="61" spans="1:7" ht="15.6" thickBot="1" x14ac:dyDescent="0.3">
      <c r="A61" s="6">
        <v>44442</v>
      </c>
      <c r="B61" s="7">
        <v>84.599997999999999</v>
      </c>
      <c r="C61" s="7">
        <v>85.400002000000001</v>
      </c>
      <c r="D61" s="7">
        <v>82.800003000000004</v>
      </c>
      <c r="E61" s="7">
        <v>83.5</v>
      </c>
      <c r="F61" s="8">
        <v>83.5</v>
      </c>
      <c r="G61" s="7">
        <f t="shared" si="0"/>
        <v>-1.3087611114705563E-2</v>
      </c>
    </row>
    <row r="62" spans="1:7" ht="15.6" thickBot="1" x14ac:dyDescent="0.3">
      <c r="A62" s="6">
        <v>44472</v>
      </c>
      <c r="B62" s="7">
        <v>85.25</v>
      </c>
      <c r="C62" s="7">
        <v>85.900002000000001</v>
      </c>
      <c r="D62" s="7">
        <v>82.699996999999996</v>
      </c>
      <c r="E62" s="7">
        <v>83.099997999999999</v>
      </c>
      <c r="F62" s="8">
        <v>83.099997999999999</v>
      </c>
      <c r="G62" s="7">
        <f t="shared" si="0"/>
        <v>-4.8019540627962263E-3</v>
      </c>
    </row>
    <row r="63" spans="1:7" ht="15.6" thickBot="1" x14ac:dyDescent="0.3">
      <c r="A63" s="6">
        <v>44533</v>
      </c>
      <c r="B63" s="7">
        <v>83.949996999999996</v>
      </c>
      <c r="C63" s="7">
        <v>84.199996999999996</v>
      </c>
      <c r="D63" s="7">
        <v>82</v>
      </c>
      <c r="E63" s="7">
        <v>82.550003000000004</v>
      </c>
      <c r="F63" s="8">
        <v>82.550003000000004</v>
      </c>
      <c r="G63" s="7">
        <f t="shared" si="0"/>
        <v>-6.640471086265959E-3</v>
      </c>
    </row>
    <row r="64" spans="1:7" ht="15.6" thickBot="1" x14ac:dyDescent="0.3">
      <c r="A64" s="18" t="s">
        <v>49</v>
      </c>
      <c r="B64" s="7">
        <v>83.25</v>
      </c>
      <c r="C64" s="7">
        <v>83.25</v>
      </c>
      <c r="D64" s="7">
        <v>79.650002000000001</v>
      </c>
      <c r="E64" s="7">
        <v>80.75</v>
      </c>
      <c r="F64" s="8">
        <v>80.75</v>
      </c>
      <c r="G64" s="7">
        <f t="shared" si="0"/>
        <v>-2.2046244604981658E-2</v>
      </c>
    </row>
    <row r="65" spans="1:7" ht="15.6" thickBot="1" x14ac:dyDescent="0.3">
      <c r="A65" s="18" t="s">
        <v>50</v>
      </c>
      <c r="B65" s="7">
        <v>80.599997999999999</v>
      </c>
      <c r="C65" s="7">
        <v>80.599997999999999</v>
      </c>
      <c r="D65" s="7">
        <v>78.699996999999996</v>
      </c>
      <c r="E65" s="7">
        <v>79.150002000000001</v>
      </c>
      <c r="F65" s="8">
        <v>79.150002000000001</v>
      </c>
      <c r="G65" s="7">
        <f t="shared" si="0"/>
        <v>-2.0013150507267478E-2</v>
      </c>
    </row>
    <row r="66" spans="1:7" ht="15.6" thickBot="1" x14ac:dyDescent="0.3">
      <c r="A66" s="18" t="s">
        <v>51</v>
      </c>
      <c r="B66" s="7">
        <v>78.300003000000004</v>
      </c>
      <c r="C66" s="7">
        <v>81.800003000000004</v>
      </c>
      <c r="D66" s="7">
        <v>77.050003000000004</v>
      </c>
      <c r="E66" s="7">
        <v>77.900002000000001</v>
      </c>
      <c r="F66" s="8">
        <v>77.900002000000001</v>
      </c>
      <c r="G66" s="7">
        <f t="shared" si="0"/>
        <v>-1.5918833044855189E-2</v>
      </c>
    </row>
    <row r="67" spans="1:7" ht="15.6" thickBot="1" x14ac:dyDescent="0.3">
      <c r="A67" s="18" t="s">
        <v>52</v>
      </c>
      <c r="B67" s="7">
        <v>77.800003000000004</v>
      </c>
      <c r="C67" s="7">
        <v>79</v>
      </c>
      <c r="D67" s="7">
        <v>74.599997999999999</v>
      </c>
      <c r="E67" s="7">
        <v>75.349997999999999</v>
      </c>
      <c r="F67" s="8">
        <v>75.349997999999999</v>
      </c>
      <c r="G67" s="7">
        <f t="shared" si="0"/>
        <v>-3.3282080020939374E-2</v>
      </c>
    </row>
    <row r="68" spans="1:7" ht="15.6" thickBot="1" x14ac:dyDescent="0.3">
      <c r="A68" s="18" t="s">
        <v>53</v>
      </c>
      <c r="B68" s="7">
        <v>73</v>
      </c>
      <c r="C68" s="7">
        <v>74.300003000000004</v>
      </c>
      <c r="D68" s="7">
        <v>69.25</v>
      </c>
      <c r="E68" s="7">
        <v>71.800003000000004</v>
      </c>
      <c r="F68" s="8">
        <v>71.800003000000004</v>
      </c>
      <c r="G68" s="7">
        <f t="shared" ref="G68:G131" si="1">LN(E68/E67)</f>
        <v>-4.825938069279636E-2</v>
      </c>
    </row>
    <row r="69" spans="1:7" ht="15.6" thickBot="1" x14ac:dyDescent="0.3">
      <c r="A69" s="18" t="s">
        <v>54</v>
      </c>
      <c r="B69" s="7">
        <v>72.949996999999996</v>
      </c>
      <c r="C69" s="7">
        <v>77</v>
      </c>
      <c r="D69" s="7">
        <v>71.849997999999999</v>
      </c>
      <c r="E69" s="7">
        <v>76.400002000000001</v>
      </c>
      <c r="F69" s="8">
        <v>76.400002000000001</v>
      </c>
      <c r="G69" s="7">
        <f t="shared" si="1"/>
        <v>6.2098204513577511E-2</v>
      </c>
    </row>
    <row r="70" spans="1:7" ht="15.6" thickBot="1" x14ac:dyDescent="0.3">
      <c r="A70" s="18" t="s">
        <v>55</v>
      </c>
      <c r="B70" s="7">
        <v>77</v>
      </c>
      <c r="C70" s="7">
        <v>77.900002000000001</v>
      </c>
      <c r="D70" s="7">
        <v>74.550003000000004</v>
      </c>
      <c r="E70" s="7">
        <v>74.75</v>
      </c>
      <c r="F70" s="8">
        <v>74.75</v>
      </c>
      <c r="G70" s="7">
        <f t="shared" si="1"/>
        <v>-2.1833510079689165E-2</v>
      </c>
    </row>
    <row r="71" spans="1:7" ht="15.6" thickBot="1" x14ac:dyDescent="0.3">
      <c r="A71" s="18" t="s">
        <v>56</v>
      </c>
      <c r="B71" s="7">
        <v>72.349997999999999</v>
      </c>
      <c r="C71" s="7">
        <v>73.949996999999996</v>
      </c>
      <c r="D71" s="7">
        <v>71.599997999999999</v>
      </c>
      <c r="E71" s="7">
        <v>71.849997999999999</v>
      </c>
      <c r="F71" s="8">
        <v>71.849997999999999</v>
      </c>
      <c r="G71" s="7">
        <f t="shared" si="1"/>
        <v>-3.9568627581531179E-2</v>
      </c>
    </row>
    <row r="72" spans="1:7" ht="15.6" thickBot="1" x14ac:dyDescent="0.3">
      <c r="A72" s="18" t="s">
        <v>57</v>
      </c>
      <c r="B72" s="7">
        <v>72.099997999999999</v>
      </c>
      <c r="C72" s="7">
        <v>72.550003000000004</v>
      </c>
      <c r="D72" s="7">
        <v>68.349997999999999</v>
      </c>
      <c r="E72" s="7">
        <v>68.75</v>
      </c>
      <c r="F72" s="8">
        <v>68.75</v>
      </c>
      <c r="G72" s="7">
        <f t="shared" si="1"/>
        <v>-4.4103848142583932E-2</v>
      </c>
    </row>
    <row r="73" spans="1:7" ht="15.6" thickBot="1" x14ac:dyDescent="0.3">
      <c r="A73" s="18" t="s">
        <v>58</v>
      </c>
      <c r="B73" s="7">
        <v>69</v>
      </c>
      <c r="C73" s="7">
        <v>70.75</v>
      </c>
      <c r="D73" s="7">
        <v>68.900002000000001</v>
      </c>
      <c r="E73" s="7">
        <v>69.25</v>
      </c>
      <c r="F73" s="8">
        <v>69.25</v>
      </c>
      <c r="G73" s="7">
        <f t="shared" si="1"/>
        <v>7.2464085207672533E-3</v>
      </c>
    </row>
    <row r="74" spans="1:7" ht="15.6" thickBot="1" x14ac:dyDescent="0.3">
      <c r="A74" s="18" t="s">
        <v>59</v>
      </c>
      <c r="B74" s="7">
        <v>69.599997999999999</v>
      </c>
      <c r="C74" s="7">
        <v>70.099997999999999</v>
      </c>
      <c r="D74" s="7">
        <v>68</v>
      </c>
      <c r="E74" s="7">
        <v>68.349997999999999</v>
      </c>
      <c r="F74" s="8">
        <v>68.349997999999999</v>
      </c>
      <c r="G74" s="7">
        <f t="shared" si="1"/>
        <v>-1.3081611158645571E-2</v>
      </c>
    </row>
    <row r="75" spans="1:7" ht="15.6" thickBot="1" x14ac:dyDescent="0.3">
      <c r="A75" s="18" t="s">
        <v>60</v>
      </c>
      <c r="B75" s="7">
        <v>68.800003000000004</v>
      </c>
      <c r="C75" s="7">
        <v>71.199996999999996</v>
      </c>
      <c r="D75" s="7">
        <v>68.599997999999999</v>
      </c>
      <c r="E75" s="7">
        <v>69.300003000000004</v>
      </c>
      <c r="F75" s="8">
        <v>69.300003000000004</v>
      </c>
      <c r="G75" s="7">
        <f t="shared" si="1"/>
        <v>1.3803415577097621E-2</v>
      </c>
    </row>
    <row r="76" spans="1:7" ht="15.6" thickBot="1" x14ac:dyDescent="0.3">
      <c r="A76" s="6">
        <v>44200</v>
      </c>
      <c r="B76" s="7">
        <v>70.199996999999996</v>
      </c>
      <c r="C76" s="7">
        <v>72.599997999999999</v>
      </c>
      <c r="D76" s="7">
        <v>69.699996999999996</v>
      </c>
      <c r="E76" s="7">
        <v>72.150002000000001</v>
      </c>
      <c r="F76" s="8">
        <v>72.150002000000001</v>
      </c>
      <c r="G76" s="7">
        <f t="shared" si="1"/>
        <v>4.0302363454007312E-2</v>
      </c>
    </row>
    <row r="77" spans="1:7" ht="15.6" thickBot="1" x14ac:dyDescent="0.3">
      <c r="A77" s="6">
        <v>44320</v>
      </c>
      <c r="B77" s="7">
        <v>71</v>
      </c>
      <c r="C77" s="7">
        <v>71.199996999999996</v>
      </c>
      <c r="D77" s="7">
        <v>68</v>
      </c>
      <c r="E77" s="7">
        <v>68.75</v>
      </c>
      <c r="F77" s="8">
        <v>68.75</v>
      </c>
      <c r="G77" s="7">
        <f t="shared" si="1"/>
        <v>-4.8270576393226565E-2</v>
      </c>
    </row>
    <row r="78" spans="1:7" ht="15.6" thickBot="1" x14ac:dyDescent="0.3">
      <c r="A78" s="6">
        <v>44351</v>
      </c>
      <c r="B78" s="7">
        <v>68.75</v>
      </c>
      <c r="C78" s="7">
        <v>69.800003000000004</v>
      </c>
      <c r="D78" s="7">
        <v>68.099997999999999</v>
      </c>
      <c r="E78" s="7">
        <v>69.400002000000001</v>
      </c>
      <c r="F78" s="8">
        <v>69.400002000000001</v>
      </c>
      <c r="G78" s="7">
        <f t="shared" si="1"/>
        <v>9.4101597845216052E-3</v>
      </c>
    </row>
    <row r="79" spans="1:7" ht="15.6" thickBot="1" x14ac:dyDescent="0.3">
      <c r="A79" s="6">
        <v>44381</v>
      </c>
      <c r="B79" s="7">
        <v>69</v>
      </c>
      <c r="C79" s="7">
        <v>72.400002000000001</v>
      </c>
      <c r="D79" s="7">
        <v>68.75</v>
      </c>
      <c r="E79" s="7">
        <v>71.849997999999999</v>
      </c>
      <c r="F79" s="8">
        <v>71.849997999999999</v>
      </c>
      <c r="G79" s="7">
        <f t="shared" si="1"/>
        <v>3.469368835806233E-2</v>
      </c>
    </row>
    <row r="80" spans="1:7" ht="15.6" thickBot="1" x14ac:dyDescent="0.3">
      <c r="A80" s="6">
        <v>44412</v>
      </c>
      <c r="B80" s="7">
        <v>71.849997999999999</v>
      </c>
      <c r="C80" s="7">
        <v>72.199996999999996</v>
      </c>
      <c r="D80" s="7">
        <v>70.5</v>
      </c>
      <c r="E80" s="7">
        <v>71.449996999999996</v>
      </c>
      <c r="F80" s="8">
        <v>71.449996999999996</v>
      </c>
      <c r="G80" s="7">
        <f t="shared" si="1"/>
        <v>-5.5827223007928273E-3</v>
      </c>
    </row>
    <row r="81" spans="1:7" ht="15.6" thickBot="1" x14ac:dyDescent="0.3">
      <c r="A81" s="6">
        <v>44443</v>
      </c>
      <c r="B81" s="7">
        <v>70.650002000000001</v>
      </c>
      <c r="C81" s="7">
        <v>71.449996999999996</v>
      </c>
      <c r="D81" s="7">
        <v>70.150002000000001</v>
      </c>
      <c r="E81" s="7">
        <v>71.050003000000004</v>
      </c>
      <c r="F81" s="8">
        <v>71.050003000000004</v>
      </c>
      <c r="G81" s="7">
        <f t="shared" si="1"/>
        <v>-5.6139656215768718E-3</v>
      </c>
    </row>
    <row r="82" spans="1:7" ht="15.6" thickBot="1" x14ac:dyDescent="0.3">
      <c r="A82" s="6">
        <v>44534</v>
      </c>
      <c r="B82" s="7">
        <v>68</v>
      </c>
      <c r="C82" s="7">
        <v>69</v>
      </c>
      <c r="D82" s="7">
        <v>65.199996999999996</v>
      </c>
      <c r="E82" s="7">
        <v>66.349997999999999</v>
      </c>
      <c r="F82" s="8">
        <v>66.349997999999999</v>
      </c>
      <c r="G82" s="7">
        <f t="shared" si="1"/>
        <v>-6.8440166131858868E-2</v>
      </c>
    </row>
    <row r="83" spans="1:7" ht="15.6" thickBot="1" x14ac:dyDescent="0.3">
      <c r="A83" s="18" t="s">
        <v>61</v>
      </c>
      <c r="B83" s="7">
        <v>65.199996999999996</v>
      </c>
      <c r="C83" s="7">
        <v>70.449996999999996</v>
      </c>
      <c r="D83" s="7">
        <v>65.199996999999996</v>
      </c>
      <c r="E83" s="7">
        <v>68.199996999999996</v>
      </c>
      <c r="F83" s="8">
        <v>68.199996999999996</v>
      </c>
      <c r="G83" s="7">
        <f t="shared" si="1"/>
        <v>2.7500790226109687E-2</v>
      </c>
    </row>
    <row r="84" spans="1:7" ht="15.6" thickBot="1" x14ac:dyDescent="0.3">
      <c r="A84" s="18" t="s">
        <v>62</v>
      </c>
      <c r="B84" s="7">
        <v>68</v>
      </c>
      <c r="C84" s="7">
        <v>68.25</v>
      </c>
      <c r="D84" s="7">
        <v>65.5</v>
      </c>
      <c r="E84" s="7">
        <v>66.75</v>
      </c>
      <c r="F84" s="8">
        <v>66.75</v>
      </c>
      <c r="G84" s="7">
        <f t="shared" si="1"/>
        <v>-2.1490223580786689E-2</v>
      </c>
    </row>
    <row r="85" spans="1:7" ht="15.6" thickBot="1" x14ac:dyDescent="0.3">
      <c r="A85" s="18" t="s">
        <v>63</v>
      </c>
      <c r="B85" s="7">
        <v>67.400002000000001</v>
      </c>
      <c r="C85" s="7">
        <v>68.199996999999996</v>
      </c>
      <c r="D85" s="7">
        <v>65.699996999999996</v>
      </c>
      <c r="E85" s="7">
        <v>65.900002000000001</v>
      </c>
      <c r="F85" s="8">
        <v>65.900002000000001</v>
      </c>
      <c r="G85" s="7">
        <f t="shared" si="1"/>
        <v>-1.2815825422884161E-2</v>
      </c>
    </row>
    <row r="86" spans="1:7" ht="15.6" thickBot="1" x14ac:dyDescent="0.3">
      <c r="A86" s="18" t="s">
        <v>64</v>
      </c>
      <c r="B86" s="7">
        <v>63</v>
      </c>
      <c r="C86" s="7">
        <v>63</v>
      </c>
      <c r="D86" s="7">
        <v>61.049999</v>
      </c>
      <c r="E86" s="7">
        <v>61.299999</v>
      </c>
      <c r="F86" s="8">
        <v>61.299999</v>
      </c>
      <c r="G86" s="7">
        <f t="shared" si="1"/>
        <v>-7.2358645228522853E-2</v>
      </c>
    </row>
    <row r="87" spans="1:7" ht="15.6" thickBot="1" x14ac:dyDescent="0.3">
      <c r="A87" s="18" t="s">
        <v>65</v>
      </c>
      <c r="B87" s="7">
        <v>62.25</v>
      </c>
      <c r="C87" s="7">
        <v>63.400002000000001</v>
      </c>
      <c r="D87" s="7">
        <v>60.549999</v>
      </c>
      <c r="E87" s="7">
        <v>61.450001</v>
      </c>
      <c r="F87" s="8">
        <v>61.450001</v>
      </c>
      <c r="G87" s="7">
        <f t="shared" si="1"/>
        <v>2.4440256564847809E-3</v>
      </c>
    </row>
    <row r="88" spans="1:7" ht="15.6" thickBot="1" x14ac:dyDescent="0.3">
      <c r="A88" s="18" t="s">
        <v>66</v>
      </c>
      <c r="B88" s="7">
        <v>60.549999</v>
      </c>
      <c r="C88" s="7">
        <v>60.900002000000001</v>
      </c>
      <c r="D88" s="7">
        <v>59.400002000000001</v>
      </c>
      <c r="E88" s="7">
        <v>60.049999</v>
      </c>
      <c r="F88" s="8">
        <v>60.049999</v>
      </c>
      <c r="G88" s="7">
        <f t="shared" si="1"/>
        <v>-2.3046320412233694E-2</v>
      </c>
    </row>
    <row r="89" spans="1:7" ht="15.6" thickBot="1" x14ac:dyDescent="0.3">
      <c r="A89" s="18" t="s">
        <v>67</v>
      </c>
      <c r="B89" s="7">
        <v>60</v>
      </c>
      <c r="C89" s="7">
        <v>61.299999</v>
      </c>
      <c r="D89" s="7">
        <v>59.549999</v>
      </c>
      <c r="E89" s="7">
        <v>60.799999</v>
      </c>
      <c r="F89" s="8">
        <v>60.799999</v>
      </c>
      <c r="G89" s="7">
        <f t="shared" si="1"/>
        <v>1.2412240651549774E-2</v>
      </c>
    </row>
    <row r="90" spans="1:7" ht="15.6" thickBot="1" x14ac:dyDescent="0.3">
      <c r="A90" s="18" t="s">
        <v>68</v>
      </c>
      <c r="B90" s="7">
        <v>61.950001</v>
      </c>
      <c r="C90" s="7">
        <v>63.650002000000001</v>
      </c>
      <c r="D90" s="7">
        <v>61.200001</v>
      </c>
      <c r="E90" s="7">
        <v>62</v>
      </c>
      <c r="F90" s="8">
        <v>62</v>
      </c>
      <c r="G90" s="7">
        <f t="shared" si="1"/>
        <v>1.9544612520338893E-2</v>
      </c>
    </row>
    <row r="91" spans="1:7" ht="15.6" thickBot="1" x14ac:dyDescent="0.3">
      <c r="A91" s="18" t="s">
        <v>69</v>
      </c>
      <c r="B91" s="7">
        <v>63</v>
      </c>
      <c r="C91" s="7">
        <v>65</v>
      </c>
      <c r="D91" s="7">
        <v>62.599997999999999</v>
      </c>
      <c r="E91" s="7">
        <v>64.75</v>
      </c>
      <c r="F91" s="8">
        <v>64.75</v>
      </c>
      <c r="G91" s="7">
        <f t="shared" si="1"/>
        <v>4.3399315534555644E-2</v>
      </c>
    </row>
    <row r="92" spans="1:7" ht="15.6" thickBot="1" x14ac:dyDescent="0.3">
      <c r="A92" s="18" t="s">
        <v>70</v>
      </c>
      <c r="B92" s="7">
        <v>65.5</v>
      </c>
      <c r="C92" s="7">
        <v>65.949996999999996</v>
      </c>
      <c r="D92" s="7">
        <v>63.700001</v>
      </c>
      <c r="E92" s="7">
        <v>64.800003000000004</v>
      </c>
      <c r="F92" s="8">
        <v>64.800003000000004</v>
      </c>
      <c r="G92" s="7">
        <f t="shared" si="1"/>
        <v>7.7194907487705873E-4</v>
      </c>
    </row>
    <row r="93" spans="1:7" ht="15.6" thickBot="1" x14ac:dyDescent="0.3">
      <c r="A93" s="18" t="s">
        <v>71</v>
      </c>
      <c r="B93" s="7">
        <v>65.650002000000001</v>
      </c>
      <c r="C93" s="7">
        <v>66.099997999999999</v>
      </c>
      <c r="D93" s="7">
        <v>63.549999</v>
      </c>
      <c r="E93" s="7">
        <v>63.950001</v>
      </c>
      <c r="F93" s="8">
        <v>63.950001</v>
      </c>
      <c r="G93" s="7">
        <f t="shared" si="1"/>
        <v>-1.3204105992456153E-2</v>
      </c>
    </row>
    <row r="94" spans="1:7" ht="15.6" thickBot="1" x14ac:dyDescent="0.3">
      <c r="A94" s="18" t="s">
        <v>72</v>
      </c>
      <c r="B94" s="7">
        <v>63</v>
      </c>
      <c r="C94" s="7">
        <v>64</v>
      </c>
      <c r="D94" s="7">
        <v>62.5</v>
      </c>
      <c r="E94" s="7">
        <v>62.799999</v>
      </c>
      <c r="F94" s="8">
        <v>62.799999</v>
      </c>
      <c r="G94" s="7">
        <f t="shared" si="1"/>
        <v>-1.8146486111482205E-2</v>
      </c>
    </row>
    <row r="95" spans="1:7" ht="15.6" thickBot="1" x14ac:dyDescent="0.3">
      <c r="A95" s="6">
        <v>44260</v>
      </c>
      <c r="B95" s="7">
        <v>62.799999</v>
      </c>
      <c r="C95" s="7">
        <v>62.799999</v>
      </c>
      <c r="D95" s="7">
        <v>60.700001</v>
      </c>
      <c r="E95" s="7">
        <v>61.400002000000001</v>
      </c>
      <c r="F95" s="8">
        <v>61.400002000000001</v>
      </c>
      <c r="G95" s="7">
        <f t="shared" si="1"/>
        <v>-2.2545189824199782E-2</v>
      </c>
    </row>
    <row r="96" spans="1:7" ht="15.6" thickBot="1" x14ac:dyDescent="0.3">
      <c r="A96" s="6">
        <v>44291</v>
      </c>
      <c r="B96" s="7">
        <v>62</v>
      </c>
      <c r="C96" s="7">
        <v>63.299999</v>
      </c>
      <c r="D96" s="7">
        <v>61</v>
      </c>
      <c r="E96" s="7">
        <v>61.650002000000001</v>
      </c>
      <c r="F96" s="8">
        <v>61.650002000000001</v>
      </c>
      <c r="G96" s="7">
        <f t="shared" si="1"/>
        <v>4.063394325166998E-3</v>
      </c>
    </row>
    <row r="97" spans="1:7" ht="15.6" thickBot="1" x14ac:dyDescent="0.3">
      <c r="A97" s="6">
        <v>44321</v>
      </c>
      <c r="B97" s="7">
        <v>61.900002000000001</v>
      </c>
      <c r="C97" s="7">
        <v>63.599997999999999</v>
      </c>
      <c r="D97" s="7">
        <v>61.25</v>
      </c>
      <c r="E97" s="7">
        <v>62.900002000000001</v>
      </c>
      <c r="F97" s="8">
        <v>62.900002000000001</v>
      </c>
      <c r="G97" s="7">
        <f t="shared" si="1"/>
        <v>2.0072933451343665E-2</v>
      </c>
    </row>
    <row r="98" spans="1:7" ht="15.6" thickBot="1" x14ac:dyDescent="0.3">
      <c r="A98" s="6">
        <v>44352</v>
      </c>
      <c r="B98" s="7">
        <v>63.150002000000001</v>
      </c>
      <c r="C98" s="7">
        <v>63.5</v>
      </c>
      <c r="D98" s="7">
        <v>62.25</v>
      </c>
      <c r="E98" s="7">
        <v>62.75</v>
      </c>
      <c r="F98" s="8">
        <v>62.75</v>
      </c>
      <c r="G98" s="7">
        <f t="shared" si="1"/>
        <v>-2.3876174910034296E-3</v>
      </c>
    </row>
    <row r="99" spans="1:7" ht="15.6" thickBot="1" x14ac:dyDescent="0.3">
      <c r="A99" s="6">
        <v>44382</v>
      </c>
      <c r="B99" s="7">
        <v>62.75</v>
      </c>
      <c r="C99" s="7">
        <v>63.400002000000001</v>
      </c>
      <c r="D99" s="7">
        <v>62.5</v>
      </c>
      <c r="E99" s="7">
        <v>62.599997999999999</v>
      </c>
      <c r="F99" s="8">
        <v>62.599997999999999</v>
      </c>
      <c r="G99" s="7">
        <f t="shared" si="1"/>
        <v>-2.3933318547226827E-3</v>
      </c>
    </row>
    <row r="100" spans="1:7" ht="15.6" thickBot="1" x14ac:dyDescent="0.3">
      <c r="A100" s="6">
        <v>44474</v>
      </c>
      <c r="B100" s="7">
        <v>62.849997999999999</v>
      </c>
      <c r="C100" s="7">
        <v>63.849997999999999</v>
      </c>
      <c r="D100" s="7">
        <v>62.25</v>
      </c>
      <c r="E100" s="7">
        <v>63.599997999999999</v>
      </c>
      <c r="F100" s="8">
        <v>63.599997999999999</v>
      </c>
      <c r="G100" s="7">
        <f t="shared" si="1"/>
        <v>1.5848192742364625E-2</v>
      </c>
    </row>
    <row r="101" spans="1:7" ht="15.6" thickBot="1" x14ac:dyDescent="0.3">
      <c r="A101" s="6">
        <v>44505</v>
      </c>
      <c r="B101" s="7">
        <v>63</v>
      </c>
      <c r="C101" s="7">
        <v>70.199996999999996</v>
      </c>
      <c r="D101" s="7">
        <v>62.900002000000001</v>
      </c>
      <c r="E101" s="7">
        <v>69.650002000000001</v>
      </c>
      <c r="F101" s="8">
        <v>69.650002000000001</v>
      </c>
      <c r="G101" s="7">
        <f t="shared" si="1"/>
        <v>9.0869290041282774E-2</v>
      </c>
    </row>
    <row r="102" spans="1:7" ht="15.6" thickBot="1" x14ac:dyDescent="0.3">
      <c r="A102" s="6">
        <v>44535</v>
      </c>
      <c r="B102" s="7">
        <v>70.849997999999999</v>
      </c>
      <c r="C102" s="7">
        <v>73.400002000000001</v>
      </c>
      <c r="D102" s="7">
        <v>70.199996999999996</v>
      </c>
      <c r="E102" s="7">
        <v>71.849997999999999</v>
      </c>
      <c r="F102" s="8">
        <v>71.849997999999999</v>
      </c>
      <c r="G102" s="7">
        <f t="shared" si="1"/>
        <v>3.1097855748446646E-2</v>
      </c>
    </row>
    <row r="103" spans="1:7" ht="15.6" thickBot="1" x14ac:dyDescent="0.3">
      <c r="A103" s="18" t="s">
        <v>73</v>
      </c>
      <c r="B103" s="7">
        <v>73.099997999999999</v>
      </c>
      <c r="C103" s="7">
        <v>73.25</v>
      </c>
      <c r="D103" s="7">
        <v>68.300003000000004</v>
      </c>
      <c r="E103" s="7">
        <v>69.849997999999999</v>
      </c>
      <c r="F103" s="8">
        <v>69.849997999999999</v>
      </c>
      <c r="G103" s="7">
        <f t="shared" si="1"/>
        <v>-2.8230527619078703E-2</v>
      </c>
    </row>
    <row r="104" spans="1:7" ht="15.6" thickBot="1" x14ac:dyDescent="0.3">
      <c r="A104" s="18" t="s">
        <v>74</v>
      </c>
      <c r="B104" s="7">
        <v>70.849997999999999</v>
      </c>
      <c r="C104" s="7">
        <v>71.400002000000001</v>
      </c>
      <c r="D104" s="7">
        <v>69.699996999999996</v>
      </c>
      <c r="E104" s="7">
        <v>70.300003000000004</v>
      </c>
      <c r="F104" s="8">
        <v>70.300003000000004</v>
      </c>
      <c r="G104" s="7">
        <f t="shared" si="1"/>
        <v>6.4217844206857439E-3</v>
      </c>
    </row>
    <row r="105" spans="1:7" ht="15.6" thickBot="1" x14ac:dyDescent="0.3">
      <c r="A105" s="18" t="s">
        <v>75</v>
      </c>
      <c r="B105" s="7">
        <v>71.849997999999999</v>
      </c>
      <c r="C105" s="7">
        <v>77.349997999999999</v>
      </c>
      <c r="D105" s="7">
        <v>71.25</v>
      </c>
      <c r="E105" s="7">
        <v>76.449996999999996</v>
      </c>
      <c r="F105" s="8">
        <v>76.449996999999996</v>
      </c>
      <c r="G105" s="7">
        <f t="shared" si="1"/>
        <v>8.386505164286466E-2</v>
      </c>
    </row>
    <row r="106" spans="1:7" ht="15.6" thickBot="1" x14ac:dyDescent="0.3">
      <c r="A106" s="18" t="s">
        <v>76</v>
      </c>
      <c r="B106" s="7">
        <v>75.699996999999996</v>
      </c>
      <c r="C106" s="7">
        <v>78.449996999999996</v>
      </c>
      <c r="D106" s="7">
        <v>74.300003000000004</v>
      </c>
      <c r="E106" s="7">
        <v>75</v>
      </c>
      <c r="F106" s="8">
        <v>75</v>
      </c>
      <c r="G106" s="7">
        <f t="shared" si="1"/>
        <v>-1.9148779597425874E-2</v>
      </c>
    </row>
    <row r="107" spans="1:7" ht="15.6" thickBot="1" x14ac:dyDescent="0.3">
      <c r="A107" s="18" t="s">
        <v>77</v>
      </c>
      <c r="B107" s="7">
        <v>75.199996999999996</v>
      </c>
      <c r="C107" s="7">
        <v>76.550003000000004</v>
      </c>
      <c r="D107" s="7">
        <v>74.300003000000004</v>
      </c>
      <c r="E107" s="7">
        <v>74.849997999999999</v>
      </c>
      <c r="F107" s="8">
        <v>74.849997999999999</v>
      </c>
      <c r="G107" s="7">
        <f t="shared" si="1"/>
        <v>-2.0020293907803024E-3</v>
      </c>
    </row>
    <row r="108" spans="1:7" ht="15.6" thickBot="1" x14ac:dyDescent="0.3">
      <c r="A108" s="18" t="s">
        <v>78</v>
      </c>
      <c r="B108" s="7">
        <v>75.699996999999996</v>
      </c>
      <c r="C108" s="7">
        <v>77.199996999999996</v>
      </c>
      <c r="D108" s="7">
        <v>75.199996999999996</v>
      </c>
      <c r="E108" s="7">
        <v>76.25</v>
      </c>
      <c r="F108" s="8">
        <v>76.25</v>
      </c>
      <c r="G108" s="7">
        <f t="shared" si="1"/>
        <v>1.8531331341990906E-2</v>
      </c>
    </row>
    <row r="109" spans="1:7" ht="15.6" thickBot="1" x14ac:dyDescent="0.3">
      <c r="A109" s="18" t="s">
        <v>79</v>
      </c>
      <c r="B109" s="7">
        <v>78.800003000000004</v>
      </c>
      <c r="C109" s="7">
        <v>82.150002000000001</v>
      </c>
      <c r="D109" s="7">
        <v>77</v>
      </c>
      <c r="E109" s="7">
        <v>81.25</v>
      </c>
      <c r="F109" s="8">
        <v>81.25</v>
      </c>
      <c r="G109" s="7">
        <f t="shared" si="1"/>
        <v>6.351340572232593E-2</v>
      </c>
    </row>
    <row r="110" spans="1:7" ht="15.6" thickBot="1" x14ac:dyDescent="0.3">
      <c r="A110" s="18" t="s">
        <v>80</v>
      </c>
      <c r="B110" s="7">
        <v>82.400002000000001</v>
      </c>
      <c r="C110" s="7">
        <v>83.900002000000001</v>
      </c>
      <c r="D110" s="7">
        <v>80.099997999999999</v>
      </c>
      <c r="E110" s="7">
        <v>82.25</v>
      </c>
      <c r="F110" s="8">
        <v>82.25</v>
      </c>
      <c r="G110" s="7">
        <f t="shared" si="1"/>
        <v>1.2232568435634451E-2</v>
      </c>
    </row>
    <row r="111" spans="1:7" ht="15.6" thickBot="1" x14ac:dyDescent="0.3">
      <c r="A111" s="18" t="s">
        <v>81</v>
      </c>
      <c r="B111" s="7">
        <v>83.099997999999999</v>
      </c>
      <c r="C111" s="7">
        <v>83.300003000000004</v>
      </c>
      <c r="D111" s="7">
        <v>80.75</v>
      </c>
      <c r="E111" s="7">
        <v>81</v>
      </c>
      <c r="F111" s="8">
        <v>81</v>
      </c>
      <c r="G111" s="7">
        <f t="shared" si="1"/>
        <v>-1.5314234973042481E-2</v>
      </c>
    </row>
    <row r="112" spans="1:7" ht="15.6" thickBot="1" x14ac:dyDescent="0.3">
      <c r="A112" s="18" t="s">
        <v>82</v>
      </c>
      <c r="B112" s="7">
        <v>81.25</v>
      </c>
      <c r="C112" s="7">
        <v>81.900002000000001</v>
      </c>
      <c r="D112" s="7">
        <v>77.5</v>
      </c>
      <c r="E112" s="7">
        <v>78.650002000000001</v>
      </c>
      <c r="F112" s="8">
        <v>78.650002000000001</v>
      </c>
      <c r="G112" s="7">
        <f t="shared" si="1"/>
        <v>-2.944149973903587E-2</v>
      </c>
    </row>
    <row r="113" spans="1:7" ht="15.6" thickBot="1" x14ac:dyDescent="0.3">
      <c r="A113" s="18" t="s">
        <v>83</v>
      </c>
      <c r="B113" s="7">
        <v>78.699996999999996</v>
      </c>
      <c r="C113" s="7">
        <v>80.75</v>
      </c>
      <c r="D113" s="7">
        <v>78.5</v>
      </c>
      <c r="E113" s="7">
        <v>79.199996999999996</v>
      </c>
      <c r="F113" s="8">
        <v>79.199996999999996</v>
      </c>
      <c r="G113" s="7">
        <f t="shared" si="1"/>
        <v>6.9686060081885857E-3</v>
      </c>
    </row>
    <row r="114" spans="1:7" ht="15.6" thickBot="1" x14ac:dyDescent="0.3">
      <c r="A114" s="18" t="s">
        <v>84</v>
      </c>
      <c r="B114" s="7">
        <v>81.449996999999996</v>
      </c>
      <c r="C114" s="7">
        <v>81.849997999999999</v>
      </c>
      <c r="D114" s="7">
        <v>78.650002000000001</v>
      </c>
      <c r="E114" s="7">
        <v>79.599997999999999</v>
      </c>
      <c r="F114" s="8">
        <v>79.599997999999999</v>
      </c>
      <c r="G114" s="7">
        <f t="shared" si="1"/>
        <v>5.0378067831174369E-3</v>
      </c>
    </row>
    <row r="115" spans="1:7" ht="15.6" thickBot="1" x14ac:dyDescent="0.3">
      <c r="A115" s="6">
        <v>44202</v>
      </c>
      <c r="B115" s="7">
        <v>79.599997999999999</v>
      </c>
      <c r="C115" s="7">
        <v>80</v>
      </c>
      <c r="D115" s="7">
        <v>75.800003000000004</v>
      </c>
      <c r="E115" s="7">
        <v>76.199996999999996</v>
      </c>
      <c r="F115" s="8">
        <v>76.199996999999996</v>
      </c>
      <c r="G115" s="7">
        <f t="shared" si="1"/>
        <v>-4.3652644402187829E-2</v>
      </c>
    </row>
    <row r="116" spans="1:7" ht="15.6" thickBot="1" x14ac:dyDescent="0.3">
      <c r="A116" s="6">
        <v>44233</v>
      </c>
      <c r="B116" s="7">
        <v>76</v>
      </c>
      <c r="C116" s="7">
        <v>77.400002000000001</v>
      </c>
      <c r="D116" s="7">
        <v>74.550003000000004</v>
      </c>
      <c r="E116" s="7">
        <v>76</v>
      </c>
      <c r="F116" s="8">
        <v>76</v>
      </c>
      <c r="G116" s="7">
        <f t="shared" si="1"/>
        <v>-2.6280830361899571E-3</v>
      </c>
    </row>
    <row r="117" spans="1:7" ht="15.6" thickBot="1" x14ac:dyDescent="0.3">
      <c r="A117" s="6">
        <v>44261</v>
      </c>
      <c r="B117" s="7">
        <v>76.449996999999996</v>
      </c>
      <c r="C117" s="7">
        <v>78.599997999999999</v>
      </c>
      <c r="D117" s="7">
        <v>76.300003000000004</v>
      </c>
      <c r="E117" s="7">
        <v>77.900002000000001</v>
      </c>
      <c r="F117" s="8">
        <v>77.900002000000001</v>
      </c>
      <c r="G117" s="7">
        <f t="shared" si="1"/>
        <v>2.4692638264312106E-2</v>
      </c>
    </row>
    <row r="118" spans="1:7" ht="15.6" thickBot="1" x14ac:dyDescent="0.3">
      <c r="A118" s="6">
        <v>44292</v>
      </c>
      <c r="B118" s="7">
        <v>78.25</v>
      </c>
      <c r="C118" s="7">
        <v>81</v>
      </c>
      <c r="D118" s="7">
        <v>77.599997999999999</v>
      </c>
      <c r="E118" s="7">
        <v>79.699996999999996</v>
      </c>
      <c r="F118" s="8">
        <v>79.699996999999996</v>
      </c>
      <c r="G118" s="7">
        <f t="shared" si="1"/>
        <v>2.284356960437111E-2</v>
      </c>
    </row>
    <row r="119" spans="1:7" ht="15.6" thickBot="1" x14ac:dyDescent="0.3">
      <c r="A119" s="6">
        <v>44383</v>
      </c>
      <c r="B119" s="7">
        <v>80.199996999999996</v>
      </c>
      <c r="C119" s="7">
        <v>81.699996999999996</v>
      </c>
      <c r="D119" s="7">
        <v>79.75</v>
      </c>
      <c r="E119" s="7">
        <v>80.599997999999999</v>
      </c>
      <c r="F119" s="8">
        <v>80.599997999999999</v>
      </c>
      <c r="G119" s="7">
        <f t="shared" si="1"/>
        <v>1.1229076543672296E-2</v>
      </c>
    </row>
    <row r="120" spans="1:7" ht="15.6" thickBot="1" x14ac:dyDescent="0.3">
      <c r="A120" s="6">
        <v>44414</v>
      </c>
      <c r="B120" s="7">
        <v>81.150002000000001</v>
      </c>
      <c r="C120" s="7">
        <v>81.449996999999996</v>
      </c>
      <c r="D120" s="7">
        <v>79.099997999999999</v>
      </c>
      <c r="E120" s="7">
        <v>79.5</v>
      </c>
      <c r="F120" s="8">
        <v>79.5</v>
      </c>
      <c r="G120" s="7">
        <f t="shared" si="1"/>
        <v>-1.3741603038400305E-2</v>
      </c>
    </row>
    <row r="121" spans="1:7" ht="15.6" thickBot="1" x14ac:dyDescent="0.3">
      <c r="A121" s="6">
        <v>44445</v>
      </c>
      <c r="B121" s="7">
        <v>80</v>
      </c>
      <c r="C121" s="7">
        <v>83</v>
      </c>
      <c r="D121" s="7">
        <v>78.550003000000004</v>
      </c>
      <c r="E121" s="7">
        <v>79.650002000000001</v>
      </c>
      <c r="F121" s="8">
        <v>79.650002000000001</v>
      </c>
      <c r="G121" s="7">
        <f t="shared" si="1"/>
        <v>1.885039805626544E-3</v>
      </c>
    </row>
    <row r="122" spans="1:7" ht="15.6" thickBot="1" x14ac:dyDescent="0.3">
      <c r="A122" s="6">
        <v>44475</v>
      </c>
      <c r="B122" s="7">
        <v>80.650002000000001</v>
      </c>
      <c r="C122" s="7">
        <v>80.650002000000001</v>
      </c>
      <c r="D122" s="7">
        <v>79.349997999999999</v>
      </c>
      <c r="E122" s="7">
        <v>80.050003000000004</v>
      </c>
      <c r="F122" s="8">
        <v>80.050003000000004</v>
      </c>
      <c r="G122" s="7">
        <f t="shared" si="1"/>
        <v>5.0094154533872328E-3</v>
      </c>
    </row>
    <row r="123" spans="1:7" ht="15.6" thickBot="1" x14ac:dyDescent="0.3">
      <c r="A123" s="6">
        <v>44506</v>
      </c>
      <c r="B123" s="7">
        <v>80.099997999999999</v>
      </c>
      <c r="C123" s="7">
        <v>81.199996999999996</v>
      </c>
      <c r="D123" s="7">
        <v>79.349997999999999</v>
      </c>
      <c r="E123" s="7">
        <v>79.699996999999996</v>
      </c>
      <c r="F123" s="8">
        <v>79.699996999999996</v>
      </c>
      <c r="G123" s="7">
        <f t="shared" si="1"/>
        <v>-4.3819287642859603E-3</v>
      </c>
    </row>
    <row r="124" spans="1:7" ht="15.6" thickBot="1" x14ac:dyDescent="0.3">
      <c r="A124" s="18" t="s">
        <v>85</v>
      </c>
      <c r="B124" s="7">
        <v>80.400002000000001</v>
      </c>
      <c r="C124" s="7">
        <v>80.400002000000001</v>
      </c>
      <c r="D124" s="7">
        <v>77.050003000000004</v>
      </c>
      <c r="E124" s="7">
        <v>78.550003000000004</v>
      </c>
      <c r="F124" s="8">
        <v>78.550003000000004</v>
      </c>
      <c r="G124" s="7">
        <f t="shared" si="1"/>
        <v>-1.4534145261150528E-2</v>
      </c>
    </row>
    <row r="125" spans="1:7" ht="15.6" thickBot="1" x14ac:dyDescent="0.3">
      <c r="A125" s="18" t="s">
        <v>86</v>
      </c>
      <c r="B125" s="7">
        <v>79.050003000000004</v>
      </c>
      <c r="C125" s="7">
        <v>79.75</v>
      </c>
      <c r="D125" s="7">
        <v>78.349997999999999</v>
      </c>
      <c r="E125" s="7">
        <v>78.550003000000004</v>
      </c>
      <c r="F125" s="8">
        <v>78.550003000000004</v>
      </c>
      <c r="G125" s="7">
        <f t="shared" si="1"/>
        <v>0</v>
      </c>
    </row>
    <row r="126" spans="1:7" ht="15.6" thickBot="1" x14ac:dyDescent="0.3">
      <c r="A126" s="18" t="s">
        <v>87</v>
      </c>
      <c r="B126" s="7">
        <v>78.849997999999999</v>
      </c>
      <c r="C126" s="7">
        <v>79.150002000000001</v>
      </c>
      <c r="D126" s="7">
        <v>77.5</v>
      </c>
      <c r="E126" s="7">
        <v>77.650002000000001</v>
      </c>
      <c r="F126" s="8">
        <v>77.650002000000001</v>
      </c>
      <c r="G126" s="7">
        <f t="shared" si="1"/>
        <v>-1.1523827542567849E-2</v>
      </c>
    </row>
    <row r="127" spans="1:7" ht="15.6" thickBot="1" x14ac:dyDescent="0.3">
      <c r="A127" s="18" t="s">
        <v>88</v>
      </c>
      <c r="B127" s="7">
        <v>76.949996999999996</v>
      </c>
      <c r="C127" s="7">
        <v>78.300003000000004</v>
      </c>
      <c r="D127" s="7">
        <v>76.550003000000004</v>
      </c>
      <c r="E127" s="7">
        <v>76.949996999999996</v>
      </c>
      <c r="F127" s="8">
        <v>76.949996999999996</v>
      </c>
      <c r="G127" s="7">
        <f t="shared" si="1"/>
        <v>-9.0557540527632773E-3</v>
      </c>
    </row>
    <row r="128" spans="1:7" ht="15.6" thickBot="1" x14ac:dyDescent="0.3">
      <c r="A128" s="18" t="s">
        <v>89</v>
      </c>
      <c r="B128" s="7">
        <v>77</v>
      </c>
      <c r="C128" s="7">
        <v>77.900002000000001</v>
      </c>
      <c r="D128" s="7">
        <v>73.599997999999999</v>
      </c>
      <c r="E128" s="7">
        <v>76.150002000000001</v>
      </c>
      <c r="F128" s="8">
        <v>76.150002000000001</v>
      </c>
      <c r="G128" s="7">
        <f t="shared" si="1"/>
        <v>-1.0450715693409399E-2</v>
      </c>
    </row>
    <row r="129" spans="1:7" ht="15.6" thickBot="1" x14ac:dyDescent="0.3">
      <c r="A129" s="18" t="s">
        <v>90</v>
      </c>
      <c r="B129" s="7">
        <v>75.900002000000001</v>
      </c>
      <c r="C129" s="7">
        <v>77.550003000000004</v>
      </c>
      <c r="D129" s="7">
        <v>65</v>
      </c>
      <c r="E129" s="7">
        <v>76.849997999999999</v>
      </c>
      <c r="F129" s="8">
        <v>76.849997999999999</v>
      </c>
      <c r="G129" s="7">
        <f t="shared" si="1"/>
        <v>9.1503383547577536E-3</v>
      </c>
    </row>
    <row r="130" spans="1:7" ht="15.6" thickBot="1" x14ac:dyDescent="0.3">
      <c r="A130" s="18" t="s">
        <v>91</v>
      </c>
      <c r="B130" s="7">
        <v>77</v>
      </c>
      <c r="C130" s="7">
        <v>81.900002000000001</v>
      </c>
      <c r="D130" s="7">
        <v>76.949996999999996</v>
      </c>
      <c r="E130" s="7">
        <v>80.5</v>
      </c>
      <c r="F130" s="8">
        <v>80.5</v>
      </c>
      <c r="G130" s="7">
        <f t="shared" si="1"/>
        <v>4.6401740464636694E-2</v>
      </c>
    </row>
    <row r="131" spans="1:7" ht="15.6" thickBot="1" x14ac:dyDescent="0.3">
      <c r="A131" s="18" t="s">
        <v>92</v>
      </c>
      <c r="B131" s="7">
        <v>81.25</v>
      </c>
      <c r="C131" s="7">
        <v>81.25</v>
      </c>
      <c r="D131" s="7">
        <v>78.099997999999999</v>
      </c>
      <c r="E131" s="7">
        <v>78.599997999999999</v>
      </c>
      <c r="F131" s="8">
        <v>78.599997999999999</v>
      </c>
      <c r="G131" s="7">
        <f t="shared" si="1"/>
        <v>-2.3885510434649801E-2</v>
      </c>
    </row>
    <row r="132" spans="1:7" ht="15.6" thickBot="1" x14ac:dyDescent="0.3">
      <c r="A132" s="18" t="s">
        <v>93</v>
      </c>
      <c r="B132" s="7">
        <v>79</v>
      </c>
      <c r="C132" s="7">
        <v>79.150002000000001</v>
      </c>
      <c r="D132" s="7">
        <v>77.199996999999996</v>
      </c>
      <c r="E132" s="7">
        <v>77.5</v>
      </c>
      <c r="F132" s="8">
        <v>77.5</v>
      </c>
      <c r="G132" s="7">
        <f t="shared" ref="G132:G195" si="2">LN(E132/E131)</f>
        <v>-1.4093737630566575E-2</v>
      </c>
    </row>
    <row r="133" spans="1:7" ht="15.6" thickBot="1" x14ac:dyDescent="0.3">
      <c r="A133" s="18" t="s">
        <v>94</v>
      </c>
      <c r="B133" s="7">
        <v>77.949996999999996</v>
      </c>
      <c r="C133" s="7">
        <v>79.199996999999996</v>
      </c>
      <c r="D133" s="7">
        <v>77.050003000000004</v>
      </c>
      <c r="E133" s="7">
        <v>78.050003000000004</v>
      </c>
      <c r="F133" s="8">
        <v>78.050003000000004</v>
      </c>
      <c r="G133" s="7">
        <f t="shared" si="2"/>
        <v>7.0717490390384725E-3</v>
      </c>
    </row>
    <row r="134" spans="1:7" ht="15.6" thickBot="1" x14ac:dyDescent="0.3">
      <c r="A134" s="18" t="s">
        <v>95</v>
      </c>
      <c r="B134" s="7">
        <v>78.400002000000001</v>
      </c>
      <c r="C134" s="7">
        <v>80.400002000000001</v>
      </c>
      <c r="D134" s="7">
        <v>77.75</v>
      </c>
      <c r="E134" s="7">
        <v>79.800003000000004</v>
      </c>
      <c r="F134" s="8">
        <v>79.800003000000004</v>
      </c>
      <c r="G134" s="7">
        <f t="shared" si="2"/>
        <v>2.2173856651407548E-2</v>
      </c>
    </row>
    <row r="135" spans="1:7" ht="15.6" thickBot="1" x14ac:dyDescent="0.3">
      <c r="A135" s="18" t="s">
        <v>96</v>
      </c>
      <c r="B135" s="7">
        <v>82</v>
      </c>
      <c r="C135" s="7">
        <v>82.699996999999996</v>
      </c>
      <c r="D135" s="7">
        <v>81</v>
      </c>
      <c r="E135" s="7">
        <v>82.25</v>
      </c>
      <c r="F135" s="8">
        <v>82.25</v>
      </c>
      <c r="G135" s="7">
        <f t="shared" si="2"/>
        <v>3.0239847595733838E-2</v>
      </c>
    </row>
    <row r="136" spans="1:7" ht="15.6" thickBot="1" x14ac:dyDescent="0.3">
      <c r="A136" s="18" t="s">
        <v>97</v>
      </c>
      <c r="B136" s="7">
        <v>83</v>
      </c>
      <c r="C136" s="7">
        <v>83.699996999999996</v>
      </c>
      <c r="D136" s="7">
        <v>80.099997999999999</v>
      </c>
      <c r="E136" s="7">
        <v>81</v>
      </c>
      <c r="F136" s="8">
        <v>81</v>
      </c>
      <c r="G136" s="7">
        <f t="shared" si="2"/>
        <v>-1.5314234973042481E-2</v>
      </c>
    </row>
    <row r="137" spans="1:7" ht="15.6" thickBot="1" x14ac:dyDescent="0.3">
      <c r="A137" s="6">
        <v>44203</v>
      </c>
      <c r="B137" s="7">
        <v>81</v>
      </c>
      <c r="C137" s="7">
        <v>81.800003000000004</v>
      </c>
      <c r="D137" s="7">
        <v>79.199996999999996</v>
      </c>
      <c r="E137" s="7">
        <v>80</v>
      </c>
      <c r="F137" s="8">
        <v>80</v>
      </c>
      <c r="G137" s="7">
        <f t="shared" si="2"/>
        <v>-1.2422519998557209E-2</v>
      </c>
    </row>
    <row r="138" spans="1:7" ht="15.6" thickBot="1" x14ac:dyDescent="0.3">
      <c r="A138" s="6">
        <v>44234</v>
      </c>
      <c r="B138" s="7">
        <v>80.050003000000004</v>
      </c>
      <c r="C138" s="7">
        <v>80.300003000000004</v>
      </c>
      <c r="D138" s="7">
        <v>77.75</v>
      </c>
      <c r="E138" s="7">
        <v>78</v>
      </c>
      <c r="F138" s="8">
        <v>78</v>
      </c>
      <c r="G138" s="7">
        <f t="shared" si="2"/>
        <v>-2.5317807984289897E-2</v>
      </c>
    </row>
    <row r="139" spans="1:7" ht="15.6" thickBot="1" x14ac:dyDescent="0.3">
      <c r="A139" s="6">
        <v>44323</v>
      </c>
      <c r="B139" s="7">
        <v>78.25</v>
      </c>
      <c r="C139" s="7">
        <v>80.199996999999996</v>
      </c>
      <c r="D139" s="7">
        <v>78</v>
      </c>
      <c r="E139" s="7">
        <v>79.050003000000004</v>
      </c>
      <c r="F139" s="8">
        <v>79.050003000000004</v>
      </c>
      <c r="G139" s="7">
        <f t="shared" si="2"/>
        <v>1.3371774916552814E-2</v>
      </c>
    </row>
    <row r="140" spans="1:7" ht="15.6" thickBot="1" x14ac:dyDescent="0.3">
      <c r="A140" s="6">
        <v>44354</v>
      </c>
      <c r="B140" s="7">
        <v>81.5</v>
      </c>
      <c r="C140" s="7">
        <v>81.949996999999996</v>
      </c>
      <c r="D140" s="7">
        <v>79</v>
      </c>
      <c r="E140" s="7">
        <v>79.25</v>
      </c>
      <c r="F140" s="8">
        <v>79.25</v>
      </c>
      <c r="G140" s="7">
        <f t="shared" si="2"/>
        <v>2.5268111512454432E-3</v>
      </c>
    </row>
    <row r="141" spans="1:7" ht="15.6" thickBot="1" x14ac:dyDescent="0.3">
      <c r="A141" s="6">
        <v>44384</v>
      </c>
      <c r="B141" s="7">
        <v>79</v>
      </c>
      <c r="C141" s="7">
        <v>79.599997999999999</v>
      </c>
      <c r="D141" s="7">
        <v>78.150002000000001</v>
      </c>
      <c r="E141" s="7">
        <v>78.349997999999999</v>
      </c>
      <c r="F141" s="8">
        <v>78.349997999999999</v>
      </c>
      <c r="G141" s="7">
        <f t="shared" si="2"/>
        <v>-1.1421469481844254E-2</v>
      </c>
    </row>
    <row r="142" spans="1:7" ht="15.6" thickBot="1" x14ac:dyDescent="0.3">
      <c r="A142" s="6">
        <v>44415</v>
      </c>
      <c r="B142" s="7">
        <v>78.349997999999999</v>
      </c>
      <c r="C142" s="7">
        <v>82.5</v>
      </c>
      <c r="D142" s="7">
        <v>78.300003000000004</v>
      </c>
      <c r="E142" s="7">
        <v>81.849997999999999</v>
      </c>
      <c r="F142" s="8">
        <v>81.849997999999999</v>
      </c>
      <c r="G142" s="7">
        <f t="shared" si="2"/>
        <v>4.3702336106655901E-2</v>
      </c>
    </row>
    <row r="143" spans="1:7" ht="15.6" thickBot="1" x14ac:dyDescent="0.3">
      <c r="A143" s="6">
        <v>44446</v>
      </c>
      <c r="B143" s="7">
        <v>82</v>
      </c>
      <c r="C143" s="7">
        <v>82.599997999999999</v>
      </c>
      <c r="D143" s="7">
        <v>80.099997999999999</v>
      </c>
      <c r="E143" s="7">
        <v>80.699996999999996</v>
      </c>
      <c r="F143" s="8">
        <v>80.699996999999996</v>
      </c>
      <c r="G143" s="7">
        <f t="shared" si="2"/>
        <v>-1.4149741281020419E-2</v>
      </c>
    </row>
    <row r="144" spans="1:7" ht="15.6" thickBot="1" x14ac:dyDescent="0.3">
      <c r="A144" s="6">
        <v>44537</v>
      </c>
      <c r="B144" s="7">
        <v>81.349997999999999</v>
      </c>
      <c r="C144" s="7">
        <v>81.800003000000004</v>
      </c>
      <c r="D144" s="7">
        <v>78.800003000000004</v>
      </c>
      <c r="E144" s="7">
        <v>79.449996999999996</v>
      </c>
      <c r="F144" s="8">
        <v>79.449996999999996</v>
      </c>
      <c r="G144" s="7">
        <f t="shared" si="2"/>
        <v>-1.5610682878054231E-2</v>
      </c>
    </row>
    <row r="145" spans="1:7" ht="15.6" thickBot="1" x14ac:dyDescent="0.3">
      <c r="A145" s="18" t="s">
        <v>98</v>
      </c>
      <c r="B145" s="7">
        <v>79.949996999999996</v>
      </c>
      <c r="C145" s="7">
        <v>80.199996999999996</v>
      </c>
      <c r="D145" s="7">
        <v>78.599997999999999</v>
      </c>
      <c r="E145" s="7">
        <v>78.949996999999996</v>
      </c>
      <c r="F145" s="8">
        <v>78.949996999999996</v>
      </c>
      <c r="G145" s="7">
        <f t="shared" si="2"/>
        <v>-6.313152520210071E-3</v>
      </c>
    </row>
    <row r="146" spans="1:7" ht="15.6" thickBot="1" x14ac:dyDescent="0.3">
      <c r="A146" s="18" t="s">
        <v>99</v>
      </c>
      <c r="B146" s="7">
        <v>79.099997999999999</v>
      </c>
      <c r="C146" s="7">
        <v>79.400002000000001</v>
      </c>
      <c r="D146" s="7">
        <v>78.550003000000004</v>
      </c>
      <c r="E146" s="7">
        <v>78.75</v>
      </c>
      <c r="F146" s="8">
        <v>78.75</v>
      </c>
      <c r="G146" s="7">
        <f t="shared" si="2"/>
        <v>-2.5364249971744969E-3</v>
      </c>
    </row>
    <row r="147" spans="1:7" ht="15.6" thickBot="1" x14ac:dyDescent="0.3">
      <c r="A147" s="18" t="s">
        <v>100</v>
      </c>
      <c r="B147" s="7">
        <v>78.75</v>
      </c>
      <c r="C147" s="7">
        <v>80.699996999999996</v>
      </c>
      <c r="D147" s="7">
        <v>78.25</v>
      </c>
      <c r="E147" s="7">
        <v>78.949996999999996</v>
      </c>
      <c r="F147" s="8">
        <v>78.949996999999996</v>
      </c>
      <c r="G147" s="7">
        <f t="shared" si="2"/>
        <v>2.536424997174434E-3</v>
      </c>
    </row>
    <row r="148" spans="1:7" ht="15.6" thickBot="1" x14ac:dyDescent="0.3">
      <c r="A148" s="18" t="s">
        <v>101</v>
      </c>
      <c r="B148" s="7">
        <v>79</v>
      </c>
      <c r="C148" s="7">
        <v>79.5</v>
      </c>
      <c r="D148" s="7">
        <v>78.400002000000001</v>
      </c>
      <c r="E148" s="7">
        <v>78.699996999999996</v>
      </c>
      <c r="F148" s="8">
        <v>78.699996999999996</v>
      </c>
      <c r="G148" s="7">
        <f t="shared" si="2"/>
        <v>-3.1715853990011149E-3</v>
      </c>
    </row>
    <row r="149" spans="1:7" ht="15.6" thickBot="1" x14ac:dyDescent="0.3">
      <c r="A149" s="18" t="s">
        <v>102</v>
      </c>
      <c r="B149" s="7">
        <v>78.449996999999996</v>
      </c>
      <c r="C149" s="7">
        <v>78.699996999999996</v>
      </c>
      <c r="D149" s="7">
        <v>77.099997999999999</v>
      </c>
      <c r="E149" s="7">
        <v>77.550003000000004</v>
      </c>
      <c r="F149" s="8">
        <v>77.550003000000004</v>
      </c>
      <c r="G149" s="7">
        <f t="shared" si="2"/>
        <v>-1.4720188996649156E-2</v>
      </c>
    </row>
    <row r="150" spans="1:7" ht="15.6" thickBot="1" x14ac:dyDescent="0.3">
      <c r="A150" s="18" t="s">
        <v>103</v>
      </c>
      <c r="B150" s="7">
        <v>77.5</v>
      </c>
      <c r="C150" s="7">
        <v>78.449996999999996</v>
      </c>
      <c r="D150" s="7">
        <v>74.349997999999999</v>
      </c>
      <c r="E150" s="7">
        <v>75.699996999999996</v>
      </c>
      <c r="F150" s="8">
        <v>75.699996999999996</v>
      </c>
      <c r="G150" s="7">
        <f t="shared" si="2"/>
        <v>-2.4144807493983244E-2</v>
      </c>
    </row>
    <row r="151" spans="1:7" ht="15.6" thickBot="1" x14ac:dyDescent="0.3">
      <c r="A151" s="18" t="s">
        <v>104</v>
      </c>
      <c r="B151" s="7">
        <v>76</v>
      </c>
      <c r="C151" s="7">
        <v>80.099997999999999</v>
      </c>
      <c r="D151" s="7">
        <v>75.599997999999999</v>
      </c>
      <c r="E151" s="7">
        <v>78.900002000000001</v>
      </c>
      <c r="F151" s="8">
        <v>78.900002000000001</v>
      </c>
      <c r="G151" s="7">
        <f t="shared" si="2"/>
        <v>4.1403132387087316E-2</v>
      </c>
    </row>
    <row r="152" spans="1:7" ht="15.6" thickBot="1" x14ac:dyDescent="0.3">
      <c r="A152" s="18" t="s">
        <v>105</v>
      </c>
      <c r="B152" s="7">
        <v>78.400002000000001</v>
      </c>
      <c r="C152" s="7">
        <v>78.800003000000004</v>
      </c>
      <c r="D152" s="7">
        <v>77.050003000000004</v>
      </c>
      <c r="E152" s="7">
        <v>77.650002000000001</v>
      </c>
      <c r="F152" s="8">
        <v>77.650002000000001</v>
      </c>
      <c r="G152" s="7">
        <f t="shared" si="2"/>
        <v>-1.5969677849074864E-2</v>
      </c>
    </row>
    <row r="153" spans="1:7" ht="15.6" thickBot="1" x14ac:dyDescent="0.3">
      <c r="A153" s="18" t="s">
        <v>106</v>
      </c>
      <c r="B153" s="7">
        <v>77.5</v>
      </c>
      <c r="C153" s="7">
        <v>78.199996999999996</v>
      </c>
      <c r="D153" s="7">
        <v>76.599997999999999</v>
      </c>
      <c r="E153" s="7">
        <v>76.849997999999999</v>
      </c>
      <c r="F153" s="8">
        <v>76.849997999999999</v>
      </c>
      <c r="G153" s="7">
        <f t="shared" si="2"/>
        <v>-1.0356131391414803E-2</v>
      </c>
    </row>
    <row r="154" spans="1:7" ht="15.6" thickBot="1" x14ac:dyDescent="0.3">
      <c r="A154" s="18" t="s">
        <v>107</v>
      </c>
      <c r="B154" s="7">
        <v>77</v>
      </c>
      <c r="C154" s="7">
        <v>77.449996999999996</v>
      </c>
      <c r="D154" s="7">
        <v>75.5</v>
      </c>
      <c r="E154" s="7">
        <v>76.099997999999999</v>
      </c>
      <c r="F154" s="8">
        <v>76.099997999999999</v>
      </c>
      <c r="G154" s="7">
        <f t="shared" si="2"/>
        <v>-9.8072053734502077E-3</v>
      </c>
    </row>
    <row r="155" spans="1:7" ht="15.6" thickBot="1" x14ac:dyDescent="0.3">
      <c r="A155" s="18" t="s">
        <v>108</v>
      </c>
      <c r="B155" s="7">
        <v>76</v>
      </c>
      <c r="C155" s="7">
        <v>76.300003000000004</v>
      </c>
      <c r="D155" s="7">
        <v>74.199996999999996</v>
      </c>
      <c r="E155" s="7">
        <v>75.199996999999996</v>
      </c>
      <c r="F155" s="8">
        <v>75.199996999999996</v>
      </c>
      <c r="G155" s="7">
        <f t="shared" si="2"/>
        <v>-1.1897047524254538E-2</v>
      </c>
    </row>
    <row r="156" spans="1:7" ht="15.6" thickBot="1" x14ac:dyDescent="0.3">
      <c r="A156" s="18" t="s">
        <v>109</v>
      </c>
      <c r="B156" s="7">
        <v>75.25</v>
      </c>
      <c r="C156" s="7">
        <v>75.949996999999996</v>
      </c>
      <c r="D156" s="7">
        <v>73.449996999999996</v>
      </c>
      <c r="E156" s="7">
        <v>74.199996999999996</v>
      </c>
      <c r="F156" s="8">
        <v>74.199996999999996</v>
      </c>
      <c r="G156" s="7">
        <f t="shared" si="2"/>
        <v>-1.3387081320109207E-2</v>
      </c>
    </row>
    <row r="157" spans="1:7" ht="15.6" thickBot="1" x14ac:dyDescent="0.3">
      <c r="A157" s="18" t="s">
        <v>110</v>
      </c>
      <c r="B157" s="7">
        <v>74.199996999999996</v>
      </c>
      <c r="C157" s="7">
        <v>76.199996999999996</v>
      </c>
      <c r="D157" s="7">
        <v>73.650002000000001</v>
      </c>
      <c r="E157" s="7">
        <v>75.050003000000004</v>
      </c>
      <c r="F157" s="8">
        <v>75.050003000000004</v>
      </c>
      <c r="G157" s="7">
        <f t="shared" si="2"/>
        <v>1.139048831075417E-2</v>
      </c>
    </row>
    <row r="158" spans="1:7" ht="15.6" thickBot="1" x14ac:dyDescent="0.3">
      <c r="A158" s="6">
        <v>44235</v>
      </c>
      <c r="B158" s="7">
        <v>75.099997999999999</v>
      </c>
      <c r="C158" s="7">
        <v>75.75</v>
      </c>
      <c r="D158" s="7">
        <v>74.75</v>
      </c>
      <c r="E158" s="7">
        <v>75</v>
      </c>
      <c r="F158" s="8">
        <v>75</v>
      </c>
      <c r="G158" s="7">
        <f t="shared" si="2"/>
        <v>-6.664845165108809E-4</v>
      </c>
    </row>
    <row r="159" spans="1:7" ht="15.6" thickBot="1" x14ac:dyDescent="0.3">
      <c r="A159" s="6">
        <v>44263</v>
      </c>
      <c r="B159" s="7">
        <v>75</v>
      </c>
      <c r="C159" s="7">
        <v>76.449996999999996</v>
      </c>
      <c r="D159" s="7">
        <v>74.099997999999999</v>
      </c>
      <c r="E159" s="7">
        <v>74.400002000000001</v>
      </c>
      <c r="F159" s="8">
        <v>74.400002000000001</v>
      </c>
      <c r="G159" s="7">
        <f t="shared" si="2"/>
        <v>-8.0321448155442118E-3</v>
      </c>
    </row>
    <row r="160" spans="1:7" ht="15.6" thickBot="1" x14ac:dyDescent="0.3">
      <c r="A160" s="6">
        <v>44294</v>
      </c>
      <c r="B160" s="7">
        <v>75.050003000000004</v>
      </c>
      <c r="C160" s="7">
        <v>75.050003000000004</v>
      </c>
      <c r="D160" s="7">
        <v>73.050003000000004</v>
      </c>
      <c r="E160" s="7">
        <v>73.5</v>
      </c>
      <c r="F160" s="8">
        <v>73.5</v>
      </c>
      <c r="G160" s="7">
        <f t="shared" si="2"/>
        <v>-1.217056250197527E-2</v>
      </c>
    </row>
    <row r="161" spans="1:7" ht="15.6" thickBot="1" x14ac:dyDescent="0.3">
      <c r="A161" s="6">
        <v>44324</v>
      </c>
      <c r="B161" s="7">
        <v>73.050003000000004</v>
      </c>
      <c r="C161" s="7">
        <v>73.599997999999999</v>
      </c>
      <c r="D161" s="7">
        <v>70.300003000000004</v>
      </c>
      <c r="E161" s="7">
        <v>70.800003000000004</v>
      </c>
      <c r="F161" s="8">
        <v>70.800003000000004</v>
      </c>
      <c r="G161" s="7">
        <f t="shared" si="2"/>
        <v>-3.7426363146236444E-2</v>
      </c>
    </row>
    <row r="162" spans="1:7" ht="15.6" thickBot="1" x14ac:dyDescent="0.3">
      <c r="A162" s="6">
        <v>44355</v>
      </c>
      <c r="B162" s="7">
        <v>70.849997999999999</v>
      </c>
      <c r="C162" s="7">
        <v>71.099997999999999</v>
      </c>
      <c r="D162" s="7">
        <v>70.25</v>
      </c>
      <c r="E162" s="7">
        <v>70.400002000000001</v>
      </c>
      <c r="F162" s="8">
        <v>70.400002000000001</v>
      </c>
      <c r="G162" s="7">
        <f t="shared" si="2"/>
        <v>-5.665751499467327E-3</v>
      </c>
    </row>
    <row r="163" spans="1:7" ht="15.6" thickBot="1" x14ac:dyDescent="0.3">
      <c r="A163" s="6">
        <v>44447</v>
      </c>
      <c r="B163" s="7">
        <v>70.699996999999996</v>
      </c>
      <c r="C163" s="7">
        <v>70.900002000000001</v>
      </c>
      <c r="D163" s="7">
        <v>67.300003000000004</v>
      </c>
      <c r="E163" s="7">
        <v>68.349997999999999</v>
      </c>
      <c r="F163" s="8">
        <v>68.349997999999999</v>
      </c>
      <c r="G163" s="7">
        <f t="shared" si="2"/>
        <v>-2.9551757664284861E-2</v>
      </c>
    </row>
    <row r="164" spans="1:7" ht="15.6" thickBot="1" x14ac:dyDescent="0.3">
      <c r="A164" s="6">
        <v>44477</v>
      </c>
      <c r="B164" s="7">
        <v>68.300003000000004</v>
      </c>
      <c r="C164" s="7">
        <v>70.400002000000001</v>
      </c>
      <c r="D164" s="7">
        <v>67.400002000000001</v>
      </c>
      <c r="E164" s="7">
        <v>68.400002000000001</v>
      </c>
      <c r="F164" s="8">
        <v>68.400002000000001</v>
      </c>
      <c r="G164" s="7">
        <f t="shared" si="2"/>
        <v>7.3131995946807511E-4</v>
      </c>
    </row>
    <row r="165" spans="1:7" ht="15.6" thickBot="1" x14ac:dyDescent="0.3">
      <c r="A165" s="6">
        <v>44508</v>
      </c>
      <c r="B165" s="7">
        <v>68.75</v>
      </c>
      <c r="C165" s="7">
        <v>69</v>
      </c>
      <c r="D165" s="7">
        <v>65.849997999999999</v>
      </c>
      <c r="E165" s="7">
        <v>67.849997999999999</v>
      </c>
      <c r="F165" s="8">
        <v>67.849997999999999</v>
      </c>
      <c r="G165" s="7">
        <f t="shared" si="2"/>
        <v>-8.073497064179775E-3</v>
      </c>
    </row>
    <row r="166" spans="1:7" ht="15.6" thickBot="1" x14ac:dyDescent="0.3">
      <c r="A166" s="6">
        <v>44538</v>
      </c>
      <c r="B166" s="7">
        <v>68.449996999999996</v>
      </c>
      <c r="C166" s="7">
        <v>72.5</v>
      </c>
      <c r="D166" s="7">
        <v>68.050003000000004</v>
      </c>
      <c r="E166" s="7">
        <v>71.300003000000004</v>
      </c>
      <c r="F166" s="8">
        <v>71.300003000000004</v>
      </c>
      <c r="G166" s="7">
        <f t="shared" si="2"/>
        <v>4.9597012691894996E-2</v>
      </c>
    </row>
    <row r="167" spans="1:7" ht="15.6" thickBot="1" x14ac:dyDescent="0.3">
      <c r="A167" s="18" t="s">
        <v>111</v>
      </c>
      <c r="B167" s="7">
        <v>72.300003000000004</v>
      </c>
      <c r="C167" s="7">
        <v>73.25</v>
      </c>
      <c r="D167" s="7">
        <v>71.650002000000001</v>
      </c>
      <c r="E167" s="7">
        <v>72.050003000000004</v>
      </c>
      <c r="F167" s="8">
        <v>72.050003000000004</v>
      </c>
      <c r="G167" s="7">
        <f t="shared" si="2"/>
        <v>1.0463994587296108E-2</v>
      </c>
    </row>
    <row r="168" spans="1:7" ht="15.6" thickBot="1" x14ac:dyDescent="0.3">
      <c r="A168" s="18" t="s">
        <v>112</v>
      </c>
      <c r="B168" s="7">
        <v>70.75</v>
      </c>
      <c r="C168" s="7">
        <v>71</v>
      </c>
      <c r="D168" s="7">
        <v>60</v>
      </c>
      <c r="E168" s="7">
        <v>68.650002000000001</v>
      </c>
      <c r="F168" s="8">
        <v>68.650002000000001</v>
      </c>
      <c r="G168" s="7">
        <f t="shared" si="2"/>
        <v>-4.8339202736017377E-2</v>
      </c>
    </row>
    <row r="169" spans="1:7" ht="15.6" thickBot="1" x14ac:dyDescent="0.3">
      <c r="A169" s="18" t="s">
        <v>113</v>
      </c>
      <c r="B169" s="7">
        <v>68.949996999999996</v>
      </c>
      <c r="C169" s="7">
        <v>72.25</v>
      </c>
      <c r="D169" s="7">
        <v>68.300003000000004</v>
      </c>
      <c r="E169" s="7">
        <v>72</v>
      </c>
      <c r="F169" s="8">
        <v>72</v>
      </c>
      <c r="G169" s="7">
        <f t="shared" si="2"/>
        <v>4.7644957668790906E-2</v>
      </c>
    </row>
    <row r="170" spans="1:7" ht="15.6" thickBot="1" x14ac:dyDescent="0.3">
      <c r="A170" s="18" t="s">
        <v>114</v>
      </c>
      <c r="B170" s="7">
        <v>72</v>
      </c>
      <c r="C170" s="7">
        <v>72.650002000000001</v>
      </c>
      <c r="D170" s="7">
        <v>68</v>
      </c>
      <c r="E170" s="7">
        <v>69.650002000000001</v>
      </c>
      <c r="F170" s="8">
        <v>69.650002000000001</v>
      </c>
      <c r="G170" s="7">
        <f t="shared" si="2"/>
        <v>-3.3183390075237455E-2</v>
      </c>
    </row>
    <row r="171" spans="1:7" ht="15.6" thickBot="1" x14ac:dyDescent="0.3">
      <c r="A171" s="18" t="s">
        <v>115</v>
      </c>
      <c r="B171" s="7">
        <v>68.900002000000001</v>
      </c>
      <c r="C171" s="7">
        <v>69</v>
      </c>
      <c r="D171" s="7">
        <v>66.349997999999999</v>
      </c>
      <c r="E171" s="7">
        <v>67</v>
      </c>
      <c r="F171" s="8">
        <v>67</v>
      </c>
      <c r="G171" s="7">
        <f t="shared" si="2"/>
        <v>-3.8790109549851834E-2</v>
      </c>
    </row>
    <row r="172" spans="1:7" ht="15.6" thickBot="1" x14ac:dyDescent="0.3">
      <c r="A172" s="18" t="s">
        <v>116</v>
      </c>
      <c r="B172" s="7">
        <v>68.900002000000001</v>
      </c>
      <c r="C172" s="7">
        <v>69.25</v>
      </c>
      <c r="D172" s="7">
        <v>65.599997999999999</v>
      </c>
      <c r="E172" s="7">
        <v>66.650002000000001</v>
      </c>
      <c r="F172" s="8">
        <v>66.650002000000001</v>
      </c>
      <c r="G172" s="7">
        <f t="shared" si="2"/>
        <v>-5.2375427587469338E-3</v>
      </c>
    </row>
    <row r="173" spans="1:7" ht="15.6" thickBot="1" x14ac:dyDescent="0.3">
      <c r="A173" s="18" t="s">
        <v>117</v>
      </c>
      <c r="B173" s="7">
        <v>66.650002000000001</v>
      </c>
      <c r="C173" s="7">
        <v>69.599997999999999</v>
      </c>
      <c r="D173" s="7">
        <v>65.650002000000001</v>
      </c>
      <c r="E173" s="7">
        <v>68.949996999999996</v>
      </c>
      <c r="F173" s="8">
        <v>68.949996999999996</v>
      </c>
      <c r="G173" s="7">
        <f t="shared" si="2"/>
        <v>3.392648409730091E-2</v>
      </c>
    </row>
    <row r="174" spans="1:7" ht="15.6" thickBot="1" x14ac:dyDescent="0.3">
      <c r="A174" s="18" t="s">
        <v>118</v>
      </c>
      <c r="B174" s="7">
        <v>68.949996999999996</v>
      </c>
      <c r="C174" s="7">
        <v>72.300003000000004</v>
      </c>
      <c r="D174" s="7">
        <v>68.099997999999999</v>
      </c>
      <c r="E174" s="7">
        <v>71.75</v>
      </c>
      <c r="F174" s="8">
        <v>71.75</v>
      </c>
      <c r="G174" s="7">
        <f t="shared" si="2"/>
        <v>3.9806293910210379E-2</v>
      </c>
    </row>
    <row r="175" spans="1:7" ht="15.6" thickBot="1" x14ac:dyDescent="0.3">
      <c r="A175" s="18" t="s">
        <v>119</v>
      </c>
      <c r="B175" s="7">
        <v>72.25</v>
      </c>
      <c r="C175" s="7">
        <v>74.150002000000001</v>
      </c>
      <c r="D175" s="7">
        <v>70.300003000000004</v>
      </c>
      <c r="E175" s="7">
        <v>71.099997999999999</v>
      </c>
      <c r="F175" s="8">
        <v>71.099997999999999</v>
      </c>
      <c r="G175" s="7">
        <f t="shared" si="2"/>
        <v>-9.1005459599308777E-3</v>
      </c>
    </row>
    <row r="176" spans="1:7" ht="15.6" thickBot="1" x14ac:dyDescent="0.3">
      <c r="A176" s="18" t="s">
        <v>120</v>
      </c>
      <c r="B176" s="7">
        <v>73.400002000000001</v>
      </c>
      <c r="C176" s="7">
        <v>73.900002000000001</v>
      </c>
      <c r="D176" s="7">
        <v>72.050003000000004</v>
      </c>
      <c r="E176" s="7">
        <v>73</v>
      </c>
      <c r="F176" s="8">
        <v>73</v>
      </c>
      <c r="G176" s="7">
        <f t="shared" si="2"/>
        <v>2.6372132468591495E-2</v>
      </c>
    </row>
    <row r="177" spans="1:7" ht="15.6" thickBot="1" x14ac:dyDescent="0.3">
      <c r="A177" s="18" t="s">
        <v>121</v>
      </c>
      <c r="B177" s="7">
        <v>72.900002000000001</v>
      </c>
      <c r="C177" s="7">
        <v>72.900002000000001</v>
      </c>
      <c r="D177" s="7">
        <v>71.150002000000001</v>
      </c>
      <c r="E177" s="7">
        <v>71.400002000000001</v>
      </c>
      <c r="F177" s="8">
        <v>71.400002000000001</v>
      </c>
      <c r="G177" s="7">
        <f t="shared" si="2"/>
        <v>-2.216154379164828E-2</v>
      </c>
    </row>
    <row r="178" spans="1:7" ht="15.6" thickBot="1" x14ac:dyDescent="0.3">
      <c r="A178" s="18" t="s">
        <v>122</v>
      </c>
      <c r="B178" s="7">
        <v>71.099997999999999</v>
      </c>
      <c r="C178" s="7">
        <v>72.5</v>
      </c>
      <c r="D178" s="7">
        <v>70.5</v>
      </c>
      <c r="E178" s="7">
        <v>71.300003000000004</v>
      </c>
      <c r="F178" s="8">
        <v>71.300003000000004</v>
      </c>
      <c r="G178" s="7">
        <f t="shared" si="2"/>
        <v>-1.4015278607570237E-3</v>
      </c>
    </row>
    <row r="179" spans="1:7" ht="15.6" thickBot="1" x14ac:dyDescent="0.3">
      <c r="A179" s="6">
        <v>44205</v>
      </c>
      <c r="B179" s="7">
        <v>71.349997999999999</v>
      </c>
      <c r="C179" s="7">
        <v>73.550003000000004</v>
      </c>
      <c r="D179" s="7">
        <v>71.300003000000004</v>
      </c>
      <c r="E179" s="7">
        <v>72.050003000000004</v>
      </c>
      <c r="F179" s="8">
        <v>72.050003000000004</v>
      </c>
      <c r="G179" s="7">
        <f t="shared" si="2"/>
        <v>1.0463994587296108E-2</v>
      </c>
    </row>
    <row r="180" spans="1:7" ht="15.6" thickBot="1" x14ac:dyDescent="0.3">
      <c r="A180" s="6">
        <v>44236</v>
      </c>
      <c r="B180" s="7">
        <v>72.5</v>
      </c>
      <c r="C180" s="7">
        <v>73</v>
      </c>
      <c r="D180" s="7">
        <v>71.300003000000004</v>
      </c>
      <c r="E180" s="7">
        <v>71.599997999999999</v>
      </c>
      <c r="F180" s="8">
        <v>71.599997999999999</v>
      </c>
      <c r="G180" s="7">
        <f t="shared" si="2"/>
        <v>-6.2653180496431982E-3</v>
      </c>
    </row>
    <row r="181" spans="1:7" ht="15.6" thickBot="1" x14ac:dyDescent="0.3">
      <c r="A181" s="6">
        <v>44264</v>
      </c>
      <c r="B181" s="7">
        <v>71.949996999999996</v>
      </c>
      <c r="C181" s="7">
        <v>73</v>
      </c>
      <c r="D181" s="7">
        <v>70.5</v>
      </c>
      <c r="E181" s="7">
        <v>71.550003000000004</v>
      </c>
      <c r="F181" s="8">
        <v>71.550003000000004</v>
      </c>
      <c r="G181" s="7">
        <f t="shared" si="2"/>
        <v>-6.9849810245835222E-4</v>
      </c>
    </row>
    <row r="182" spans="1:7" ht="15.6" thickBot="1" x14ac:dyDescent="0.3">
      <c r="A182" s="6">
        <v>44356</v>
      </c>
      <c r="B182" s="7">
        <v>71.5</v>
      </c>
      <c r="C182" s="7">
        <v>71.650002000000001</v>
      </c>
      <c r="D182" s="7">
        <v>70.199996999999996</v>
      </c>
      <c r="E182" s="7">
        <v>70.349997999999999</v>
      </c>
      <c r="F182" s="8">
        <v>70.349997999999999</v>
      </c>
      <c r="G182" s="7">
        <f t="shared" si="2"/>
        <v>-1.6913792800064793E-2</v>
      </c>
    </row>
    <row r="183" spans="1:7" ht="15.6" thickBot="1" x14ac:dyDescent="0.3">
      <c r="A183" s="6">
        <v>44386</v>
      </c>
      <c r="B183" s="7">
        <v>71.5</v>
      </c>
      <c r="C183" s="7">
        <v>71.900002000000001</v>
      </c>
      <c r="D183" s="7">
        <v>69.400002000000001</v>
      </c>
      <c r="E183" s="7">
        <v>69.900002000000001</v>
      </c>
      <c r="F183" s="8">
        <v>69.900002000000001</v>
      </c>
      <c r="G183" s="7">
        <f t="shared" si="2"/>
        <v>-6.4170772790480652E-3</v>
      </c>
    </row>
    <row r="184" spans="1:7" ht="15.6" thickBot="1" x14ac:dyDescent="0.3">
      <c r="A184" s="6">
        <v>44417</v>
      </c>
      <c r="B184" s="7">
        <v>70.599997999999999</v>
      </c>
      <c r="C184" s="7">
        <v>71</v>
      </c>
      <c r="D184" s="7">
        <v>69</v>
      </c>
      <c r="E184" s="7">
        <v>69.599997999999999</v>
      </c>
      <c r="F184" s="8">
        <v>69.599997999999999</v>
      </c>
      <c r="G184" s="7">
        <f t="shared" si="2"/>
        <v>-4.3011392473260969E-3</v>
      </c>
    </row>
    <row r="185" spans="1:7" ht="15.6" thickBot="1" x14ac:dyDescent="0.3">
      <c r="A185" s="6">
        <v>44448</v>
      </c>
      <c r="B185" s="7">
        <v>69.599997999999999</v>
      </c>
      <c r="C185" s="7">
        <v>70.349997999999999</v>
      </c>
      <c r="D185" s="7">
        <v>69.25</v>
      </c>
      <c r="E185" s="7">
        <v>69.599997999999999</v>
      </c>
      <c r="F185" s="8">
        <v>69.599997999999999</v>
      </c>
      <c r="G185" s="7">
        <f t="shared" si="2"/>
        <v>0</v>
      </c>
    </row>
    <row r="186" spans="1:7" ht="15.6" thickBot="1" x14ac:dyDescent="0.3">
      <c r="A186" s="18" t="s">
        <v>123</v>
      </c>
      <c r="B186" s="7">
        <v>69.699996999999996</v>
      </c>
      <c r="C186" s="7">
        <v>71.199996999999996</v>
      </c>
      <c r="D186" s="7">
        <v>69.550003000000004</v>
      </c>
      <c r="E186" s="7">
        <v>69.800003000000004</v>
      </c>
      <c r="F186" s="8">
        <v>69.800003000000004</v>
      </c>
      <c r="G186" s="7">
        <f t="shared" si="2"/>
        <v>2.8695141435273312E-3</v>
      </c>
    </row>
    <row r="187" spans="1:7" ht="15.6" thickBot="1" x14ac:dyDescent="0.3">
      <c r="A187" s="18" t="s">
        <v>124</v>
      </c>
      <c r="B187" s="7">
        <v>70.199996999999996</v>
      </c>
      <c r="C187" s="7">
        <v>72.599997999999999</v>
      </c>
      <c r="D187" s="7">
        <v>70.199996999999996</v>
      </c>
      <c r="E187" s="7">
        <v>72.050003000000004</v>
      </c>
      <c r="F187" s="8">
        <v>72.050003000000004</v>
      </c>
      <c r="G187" s="7">
        <f t="shared" si="2"/>
        <v>3.1726311335013135E-2</v>
      </c>
    </row>
    <row r="188" spans="1:7" ht="15.6" thickBot="1" x14ac:dyDescent="0.3">
      <c r="A188" s="18" t="s">
        <v>125</v>
      </c>
      <c r="B188" s="7">
        <v>73.25</v>
      </c>
      <c r="C188" s="7">
        <v>77.400002000000001</v>
      </c>
      <c r="D188" s="7">
        <v>72.599997999999999</v>
      </c>
      <c r="E188" s="7">
        <v>76.300003000000004</v>
      </c>
      <c r="F188" s="8">
        <v>76.300003000000004</v>
      </c>
      <c r="G188" s="7">
        <f t="shared" si="2"/>
        <v>5.7312613525608513E-2</v>
      </c>
    </row>
    <row r="189" spans="1:7" ht="15.6" thickBot="1" x14ac:dyDescent="0.3">
      <c r="A189" s="18" t="s">
        <v>126</v>
      </c>
      <c r="B189" s="7">
        <v>77.25</v>
      </c>
      <c r="C189" s="7">
        <v>77.349997999999999</v>
      </c>
      <c r="D189" s="7">
        <v>74.949996999999996</v>
      </c>
      <c r="E189" s="7">
        <v>75.949996999999996</v>
      </c>
      <c r="F189" s="8">
        <v>75.949996999999996</v>
      </c>
      <c r="G189" s="7">
        <f t="shared" si="2"/>
        <v>-4.5977880667801146E-3</v>
      </c>
    </row>
    <row r="190" spans="1:7" ht="15.6" thickBot="1" x14ac:dyDescent="0.3">
      <c r="A190" s="18" t="s">
        <v>127</v>
      </c>
      <c r="B190" s="7">
        <v>77.400002000000001</v>
      </c>
      <c r="C190" s="7">
        <v>81.949996999999996</v>
      </c>
      <c r="D190" s="7">
        <v>76.650002000000001</v>
      </c>
      <c r="E190" s="7">
        <v>78.550003000000004</v>
      </c>
      <c r="F190" s="8">
        <v>78.550003000000004</v>
      </c>
      <c r="G190" s="7">
        <f t="shared" si="2"/>
        <v>3.366021335175351E-2</v>
      </c>
    </row>
    <row r="191" spans="1:7" ht="15.6" thickBot="1" x14ac:dyDescent="0.3">
      <c r="A191" s="18" t="s">
        <v>128</v>
      </c>
      <c r="B191" s="7">
        <v>78.550003000000004</v>
      </c>
      <c r="C191" s="7">
        <v>82.650002000000001</v>
      </c>
      <c r="D191" s="7">
        <v>77.599997999999999</v>
      </c>
      <c r="E191" s="7">
        <v>78.5</v>
      </c>
      <c r="F191" s="8">
        <v>78.5</v>
      </c>
      <c r="G191" s="7">
        <f t="shared" si="2"/>
        <v>-6.3677810550098171E-4</v>
      </c>
    </row>
    <row r="192" spans="1:7" ht="15.6" thickBot="1" x14ac:dyDescent="0.3">
      <c r="A192" s="18" t="s">
        <v>129</v>
      </c>
      <c r="B192" s="7">
        <v>78.5</v>
      </c>
      <c r="C192" s="7">
        <v>81</v>
      </c>
      <c r="D192" s="7">
        <v>77.050003000000004</v>
      </c>
      <c r="E192" s="7">
        <v>79.75</v>
      </c>
      <c r="F192" s="8">
        <v>79.75</v>
      </c>
      <c r="G192" s="7">
        <f t="shared" si="2"/>
        <v>1.5798116876591311E-2</v>
      </c>
    </row>
    <row r="193" spans="1:7" ht="15.6" thickBot="1" x14ac:dyDescent="0.3">
      <c r="A193" s="18" t="s">
        <v>130</v>
      </c>
      <c r="B193" s="7">
        <v>80.25</v>
      </c>
      <c r="C193" s="7">
        <v>80.449996999999996</v>
      </c>
      <c r="D193" s="7">
        <v>77.699996999999996</v>
      </c>
      <c r="E193" s="7">
        <v>78.199996999999996</v>
      </c>
      <c r="F193" s="8">
        <v>78.199996999999996</v>
      </c>
      <c r="G193" s="7">
        <f t="shared" si="2"/>
        <v>-1.962713247686072E-2</v>
      </c>
    </row>
    <row r="194" spans="1:7" ht="15.6" thickBot="1" x14ac:dyDescent="0.3">
      <c r="A194" s="18" t="s">
        <v>131</v>
      </c>
      <c r="B194" s="7">
        <v>78.599997999999999</v>
      </c>
      <c r="C194" s="7">
        <v>79.150002000000001</v>
      </c>
      <c r="D194" s="7">
        <v>77.550003000000004</v>
      </c>
      <c r="E194" s="7">
        <v>77.849997999999999</v>
      </c>
      <c r="F194" s="8">
        <v>77.849997999999999</v>
      </c>
      <c r="G194" s="7">
        <f t="shared" si="2"/>
        <v>-4.4857365985165867E-3</v>
      </c>
    </row>
    <row r="195" spans="1:7" ht="15.6" thickBot="1" x14ac:dyDescent="0.3">
      <c r="A195" s="18" t="s">
        <v>132</v>
      </c>
      <c r="B195" s="7">
        <v>77.849997999999999</v>
      </c>
      <c r="C195" s="7">
        <v>78.25</v>
      </c>
      <c r="D195" s="7">
        <v>75.550003000000004</v>
      </c>
      <c r="E195" s="7">
        <v>76.150002000000001</v>
      </c>
      <c r="F195" s="8">
        <v>76.150002000000001</v>
      </c>
      <c r="G195" s="7">
        <f t="shared" si="2"/>
        <v>-2.2078766984453463E-2</v>
      </c>
    </row>
    <row r="196" spans="1:7" ht="15.6" thickBot="1" x14ac:dyDescent="0.3">
      <c r="A196" s="18" t="s">
        <v>133</v>
      </c>
      <c r="B196" s="7">
        <v>77.650002000000001</v>
      </c>
      <c r="C196" s="7">
        <v>78.75</v>
      </c>
      <c r="D196" s="7">
        <v>76.599997999999999</v>
      </c>
      <c r="E196" s="7">
        <v>77.300003000000004</v>
      </c>
      <c r="F196" s="8">
        <v>77.300003000000004</v>
      </c>
      <c r="G196" s="7">
        <f t="shared" ref="G196:G247" si="3">LN(E196/E195)</f>
        <v>1.4988888798084132E-2</v>
      </c>
    </row>
    <row r="197" spans="1:7" ht="15.6" thickBot="1" x14ac:dyDescent="0.3">
      <c r="A197" s="18" t="s">
        <v>134</v>
      </c>
      <c r="B197" s="7">
        <v>77.650002000000001</v>
      </c>
      <c r="C197" s="7">
        <v>77.699996999999996</v>
      </c>
      <c r="D197" s="7">
        <v>75.699996999999996</v>
      </c>
      <c r="E197" s="7">
        <v>76.050003000000004</v>
      </c>
      <c r="F197" s="8">
        <v>76.050003000000004</v>
      </c>
      <c r="G197" s="7">
        <f t="shared" si="3"/>
        <v>-1.6302936250174541E-2</v>
      </c>
    </row>
    <row r="198" spans="1:7" ht="15.6" thickBot="1" x14ac:dyDescent="0.3">
      <c r="A198" s="18" t="s">
        <v>135</v>
      </c>
      <c r="B198" s="7">
        <v>75.699996999999996</v>
      </c>
      <c r="C198" s="7">
        <v>76.75</v>
      </c>
      <c r="D198" s="7">
        <v>75</v>
      </c>
      <c r="E198" s="7">
        <v>75.800003000000004</v>
      </c>
      <c r="F198" s="8">
        <v>75.800003000000004</v>
      </c>
      <c r="G198" s="7">
        <f t="shared" si="3"/>
        <v>-3.2927259268712376E-3</v>
      </c>
    </row>
    <row r="199" spans="1:7" ht="15.6" thickBot="1" x14ac:dyDescent="0.3">
      <c r="A199" s="18" t="s">
        <v>136</v>
      </c>
      <c r="B199" s="7">
        <v>76</v>
      </c>
      <c r="C199" s="7">
        <v>76.699996999999996</v>
      </c>
      <c r="D199" s="7">
        <v>74.949996999999996</v>
      </c>
      <c r="E199" s="7">
        <v>75.150002000000001</v>
      </c>
      <c r="F199" s="8">
        <v>75.150002000000001</v>
      </c>
      <c r="G199" s="7">
        <f t="shared" si="3"/>
        <v>-8.6121894137387352E-3</v>
      </c>
    </row>
    <row r="200" spans="1:7" ht="15.6" thickBot="1" x14ac:dyDescent="0.3">
      <c r="A200" s="6">
        <v>44206</v>
      </c>
      <c r="B200" s="7">
        <v>74.199996999999996</v>
      </c>
      <c r="C200" s="7">
        <v>76.400002000000001</v>
      </c>
      <c r="D200" s="7">
        <v>74.199996999999996</v>
      </c>
      <c r="E200" s="7">
        <v>75</v>
      </c>
      <c r="F200" s="8">
        <v>75</v>
      </c>
      <c r="G200" s="7">
        <f t="shared" si="3"/>
        <v>-1.9980292761124889E-3</v>
      </c>
    </row>
    <row r="201" spans="1:7" ht="15.6" thickBot="1" x14ac:dyDescent="0.3">
      <c r="A201" s="6">
        <v>44296</v>
      </c>
      <c r="B201" s="7">
        <v>75.650002000000001</v>
      </c>
      <c r="C201" s="7">
        <v>76.099997999999999</v>
      </c>
      <c r="D201" s="7">
        <v>74.849997999999999</v>
      </c>
      <c r="E201" s="7">
        <v>75.25</v>
      </c>
      <c r="F201" s="8">
        <v>75.25</v>
      </c>
      <c r="G201" s="7">
        <f t="shared" si="3"/>
        <v>3.3277900926747457E-3</v>
      </c>
    </row>
    <row r="202" spans="1:7" ht="15.6" thickBot="1" x14ac:dyDescent="0.3">
      <c r="A202" s="6">
        <v>44326</v>
      </c>
      <c r="B202" s="7">
        <v>75.25</v>
      </c>
      <c r="C202" s="7">
        <v>76</v>
      </c>
      <c r="D202" s="7">
        <v>75.25</v>
      </c>
      <c r="E202" s="7">
        <v>75.400002000000001</v>
      </c>
      <c r="F202" s="8">
        <v>75.400002000000001</v>
      </c>
      <c r="G202" s="7">
        <f t="shared" si="3"/>
        <v>1.9913979101237986E-3</v>
      </c>
    </row>
    <row r="203" spans="1:7" ht="15.6" thickBot="1" x14ac:dyDescent="0.3">
      <c r="A203" s="6">
        <v>44357</v>
      </c>
      <c r="B203" s="7">
        <v>76</v>
      </c>
      <c r="C203" s="7">
        <v>76</v>
      </c>
      <c r="D203" s="7">
        <v>61.099997999999999</v>
      </c>
      <c r="E203" s="7">
        <v>70.849997999999999</v>
      </c>
      <c r="F203" s="8">
        <v>70.849997999999999</v>
      </c>
      <c r="G203" s="7">
        <f t="shared" si="3"/>
        <v>-6.2242363631072037E-2</v>
      </c>
    </row>
    <row r="204" spans="1:7" ht="15.6" thickBot="1" x14ac:dyDescent="0.3">
      <c r="A204" s="6">
        <v>44387</v>
      </c>
      <c r="B204" s="7">
        <v>72.449996999999996</v>
      </c>
      <c r="C204" s="7">
        <v>75.599997999999999</v>
      </c>
      <c r="D204" s="7">
        <v>72.449996999999996</v>
      </c>
      <c r="E204" s="7">
        <v>75.099997999999999</v>
      </c>
      <c r="F204" s="8">
        <v>75.099997999999999</v>
      </c>
      <c r="G204" s="7">
        <f t="shared" si="3"/>
        <v>5.8255594230893305E-2</v>
      </c>
    </row>
    <row r="205" spans="1:7" ht="15.6" thickBot="1" x14ac:dyDescent="0.3">
      <c r="A205" s="6">
        <v>44418</v>
      </c>
      <c r="B205" s="7">
        <v>75.099997999999999</v>
      </c>
      <c r="C205" s="7">
        <v>75.449996999999996</v>
      </c>
      <c r="D205" s="7">
        <v>74.050003000000004</v>
      </c>
      <c r="E205" s="7">
        <v>74.25</v>
      </c>
      <c r="F205" s="8">
        <v>74.25</v>
      </c>
      <c r="G205" s="7">
        <f t="shared" si="3"/>
        <v>-1.1382754456121233E-2</v>
      </c>
    </row>
    <row r="206" spans="1:7" ht="15.6" thickBot="1" x14ac:dyDescent="0.3">
      <c r="A206" s="6">
        <v>44510</v>
      </c>
      <c r="B206" s="7">
        <v>74.849997999999999</v>
      </c>
      <c r="C206" s="7">
        <v>77.650002000000001</v>
      </c>
      <c r="D206" s="7">
        <v>74.349997999999999</v>
      </c>
      <c r="E206" s="7">
        <v>75.650002000000001</v>
      </c>
      <c r="F206" s="8">
        <v>75.650002000000001</v>
      </c>
      <c r="G206" s="7">
        <f t="shared" si="3"/>
        <v>1.867968898909696E-2</v>
      </c>
    </row>
    <row r="207" spans="1:7" ht="15.6" thickBot="1" x14ac:dyDescent="0.3">
      <c r="A207" s="6">
        <v>44540</v>
      </c>
      <c r="B207" s="7">
        <v>75.650002000000001</v>
      </c>
      <c r="C207" s="7">
        <v>75.800003000000004</v>
      </c>
      <c r="D207" s="7">
        <v>74.550003000000004</v>
      </c>
      <c r="E207" s="7">
        <v>75</v>
      </c>
      <c r="F207" s="8">
        <v>75</v>
      </c>
      <c r="G207" s="7">
        <f t="shared" si="3"/>
        <v>-8.6293531355953988E-3</v>
      </c>
    </row>
    <row r="208" spans="1:7" ht="15.6" thickBot="1" x14ac:dyDescent="0.3">
      <c r="A208" s="18" t="s">
        <v>137</v>
      </c>
      <c r="B208" s="7">
        <v>78.5</v>
      </c>
      <c r="C208" s="7">
        <v>79.449996999999996</v>
      </c>
      <c r="D208" s="7">
        <v>77.099997999999999</v>
      </c>
      <c r="E208" s="7">
        <v>77.550003000000004</v>
      </c>
      <c r="F208" s="8">
        <v>77.550003000000004</v>
      </c>
      <c r="G208" s="7">
        <f t="shared" si="3"/>
        <v>3.3434814770956188E-2</v>
      </c>
    </row>
    <row r="209" spans="1:7" ht="15.6" thickBot="1" x14ac:dyDescent="0.3">
      <c r="A209" s="18" t="s">
        <v>138</v>
      </c>
      <c r="B209" s="7">
        <v>78.199996999999996</v>
      </c>
      <c r="C209" s="7">
        <v>78.199996999999996</v>
      </c>
      <c r="D209" s="7">
        <v>76.050003000000004</v>
      </c>
      <c r="E209" s="7">
        <v>76.550003000000004</v>
      </c>
      <c r="F209" s="8">
        <v>76.550003000000004</v>
      </c>
      <c r="G209" s="7">
        <f t="shared" si="3"/>
        <v>-1.2978767013502765E-2</v>
      </c>
    </row>
    <row r="210" spans="1:7" ht="15.6" thickBot="1" x14ac:dyDescent="0.3">
      <c r="A210" s="18" t="s">
        <v>139</v>
      </c>
      <c r="B210" s="7">
        <v>75.349997999999999</v>
      </c>
      <c r="C210" s="7">
        <v>77.25</v>
      </c>
      <c r="D210" s="7">
        <v>75.349997999999999</v>
      </c>
      <c r="E210" s="7">
        <v>75.800003000000004</v>
      </c>
      <c r="F210" s="8">
        <v>75.800003000000004</v>
      </c>
      <c r="G210" s="7">
        <f t="shared" si="3"/>
        <v>-9.8458290676022315E-3</v>
      </c>
    </row>
    <row r="211" spans="1:7" ht="15.6" thickBot="1" x14ac:dyDescent="0.3">
      <c r="A211" s="18" t="s">
        <v>140</v>
      </c>
      <c r="B211" s="7">
        <v>76.900002000000001</v>
      </c>
      <c r="C211" s="7">
        <v>77</v>
      </c>
      <c r="D211" s="7">
        <v>73.849997999999999</v>
      </c>
      <c r="E211" s="7">
        <v>74.349997999999999</v>
      </c>
      <c r="F211" s="8">
        <v>74.349997999999999</v>
      </c>
      <c r="G211" s="7">
        <f t="shared" si="3"/>
        <v>-1.9314686219796161E-2</v>
      </c>
    </row>
    <row r="212" spans="1:7" ht="15.6" thickBot="1" x14ac:dyDescent="0.3">
      <c r="A212" s="18" t="s">
        <v>141</v>
      </c>
      <c r="B212" s="7">
        <v>74.5</v>
      </c>
      <c r="C212" s="7">
        <v>75.099997999999999</v>
      </c>
      <c r="D212" s="7">
        <v>72.800003000000004</v>
      </c>
      <c r="E212" s="7">
        <v>73.599997999999999</v>
      </c>
      <c r="F212" s="8">
        <v>73.599997999999999</v>
      </c>
      <c r="G212" s="7">
        <f t="shared" si="3"/>
        <v>-1.0138647445448361E-2</v>
      </c>
    </row>
    <row r="213" spans="1:7" ht="15.6" thickBot="1" x14ac:dyDescent="0.3">
      <c r="A213" s="18" t="s">
        <v>142</v>
      </c>
      <c r="B213" s="7">
        <v>74</v>
      </c>
      <c r="C213" s="7">
        <v>74.650002000000001</v>
      </c>
      <c r="D213" s="7">
        <v>73.25</v>
      </c>
      <c r="E213" s="7">
        <v>73.800003000000004</v>
      </c>
      <c r="F213" s="8">
        <v>73.800003000000004</v>
      </c>
      <c r="G213" s="7">
        <f t="shared" si="3"/>
        <v>2.7137736959153128E-3</v>
      </c>
    </row>
    <row r="214" spans="1:7" ht="15.6" thickBot="1" x14ac:dyDescent="0.3">
      <c r="A214" s="18" t="s">
        <v>143</v>
      </c>
      <c r="B214" s="7">
        <v>76</v>
      </c>
      <c r="C214" s="7">
        <v>76</v>
      </c>
      <c r="D214" s="7">
        <v>72.650002000000001</v>
      </c>
      <c r="E214" s="7">
        <v>73.25</v>
      </c>
      <c r="F214" s="8">
        <v>73.25</v>
      </c>
      <c r="G214" s="7">
        <f t="shared" si="3"/>
        <v>-7.4805243596559028E-3</v>
      </c>
    </row>
    <row r="215" spans="1:7" ht="15.6" thickBot="1" x14ac:dyDescent="0.3">
      <c r="A215" s="18" t="s">
        <v>144</v>
      </c>
      <c r="B215" s="7">
        <v>74</v>
      </c>
      <c r="C215" s="7">
        <v>74</v>
      </c>
      <c r="D215" s="7">
        <v>71.5</v>
      </c>
      <c r="E215" s="7">
        <v>72.599997999999999</v>
      </c>
      <c r="F215" s="8">
        <v>72.599997999999999</v>
      </c>
      <c r="G215" s="7">
        <f t="shared" si="3"/>
        <v>-8.913353614636018E-3</v>
      </c>
    </row>
    <row r="216" spans="1:7" ht="15.6" thickBot="1" x14ac:dyDescent="0.3">
      <c r="A216" s="18" t="s">
        <v>145</v>
      </c>
      <c r="B216" s="7">
        <v>73</v>
      </c>
      <c r="C216" s="7">
        <v>73.349997999999999</v>
      </c>
      <c r="D216" s="7">
        <v>72.300003000000004</v>
      </c>
      <c r="E216" s="7">
        <v>72.5</v>
      </c>
      <c r="F216" s="8">
        <v>72.5</v>
      </c>
      <c r="G216" s="7">
        <f t="shared" si="3"/>
        <v>-1.3783324219115024E-3</v>
      </c>
    </row>
    <row r="217" spans="1:7" ht="15.6" thickBot="1" x14ac:dyDescent="0.3">
      <c r="A217" s="18" t="s">
        <v>146</v>
      </c>
      <c r="B217" s="7">
        <v>72.5</v>
      </c>
      <c r="C217" s="7">
        <v>73.449996999999996</v>
      </c>
      <c r="D217" s="7">
        <v>72.199996999999996</v>
      </c>
      <c r="E217" s="7">
        <v>72.5</v>
      </c>
      <c r="F217" s="8">
        <v>72.5</v>
      </c>
      <c r="G217" s="7">
        <f t="shared" si="3"/>
        <v>0</v>
      </c>
    </row>
    <row r="218" spans="1:7" ht="15.6" thickBot="1" x14ac:dyDescent="0.3">
      <c r="A218" s="18" t="s">
        <v>147</v>
      </c>
      <c r="B218" s="7">
        <v>73.300003000000004</v>
      </c>
      <c r="C218" s="7">
        <v>73.300003000000004</v>
      </c>
      <c r="D218" s="7">
        <v>70.650002000000001</v>
      </c>
      <c r="E218" s="7">
        <v>71.099997999999999</v>
      </c>
      <c r="F218" s="8">
        <v>71.099997999999999</v>
      </c>
      <c r="G218" s="7">
        <f t="shared" si="3"/>
        <v>-1.9499253180829484E-2</v>
      </c>
    </row>
    <row r="219" spans="1:7" ht="15.6" thickBot="1" x14ac:dyDescent="0.3">
      <c r="A219" s="18" t="s">
        <v>148</v>
      </c>
      <c r="B219" s="7">
        <v>71.650002000000001</v>
      </c>
      <c r="C219" s="7">
        <v>71.949996999999996</v>
      </c>
      <c r="D219" s="7">
        <v>69.550003000000004</v>
      </c>
      <c r="E219" s="7">
        <v>70.800003000000004</v>
      </c>
      <c r="F219" s="8">
        <v>70.800003000000004</v>
      </c>
      <c r="G219" s="7">
        <f t="shared" si="3"/>
        <v>-4.2282656072449411E-3</v>
      </c>
    </row>
    <row r="220" spans="1:7" ht="15.6" thickBot="1" x14ac:dyDescent="0.3">
      <c r="A220" s="6">
        <v>44207</v>
      </c>
      <c r="B220" s="7">
        <v>71</v>
      </c>
      <c r="C220" s="7">
        <v>71.599997999999999</v>
      </c>
      <c r="D220" s="7">
        <v>70.599997999999999</v>
      </c>
      <c r="E220" s="7">
        <v>70.849997999999999</v>
      </c>
      <c r="F220" s="8">
        <v>70.849997999999999</v>
      </c>
      <c r="G220" s="7">
        <f t="shared" si="3"/>
        <v>7.0589483548245317E-4</v>
      </c>
    </row>
    <row r="221" spans="1:7" ht="15.6" thickBot="1" x14ac:dyDescent="0.3">
      <c r="A221" s="6">
        <v>44238</v>
      </c>
      <c r="B221" s="7">
        <v>71.199996999999996</v>
      </c>
      <c r="C221" s="7">
        <v>71.550003000000004</v>
      </c>
      <c r="D221" s="7">
        <v>70.5</v>
      </c>
      <c r="E221" s="7">
        <v>70.900002000000001</v>
      </c>
      <c r="F221" s="8">
        <v>70.900002000000001</v>
      </c>
      <c r="G221" s="7">
        <f t="shared" si="3"/>
        <v>7.0552383878927122E-4</v>
      </c>
    </row>
    <row r="222" spans="1:7" ht="15.6" thickBot="1" x14ac:dyDescent="0.3">
      <c r="A222" s="6">
        <v>44266</v>
      </c>
      <c r="B222" s="7">
        <v>70.900002000000001</v>
      </c>
      <c r="C222" s="7">
        <v>71.25</v>
      </c>
      <c r="D222" s="7">
        <v>69.25</v>
      </c>
      <c r="E222" s="7">
        <v>69.699996999999996</v>
      </c>
      <c r="F222" s="8">
        <v>69.699996999999996</v>
      </c>
      <c r="G222" s="7">
        <f t="shared" si="3"/>
        <v>-1.7070187021955813E-2</v>
      </c>
    </row>
    <row r="223" spans="1:7" ht="15.6" thickBot="1" x14ac:dyDescent="0.3">
      <c r="A223" s="6">
        <v>44297</v>
      </c>
      <c r="B223" s="7">
        <v>69.599997999999999</v>
      </c>
      <c r="C223" s="7">
        <v>70.900002000000001</v>
      </c>
      <c r="D223" s="7">
        <v>69.599997999999999</v>
      </c>
      <c r="E223" s="7">
        <v>70.550003000000004</v>
      </c>
      <c r="F223" s="8">
        <v>70.550003000000004</v>
      </c>
      <c r="G223" s="7">
        <f t="shared" si="3"/>
        <v>1.2121446096985237E-2</v>
      </c>
    </row>
    <row r="224" spans="1:7" ht="15.6" thickBot="1" x14ac:dyDescent="0.3">
      <c r="A224" s="6">
        <v>44419</v>
      </c>
      <c r="B224" s="7">
        <v>70.800003000000004</v>
      </c>
      <c r="C224" s="7">
        <v>73.199996999999996</v>
      </c>
      <c r="D224" s="7">
        <v>70.550003000000004</v>
      </c>
      <c r="E224" s="7">
        <v>72.5</v>
      </c>
      <c r="F224" s="8">
        <v>72.5</v>
      </c>
      <c r="G224" s="7">
        <f t="shared" si="3"/>
        <v>2.726484103877367E-2</v>
      </c>
    </row>
    <row r="225" spans="1:7" ht="15.6" thickBot="1" x14ac:dyDescent="0.3">
      <c r="A225" s="6">
        <v>44450</v>
      </c>
      <c r="B225" s="7">
        <v>72.75</v>
      </c>
      <c r="C225" s="7">
        <v>75.5</v>
      </c>
      <c r="D225" s="7">
        <v>72.349997999999999</v>
      </c>
      <c r="E225" s="7">
        <v>74.349997999999999</v>
      </c>
      <c r="F225" s="8">
        <v>74.349997999999999</v>
      </c>
      <c r="G225" s="7">
        <f t="shared" si="3"/>
        <v>2.5197084145736379E-2</v>
      </c>
    </row>
    <row r="226" spans="1:7" ht="15.6" thickBot="1" x14ac:dyDescent="0.3">
      <c r="A226" s="6">
        <v>44480</v>
      </c>
      <c r="B226" s="7">
        <v>74.400002000000001</v>
      </c>
      <c r="C226" s="7">
        <v>75.699996999999996</v>
      </c>
      <c r="D226" s="7">
        <v>73.300003000000004</v>
      </c>
      <c r="E226" s="7">
        <v>73.5</v>
      </c>
      <c r="F226" s="8">
        <v>73.5</v>
      </c>
      <c r="G226" s="7">
        <f t="shared" si="3"/>
        <v>-1.1498239787574464E-2</v>
      </c>
    </row>
    <row r="227" spans="1:7" ht="15.6" thickBot="1" x14ac:dyDescent="0.3">
      <c r="A227" s="6">
        <v>44511</v>
      </c>
      <c r="B227" s="7">
        <v>73.800003000000004</v>
      </c>
      <c r="C227" s="7">
        <v>74.300003000000004</v>
      </c>
      <c r="D227" s="7">
        <v>72.300003000000004</v>
      </c>
      <c r="E227" s="7">
        <v>73.199996999999996</v>
      </c>
      <c r="F227" s="8">
        <v>73.199996999999996</v>
      </c>
      <c r="G227" s="7">
        <f t="shared" si="3"/>
        <v>-4.0900262351325741E-3</v>
      </c>
    </row>
    <row r="228" spans="1:7" ht="15.6" thickBot="1" x14ac:dyDescent="0.3">
      <c r="A228" s="6">
        <v>44541</v>
      </c>
      <c r="B228" s="7">
        <v>73.25</v>
      </c>
      <c r="C228" s="7">
        <v>76</v>
      </c>
      <c r="D228" s="7">
        <v>72.599997999999999</v>
      </c>
      <c r="E228" s="7">
        <v>74</v>
      </c>
      <c r="F228" s="8">
        <v>74</v>
      </c>
      <c r="G228" s="7">
        <f t="shared" si="3"/>
        <v>1.0869713220511425E-2</v>
      </c>
    </row>
    <row r="229" spans="1:7" ht="15.6" thickBot="1" x14ac:dyDescent="0.3">
      <c r="A229" s="18" t="s">
        <v>149</v>
      </c>
      <c r="B229" s="7">
        <v>73</v>
      </c>
      <c r="C229" s="7">
        <v>74.349997999999999</v>
      </c>
      <c r="D229" s="7">
        <v>70.699996999999996</v>
      </c>
      <c r="E229" s="7">
        <v>71.25</v>
      </c>
      <c r="F229" s="8">
        <v>71.25</v>
      </c>
      <c r="G229" s="7">
        <f t="shared" si="3"/>
        <v>-3.7870274055409853E-2</v>
      </c>
    </row>
    <row r="230" spans="1:7" ht="15.6" thickBot="1" x14ac:dyDescent="0.3">
      <c r="A230" s="18" t="s">
        <v>150</v>
      </c>
      <c r="B230" s="7">
        <v>72.5</v>
      </c>
      <c r="C230" s="7">
        <v>79.400002000000001</v>
      </c>
      <c r="D230" s="7">
        <v>71.5</v>
      </c>
      <c r="E230" s="7">
        <v>78.150002000000001</v>
      </c>
      <c r="F230" s="8">
        <v>78.150002000000001</v>
      </c>
      <c r="G230" s="7">
        <f t="shared" si="3"/>
        <v>9.2435263310536031E-2</v>
      </c>
    </row>
    <row r="231" spans="1:7" ht="15.6" thickBot="1" x14ac:dyDescent="0.3">
      <c r="A231" s="18" t="s">
        <v>151</v>
      </c>
      <c r="B231" s="7">
        <v>78.900002000000001</v>
      </c>
      <c r="C231" s="7">
        <v>79.349997999999999</v>
      </c>
      <c r="D231" s="7">
        <v>76.099997999999999</v>
      </c>
      <c r="E231" s="7">
        <v>78.099997999999999</v>
      </c>
      <c r="F231" s="8">
        <v>78.099997999999999</v>
      </c>
      <c r="G231" s="7">
        <f t="shared" si="3"/>
        <v>-6.4005122185062315E-4</v>
      </c>
    </row>
    <row r="232" spans="1:7" ht="15.6" thickBot="1" x14ac:dyDescent="0.3">
      <c r="A232" s="18" t="s">
        <v>152</v>
      </c>
      <c r="B232" s="7">
        <v>77.949996999999996</v>
      </c>
      <c r="C232" s="7">
        <v>78.599997999999999</v>
      </c>
      <c r="D232" s="7">
        <v>74.5</v>
      </c>
      <c r="E232" s="7">
        <v>77.400002000000001</v>
      </c>
      <c r="F232" s="8">
        <v>77.400002000000001</v>
      </c>
      <c r="G232" s="7">
        <f t="shared" si="3"/>
        <v>-9.003224801970881E-3</v>
      </c>
    </row>
    <row r="233" spans="1:7" ht="15.6" thickBot="1" x14ac:dyDescent="0.3">
      <c r="A233" s="18" t="s">
        <v>153</v>
      </c>
      <c r="B233" s="7">
        <v>77.75</v>
      </c>
      <c r="C233" s="7">
        <v>80.099997999999999</v>
      </c>
      <c r="D233" s="7">
        <v>75.599997999999999</v>
      </c>
      <c r="E233" s="7">
        <v>78.5</v>
      </c>
      <c r="F233" s="8">
        <v>78.5</v>
      </c>
      <c r="G233" s="7">
        <f t="shared" si="3"/>
        <v>1.4111818352888283E-2</v>
      </c>
    </row>
    <row r="234" spans="1:7" ht="15.6" thickBot="1" x14ac:dyDescent="0.3">
      <c r="A234" s="18" t="s">
        <v>154</v>
      </c>
      <c r="B234" s="7">
        <v>79.900002000000001</v>
      </c>
      <c r="C234" s="7">
        <v>85.150002000000001</v>
      </c>
      <c r="D234" s="7">
        <v>77.699996999999996</v>
      </c>
      <c r="E234" s="7">
        <v>84.449996999999996</v>
      </c>
      <c r="F234" s="8">
        <v>84.449996999999996</v>
      </c>
      <c r="G234" s="7">
        <f t="shared" si="3"/>
        <v>7.306098294146704E-2</v>
      </c>
    </row>
    <row r="235" spans="1:7" ht="15.6" thickBot="1" x14ac:dyDescent="0.3">
      <c r="A235" s="18" t="s">
        <v>155</v>
      </c>
      <c r="B235" s="7">
        <v>85.150002000000001</v>
      </c>
      <c r="C235" s="7">
        <v>87.300003000000004</v>
      </c>
      <c r="D235" s="7">
        <v>81.550003000000004</v>
      </c>
      <c r="E235" s="7">
        <v>82.849997999999999</v>
      </c>
      <c r="F235" s="8">
        <v>82.849997999999999</v>
      </c>
      <c r="G235" s="7">
        <f t="shared" si="3"/>
        <v>-1.9127887997270113E-2</v>
      </c>
    </row>
    <row r="236" spans="1:7" ht="15.6" thickBot="1" x14ac:dyDescent="0.3">
      <c r="A236" s="18" t="s">
        <v>156</v>
      </c>
      <c r="B236" s="7">
        <v>82.5</v>
      </c>
      <c r="C236" s="7">
        <v>83.400002000000001</v>
      </c>
      <c r="D236" s="7">
        <v>80.300003000000004</v>
      </c>
      <c r="E236" s="7">
        <v>80.900002000000001</v>
      </c>
      <c r="F236" s="8">
        <v>80.900002000000001</v>
      </c>
      <c r="G236" s="7">
        <f t="shared" si="3"/>
        <v>-2.3817870946235033E-2</v>
      </c>
    </row>
    <row r="237" spans="1:7" ht="15.6" thickBot="1" x14ac:dyDescent="0.3">
      <c r="A237" s="18" t="s">
        <v>157</v>
      </c>
      <c r="B237" s="7">
        <v>78.25</v>
      </c>
      <c r="C237" s="7">
        <v>79.400002000000001</v>
      </c>
      <c r="D237" s="7">
        <v>74.25</v>
      </c>
      <c r="E237" s="7">
        <v>75.449996999999996</v>
      </c>
      <c r="F237" s="8">
        <v>75.449996999999996</v>
      </c>
      <c r="G237" s="7">
        <f t="shared" si="3"/>
        <v>-6.9743703333898954E-2</v>
      </c>
    </row>
    <row r="238" spans="1:7" ht="15.6" thickBot="1" x14ac:dyDescent="0.3">
      <c r="A238" s="18" t="s">
        <v>158</v>
      </c>
      <c r="B238" s="7">
        <v>72.099997999999999</v>
      </c>
      <c r="C238" s="7">
        <v>73</v>
      </c>
      <c r="D238" s="7">
        <v>69.5</v>
      </c>
      <c r="E238" s="7">
        <v>70.75</v>
      </c>
      <c r="F238" s="8">
        <v>70.75</v>
      </c>
      <c r="G238" s="7">
        <f t="shared" si="3"/>
        <v>-6.4317608929078604E-2</v>
      </c>
    </row>
    <row r="239" spans="1:7" ht="15.6" thickBot="1" x14ac:dyDescent="0.3">
      <c r="A239" s="18" t="s">
        <v>159</v>
      </c>
      <c r="B239" s="7">
        <v>70.099997999999999</v>
      </c>
      <c r="C239" s="7">
        <v>73.25</v>
      </c>
      <c r="D239" s="7">
        <v>69.050003000000004</v>
      </c>
      <c r="E239" s="7">
        <v>70.099997999999999</v>
      </c>
      <c r="F239" s="8">
        <v>70.099997999999999</v>
      </c>
      <c r="G239" s="7">
        <f t="shared" si="3"/>
        <v>-9.2297710134734492E-3</v>
      </c>
    </row>
    <row r="240" spans="1:7" ht="15.6" thickBot="1" x14ac:dyDescent="0.3">
      <c r="A240" s="6">
        <v>44208</v>
      </c>
      <c r="B240" s="7">
        <v>70.949996999999996</v>
      </c>
      <c r="C240" s="7">
        <v>72.150002000000001</v>
      </c>
      <c r="D240" s="7">
        <v>69.25</v>
      </c>
      <c r="E240" s="7">
        <v>71.150002000000001</v>
      </c>
      <c r="F240" s="8">
        <v>71.150002000000001</v>
      </c>
      <c r="G240" s="7">
        <f t="shared" si="3"/>
        <v>1.4867587135614913E-2</v>
      </c>
    </row>
    <row r="241" spans="1:7" ht="15.6" thickBot="1" x14ac:dyDescent="0.3">
      <c r="A241" s="6">
        <v>44239</v>
      </c>
      <c r="B241" s="7">
        <v>71.199996999999996</v>
      </c>
      <c r="C241" s="7">
        <v>72.400002000000001</v>
      </c>
      <c r="D241" s="7">
        <v>70.199996999999996</v>
      </c>
      <c r="E241" s="7">
        <v>71.400002000000001</v>
      </c>
      <c r="F241" s="8">
        <v>71.400002000000001</v>
      </c>
      <c r="G241" s="7">
        <f t="shared" si="3"/>
        <v>3.5075447112541723E-3</v>
      </c>
    </row>
    <row r="242" spans="1:7" ht="15.6" thickBot="1" x14ac:dyDescent="0.3">
      <c r="A242" s="6">
        <v>44267</v>
      </c>
      <c r="B242" s="7">
        <v>71.400002000000001</v>
      </c>
      <c r="C242" s="7">
        <v>72.25</v>
      </c>
      <c r="D242" s="7">
        <v>70.199996999999996</v>
      </c>
      <c r="E242" s="7">
        <v>71.300003000000004</v>
      </c>
      <c r="F242" s="8">
        <v>71.300003000000004</v>
      </c>
      <c r="G242" s="7">
        <f t="shared" si="3"/>
        <v>-1.4015278607570237E-3</v>
      </c>
    </row>
    <row r="243" spans="1:7" ht="15.6" thickBot="1" x14ac:dyDescent="0.3">
      <c r="A243" s="6">
        <v>44359</v>
      </c>
      <c r="B243" s="7">
        <v>70.849997999999999</v>
      </c>
      <c r="C243" s="7">
        <v>71.699996999999996</v>
      </c>
      <c r="D243" s="7">
        <v>68.099997999999999</v>
      </c>
      <c r="E243" s="7">
        <v>68.849997999999999</v>
      </c>
      <c r="F243" s="8">
        <v>68.849997999999999</v>
      </c>
      <c r="G243" s="7">
        <f t="shared" si="3"/>
        <v>-3.496617336997878E-2</v>
      </c>
    </row>
    <row r="244" spans="1:7" ht="15.6" thickBot="1" x14ac:dyDescent="0.3">
      <c r="A244" s="6">
        <v>44389</v>
      </c>
      <c r="B244" s="7">
        <v>69.400002000000001</v>
      </c>
      <c r="C244" s="7">
        <v>70.349997999999999</v>
      </c>
      <c r="D244" s="7">
        <v>67.849997999999999</v>
      </c>
      <c r="E244" s="7">
        <v>68.449996999999996</v>
      </c>
      <c r="F244" s="8">
        <v>68.449996999999996</v>
      </c>
      <c r="G244" s="7">
        <f t="shared" si="3"/>
        <v>-5.8266882191614234E-3</v>
      </c>
    </row>
    <row r="245" spans="1:7" ht="15.6" thickBot="1" x14ac:dyDescent="0.3">
      <c r="A245" s="6">
        <v>44420</v>
      </c>
      <c r="B245" s="7">
        <v>66.150002000000001</v>
      </c>
      <c r="C245" s="7">
        <v>69.300003000000004</v>
      </c>
      <c r="D245" s="7">
        <v>66.150002000000001</v>
      </c>
      <c r="E245" s="7">
        <v>67.75</v>
      </c>
      <c r="F245" s="8">
        <v>67.75</v>
      </c>
      <c r="G245" s="7">
        <f t="shared" si="3"/>
        <v>-1.0279048147035248E-2</v>
      </c>
    </row>
    <row r="246" spans="1:7" ht="15.6" thickBot="1" x14ac:dyDescent="0.3">
      <c r="A246" s="6">
        <v>44451</v>
      </c>
      <c r="B246" s="7">
        <v>68</v>
      </c>
      <c r="C246" s="7">
        <v>71.650002000000001</v>
      </c>
      <c r="D246" s="7">
        <v>68</v>
      </c>
      <c r="E246" s="7">
        <v>70.449996999999996</v>
      </c>
      <c r="F246" s="8">
        <v>70.449996999999996</v>
      </c>
      <c r="G246" s="7">
        <f t="shared" si="3"/>
        <v>3.9078736001485405E-2</v>
      </c>
    </row>
    <row r="247" spans="1:7" ht="15.6" thickBot="1" x14ac:dyDescent="0.3">
      <c r="A247" s="11">
        <v>44481</v>
      </c>
      <c r="B247" s="12">
        <v>69.849997999999999</v>
      </c>
      <c r="C247" s="12">
        <v>70.75</v>
      </c>
      <c r="D247" s="12">
        <v>69.099997999999999</v>
      </c>
      <c r="E247" s="12">
        <v>70.349997999999999</v>
      </c>
      <c r="F247" s="13">
        <v>70.349997999999999</v>
      </c>
      <c r="G247" s="7">
        <f t="shared" si="3"/>
        <v>-1.4204406301802561E-3</v>
      </c>
    </row>
  </sheetData>
  <mergeCells count="12">
    <mergeCell ref="M22:M24"/>
    <mergeCell ref="I7:L9"/>
    <mergeCell ref="I10:L12"/>
    <mergeCell ref="I13:L15"/>
    <mergeCell ref="I16:L18"/>
    <mergeCell ref="I19:L21"/>
    <mergeCell ref="I22:L24"/>
    <mergeCell ref="M7:M9"/>
    <mergeCell ref="M10:M12"/>
    <mergeCell ref="M13:M15"/>
    <mergeCell ref="M16:M18"/>
    <mergeCell ref="M19:M2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715AC-B9B1-47D5-892E-4B1B9F134590}">
  <dimension ref="A1:Z1000"/>
  <sheetViews>
    <sheetView workbookViewId="0">
      <selection activeCell="F5" sqref="F5:Q21"/>
    </sheetView>
  </sheetViews>
  <sheetFormatPr defaultRowHeight="13.8" x14ac:dyDescent="0.25"/>
  <cols>
    <col min="1" max="1" width="26.5546875" style="59" customWidth="1"/>
    <col min="2" max="2" width="18" style="59" customWidth="1"/>
    <col min="3" max="16384" width="8.88671875" style="59"/>
  </cols>
  <sheetData>
    <row r="1" spans="1:26" ht="14.4" thickBot="1" x14ac:dyDescent="0.3">
      <c r="A1" s="55" t="s">
        <v>165</v>
      </c>
      <c r="B1" s="56">
        <v>0.05</v>
      </c>
      <c r="C1" s="25"/>
      <c r="D1" s="57"/>
      <c r="E1" s="58"/>
      <c r="F1" s="58"/>
      <c r="G1" s="58"/>
      <c r="H1" s="58"/>
      <c r="I1" s="58"/>
      <c r="J1" s="58"/>
      <c r="K1" s="25"/>
      <c r="L1" s="25"/>
      <c r="M1" s="25"/>
      <c r="N1" s="25"/>
      <c r="O1" s="25"/>
      <c r="P1" s="25"/>
      <c r="Q1" s="25"/>
      <c r="R1" s="25"/>
      <c r="S1" s="25"/>
      <c r="T1" s="25"/>
      <c r="U1" s="25"/>
      <c r="V1" s="25"/>
      <c r="W1" s="25"/>
      <c r="X1" s="25"/>
      <c r="Y1" s="25"/>
      <c r="Z1" s="25"/>
    </row>
    <row r="2" spans="1:26" ht="14.4" thickBot="1" x14ac:dyDescent="0.3">
      <c r="A2" s="25"/>
      <c r="B2" s="25"/>
      <c r="C2" s="25"/>
      <c r="D2" s="25"/>
      <c r="E2" s="25"/>
      <c r="F2" s="25"/>
      <c r="G2" s="25"/>
      <c r="H2" s="25"/>
      <c r="I2" s="25"/>
      <c r="J2" s="25"/>
      <c r="K2" s="25"/>
      <c r="L2" s="25"/>
      <c r="M2" s="25"/>
      <c r="N2" s="25"/>
      <c r="O2" s="25"/>
      <c r="P2" s="25"/>
      <c r="Q2" s="25"/>
      <c r="R2" s="25"/>
      <c r="S2" s="25"/>
      <c r="T2" s="25"/>
      <c r="U2" s="25"/>
      <c r="V2" s="25"/>
      <c r="W2" s="25"/>
      <c r="X2" s="25"/>
      <c r="Y2" s="25"/>
      <c r="Z2" s="25"/>
    </row>
    <row r="3" spans="1:26" ht="14.4" thickBot="1" x14ac:dyDescent="0.3">
      <c r="A3" s="60" t="s">
        <v>166</v>
      </c>
      <c r="B3" s="25"/>
      <c r="C3" s="25"/>
      <c r="D3" s="25"/>
      <c r="E3" s="25"/>
      <c r="F3" s="25"/>
      <c r="G3" s="25"/>
      <c r="H3" s="25"/>
      <c r="I3" s="25"/>
      <c r="J3" s="25"/>
      <c r="K3" s="25"/>
      <c r="L3" s="25"/>
      <c r="M3" s="25"/>
      <c r="N3" s="25"/>
      <c r="O3" s="25"/>
      <c r="P3" s="25"/>
      <c r="Q3" s="25"/>
      <c r="R3" s="25"/>
      <c r="S3" s="25"/>
      <c r="T3" s="25"/>
      <c r="U3" s="25"/>
      <c r="V3" s="25"/>
      <c r="W3" s="25"/>
      <c r="X3" s="25"/>
      <c r="Y3" s="25"/>
      <c r="Z3" s="25"/>
    </row>
    <row r="4" spans="1:26" ht="14.4" thickBot="1" x14ac:dyDescent="0.3">
      <c r="A4" s="25"/>
      <c r="B4" s="25"/>
      <c r="C4" s="25"/>
      <c r="D4" s="25"/>
      <c r="E4" s="25"/>
      <c r="F4" s="61" t="s">
        <v>167</v>
      </c>
      <c r="G4" s="62"/>
      <c r="H4" s="62"/>
      <c r="I4" s="62"/>
      <c r="J4" s="62"/>
      <c r="K4" s="62"/>
      <c r="L4" s="62"/>
      <c r="M4" s="62"/>
      <c r="N4" s="62"/>
      <c r="O4" s="62"/>
      <c r="P4" s="62"/>
      <c r="Q4" s="62"/>
      <c r="R4" s="25"/>
      <c r="S4" s="25"/>
      <c r="T4" s="25"/>
      <c r="U4" s="25"/>
      <c r="V4" s="25"/>
      <c r="W4" s="25"/>
      <c r="X4" s="25"/>
      <c r="Y4" s="25"/>
      <c r="Z4" s="25"/>
    </row>
    <row r="5" spans="1:26" ht="15" customHeight="1" thickBot="1" x14ac:dyDescent="0.3">
      <c r="A5" s="63" t="s">
        <v>168</v>
      </c>
      <c r="B5" s="64">
        <v>4.2000000000000002E-4</v>
      </c>
      <c r="C5" s="25"/>
      <c r="D5" s="25"/>
      <c r="E5" s="25"/>
      <c r="F5" s="94" t="s">
        <v>190</v>
      </c>
      <c r="G5" s="95"/>
      <c r="H5" s="95"/>
      <c r="I5" s="95"/>
      <c r="J5" s="95"/>
      <c r="K5" s="95"/>
      <c r="L5" s="95"/>
      <c r="M5" s="95"/>
      <c r="N5" s="95"/>
      <c r="O5" s="95"/>
      <c r="P5" s="95"/>
      <c r="Q5" s="96"/>
      <c r="R5" s="25"/>
      <c r="S5" s="25"/>
      <c r="T5" s="25"/>
      <c r="U5" s="25"/>
      <c r="V5" s="25"/>
      <c r="W5" s="25"/>
      <c r="X5" s="25"/>
      <c r="Y5" s="25"/>
      <c r="Z5" s="25"/>
    </row>
    <row r="6" spans="1:26" ht="15" customHeight="1" thickBot="1" x14ac:dyDescent="0.3">
      <c r="A6" s="65" t="s">
        <v>169</v>
      </c>
      <c r="B6" s="64">
        <f>SQRT(0.000231)</f>
        <v>1.5198684153570664E-2</v>
      </c>
      <c r="C6" s="25"/>
      <c r="D6" s="25"/>
      <c r="E6" s="25"/>
      <c r="F6" s="97"/>
      <c r="G6" s="98"/>
      <c r="H6" s="98"/>
      <c r="I6" s="98"/>
      <c r="J6" s="98"/>
      <c r="K6" s="98"/>
      <c r="L6" s="98"/>
      <c r="M6" s="98"/>
      <c r="N6" s="98"/>
      <c r="O6" s="98"/>
      <c r="P6" s="98"/>
      <c r="Q6" s="99"/>
      <c r="R6" s="25"/>
      <c r="S6" s="25"/>
      <c r="T6" s="25"/>
      <c r="U6" s="25"/>
      <c r="V6" s="25"/>
      <c r="W6" s="25"/>
      <c r="X6" s="25"/>
      <c r="Y6" s="25"/>
      <c r="Z6" s="25"/>
    </row>
    <row r="7" spans="1:26" ht="15" customHeight="1" thickBot="1" x14ac:dyDescent="0.3">
      <c r="A7" s="63" t="s">
        <v>170</v>
      </c>
      <c r="B7" s="66" t="str">
        <f>ROUND((B5-B1)/B6,3)&amp;":1"</f>
        <v>-3.262:1</v>
      </c>
      <c r="C7" s="25"/>
      <c r="D7" s="25"/>
      <c r="E7" s="25"/>
      <c r="F7" s="97"/>
      <c r="G7" s="98"/>
      <c r="H7" s="98"/>
      <c r="I7" s="98"/>
      <c r="J7" s="98"/>
      <c r="K7" s="98"/>
      <c r="L7" s="98"/>
      <c r="M7" s="98"/>
      <c r="N7" s="98"/>
      <c r="O7" s="98"/>
      <c r="P7" s="98"/>
      <c r="Q7" s="99"/>
      <c r="R7" s="25"/>
      <c r="S7" s="25"/>
      <c r="T7" s="25"/>
      <c r="U7" s="25"/>
      <c r="V7" s="25"/>
      <c r="W7" s="25"/>
      <c r="X7" s="25"/>
      <c r="Y7" s="25"/>
      <c r="Z7" s="25"/>
    </row>
    <row r="8" spans="1:26" ht="14.4" thickBot="1" x14ac:dyDescent="0.3">
      <c r="A8" s="25"/>
      <c r="B8" s="25"/>
      <c r="C8" s="25"/>
      <c r="D8" s="25"/>
      <c r="E8" s="25"/>
      <c r="F8" s="97"/>
      <c r="G8" s="98"/>
      <c r="H8" s="98"/>
      <c r="I8" s="98"/>
      <c r="J8" s="98"/>
      <c r="K8" s="98"/>
      <c r="L8" s="98"/>
      <c r="M8" s="98"/>
      <c r="N8" s="98"/>
      <c r="O8" s="98"/>
      <c r="P8" s="98"/>
      <c r="Q8" s="99"/>
      <c r="R8" s="25"/>
      <c r="S8" s="25"/>
      <c r="T8" s="25"/>
      <c r="U8" s="25"/>
      <c r="V8" s="25"/>
      <c r="W8" s="25"/>
      <c r="X8" s="25"/>
      <c r="Y8" s="25"/>
      <c r="Z8" s="25"/>
    </row>
    <row r="9" spans="1:26" ht="14.4" thickBot="1" x14ac:dyDescent="0.3">
      <c r="A9" s="60" t="s">
        <v>171</v>
      </c>
      <c r="B9" s="25"/>
      <c r="C9" s="25"/>
      <c r="D9" s="25"/>
      <c r="E9" s="25"/>
      <c r="F9" s="97"/>
      <c r="G9" s="98"/>
      <c r="H9" s="98"/>
      <c r="I9" s="98"/>
      <c r="J9" s="98"/>
      <c r="K9" s="98"/>
      <c r="L9" s="98"/>
      <c r="M9" s="98"/>
      <c r="N9" s="98"/>
      <c r="O9" s="98"/>
      <c r="P9" s="98"/>
      <c r="Q9" s="99"/>
      <c r="R9" s="25"/>
      <c r="S9" s="25"/>
      <c r="T9" s="25"/>
      <c r="U9" s="25"/>
      <c r="V9" s="25"/>
      <c r="W9" s="25"/>
      <c r="X9" s="25"/>
      <c r="Y9" s="25"/>
      <c r="Z9" s="25"/>
    </row>
    <row r="10" spans="1:26" ht="14.4" thickBot="1" x14ac:dyDescent="0.3">
      <c r="A10" s="25"/>
      <c r="B10" s="25"/>
      <c r="C10" s="25"/>
      <c r="D10" s="25"/>
      <c r="E10" s="25"/>
      <c r="F10" s="97"/>
      <c r="G10" s="98"/>
      <c r="H10" s="98"/>
      <c r="I10" s="98"/>
      <c r="J10" s="98"/>
      <c r="K10" s="98"/>
      <c r="L10" s="98"/>
      <c r="M10" s="98"/>
      <c r="N10" s="98"/>
      <c r="O10" s="98"/>
      <c r="P10" s="98"/>
      <c r="Q10" s="99"/>
      <c r="R10" s="25"/>
      <c r="S10" s="25"/>
      <c r="T10" s="25"/>
      <c r="U10" s="25"/>
      <c r="V10" s="25"/>
      <c r="W10" s="25"/>
      <c r="X10" s="25"/>
      <c r="Y10" s="25"/>
      <c r="Z10" s="25"/>
    </row>
    <row r="11" spans="1:26" ht="14.4" thickBot="1" x14ac:dyDescent="0.3">
      <c r="A11" s="63" t="s">
        <v>168</v>
      </c>
      <c r="B11" s="64">
        <v>1.5E-3</v>
      </c>
      <c r="C11" s="25"/>
      <c r="D11" s="25"/>
      <c r="E11" s="25"/>
      <c r="F11" s="97"/>
      <c r="G11" s="98"/>
      <c r="H11" s="98"/>
      <c r="I11" s="98"/>
      <c r="J11" s="98"/>
      <c r="K11" s="98"/>
      <c r="L11" s="98"/>
      <c r="M11" s="98"/>
      <c r="N11" s="98"/>
      <c r="O11" s="98"/>
      <c r="P11" s="98"/>
      <c r="Q11" s="99"/>
      <c r="R11" s="25"/>
      <c r="S11" s="25"/>
      <c r="T11" s="25"/>
      <c r="U11" s="25"/>
      <c r="V11" s="25"/>
      <c r="W11" s="25"/>
      <c r="X11" s="25"/>
      <c r="Y11" s="25"/>
      <c r="Z11" s="25"/>
    </row>
    <row r="12" spans="1:26" ht="14.4" thickBot="1" x14ac:dyDescent="0.3">
      <c r="A12" s="65" t="s">
        <v>169</v>
      </c>
      <c r="B12" s="64">
        <f>SQRT(0.000544)</f>
        <v>2.3323807579381201E-2</v>
      </c>
      <c r="C12" s="25"/>
      <c r="D12" s="25"/>
      <c r="E12" s="25"/>
      <c r="F12" s="97"/>
      <c r="G12" s="98"/>
      <c r="H12" s="98"/>
      <c r="I12" s="98"/>
      <c r="J12" s="98"/>
      <c r="K12" s="98"/>
      <c r="L12" s="98"/>
      <c r="M12" s="98"/>
      <c r="N12" s="98"/>
      <c r="O12" s="98"/>
      <c r="P12" s="98"/>
      <c r="Q12" s="99"/>
      <c r="R12" s="25"/>
      <c r="S12" s="25"/>
      <c r="T12" s="25"/>
      <c r="U12" s="25"/>
      <c r="V12" s="25"/>
      <c r="W12" s="25"/>
      <c r="X12" s="25"/>
      <c r="Y12" s="25"/>
      <c r="Z12" s="25"/>
    </row>
    <row r="13" spans="1:26" ht="14.4" thickBot="1" x14ac:dyDescent="0.3">
      <c r="A13" s="63" t="s">
        <v>170</v>
      </c>
      <c r="B13" s="66" t="str">
        <f>ROUND((B11-B1)/B12,3)&amp;":1"</f>
        <v>-2.079:1</v>
      </c>
      <c r="C13" s="25"/>
      <c r="D13" s="25"/>
      <c r="E13" s="25"/>
      <c r="F13" s="97"/>
      <c r="G13" s="98"/>
      <c r="H13" s="98"/>
      <c r="I13" s="98"/>
      <c r="J13" s="98"/>
      <c r="K13" s="98"/>
      <c r="L13" s="98"/>
      <c r="M13" s="98"/>
      <c r="N13" s="98"/>
      <c r="O13" s="98"/>
      <c r="P13" s="98"/>
      <c r="Q13" s="99"/>
      <c r="R13" s="25"/>
      <c r="S13" s="25"/>
      <c r="T13" s="25"/>
      <c r="U13" s="25"/>
      <c r="V13" s="25"/>
      <c r="W13" s="25"/>
      <c r="X13" s="25"/>
      <c r="Y13" s="25"/>
      <c r="Z13" s="25"/>
    </row>
    <row r="14" spans="1:26" ht="14.4" thickBot="1" x14ac:dyDescent="0.3">
      <c r="A14" s="25"/>
      <c r="B14" s="25"/>
      <c r="C14" s="25"/>
      <c r="D14" s="25"/>
      <c r="E14" s="25"/>
      <c r="F14" s="97"/>
      <c r="G14" s="98"/>
      <c r="H14" s="98"/>
      <c r="I14" s="98"/>
      <c r="J14" s="98"/>
      <c r="K14" s="98"/>
      <c r="L14" s="98"/>
      <c r="M14" s="98"/>
      <c r="N14" s="98"/>
      <c r="O14" s="98"/>
      <c r="P14" s="98"/>
      <c r="Q14" s="99"/>
      <c r="R14" s="25"/>
      <c r="S14" s="25"/>
      <c r="T14" s="25"/>
      <c r="U14" s="25"/>
      <c r="V14" s="25"/>
      <c r="W14" s="25"/>
      <c r="X14" s="25"/>
      <c r="Y14" s="25"/>
      <c r="Z14" s="25"/>
    </row>
    <row r="15" spans="1:26" ht="14.4" thickBot="1" x14ac:dyDescent="0.3">
      <c r="A15" s="60" t="s">
        <v>172</v>
      </c>
      <c r="B15" s="25"/>
      <c r="C15" s="25"/>
      <c r="D15" s="25"/>
      <c r="E15" s="25"/>
      <c r="F15" s="97"/>
      <c r="G15" s="98"/>
      <c r="H15" s="98"/>
      <c r="I15" s="98"/>
      <c r="J15" s="98"/>
      <c r="K15" s="98"/>
      <c r="L15" s="98"/>
      <c r="M15" s="98"/>
      <c r="N15" s="98"/>
      <c r="O15" s="98"/>
      <c r="P15" s="98"/>
      <c r="Q15" s="99"/>
      <c r="R15" s="25"/>
      <c r="S15" s="25"/>
      <c r="T15" s="25"/>
      <c r="U15" s="25"/>
      <c r="V15" s="25"/>
      <c r="W15" s="25"/>
      <c r="X15" s="25"/>
      <c r="Y15" s="25"/>
      <c r="Z15" s="25"/>
    </row>
    <row r="16" spans="1:26" ht="14.4" thickBot="1" x14ac:dyDescent="0.3">
      <c r="A16" s="25"/>
      <c r="B16" s="25"/>
      <c r="C16" s="25"/>
      <c r="D16" s="25"/>
      <c r="E16" s="25"/>
      <c r="F16" s="97"/>
      <c r="G16" s="98"/>
      <c r="H16" s="98"/>
      <c r="I16" s="98"/>
      <c r="J16" s="98"/>
      <c r="K16" s="98"/>
      <c r="L16" s="98"/>
      <c r="M16" s="98"/>
      <c r="N16" s="98"/>
      <c r="O16" s="98"/>
      <c r="P16" s="98"/>
      <c r="Q16" s="99"/>
      <c r="R16" s="25"/>
      <c r="S16" s="25"/>
      <c r="T16" s="25"/>
      <c r="U16" s="25"/>
      <c r="V16" s="25"/>
      <c r="W16" s="25"/>
      <c r="X16" s="25"/>
      <c r="Y16" s="25"/>
      <c r="Z16" s="25"/>
    </row>
    <row r="17" spans="1:26" ht="14.4" thickBot="1" x14ac:dyDescent="0.3">
      <c r="A17" s="63" t="s">
        <v>168</v>
      </c>
      <c r="B17" s="67">
        <v>-1.5E-3</v>
      </c>
      <c r="C17" s="25"/>
      <c r="D17" s="25"/>
      <c r="E17" s="25"/>
      <c r="F17" s="97"/>
      <c r="G17" s="98"/>
      <c r="H17" s="98"/>
      <c r="I17" s="98"/>
      <c r="J17" s="98"/>
      <c r="K17" s="98"/>
      <c r="L17" s="98"/>
      <c r="M17" s="98"/>
      <c r="N17" s="98"/>
      <c r="O17" s="98"/>
      <c r="P17" s="98"/>
      <c r="Q17" s="99"/>
      <c r="R17" s="25"/>
      <c r="S17" s="25"/>
      <c r="T17" s="25"/>
      <c r="U17" s="25"/>
      <c r="V17" s="25"/>
      <c r="W17" s="25"/>
      <c r="X17" s="25"/>
      <c r="Y17" s="25"/>
      <c r="Z17" s="25"/>
    </row>
    <row r="18" spans="1:26" ht="14.4" thickBot="1" x14ac:dyDescent="0.3">
      <c r="A18" s="65" t="s">
        <v>169</v>
      </c>
      <c r="B18" s="67">
        <f>SQRT(0.000723)</f>
        <v>2.6888659319497504E-2</v>
      </c>
      <c r="C18" s="25"/>
      <c r="D18" s="25"/>
      <c r="E18" s="25"/>
      <c r="F18" s="97"/>
      <c r="G18" s="98"/>
      <c r="H18" s="98"/>
      <c r="I18" s="98"/>
      <c r="J18" s="98"/>
      <c r="K18" s="98"/>
      <c r="L18" s="98"/>
      <c r="M18" s="98"/>
      <c r="N18" s="98"/>
      <c r="O18" s="98"/>
      <c r="P18" s="98"/>
      <c r="Q18" s="99"/>
      <c r="R18" s="25"/>
      <c r="S18" s="25"/>
      <c r="T18" s="25"/>
      <c r="U18" s="25"/>
      <c r="V18" s="25"/>
      <c r="W18" s="25"/>
      <c r="X18" s="25"/>
      <c r="Y18" s="25"/>
      <c r="Z18" s="25"/>
    </row>
    <row r="19" spans="1:26" ht="14.4" thickBot="1" x14ac:dyDescent="0.3">
      <c r="A19" s="63" t="s">
        <v>170</v>
      </c>
      <c r="B19" s="66" t="str">
        <f>ROUND((B17-B1)/B18,3)&amp;":1"</f>
        <v>-1.915:1</v>
      </c>
      <c r="C19" s="25"/>
      <c r="D19" s="25"/>
      <c r="E19" s="25"/>
      <c r="F19" s="97"/>
      <c r="G19" s="98"/>
      <c r="H19" s="98"/>
      <c r="I19" s="98"/>
      <c r="J19" s="98"/>
      <c r="K19" s="98"/>
      <c r="L19" s="98"/>
      <c r="M19" s="98"/>
      <c r="N19" s="98"/>
      <c r="O19" s="98"/>
      <c r="P19" s="98"/>
      <c r="Q19" s="99"/>
      <c r="R19" s="25"/>
      <c r="S19" s="25"/>
      <c r="T19" s="25"/>
      <c r="U19" s="25"/>
      <c r="V19" s="25"/>
      <c r="W19" s="25"/>
      <c r="X19" s="25"/>
      <c r="Y19" s="25"/>
      <c r="Z19" s="25"/>
    </row>
    <row r="20" spans="1:26" ht="14.4" thickBot="1" x14ac:dyDescent="0.3">
      <c r="A20" s="25"/>
      <c r="B20" s="25"/>
      <c r="C20" s="25"/>
      <c r="D20" s="25"/>
      <c r="E20" s="25"/>
      <c r="F20" s="97"/>
      <c r="G20" s="98"/>
      <c r="H20" s="98"/>
      <c r="I20" s="98"/>
      <c r="J20" s="98"/>
      <c r="K20" s="98"/>
      <c r="L20" s="98"/>
      <c r="M20" s="98"/>
      <c r="N20" s="98"/>
      <c r="O20" s="98"/>
      <c r="P20" s="98"/>
      <c r="Q20" s="99"/>
      <c r="R20" s="25"/>
      <c r="S20" s="25"/>
      <c r="T20" s="25"/>
      <c r="U20" s="25"/>
      <c r="V20" s="25"/>
      <c r="W20" s="25"/>
      <c r="X20" s="25"/>
      <c r="Y20" s="25"/>
      <c r="Z20" s="25"/>
    </row>
    <row r="21" spans="1:26" ht="14.4" thickBot="1" x14ac:dyDescent="0.3">
      <c r="A21" s="25"/>
      <c r="B21" s="25"/>
      <c r="C21" s="25"/>
      <c r="D21" s="25"/>
      <c r="E21" s="25"/>
      <c r="F21" s="100"/>
      <c r="G21" s="101"/>
      <c r="H21" s="101"/>
      <c r="I21" s="101"/>
      <c r="J21" s="101"/>
      <c r="K21" s="101"/>
      <c r="L21" s="101"/>
      <c r="M21" s="101"/>
      <c r="N21" s="101"/>
      <c r="O21" s="101"/>
      <c r="P21" s="101"/>
      <c r="Q21" s="102"/>
      <c r="R21" s="25"/>
      <c r="S21" s="25"/>
      <c r="T21" s="25"/>
      <c r="U21" s="25"/>
      <c r="V21" s="25"/>
      <c r="W21" s="25"/>
      <c r="X21" s="25"/>
      <c r="Y21" s="25"/>
      <c r="Z21" s="25"/>
    </row>
    <row r="22" spans="1:26" ht="14.4" thickBot="1" x14ac:dyDescent="0.3">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ht="14.4" thickBot="1" x14ac:dyDescent="0.3">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ht="14.4" thickBot="1" x14ac:dyDescent="0.3">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ht="14.4" thickBot="1" x14ac:dyDescent="0.3">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14.4" thickBot="1" x14ac:dyDescent="0.3">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4.4" thickBot="1" x14ac:dyDescent="0.3">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ht="14.4" thickBot="1" x14ac:dyDescent="0.3">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4.4" thickBot="1" x14ac:dyDescent="0.3">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4.4" thickBot="1" x14ac:dyDescent="0.3">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4.4" thickBot="1" x14ac:dyDescent="0.3">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4.4" thickBot="1" x14ac:dyDescent="0.3">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4.4" thickBot="1" x14ac:dyDescent="0.3">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4.4" thickBot="1" x14ac:dyDescent="0.3">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4.4" thickBot="1" x14ac:dyDescent="0.3">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4.4" thickBot="1" x14ac:dyDescent="0.3">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4.4" thickBot="1" x14ac:dyDescent="0.3">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4.4" thickBot="1" x14ac:dyDescent="0.3">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4.4" thickBot="1" x14ac:dyDescent="0.3">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4.4" thickBot="1" x14ac:dyDescent="0.3">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4.4" thickBot="1" x14ac:dyDescent="0.3">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4.4" thickBot="1" x14ac:dyDescent="0.3">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4.4" thickBot="1" x14ac:dyDescent="0.3">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4.4" thickBot="1" x14ac:dyDescent="0.3">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4.4" thickBot="1" x14ac:dyDescent="0.3">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4.4" thickBot="1" x14ac:dyDescent="0.3">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4.4" thickBot="1" x14ac:dyDescent="0.3">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4.4" thickBot="1" x14ac:dyDescent="0.3">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4.4" thickBot="1" x14ac:dyDescent="0.3">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4.4" thickBot="1" x14ac:dyDescent="0.3">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4.4" thickBot="1" x14ac:dyDescent="0.3">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4.4" thickBot="1" x14ac:dyDescent="0.3">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4.4" thickBot="1" x14ac:dyDescent="0.3">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4.4" thickBot="1" x14ac:dyDescent="0.3">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4.4" thickBot="1" x14ac:dyDescent="0.3">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4.4" thickBot="1" x14ac:dyDescent="0.3">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4.4" thickBot="1" x14ac:dyDescent="0.3">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4.4" thickBot="1" x14ac:dyDescent="0.3">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4.4" thickBot="1" x14ac:dyDescent="0.3">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4.4" thickBot="1" x14ac:dyDescent="0.3">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4.4" thickBot="1" x14ac:dyDescent="0.3">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4.4" thickBot="1" x14ac:dyDescent="0.3">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4.4" thickBot="1" x14ac:dyDescent="0.3">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4.4" thickBot="1" x14ac:dyDescent="0.3">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4.4" thickBot="1" x14ac:dyDescent="0.3">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4.4" thickBot="1" x14ac:dyDescent="0.3">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4.4" thickBot="1" x14ac:dyDescent="0.3">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4.4" thickBot="1" x14ac:dyDescent="0.3">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4.4" thickBot="1" x14ac:dyDescent="0.3">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4.4" thickBot="1" x14ac:dyDescent="0.3">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4.4" thickBot="1" x14ac:dyDescent="0.3">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4.4" thickBot="1" x14ac:dyDescent="0.3">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4.4" thickBot="1" x14ac:dyDescent="0.3">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4.4" thickBot="1" x14ac:dyDescent="0.3">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4.4" thickBot="1" x14ac:dyDescent="0.3">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4.4" thickBot="1" x14ac:dyDescent="0.3">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4.4" thickBot="1" x14ac:dyDescent="0.3">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4.4" thickBot="1" x14ac:dyDescent="0.3">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4.4" thickBot="1" x14ac:dyDescent="0.3">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4.4" thickBot="1" x14ac:dyDescent="0.3">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4.4" thickBot="1" x14ac:dyDescent="0.3">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4.4" thickBot="1" x14ac:dyDescent="0.3">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4.4" thickBot="1" x14ac:dyDescent="0.3">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4.4" thickBot="1" x14ac:dyDescent="0.3">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4.4" thickBot="1" x14ac:dyDescent="0.3">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4.4" thickBot="1" x14ac:dyDescent="0.3">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4.4" thickBot="1" x14ac:dyDescent="0.3">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4.4" thickBot="1" x14ac:dyDescent="0.3">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4.4" thickBot="1" x14ac:dyDescent="0.3">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4.4" thickBot="1" x14ac:dyDescent="0.3">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4.4" thickBot="1" x14ac:dyDescent="0.3">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4.4" thickBot="1" x14ac:dyDescent="0.3">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4.4" thickBot="1" x14ac:dyDescent="0.3">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4.4" thickBot="1" x14ac:dyDescent="0.3">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4.4" thickBot="1" x14ac:dyDescent="0.3">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4.4" thickBot="1" x14ac:dyDescent="0.3">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4.4" thickBot="1" x14ac:dyDescent="0.3">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4.4" thickBot="1" x14ac:dyDescent="0.3">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4.4" thickBot="1" x14ac:dyDescent="0.3">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4.4" thickBot="1" x14ac:dyDescent="0.3">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4.4" thickBot="1" x14ac:dyDescent="0.3">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4.4" thickBot="1" x14ac:dyDescent="0.3">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4.4" thickBot="1" x14ac:dyDescent="0.3">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4.4" thickBot="1" x14ac:dyDescent="0.3">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4.4" thickBot="1" x14ac:dyDescent="0.3">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4.4" thickBot="1" x14ac:dyDescent="0.3">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4.4" thickBot="1" x14ac:dyDescent="0.3">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4.4" thickBot="1" x14ac:dyDescent="0.3">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4.4" thickBot="1" x14ac:dyDescent="0.3">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4.4" thickBot="1" x14ac:dyDescent="0.3">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4.4" thickBot="1" x14ac:dyDescent="0.3">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4.4" thickBot="1" x14ac:dyDescent="0.3">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4.4" thickBot="1" x14ac:dyDescent="0.3">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4.4" thickBot="1" x14ac:dyDescent="0.3">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4.4" thickBot="1" x14ac:dyDescent="0.3">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4.4" thickBot="1" x14ac:dyDescent="0.3">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4.4" thickBot="1" x14ac:dyDescent="0.3">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4.4" thickBot="1" x14ac:dyDescent="0.3">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4.4" thickBot="1" x14ac:dyDescent="0.3">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4.4" thickBot="1" x14ac:dyDescent="0.3">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4.4" thickBot="1" x14ac:dyDescent="0.3">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4.4" thickBot="1" x14ac:dyDescent="0.3">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4.4" thickBot="1" x14ac:dyDescent="0.3">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4.4" thickBot="1" x14ac:dyDescent="0.3">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4.4" thickBot="1" x14ac:dyDescent="0.3">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4.4" thickBot="1" x14ac:dyDescent="0.3">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4.4" thickBot="1" x14ac:dyDescent="0.3">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4.4" thickBot="1" x14ac:dyDescent="0.3">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4.4" thickBot="1" x14ac:dyDescent="0.3">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4.4" thickBot="1" x14ac:dyDescent="0.3">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4.4" thickBot="1" x14ac:dyDescent="0.3">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4.4" thickBot="1" x14ac:dyDescent="0.3">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4.4" thickBot="1" x14ac:dyDescent="0.3">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4.4" thickBot="1" x14ac:dyDescent="0.3">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4.4" thickBot="1" x14ac:dyDescent="0.3">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4.4" thickBot="1" x14ac:dyDescent="0.3">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4.4" thickBot="1" x14ac:dyDescent="0.3">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4.4" thickBot="1" x14ac:dyDescent="0.3">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4.4" thickBot="1" x14ac:dyDescent="0.3">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4.4" thickBot="1" x14ac:dyDescent="0.3">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4.4" thickBot="1" x14ac:dyDescent="0.3">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4.4" thickBot="1" x14ac:dyDescent="0.3">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4.4" thickBot="1" x14ac:dyDescent="0.3">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4.4" thickBot="1" x14ac:dyDescent="0.3">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4.4" thickBot="1" x14ac:dyDescent="0.3">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4.4" thickBot="1" x14ac:dyDescent="0.3">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4.4" thickBot="1" x14ac:dyDescent="0.3">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4.4" thickBot="1" x14ac:dyDescent="0.3">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4.4" thickBot="1" x14ac:dyDescent="0.3">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4.4" thickBot="1" x14ac:dyDescent="0.3">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4.4" thickBot="1" x14ac:dyDescent="0.3">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4.4" thickBot="1" x14ac:dyDescent="0.3">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4.4" thickBot="1" x14ac:dyDescent="0.3">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4.4" thickBot="1" x14ac:dyDescent="0.3">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4.4" thickBot="1" x14ac:dyDescent="0.3">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4.4" thickBot="1" x14ac:dyDescent="0.3">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4.4" thickBot="1" x14ac:dyDescent="0.3">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4.4" thickBot="1" x14ac:dyDescent="0.3">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4.4" thickBot="1" x14ac:dyDescent="0.3">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4.4" thickBot="1" x14ac:dyDescent="0.3">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4.4" thickBot="1" x14ac:dyDescent="0.3">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4.4" thickBot="1" x14ac:dyDescent="0.3">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4.4" thickBot="1" x14ac:dyDescent="0.3">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4.4" thickBot="1" x14ac:dyDescent="0.3">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4.4" thickBot="1" x14ac:dyDescent="0.3">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4.4" thickBot="1" x14ac:dyDescent="0.3">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4.4" thickBot="1" x14ac:dyDescent="0.3">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4.4" thickBot="1" x14ac:dyDescent="0.3">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4.4" thickBot="1" x14ac:dyDescent="0.3">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4.4" thickBot="1" x14ac:dyDescent="0.3">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4.4" thickBot="1" x14ac:dyDescent="0.3">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4.4" thickBot="1" x14ac:dyDescent="0.3">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4.4" thickBot="1" x14ac:dyDescent="0.3">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4.4" thickBot="1" x14ac:dyDescent="0.3">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4.4" thickBot="1" x14ac:dyDescent="0.3">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4.4" thickBot="1" x14ac:dyDescent="0.3">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4.4" thickBot="1" x14ac:dyDescent="0.3">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4.4" thickBot="1" x14ac:dyDescent="0.3">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4.4" thickBot="1" x14ac:dyDescent="0.3">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4.4" thickBot="1" x14ac:dyDescent="0.3">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4.4" thickBot="1" x14ac:dyDescent="0.3">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4.4" thickBot="1" x14ac:dyDescent="0.3">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4.4" thickBot="1" x14ac:dyDescent="0.3">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4.4" thickBot="1" x14ac:dyDescent="0.3">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4.4" thickBot="1" x14ac:dyDescent="0.3">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4.4" thickBot="1" x14ac:dyDescent="0.3">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4.4" thickBot="1" x14ac:dyDescent="0.3">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4.4" thickBot="1" x14ac:dyDescent="0.3">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4.4" thickBot="1" x14ac:dyDescent="0.3">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4.4" thickBot="1" x14ac:dyDescent="0.3">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4.4" thickBot="1" x14ac:dyDescent="0.3">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4.4" thickBot="1" x14ac:dyDescent="0.3">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4.4" thickBot="1" x14ac:dyDescent="0.3">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4.4" thickBot="1" x14ac:dyDescent="0.3">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4.4" thickBot="1" x14ac:dyDescent="0.3">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4.4" thickBot="1" x14ac:dyDescent="0.3">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4.4" thickBot="1" x14ac:dyDescent="0.3">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4.4" thickBot="1" x14ac:dyDescent="0.3">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4.4" thickBot="1" x14ac:dyDescent="0.3">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4.4" thickBot="1" x14ac:dyDescent="0.3">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4.4" thickBot="1" x14ac:dyDescent="0.3">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4.4" thickBot="1" x14ac:dyDescent="0.3">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4.4" thickBot="1" x14ac:dyDescent="0.3">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4.4" thickBot="1" x14ac:dyDescent="0.3">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4.4" thickBot="1" x14ac:dyDescent="0.3">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4.4" thickBot="1" x14ac:dyDescent="0.3">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4.4" thickBot="1" x14ac:dyDescent="0.3">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4.4" thickBot="1" x14ac:dyDescent="0.3">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4.4" thickBot="1" x14ac:dyDescent="0.3">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4.4" thickBot="1" x14ac:dyDescent="0.3">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4.4" thickBot="1" x14ac:dyDescent="0.3">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4.4" thickBot="1" x14ac:dyDescent="0.3">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4.4" thickBot="1" x14ac:dyDescent="0.3">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4.4" thickBot="1" x14ac:dyDescent="0.3">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4.4" thickBot="1" x14ac:dyDescent="0.3">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4.4" thickBot="1" x14ac:dyDescent="0.3">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4.4" thickBot="1" x14ac:dyDescent="0.3">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4.4" thickBot="1" x14ac:dyDescent="0.3">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4.4" thickBot="1" x14ac:dyDescent="0.3">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4.4" thickBot="1" x14ac:dyDescent="0.3">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4.4" thickBot="1" x14ac:dyDescent="0.3">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4.4" thickBot="1" x14ac:dyDescent="0.3">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4.4" thickBot="1" x14ac:dyDescent="0.3">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4.4" thickBot="1" x14ac:dyDescent="0.3">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4.4" thickBot="1" x14ac:dyDescent="0.3">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4.4" thickBot="1" x14ac:dyDescent="0.3">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4.4" thickBot="1" x14ac:dyDescent="0.3">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4.4" thickBot="1" x14ac:dyDescent="0.3">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4.4" thickBot="1" x14ac:dyDescent="0.3">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4.4" thickBot="1" x14ac:dyDescent="0.3">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4.4" thickBot="1" x14ac:dyDescent="0.3">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4.4" thickBot="1" x14ac:dyDescent="0.3">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4.4" thickBot="1" x14ac:dyDescent="0.3">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4.4" thickBot="1" x14ac:dyDescent="0.3">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4.4" thickBot="1" x14ac:dyDescent="0.3">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4.4" thickBot="1" x14ac:dyDescent="0.3">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4.4" thickBot="1" x14ac:dyDescent="0.3">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4.4" thickBot="1" x14ac:dyDescent="0.3">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4.4" thickBot="1" x14ac:dyDescent="0.3">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4.4" thickBot="1" x14ac:dyDescent="0.3">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4.4" thickBot="1" x14ac:dyDescent="0.3">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4.4" thickBot="1" x14ac:dyDescent="0.3">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4.4" thickBot="1" x14ac:dyDescent="0.3">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4.4" thickBot="1" x14ac:dyDescent="0.3">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4.4" thickBot="1" x14ac:dyDescent="0.3">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4.4" thickBot="1" x14ac:dyDescent="0.3">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4.4" thickBot="1" x14ac:dyDescent="0.3">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4.4" thickBot="1" x14ac:dyDescent="0.3">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4.4" thickBot="1" x14ac:dyDescent="0.3">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4.4" thickBot="1" x14ac:dyDescent="0.3">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4.4" thickBot="1" x14ac:dyDescent="0.3">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4.4" thickBot="1" x14ac:dyDescent="0.3">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4.4" thickBot="1" x14ac:dyDescent="0.3">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4.4" thickBot="1" x14ac:dyDescent="0.3">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4.4" thickBot="1" x14ac:dyDescent="0.3">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4.4" thickBot="1" x14ac:dyDescent="0.3">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4.4" thickBot="1" x14ac:dyDescent="0.3">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4.4" thickBot="1" x14ac:dyDescent="0.3">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4.4" thickBot="1" x14ac:dyDescent="0.3">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4.4" thickBot="1" x14ac:dyDescent="0.3">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4.4" thickBot="1" x14ac:dyDescent="0.3">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4.4" thickBot="1" x14ac:dyDescent="0.3">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4.4" thickBot="1" x14ac:dyDescent="0.3">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4.4" thickBot="1" x14ac:dyDescent="0.3">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4.4" thickBot="1" x14ac:dyDescent="0.3">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4.4" thickBot="1" x14ac:dyDescent="0.3">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4.4" thickBot="1" x14ac:dyDescent="0.3">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4.4" thickBot="1" x14ac:dyDescent="0.3">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4.4" thickBot="1" x14ac:dyDescent="0.3">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4.4" thickBot="1" x14ac:dyDescent="0.3">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4.4" thickBot="1" x14ac:dyDescent="0.3">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4.4" thickBot="1" x14ac:dyDescent="0.3">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4.4" thickBot="1" x14ac:dyDescent="0.3">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4.4" thickBot="1" x14ac:dyDescent="0.3">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4.4" thickBot="1" x14ac:dyDescent="0.3">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4.4" thickBot="1" x14ac:dyDescent="0.3">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4.4" thickBot="1" x14ac:dyDescent="0.3">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4.4" thickBot="1" x14ac:dyDescent="0.3">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4.4" thickBot="1" x14ac:dyDescent="0.3">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4.4" thickBot="1" x14ac:dyDescent="0.3">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4.4" thickBot="1" x14ac:dyDescent="0.3">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4.4" thickBot="1" x14ac:dyDescent="0.3">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4.4" thickBot="1" x14ac:dyDescent="0.3">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4.4" thickBot="1" x14ac:dyDescent="0.3">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4.4" thickBot="1" x14ac:dyDescent="0.3">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4.4" thickBot="1" x14ac:dyDescent="0.3">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4.4" thickBot="1" x14ac:dyDescent="0.3">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4.4" thickBot="1" x14ac:dyDescent="0.3">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4.4" thickBot="1" x14ac:dyDescent="0.3">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4.4" thickBot="1" x14ac:dyDescent="0.3">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4.4" thickBot="1" x14ac:dyDescent="0.3">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4.4" thickBot="1" x14ac:dyDescent="0.3">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4.4" thickBot="1" x14ac:dyDescent="0.3">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4.4" thickBot="1" x14ac:dyDescent="0.3">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4.4" thickBot="1" x14ac:dyDescent="0.3">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4.4" thickBot="1" x14ac:dyDescent="0.3">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4.4" thickBot="1" x14ac:dyDescent="0.3">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4.4" thickBot="1" x14ac:dyDescent="0.3">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4.4" thickBot="1" x14ac:dyDescent="0.3">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4.4" thickBot="1" x14ac:dyDescent="0.3">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4.4" thickBot="1" x14ac:dyDescent="0.3">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4.4" thickBot="1" x14ac:dyDescent="0.3">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4.4" thickBot="1" x14ac:dyDescent="0.3">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4.4" thickBot="1" x14ac:dyDescent="0.3">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4.4" thickBot="1" x14ac:dyDescent="0.3">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4.4" thickBot="1" x14ac:dyDescent="0.3">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4.4" thickBot="1" x14ac:dyDescent="0.3">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4.4" thickBot="1" x14ac:dyDescent="0.3">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4.4" thickBot="1" x14ac:dyDescent="0.3">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4.4" thickBot="1" x14ac:dyDescent="0.3">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4.4" thickBot="1" x14ac:dyDescent="0.3">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4.4" thickBot="1" x14ac:dyDescent="0.3">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4.4" thickBot="1" x14ac:dyDescent="0.3">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4.4" thickBot="1" x14ac:dyDescent="0.3">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4.4" thickBot="1" x14ac:dyDescent="0.3">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4.4" thickBot="1" x14ac:dyDescent="0.3">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4.4" thickBot="1" x14ac:dyDescent="0.3">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4.4" thickBot="1" x14ac:dyDescent="0.3">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4.4" thickBot="1" x14ac:dyDescent="0.3">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4.4" thickBot="1" x14ac:dyDescent="0.3">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4.4" thickBot="1" x14ac:dyDescent="0.3">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4.4" thickBot="1" x14ac:dyDescent="0.3">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4.4" thickBot="1" x14ac:dyDescent="0.3">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4.4" thickBot="1" x14ac:dyDescent="0.3">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4.4" thickBot="1" x14ac:dyDescent="0.3">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4.4" thickBot="1" x14ac:dyDescent="0.3">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4.4" thickBot="1" x14ac:dyDescent="0.3">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4.4" thickBot="1" x14ac:dyDescent="0.3">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4.4" thickBot="1" x14ac:dyDescent="0.3">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4.4" thickBot="1" x14ac:dyDescent="0.3">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4.4" thickBot="1" x14ac:dyDescent="0.3">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4.4" thickBot="1" x14ac:dyDescent="0.3">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4.4" thickBot="1" x14ac:dyDescent="0.3">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4.4" thickBot="1" x14ac:dyDescent="0.3">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4.4" thickBot="1" x14ac:dyDescent="0.3">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4.4" thickBot="1" x14ac:dyDescent="0.3">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4.4" thickBot="1" x14ac:dyDescent="0.3">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4.4" thickBot="1" x14ac:dyDescent="0.3">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4.4" thickBot="1" x14ac:dyDescent="0.3">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4.4" thickBot="1" x14ac:dyDescent="0.3">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4.4" thickBot="1" x14ac:dyDescent="0.3">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4.4" thickBot="1" x14ac:dyDescent="0.3">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4.4" thickBot="1" x14ac:dyDescent="0.3">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4.4" thickBot="1" x14ac:dyDescent="0.3">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4.4" thickBot="1" x14ac:dyDescent="0.3">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4.4" thickBot="1" x14ac:dyDescent="0.3">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4.4" thickBot="1" x14ac:dyDescent="0.3">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4.4" thickBot="1" x14ac:dyDescent="0.3">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4.4" thickBot="1" x14ac:dyDescent="0.3">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4.4" thickBot="1" x14ac:dyDescent="0.3">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4.4" thickBot="1" x14ac:dyDescent="0.3">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4.4" thickBot="1" x14ac:dyDescent="0.3">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4.4" thickBot="1" x14ac:dyDescent="0.3">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4.4" thickBot="1" x14ac:dyDescent="0.3">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4.4" thickBot="1" x14ac:dyDescent="0.3">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4.4" thickBot="1" x14ac:dyDescent="0.3">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4.4" thickBot="1" x14ac:dyDescent="0.3">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4.4" thickBot="1" x14ac:dyDescent="0.3">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4.4" thickBot="1" x14ac:dyDescent="0.3">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4.4" thickBot="1" x14ac:dyDescent="0.3">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4.4" thickBot="1" x14ac:dyDescent="0.3">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4.4" thickBot="1" x14ac:dyDescent="0.3">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4.4" thickBot="1" x14ac:dyDescent="0.3">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4.4" thickBot="1" x14ac:dyDescent="0.3">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4.4" thickBot="1" x14ac:dyDescent="0.3">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4.4" thickBot="1" x14ac:dyDescent="0.3">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4.4" thickBot="1" x14ac:dyDescent="0.3">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4.4" thickBot="1" x14ac:dyDescent="0.3">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4.4" thickBot="1" x14ac:dyDescent="0.3">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4.4" thickBot="1" x14ac:dyDescent="0.3">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4.4" thickBot="1" x14ac:dyDescent="0.3">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4.4" thickBot="1" x14ac:dyDescent="0.3">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4.4" thickBot="1" x14ac:dyDescent="0.3">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4.4" thickBot="1" x14ac:dyDescent="0.3">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4.4" thickBot="1" x14ac:dyDescent="0.3">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4.4" thickBot="1" x14ac:dyDescent="0.3">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4.4" thickBot="1" x14ac:dyDescent="0.3">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4.4" thickBot="1" x14ac:dyDescent="0.3">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4.4" thickBot="1" x14ac:dyDescent="0.3">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4.4" thickBot="1" x14ac:dyDescent="0.3">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4.4" thickBot="1" x14ac:dyDescent="0.3">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4.4" thickBot="1" x14ac:dyDescent="0.3">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4.4" thickBot="1" x14ac:dyDescent="0.3">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4.4" thickBot="1" x14ac:dyDescent="0.3">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4.4" thickBot="1" x14ac:dyDescent="0.3">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4.4" thickBot="1" x14ac:dyDescent="0.3">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4.4" thickBot="1" x14ac:dyDescent="0.3">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4.4" thickBot="1" x14ac:dyDescent="0.3">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4.4" thickBot="1" x14ac:dyDescent="0.3">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4.4" thickBot="1" x14ac:dyDescent="0.3">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4.4" thickBot="1" x14ac:dyDescent="0.3">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4.4" thickBot="1" x14ac:dyDescent="0.3">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4.4" thickBot="1" x14ac:dyDescent="0.3">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4.4" thickBot="1" x14ac:dyDescent="0.3">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4.4" thickBot="1" x14ac:dyDescent="0.3">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4.4" thickBot="1" x14ac:dyDescent="0.3">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4.4" thickBot="1" x14ac:dyDescent="0.3">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4.4" thickBot="1" x14ac:dyDescent="0.3">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4.4" thickBot="1" x14ac:dyDescent="0.3">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4.4" thickBot="1" x14ac:dyDescent="0.3">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4.4" thickBot="1" x14ac:dyDescent="0.3">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4.4" thickBot="1" x14ac:dyDescent="0.3">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4.4" thickBot="1" x14ac:dyDescent="0.3">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4.4" thickBot="1" x14ac:dyDescent="0.3">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4.4" thickBot="1" x14ac:dyDescent="0.3">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4.4" thickBot="1" x14ac:dyDescent="0.3">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4.4" thickBot="1" x14ac:dyDescent="0.3">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4.4" thickBot="1" x14ac:dyDescent="0.3">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4.4" thickBot="1" x14ac:dyDescent="0.3">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4.4" thickBot="1" x14ac:dyDescent="0.3">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4.4" thickBot="1" x14ac:dyDescent="0.3">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4.4" thickBot="1" x14ac:dyDescent="0.3">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4.4" thickBot="1" x14ac:dyDescent="0.3">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4.4" thickBot="1" x14ac:dyDescent="0.3">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4.4" thickBot="1" x14ac:dyDescent="0.3">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4.4" thickBot="1" x14ac:dyDescent="0.3">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4.4" thickBot="1" x14ac:dyDescent="0.3">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4.4" thickBot="1" x14ac:dyDescent="0.3">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4.4" thickBot="1" x14ac:dyDescent="0.3">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4.4" thickBot="1" x14ac:dyDescent="0.3">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4.4" thickBot="1" x14ac:dyDescent="0.3">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4.4" thickBot="1" x14ac:dyDescent="0.3">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4.4" thickBot="1" x14ac:dyDescent="0.3">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4.4" thickBot="1" x14ac:dyDescent="0.3">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4.4" thickBot="1" x14ac:dyDescent="0.3">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4.4" thickBot="1" x14ac:dyDescent="0.3">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4.4" thickBot="1" x14ac:dyDescent="0.3">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4.4" thickBot="1" x14ac:dyDescent="0.3">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4.4" thickBot="1" x14ac:dyDescent="0.3">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4.4" thickBot="1" x14ac:dyDescent="0.3">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4.4" thickBot="1" x14ac:dyDescent="0.3">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4.4" thickBot="1" x14ac:dyDescent="0.3">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4.4" thickBot="1" x14ac:dyDescent="0.3">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4.4" thickBot="1" x14ac:dyDescent="0.3">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4.4" thickBot="1" x14ac:dyDescent="0.3">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4.4" thickBot="1" x14ac:dyDescent="0.3">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4.4" thickBot="1" x14ac:dyDescent="0.3">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4.4" thickBot="1" x14ac:dyDescent="0.3">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4.4" thickBot="1" x14ac:dyDescent="0.3">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4.4" thickBot="1" x14ac:dyDescent="0.3">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4.4" thickBot="1" x14ac:dyDescent="0.3">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4.4" thickBot="1" x14ac:dyDescent="0.3">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4.4" thickBot="1" x14ac:dyDescent="0.3">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4.4" thickBot="1" x14ac:dyDescent="0.3">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4.4" thickBot="1" x14ac:dyDescent="0.3">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4.4" thickBot="1" x14ac:dyDescent="0.3">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4.4" thickBot="1" x14ac:dyDescent="0.3">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4.4" thickBot="1" x14ac:dyDescent="0.3">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4.4" thickBot="1" x14ac:dyDescent="0.3">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4.4" thickBot="1" x14ac:dyDescent="0.3">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4.4" thickBot="1" x14ac:dyDescent="0.3">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4.4" thickBot="1" x14ac:dyDescent="0.3">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4.4" thickBot="1" x14ac:dyDescent="0.3">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4.4" thickBot="1" x14ac:dyDescent="0.3">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4.4" thickBot="1" x14ac:dyDescent="0.3">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4.4" thickBot="1" x14ac:dyDescent="0.3">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4.4" thickBot="1" x14ac:dyDescent="0.3">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4.4" thickBot="1" x14ac:dyDescent="0.3">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4.4" thickBot="1" x14ac:dyDescent="0.3">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4.4" thickBot="1" x14ac:dyDescent="0.3">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4.4" thickBot="1" x14ac:dyDescent="0.3">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4.4" thickBot="1" x14ac:dyDescent="0.3">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4.4" thickBot="1" x14ac:dyDescent="0.3">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4.4" thickBot="1" x14ac:dyDescent="0.3">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4.4" thickBot="1" x14ac:dyDescent="0.3">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4.4" thickBot="1" x14ac:dyDescent="0.3">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4.4" thickBot="1" x14ac:dyDescent="0.3">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4.4" thickBot="1" x14ac:dyDescent="0.3">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4.4" thickBot="1" x14ac:dyDescent="0.3">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4.4" thickBot="1" x14ac:dyDescent="0.3">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4.4" thickBot="1" x14ac:dyDescent="0.3">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4.4" thickBot="1" x14ac:dyDescent="0.3">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4.4" thickBot="1" x14ac:dyDescent="0.3">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4.4" thickBot="1" x14ac:dyDescent="0.3">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4.4" thickBot="1" x14ac:dyDescent="0.3">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4.4" thickBot="1" x14ac:dyDescent="0.3">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4.4" thickBot="1" x14ac:dyDescent="0.3">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4.4" thickBot="1" x14ac:dyDescent="0.3">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4.4" thickBot="1" x14ac:dyDescent="0.3">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4.4" thickBot="1" x14ac:dyDescent="0.3">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4.4" thickBot="1" x14ac:dyDescent="0.3">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4.4" thickBot="1" x14ac:dyDescent="0.3">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4.4" thickBot="1" x14ac:dyDescent="0.3">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4.4" thickBot="1" x14ac:dyDescent="0.3">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4.4" thickBot="1" x14ac:dyDescent="0.3">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4.4" thickBot="1" x14ac:dyDescent="0.3">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4.4" thickBot="1" x14ac:dyDescent="0.3">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4.4" thickBot="1" x14ac:dyDescent="0.3">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4.4" thickBot="1" x14ac:dyDescent="0.3">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4.4" thickBot="1" x14ac:dyDescent="0.3">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4.4" thickBot="1" x14ac:dyDescent="0.3">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4.4" thickBot="1" x14ac:dyDescent="0.3">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4.4" thickBot="1" x14ac:dyDescent="0.3">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4.4" thickBot="1" x14ac:dyDescent="0.3">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4.4" thickBot="1" x14ac:dyDescent="0.3">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4.4" thickBot="1" x14ac:dyDescent="0.3">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4.4" thickBot="1" x14ac:dyDescent="0.3">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4.4" thickBot="1" x14ac:dyDescent="0.3">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4.4" thickBot="1" x14ac:dyDescent="0.3">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4.4" thickBot="1" x14ac:dyDescent="0.3">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4.4" thickBot="1" x14ac:dyDescent="0.3">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4.4" thickBot="1" x14ac:dyDescent="0.3">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4.4" thickBot="1" x14ac:dyDescent="0.3">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4.4" thickBot="1" x14ac:dyDescent="0.3">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4.4" thickBot="1" x14ac:dyDescent="0.3">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4.4" thickBot="1" x14ac:dyDescent="0.3">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4.4" thickBot="1" x14ac:dyDescent="0.3">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4.4" thickBot="1" x14ac:dyDescent="0.3">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4.4" thickBot="1" x14ac:dyDescent="0.3">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4.4" thickBot="1" x14ac:dyDescent="0.3">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4.4" thickBot="1" x14ac:dyDescent="0.3">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4.4" thickBot="1" x14ac:dyDescent="0.3">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4.4" thickBot="1" x14ac:dyDescent="0.3">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4.4" thickBot="1" x14ac:dyDescent="0.3">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4.4" thickBot="1" x14ac:dyDescent="0.3">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4.4" thickBot="1" x14ac:dyDescent="0.3">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4.4" thickBot="1" x14ac:dyDescent="0.3">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4.4" thickBot="1" x14ac:dyDescent="0.3">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4.4" thickBot="1" x14ac:dyDescent="0.3">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4.4" thickBot="1" x14ac:dyDescent="0.3">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4.4" thickBot="1" x14ac:dyDescent="0.3">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4.4" thickBot="1" x14ac:dyDescent="0.3">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4.4" thickBot="1" x14ac:dyDescent="0.3">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4.4" thickBot="1" x14ac:dyDescent="0.3">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4.4" thickBot="1" x14ac:dyDescent="0.3">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4.4" thickBot="1" x14ac:dyDescent="0.3">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4.4" thickBot="1" x14ac:dyDescent="0.3">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4.4" thickBot="1" x14ac:dyDescent="0.3">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4.4" thickBot="1" x14ac:dyDescent="0.3">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4.4" thickBot="1" x14ac:dyDescent="0.3">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4.4" thickBot="1" x14ac:dyDescent="0.3">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4.4" thickBot="1" x14ac:dyDescent="0.3">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4.4" thickBot="1" x14ac:dyDescent="0.3">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4.4" thickBot="1" x14ac:dyDescent="0.3">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4.4" thickBot="1" x14ac:dyDescent="0.3">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4.4" thickBot="1" x14ac:dyDescent="0.3">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4.4" thickBot="1" x14ac:dyDescent="0.3">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4.4" thickBot="1" x14ac:dyDescent="0.3">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4.4" thickBot="1" x14ac:dyDescent="0.3">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4.4" thickBot="1" x14ac:dyDescent="0.3">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4.4" thickBot="1" x14ac:dyDescent="0.3">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4.4" thickBot="1" x14ac:dyDescent="0.3">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4.4" thickBot="1" x14ac:dyDescent="0.3">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4.4" thickBot="1" x14ac:dyDescent="0.3">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4.4" thickBot="1" x14ac:dyDescent="0.3">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4.4" thickBot="1" x14ac:dyDescent="0.3">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4.4" thickBot="1" x14ac:dyDescent="0.3">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4.4" thickBot="1" x14ac:dyDescent="0.3">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4.4" thickBot="1" x14ac:dyDescent="0.3">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4.4" thickBot="1" x14ac:dyDescent="0.3">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4.4" thickBot="1" x14ac:dyDescent="0.3">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4.4" thickBot="1" x14ac:dyDescent="0.3">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4.4" thickBot="1" x14ac:dyDescent="0.3">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4.4" thickBot="1" x14ac:dyDescent="0.3">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4.4" thickBot="1" x14ac:dyDescent="0.3">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4.4" thickBot="1" x14ac:dyDescent="0.3">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4.4" thickBot="1" x14ac:dyDescent="0.3">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4.4" thickBot="1" x14ac:dyDescent="0.3">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4.4" thickBot="1" x14ac:dyDescent="0.3">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4.4" thickBot="1" x14ac:dyDescent="0.3">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4.4" thickBot="1" x14ac:dyDescent="0.3">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4.4" thickBot="1" x14ac:dyDescent="0.3">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4.4" thickBot="1" x14ac:dyDescent="0.3">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4.4" thickBot="1" x14ac:dyDescent="0.3">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4.4" thickBot="1" x14ac:dyDescent="0.3">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4.4" thickBot="1" x14ac:dyDescent="0.3">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4.4" thickBot="1" x14ac:dyDescent="0.3">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4.4" thickBot="1" x14ac:dyDescent="0.3">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4.4" thickBot="1" x14ac:dyDescent="0.3">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4.4" thickBot="1" x14ac:dyDescent="0.3">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4.4" thickBot="1" x14ac:dyDescent="0.3">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4.4" thickBot="1" x14ac:dyDescent="0.3">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4.4" thickBot="1" x14ac:dyDescent="0.3">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4.4" thickBot="1" x14ac:dyDescent="0.3">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4.4" thickBot="1" x14ac:dyDescent="0.3">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4.4" thickBot="1" x14ac:dyDescent="0.3">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4.4" thickBot="1" x14ac:dyDescent="0.3">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4.4" thickBot="1" x14ac:dyDescent="0.3">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4.4" thickBot="1" x14ac:dyDescent="0.3">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4.4" thickBot="1" x14ac:dyDescent="0.3">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4.4" thickBot="1" x14ac:dyDescent="0.3">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4.4" thickBot="1" x14ac:dyDescent="0.3">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4.4" thickBot="1" x14ac:dyDescent="0.3">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4.4" thickBot="1" x14ac:dyDescent="0.3">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4.4" thickBot="1" x14ac:dyDescent="0.3">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4.4" thickBot="1" x14ac:dyDescent="0.3">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4.4" thickBot="1" x14ac:dyDescent="0.3">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4.4" thickBot="1" x14ac:dyDescent="0.3">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4.4" thickBot="1" x14ac:dyDescent="0.3">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4.4" thickBot="1" x14ac:dyDescent="0.3">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4.4" thickBot="1" x14ac:dyDescent="0.3">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4.4" thickBot="1" x14ac:dyDescent="0.3">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4.4" thickBot="1" x14ac:dyDescent="0.3">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4.4" thickBot="1" x14ac:dyDescent="0.3">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4.4" thickBot="1" x14ac:dyDescent="0.3">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4.4" thickBot="1" x14ac:dyDescent="0.3">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4.4" thickBot="1" x14ac:dyDescent="0.3">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4.4" thickBot="1" x14ac:dyDescent="0.3">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4.4" thickBot="1" x14ac:dyDescent="0.3">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4.4" thickBot="1" x14ac:dyDescent="0.3">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4.4" thickBot="1" x14ac:dyDescent="0.3">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4.4" thickBot="1" x14ac:dyDescent="0.3">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4.4" thickBot="1" x14ac:dyDescent="0.3">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4.4" thickBot="1" x14ac:dyDescent="0.3">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4.4" thickBot="1" x14ac:dyDescent="0.3">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4.4" thickBot="1" x14ac:dyDescent="0.3">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4.4" thickBot="1" x14ac:dyDescent="0.3">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4.4" thickBot="1" x14ac:dyDescent="0.3">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4.4" thickBot="1" x14ac:dyDescent="0.3">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4.4" thickBot="1" x14ac:dyDescent="0.3">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4.4" thickBot="1" x14ac:dyDescent="0.3">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4.4" thickBot="1" x14ac:dyDescent="0.3">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4.4" thickBot="1" x14ac:dyDescent="0.3">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4.4" thickBot="1" x14ac:dyDescent="0.3">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4.4" thickBot="1" x14ac:dyDescent="0.3">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4.4" thickBot="1" x14ac:dyDescent="0.3">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4.4" thickBot="1" x14ac:dyDescent="0.3">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4.4" thickBot="1" x14ac:dyDescent="0.3">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4.4" thickBot="1" x14ac:dyDescent="0.3">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4.4" thickBot="1" x14ac:dyDescent="0.3">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4.4" thickBot="1" x14ac:dyDescent="0.3">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4.4" thickBot="1" x14ac:dyDescent="0.3">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4.4" thickBot="1" x14ac:dyDescent="0.3">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4.4" thickBot="1" x14ac:dyDescent="0.3">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4.4" thickBot="1" x14ac:dyDescent="0.3">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4.4" thickBot="1" x14ac:dyDescent="0.3">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4.4" thickBot="1" x14ac:dyDescent="0.3">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4.4" thickBot="1" x14ac:dyDescent="0.3">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4.4" thickBot="1" x14ac:dyDescent="0.3">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4.4" thickBot="1" x14ac:dyDescent="0.3">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4.4" thickBot="1" x14ac:dyDescent="0.3">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4.4" thickBot="1" x14ac:dyDescent="0.3">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4.4" thickBot="1" x14ac:dyDescent="0.3">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4.4" thickBot="1" x14ac:dyDescent="0.3">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4.4" thickBot="1" x14ac:dyDescent="0.3">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4.4" thickBot="1" x14ac:dyDescent="0.3">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4.4" thickBot="1" x14ac:dyDescent="0.3">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4.4" thickBot="1" x14ac:dyDescent="0.3">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4.4" thickBot="1" x14ac:dyDescent="0.3">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4.4" thickBot="1" x14ac:dyDescent="0.3">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4.4" thickBot="1" x14ac:dyDescent="0.3">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4.4" thickBot="1" x14ac:dyDescent="0.3">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4.4" thickBot="1" x14ac:dyDescent="0.3">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4.4" thickBot="1" x14ac:dyDescent="0.3">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4.4" thickBot="1" x14ac:dyDescent="0.3">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4.4" thickBot="1" x14ac:dyDescent="0.3">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4.4" thickBot="1" x14ac:dyDescent="0.3">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4.4" thickBot="1" x14ac:dyDescent="0.3">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4.4" thickBot="1" x14ac:dyDescent="0.3">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4.4" thickBot="1" x14ac:dyDescent="0.3">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4.4" thickBot="1" x14ac:dyDescent="0.3">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4.4" thickBot="1" x14ac:dyDescent="0.3">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4.4" thickBot="1" x14ac:dyDescent="0.3">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4.4" thickBot="1" x14ac:dyDescent="0.3">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4.4" thickBot="1" x14ac:dyDescent="0.3">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4.4" thickBot="1" x14ac:dyDescent="0.3">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4.4" thickBot="1" x14ac:dyDescent="0.3">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4.4" thickBot="1" x14ac:dyDescent="0.3">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4.4" thickBot="1" x14ac:dyDescent="0.3">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4.4" thickBot="1" x14ac:dyDescent="0.3">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4.4" thickBot="1" x14ac:dyDescent="0.3">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4.4" thickBot="1" x14ac:dyDescent="0.3">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4.4" thickBot="1" x14ac:dyDescent="0.3">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4.4" thickBot="1" x14ac:dyDescent="0.3">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4.4" thickBot="1" x14ac:dyDescent="0.3">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4.4" thickBot="1" x14ac:dyDescent="0.3">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4.4" thickBot="1" x14ac:dyDescent="0.3">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4.4" thickBot="1" x14ac:dyDescent="0.3">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4.4" thickBot="1" x14ac:dyDescent="0.3">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4.4" thickBot="1" x14ac:dyDescent="0.3">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4.4" thickBot="1" x14ac:dyDescent="0.3">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4.4" thickBot="1" x14ac:dyDescent="0.3">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4.4" thickBot="1" x14ac:dyDescent="0.3">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4.4" thickBot="1" x14ac:dyDescent="0.3">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4.4" thickBot="1" x14ac:dyDescent="0.3">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4.4" thickBot="1" x14ac:dyDescent="0.3">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4.4" thickBot="1" x14ac:dyDescent="0.3">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4.4" thickBot="1" x14ac:dyDescent="0.3">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4.4" thickBot="1" x14ac:dyDescent="0.3">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4.4" thickBot="1" x14ac:dyDescent="0.3">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4.4" thickBot="1" x14ac:dyDescent="0.3">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4.4" thickBot="1" x14ac:dyDescent="0.3">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4.4" thickBot="1" x14ac:dyDescent="0.3">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4.4" thickBot="1" x14ac:dyDescent="0.3">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4.4" thickBot="1" x14ac:dyDescent="0.3">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4.4" thickBot="1" x14ac:dyDescent="0.3">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4.4" thickBot="1" x14ac:dyDescent="0.3">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4.4" thickBot="1" x14ac:dyDescent="0.3">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4.4" thickBot="1" x14ac:dyDescent="0.3">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4.4" thickBot="1" x14ac:dyDescent="0.3">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4.4" thickBot="1" x14ac:dyDescent="0.3">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4.4" thickBot="1" x14ac:dyDescent="0.3">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4.4" thickBot="1" x14ac:dyDescent="0.3">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4.4" thickBot="1" x14ac:dyDescent="0.3">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4.4" thickBot="1" x14ac:dyDescent="0.3">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4.4" thickBot="1" x14ac:dyDescent="0.3">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4.4" thickBot="1" x14ac:dyDescent="0.3">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4.4" thickBot="1" x14ac:dyDescent="0.3">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4.4" thickBot="1" x14ac:dyDescent="0.3">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4.4" thickBot="1" x14ac:dyDescent="0.3">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4.4" thickBot="1" x14ac:dyDescent="0.3">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4.4" thickBot="1" x14ac:dyDescent="0.3">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4.4" thickBot="1" x14ac:dyDescent="0.3">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4.4" thickBot="1" x14ac:dyDescent="0.3">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4.4" thickBot="1" x14ac:dyDescent="0.3">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4.4" thickBot="1" x14ac:dyDescent="0.3">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4.4" thickBot="1" x14ac:dyDescent="0.3">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4.4" thickBot="1" x14ac:dyDescent="0.3">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4.4" thickBot="1" x14ac:dyDescent="0.3">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4.4" thickBot="1" x14ac:dyDescent="0.3">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4.4" thickBot="1" x14ac:dyDescent="0.3">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4.4" thickBot="1" x14ac:dyDescent="0.3">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4.4" thickBot="1" x14ac:dyDescent="0.3">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4.4" thickBot="1" x14ac:dyDescent="0.3">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4.4" thickBot="1" x14ac:dyDescent="0.3">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4.4" thickBot="1" x14ac:dyDescent="0.3">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4.4" thickBot="1" x14ac:dyDescent="0.3">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4.4" thickBot="1" x14ac:dyDescent="0.3">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4.4" thickBot="1" x14ac:dyDescent="0.3">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4.4" thickBot="1" x14ac:dyDescent="0.3">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4.4" thickBot="1" x14ac:dyDescent="0.3">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4.4" thickBot="1" x14ac:dyDescent="0.3">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4.4" thickBot="1" x14ac:dyDescent="0.3">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4.4" thickBot="1" x14ac:dyDescent="0.3">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4.4" thickBot="1" x14ac:dyDescent="0.3">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4.4" thickBot="1" x14ac:dyDescent="0.3">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4.4" thickBot="1" x14ac:dyDescent="0.3">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4.4" thickBot="1" x14ac:dyDescent="0.3">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4.4" thickBot="1" x14ac:dyDescent="0.3">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4.4" thickBot="1" x14ac:dyDescent="0.3">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4.4" thickBot="1" x14ac:dyDescent="0.3">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4.4" thickBot="1" x14ac:dyDescent="0.3">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4.4" thickBot="1" x14ac:dyDescent="0.3">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4.4" thickBot="1" x14ac:dyDescent="0.3">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4.4" thickBot="1" x14ac:dyDescent="0.3">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4.4" thickBot="1" x14ac:dyDescent="0.3">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4.4" thickBot="1" x14ac:dyDescent="0.3">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4.4" thickBot="1" x14ac:dyDescent="0.3">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4.4" thickBot="1" x14ac:dyDescent="0.3">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4.4" thickBot="1" x14ac:dyDescent="0.3">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4.4" thickBot="1" x14ac:dyDescent="0.3">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4.4" thickBot="1" x14ac:dyDescent="0.3">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4.4" thickBot="1" x14ac:dyDescent="0.3">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4.4" thickBot="1" x14ac:dyDescent="0.3">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4.4" thickBot="1" x14ac:dyDescent="0.3">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4.4" thickBot="1" x14ac:dyDescent="0.3">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4.4" thickBot="1" x14ac:dyDescent="0.3">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4.4" thickBot="1" x14ac:dyDescent="0.3">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4.4" thickBot="1" x14ac:dyDescent="0.3">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4.4" thickBot="1" x14ac:dyDescent="0.3">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4.4" thickBot="1" x14ac:dyDescent="0.3">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4.4" thickBot="1" x14ac:dyDescent="0.3">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4.4" thickBot="1" x14ac:dyDescent="0.3">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4.4" thickBot="1" x14ac:dyDescent="0.3">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4.4" thickBot="1" x14ac:dyDescent="0.3">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4.4" thickBot="1" x14ac:dyDescent="0.3">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4.4" thickBot="1" x14ac:dyDescent="0.3">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4.4" thickBot="1" x14ac:dyDescent="0.3">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4.4" thickBot="1" x14ac:dyDescent="0.3">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4.4" thickBot="1" x14ac:dyDescent="0.3">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4.4" thickBot="1" x14ac:dyDescent="0.3">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4.4" thickBot="1" x14ac:dyDescent="0.3">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4.4" thickBot="1" x14ac:dyDescent="0.3">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4.4" thickBot="1" x14ac:dyDescent="0.3">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4.4" thickBot="1" x14ac:dyDescent="0.3">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4.4" thickBot="1" x14ac:dyDescent="0.3">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4.4" thickBot="1" x14ac:dyDescent="0.3">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4.4" thickBot="1" x14ac:dyDescent="0.3">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4.4" thickBot="1" x14ac:dyDescent="0.3">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4.4" thickBot="1" x14ac:dyDescent="0.3">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4.4" thickBot="1" x14ac:dyDescent="0.3">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4.4" thickBot="1" x14ac:dyDescent="0.3">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4.4" thickBot="1" x14ac:dyDescent="0.3">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4.4" thickBot="1" x14ac:dyDescent="0.3">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4.4" thickBot="1" x14ac:dyDescent="0.3">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4.4" thickBot="1" x14ac:dyDescent="0.3">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4.4" thickBot="1" x14ac:dyDescent="0.3">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4.4" thickBot="1" x14ac:dyDescent="0.3">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4.4" thickBot="1" x14ac:dyDescent="0.3">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4.4" thickBot="1" x14ac:dyDescent="0.3">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4.4" thickBot="1" x14ac:dyDescent="0.3">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4.4" thickBot="1" x14ac:dyDescent="0.3">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4.4" thickBot="1" x14ac:dyDescent="0.3">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4.4" thickBot="1" x14ac:dyDescent="0.3">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4.4" thickBot="1" x14ac:dyDescent="0.3">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4.4" thickBot="1" x14ac:dyDescent="0.3">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4.4" thickBot="1" x14ac:dyDescent="0.3">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4.4" thickBot="1" x14ac:dyDescent="0.3">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4.4" thickBot="1" x14ac:dyDescent="0.3">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4.4" thickBot="1" x14ac:dyDescent="0.3">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4.4" thickBot="1" x14ac:dyDescent="0.3">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4.4" thickBot="1" x14ac:dyDescent="0.3">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4.4" thickBot="1" x14ac:dyDescent="0.3">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4.4" thickBot="1" x14ac:dyDescent="0.3">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4.4" thickBot="1" x14ac:dyDescent="0.3">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4.4" thickBot="1" x14ac:dyDescent="0.3">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4.4" thickBot="1" x14ac:dyDescent="0.3">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4.4" thickBot="1" x14ac:dyDescent="0.3">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4.4" thickBot="1" x14ac:dyDescent="0.3">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4.4" thickBot="1" x14ac:dyDescent="0.3">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4.4" thickBot="1" x14ac:dyDescent="0.3">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4.4" thickBot="1" x14ac:dyDescent="0.3">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4.4" thickBot="1" x14ac:dyDescent="0.3">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4.4" thickBot="1" x14ac:dyDescent="0.3">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4.4" thickBot="1" x14ac:dyDescent="0.3">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4.4" thickBot="1" x14ac:dyDescent="0.3">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4.4" thickBot="1" x14ac:dyDescent="0.3">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4.4" thickBot="1" x14ac:dyDescent="0.3">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4.4" thickBot="1" x14ac:dyDescent="0.3">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4.4" thickBot="1" x14ac:dyDescent="0.3">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4.4" thickBot="1" x14ac:dyDescent="0.3">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4.4" thickBot="1" x14ac:dyDescent="0.3">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4.4" thickBot="1" x14ac:dyDescent="0.3">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4.4" thickBot="1" x14ac:dyDescent="0.3">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4.4" thickBot="1" x14ac:dyDescent="0.3">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4.4" thickBot="1" x14ac:dyDescent="0.3">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4.4" thickBot="1" x14ac:dyDescent="0.3">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4.4" thickBot="1" x14ac:dyDescent="0.3">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4.4" thickBot="1" x14ac:dyDescent="0.3">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4.4" thickBot="1" x14ac:dyDescent="0.3">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4.4" thickBot="1" x14ac:dyDescent="0.3">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4.4" thickBot="1" x14ac:dyDescent="0.3">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4.4" thickBot="1" x14ac:dyDescent="0.3">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4.4" thickBot="1" x14ac:dyDescent="0.3">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4.4" thickBot="1" x14ac:dyDescent="0.3">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4.4" thickBot="1" x14ac:dyDescent="0.3">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4.4" thickBot="1" x14ac:dyDescent="0.3">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4.4" thickBot="1" x14ac:dyDescent="0.3">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4.4" thickBot="1" x14ac:dyDescent="0.3">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4.4" thickBot="1" x14ac:dyDescent="0.3">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4.4" thickBot="1" x14ac:dyDescent="0.3">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4.4" thickBot="1" x14ac:dyDescent="0.3">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4.4" thickBot="1" x14ac:dyDescent="0.3">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4.4" thickBot="1" x14ac:dyDescent="0.3">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4.4" thickBot="1" x14ac:dyDescent="0.3">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4.4" thickBot="1" x14ac:dyDescent="0.3">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4.4" thickBot="1" x14ac:dyDescent="0.3">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4.4" thickBot="1" x14ac:dyDescent="0.3">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4.4" thickBot="1" x14ac:dyDescent="0.3">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4.4" thickBot="1" x14ac:dyDescent="0.3">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4.4" thickBot="1" x14ac:dyDescent="0.3">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4.4" thickBot="1" x14ac:dyDescent="0.3">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4.4" thickBot="1" x14ac:dyDescent="0.3">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4.4" thickBot="1" x14ac:dyDescent="0.3">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4.4" thickBot="1" x14ac:dyDescent="0.3">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4.4" thickBot="1" x14ac:dyDescent="0.3">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4.4" thickBot="1" x14ac:dyDescent="0.3">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4.4" thickBot="1" x14ac:dyDescent="0.3">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4.4" thickBot="1" x14ac:dyDescent="0.3">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4.4" thickBot="1" x14ac:dyDescent="0.3">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4.4" thickBot="1" x14ac:dyDescent="0.3">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4.4" thickBot="1" x14ac:dyDescent="0.3">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4.4" thickBot="1" x14ac:dyDescent="0.3">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4.4" thickBot="1" x14ac:dyDescent="0.3">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4.4" thickBot="1" x14ac:dyDescent="0.3">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4.4" thickBot="1" x14ac:dyDescent="0.3">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4.4" thickBot="1" x14ac:dyDescent="0.3">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4.4" thickBot="1" x14ac:dyDescent="0.3">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4.4" thickBot="1" x14ac:dyDescent="0.3">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4.4" thickBot="1" x14ac:dyDescent="0.3">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4.4" thickBot="1" x14ac:dyDescent="0.3">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4.4" thickBot="1" x14ac:dyDescent="0.3">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4.4" thickBot="1" x14ac:dyDescent="0.3">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4.4" thickBot="1" x14ac:dyDescent="0.3">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4.4" thickBot="1" x14ac:dyDescent="0.3">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4.4" thickBot="1" x14ac:dyDescent="0.3">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4.4" thickBot="1" x14ac:dyDescent="0.3">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4.4" thickBot="1" x14ac:dyDescent="0.3">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4.4" thickBot="1" x14ac:dyDescent="0.3">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4.4" thickBot="1" x14ac:dyDescent="0.3">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4.4" thickBot="1" x14ac:dyDescent="0.3">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4.4" thickBot="1" x14ac:dyDescent="0.3">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4.4" thickBot="1" x14ac:dyDescent="0.3">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4.4" thickBot="1" x14ac:dyDescent="0.3">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4.4" thickBot="1" x14ac:dyDescent="0.3">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4.4" thickBot="1" x14ac:dyDescent="0.3">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4.4" thickBot="1" x14ac:dyDescent="0.3">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4.4" thickBot="1" x14ac:dyDescent="0.3">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4.4" thickBot="1" x14ac:dyDescent="0.3">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4.4" thickBot="1" x14ac:dyDescent="0.3">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4.4" thickBot="1" x14ac:dyDescent="0.3">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4.4" thickBot="1" x14ac:dyDescent="0.3">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4.4" thickBot="1" x14ac:dyDescent="0.3">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4.4" thickBot="1" x14ac:dyDescent="0.3">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4.4" thickBot="1" x14ac:dyDescent="0.3">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4.4" thickBot="1" x14ac:dyDescent="0.3">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4.4" thickBot="1" x14ac:dyDescent="0.3">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4.4" thickBot="1" x14ac:dyDescent="0.3">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4.4" thickBot="1" x14ac:dyDescent="0.3">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4.4" thickBot="1" x14ac:dyDescent="0.3">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4.4" thickBot="1" x14ac:dyDescent="0.3">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4.4" thickBot="1" x14ac:dyDescent="0.3">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4.4" thickBot="1" x14ac:dyDescent="0.3">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4.4" thickBot="1" x14ac:dyDescent="0.3">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4.4" thickBot="1" x14ac:dyDescent="0.3">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4.4" thickBot="1" x14ac:dyDescent="0.3">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4.4" thickBot="1" x14ac:dyDescent="0.3">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4.4" thickBot="1" x14ac:dyDescent="0.3">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4.4" thickBot="1" x14ac:dyDescent="0.3">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4.4" thickBot="1" x14ac:dyDescent="0.3">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4.4" thickBot="1" x14ac:dyDescent="0.3">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4.4" thickBot="1" x14ac:dyDescent="0.3">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4.4" thickBot="1" x14ac:dyDescent="0.3">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4.4" thickBot="1" x14ac:dyDescent="0.3">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4.4" thickBot="1" x14ac:dyDescent="0.3">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4.4" thickBot="1" x14ac:dyDescent="0.3">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4.4" thickBot="1" x14ac:dyDescent="0.3">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4.4" thickBot="1" x14ac:dyDescent="0.3">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4.4" thickBot="1" x14ac:dyDescent="0.3">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4.4" thickBot="1" x14ac:dyDescent="0.3">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4.4" thickBot="1" x14ac:dyDescent="0.3">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4.4" thickBot="1" x14ac:dyDescent="0.3">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4.4" thickBot="1" x14ac:dyDescent="0.3">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4.4" thickBot="1" x14ac:dyDescent="0.3">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4.4" thickBot="1" x14ac:dyDescent="0.3">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4.4" thickBot="1" x14ac:dyDescent="0.3">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4.4" thickBot="1" x14ac:dyDescent="0.3">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4.4" thickBot="1" x14ac:dyDescent="0.3">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4.4" thickBot="1" x14ac:dyDescent="0.3">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4.4" thickBot="1" x14ac:dyDescent="0.3">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4.4" thickBot="1" x14ac:dyDescent="0.3">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4.4" thickBot="1" x14ac:dyDescent="0.3">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4.4" thickBot="1" x14ac:dyDescent="0.3">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4.4" thickBot="1" x14ac:dyDescent="0.3">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4.4" thickBot="1" x14ac:dyDescent="0.3">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4.4" thickBot="1" x14ac:dyDescent="0.3">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4.4" thickBot="1" x14ac:dyDescent="0.3">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4.4" thickBot="1" x14ac:dyDescent="0.3">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4.4" thickBot="1" x14ac:dyDescent="0.3">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4.4" thickBot="1" x14ac:dyDescent="0.3">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4.4" thickBot="1" x14ac:dyDescent="0.3">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4.4" thickBot="1" x14ac:dyDescent="0.3">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4.4" thickBot="1" x14ac:dyDescent="0.3">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4.4" thickBot="1" x14ac:dyDescent="0.3">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4.4" thickBot="1" x14ac:dyDescent="0.3">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4.4" thickBot="1" x14ac:dyDescent="0.3">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4.4" thickBot="1" x14ac:dyDescent="0.3">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4.4" thickBot="1" x14ac:dyDescent="0.3">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4.4" thickBot="1" x14ac:dyDescent="0.3">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4.4" thickBot="1" x14ac:dyDescent="0.3">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4.4" thickBot="1" x14ac:dyDescent="0.3">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4.4" thickBot="1" x14ac:dyDescent="0.3">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4.4" thickBot="1" x14ac:dyDescent="0.3">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4.4" thickBot="1" x14ac:dyDescent="0.3">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4.4" thickBot="1" x14ac:dyDescent="0.3">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4.4" thickBot="1" x14ac:dyDescent="0.3">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4.4" thickBot="1" x14ac:dyDescent="0.3">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4.4" thickBot="1" x14ac:dyDescent="0.3">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4.4" thickBot="1" x14ac:dyDescent="0.3">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4.4" thickBot="1" x14ac:dyDescent="0.3">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4.4" thickBot="1" x14ac:dyDescent="0.3">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4.4" thickBot="1" x14ac:dyDescent="0.3">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4.4" thickBot="1" x14ac:dyDescent="0.3">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4.4" thickBot="1" x14ac:dyDescent="0.3">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4.4" thickBot="1" x14ac:dyDescent="0.3">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4.4" thickBot="1" x14ac:dyDescent="0.3">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4.4" thickBot="1" x14ac:dyDescent="0.3">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4.4" thickBot="1" x14ac:dyDescent="0.3">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4.4" thickBot="1" x14ac:dyDescent="0.3">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4.4" thickBot="1" x14ac:dyDescent="0.3">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4.4" thickBot="1" x14ac:dyDescent="0.3">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4.4" thickBot="1" x14ac:dyDescent="0.3">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4.4" thickBot="1" x14ac:dyDescent="0.3">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4.4" thickBot="1" x14ac:dyDescent="0.3">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4.4" thickBot="1" x14ac:dyDescent="0.3">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4.4" thickBot="1" x14ac:dyDescent="0.3">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4.4" thickBot="1" x14ac:dyDescent="0.3">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4.4" thickBot="1" x14ac:dyDescent="0.3">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4.4" thickBot="1" x14ac:dyDescent="0.3">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4.4" thickBot="1" x14ac:dyDescent="0.3">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4.4" thickBot="1" x14ac:dyDescent="0.3">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4.4" thickBot="1" x14ac:dyDescent="0.3">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4.4" thickBot="1" x14ac:dyDescent="0.3">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4.4" thickBot="1" x14ac:dyDescent="0.3">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4.4" thickBot="1" x14ac:dyDescent="0.3">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4.4" thickBot="1" x14ac:dyDescent="0.3">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4.4" thickBot="1" x14ac:dyDescent="0.3">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4.4" thickBot="1" x14ac:dyDescent="0.3">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4.4" thickBot="1" x14ac:dyDescent="0.3">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4.4" thickBot="1" x14ac:dyDescent="0.3">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4.4" thickBot="1" x14ac:dyDescent="0.3">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4.4" thickBot="1" x14ac:dyDescent="0.3">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4.4" thickBot="1" x14ac:dyDescent="0.3">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4.4" thickBot="1" x14ac:dyDescent="0.3">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4.4" thickBot="1" x14ac:dyDescent="0.3">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4.4" thickBot="1" x14ac:dyDescent="0.3">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4.4" thickBot="1" x14ac:dyDescent="0.3">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4.4" thickBot="1" x14ac:dyDescent="0.3">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4.4" thickBot="1" x14ac:dyDescent="0.3">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4.4" thickBot="1" x14ac:dyDescent="0.3">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4.4" thickBot="1" x14ac:dyDescent="0.3">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4.4" thickBot="1" x14ac:dyDescent="0.3">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4.4" thickBot="1" x14ac:dyDescent="0.3">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4.4" thickBot="1" x14ac:dyDescent="0.3">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4.4" thickBot="1" x14ac:dyDescent="0.3">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4.4" thickBot="1" x14ac:dyDescent="0.3">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4.4" thickBot="1" x14ac:dyDescent="0.3">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4.4" thickBot="1" x14ac:dyDescent="0.3">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4.4" thickBot="1" x14ac:dyDescent="0.3">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4.4" thickBot="1" x14ac:dyDescent="0.3">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1">
    <mergeCell ref="F5:Q2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C4502-A948-43FB-AF68-CB674FE0CE93}">
  <dimension ref="A1:Z1000"/>
  <sheetViews>
    <sheetView workbookViewId="0">
      <selection activeCell="I2" sqref="I2:K7"/>
    </sheetView>
  </sheetViews>
  <sheetFormatPr defaultRowHeight="17.399999999999999" x14ac:dyDescent="0.3"/>
  <cols>
    <col min="1" max="1" width="13.21875" style="35" customWidth="1"/>
    <col min="2" max="2" width="16.109375" style="35" customWidth="1"/>
    <col min="3" max="3" width="18.6640625" style="35" customWidth="1"/>
    <col min="4" max="4" width="21.6640625" style="35" customWidth="1"/>
    <col min="5" max="5" width="21.44140625" style="35" customWidth="1"/>
    <col min="6" max="6" width="23" style="35" customWidth="1"/>
    <col min="7" max="7" width="20.6640625" style="36" customWidth="1"/>
    <col min="8" max="11" width="8.88671875" style="35"/>
    <col min="12" max="12" width="11.88671875" style="35" bestFit="1" customWidth="1"/>
    <col min="13" max="16384" width="8.88671875" style="35"/>
  </cols>
  <sheetData>
    <row r="1" spans="1:25" s="30" customFormat="1" ht="33" customHeight="1" thickBot="1" x14ac:dyDescent="0.35">
      <c r="A1" s="37" t="s">
        <v>160</v>
      </c>
      <c r="B1" s="38" t="s">
        <v>161</v>
      </c>
      <c r="C1" s="39" t="s">
        <v>182</v>
      </c>
      <c r="D1" s="39" t="s">
        <v>183</v>
      </c>
      <c r="E1" s="39" t="s">
        <v>178</v>
      </c>
      <c r="F1" s="39" t="s">
        <v>179</v>
      </c>
      <c r="G1" s="40" t="s">
        <v>184</v>
      </c>
      <c r="H1" s="48"/>
      <c r="I1" s="48"/>
      <c r="J1" s="48"/>
      <c r="K1" s="48"/>
      <c r="L1" s="48"/>
      <c r="M1" s="48"/>
      <c r="N1" s="48"/>
      <c r="O1" s="48"/>
      <c r="P1" s="48"/>
      <c r="Q1" s="48"/>
      <c r="R1" s="48"/>
      <c r="S1" s="48"/>
      <c r="T1" s="48"/>
      <c r="U1" s="48"/>
      <c r="V1" s="48"/>
      <c r="W1" s="48"/>
      <c r="X1" s="48"/>
      <c r="Y1" s="48"/>
    </row>
    <row r="2" spans="1:25" ht="18" thickBot="1" x14ac:dyDescent="0.35">
      <c r="A2" s="41">
        <v>1388</v>
      </c>
      <c r="B2" s="42">
        <v>102.550003</v>
      </c>
      <c r="C2" s="48">
        <f>A2/(A2+B2)</f>
        <v>0.93119989078286558</v>
      </c>
      <c r="D2" s="48">
        <v>0</v>
      </c>
      <c r="E2" s="48">
        <f>B2/(B2+A2)</f>
        <v>6.8800109217134392E-2</v>
      </c>
      <c r="F2" s="49">
        <v>0</v>
      </c>
      <c r="G2" s="50">
        <f>(C2*D2)+(E2*F2)</f>
        <v>0</v>
      </c>
      <c r="H2" s="48"/>
      <c r="I2" s="103" t="s">
        <v>187</v>
      </c>
      <c r="J2" s="104"/>
      <c r="K2" s="105"/>
      <c r="L2" s="109">
        <f>AVERAGE(G2:G247)</f>
        <v>4.9628784328615107E-4</v>
      </c>
      <c r="M2" s="48"/>
      <c r="N2" s="48"/>
      <c r="O2" s="48"/>
      <c r="P2" s="48"/>
      <c r="Q2" s="48"/>
      <c r="R2" s="48"/>
      <c r="S2" s="48"/>
      <c r="T2" s="48"/>
      <c r="U2" s="48"/>
      <c r="V2" s="48"/>
      <c r="W2" s="48"/>
      <c r="X2" s="48"/>
      <c r="Y2" s="48"/>
    </row>
    <row r="3" spans="1:25" ht="18" thickBot="1" x14ac:dyDescent="0.35">
      <c r="A3" s="41">
        <v>1394.9499510000001</v>
      </c>
      <c r="B3" s="42">
        <v>102.5</v>
      </c>
      <c r="C3" s="48">
        <f t="shared" ref="C3:C65" si="0">A3/(A3+B3)</f>
        <v>0.93155029994054206</v>
      </c>
      <c r="D3" s="48">
        <f>LN(A3/A2)</f>
        <v>4.9946751257513187E-3</v>
      </c>
      <c r="E3" s="48">
        <f t="shared" ref="E3:E65" si="1">B3/(B3+A3)</f>
        <v>6.8449700059457941E-2</v>
      </c>
      <c r="F3" s="48">
        <f>LN(B3/B2)</f>
        <v>-4.8771519394884104E-4</v>
      </c>
      <c r="G3" s="51">
        <f t="shared" ref="G3:G65" si="2">(C3*D3)+(E3*F3)</f>
        <v>4.6194071527589668E-3</v>
      </c>
      <c r="H3" s="48"/>
      <c r="I3" s="106"/>
      <c r="J3" s="107"/>
      <c r="K3" s="108"/>
      <c r="L3" s="110"/>
      <c r="M3" s="48"/>
      <c r="N3" s="48"/>
      <c r="O3" s="48"/>
      <c r="P3" s="48"/>
      <c r="Q3" s="48"/>
      <c r="R3" s="48"/>
      <c r="S3" s="48"/>
      <c r="T3" s="48"/>
      <c r="U3" s="48"/>
      <c r="V3" s="48"/>
      <c r="W3" s="48"/>
      <c r="X3" s="48"/>
      <c r="Y3" s="48"/>
    </row>
    <row r="4" spans="1:25" ht="18" thickBot="1" x14ac:dyDescent="0.35">
      <c r="A4" s="41">
        <v>1416.8000489999999</v>
      </c>
      <c r="B4" s="42">
        <v>103.599998</v>
      </c>
      <c r="C4" s="48">
        <f t="shared" si="0"/>
        <v>0.93186004025426084</v>
      </c>
      <c r="D4" s="48">
        <f t="shared" ref="D4:D67" si="3">LN(A4/A3)</f>
        <v>1.5542304861102118E-2</v>
      </c>
      <c r="E4" s="48">
        <f t="shared" si="1"/>
        <v>6.813995974573922E-2</v>
      </c>
      <c r="F4" s="48">
        <f t="shared" ref="F4:F67" si="4">LN(B4/B3)</f>
        <v>1.0674511941900264E-2</v>
      </c>
      <c r="G4" s="51">
        <f t="shared" si="2"/>
        <v>1.521061364753711E-2</v>
      </c>
      <c r="H4" s="48"/>
      <c r="I4" s="103" t="s">
        <v>188</v>
      </c>
      <c r="J4" s="104"/>
      <c r="K4" s="105"/>
      <c r="L4" s="111">
        <f>VAR(G2:G247)</f>
        <v>1.807057094725192E-4</v>
      </c>
      <c r="M4" s="48"/>
      <c r="N4" s="48"/>
      <c r="O4" s="48"/>
      <c r="P4" s="48"/>
      <c r="Q4" s="48"/>
      <c r="R4" s="48"/>
      <c r="S4" s="48"/>
      <c r="T4" s="48"/>
      <c r="U4" s="48"/>
      <c r="V4" s="48"/>
      <c r="W4" s="48"/>
      <c r="X4" s="48"/>
      <c r="Y4" s="48"/>
    </row>
    <row r="5" spans="1:25" ht="18" thickBot="1" x14ac:dyDescent="0.35">
      <c r="A5" s="41">
        <v>1445</v>
      </c>
      <c r="B5" s="42">
        <v>105.599998</v>
      </c>
      <c r="C5" s="48">
        <f t="shared" si="0"/>
        <v>0.93189733126776397</v>
      </c>
      <c r="D5" s="48">
        <f t="shared" si="3"/>
        <v>1.9708479492929174E-2</v>
      </c>
      <c r="E5" s="48">
        <f t="shared" si="1"/>
        <v>6.8102668732236124E-2</v>
      </c>
      <c r="F5" s="48">
        <f t="shared" si="4"/>
        <v>1.9121041812403854E-2</v>
      </c>
      <c r="G5" s="51">
        <f t="shared" si="2"/>
        <v>1.9668473419171526E-2</v>
      </c>
      <c r="H5" s="48"/>
      <c r="I5" s="106"/>
      <c r="J5" s="107"/>
      <c r="K5" s="108"/>
      <c r="L5" s="112"/>
      <c r="M5" s="48"/>
      <c r="N5" s="48"/>
      <c r="O5" s="48"/>
      <c r="P5" s="48"/>
      <c r="Q5" s="48"/>
      <c r="R5" s="48"/>
      <c r="S5" s="48"/>
      <c r="T5" s="48"/>
      <c r="U5" s="48"/>
      <c r="V5" s="48"/>
      <c r="W5" s="48"/>
      <c r="X5" s="48"/>
      <c r="Y5" s="48"/>
    </row>
    <row r="6" spans="1:25" ht="18" thickBot="1" x14ac:dyDescent="0.35">
      <c r="A6" s="41">
        <v>1439.6999510000001</v>
      </c>
      <c r="B6" s="42">
        <v>102.300003</v>
      </c>
      <c r="C6" s="48">
        <f t="shared" si="0"/>
        <v>0.93365758362402651</v>
      </c>
      <c r="D6" s="48">
        <f t="shared" si="3"/>
        <v>-3.6745970490919501E-3</v>
      </c>
      <c r="E6" s="48">
        <f t="shared" si="1"/>
        <v>6.6342416375973504E-2</v>
      </c>
      <c r="F6" s="48">
        <f t="shared" si="4"/>
        <v>-3.1748650049673408E-2</v>
      </c>
      <c r="G6" s="51">
        <f t="shared" si="2"/>
        <v>-5.5370975626176742E-3</v>
      </c>
      <c r="H6" s="48"/>
      <c r="I6" s="103" t="s">
        <v>189</v>
      </c>
      <c r="J6" s="104"/>
      <c r="K6" s="105"/>
      <c r="L6" s="113">
        <f>CORREL(A2:A247,B2:B247)</f>
        <v>0.621575171872632</v>
      </c>
      <c r="M6" s="48"/>
      <c r="N6" s="48"/>
      <c r="O6" s="48"/>
      <c r="P6" s="48"/>
      <c r="Q6" s="48"/>
      <c r="R6" s="48"/>
      <c r="S6" s="48"/>
      <c r="T6" s="48"/>
      <c r="U6" s="48"/>
      <c r="V6" s="48"/>
      <c r="W6" s="48"/>
      <c r="X6" s="48"/>
      <c r="Y6" s="48"/>
    </row>
    <row r="7" spans="1:25" ht="18" thickBot="1" x14ac:dyDescent="0.35">
      <c r="A7" s="41">
        <v>1423.849976</v>
      </c>
      <c r="B7" s="42">
        <v>98.949996999999996</v>
      </c>
      <c r="C7" s="48">
        <f t="shared" si="0"/>
        <v>0.9350210147396687</v>
      </c>
      <c r="D7" s="48">
        <f t="shared" si="3"/>
        <v>-1.1070271008219229E-2</v>
      </c>
      <c r="E7" s="48">
        <f t="shared" si="1"/>
        <v>6.4978985260331371E-2</v>
      </c>
      <c r="F7" s="48">
        <f t="shared" si="4"/>
        <v>-3.3295060552861987E-2</v>
      </c>
      <c r="G7" s="51">
        <f t="shared" si="2"/>
        <v>-1.2514415280454537E-2</v>
      </c>
      <c r="H7" s="48"/>
      <c r="I7" s="106"/>
      <c r="J7" s="107"/>
      <c r="K7" s="108"/>
      <c r="L7" s="114"/>
      <c r="M7" s="48"/>
      <c r="N7" s="48"/>
      <c r="O7" s="48"/>
      <c r="P7" s="48"/>
      <c r="Q7" s="48"/>
      <c r="R7" s="48"/>
      <c r="S7" s="48"/>
      <c r="T7" s="48"/>
      <c r="U7" s="48"/>
      <c r="V7" s="48"/>
      <c r="W7" s="48"/>
      <c r="X7" s="48"/>
      <c r="Y7" s="48"/>
    </row>
    <row r="8" spans="1:25" ht="18" thickBot="1" x14ac:dyDescent="0.35">
      <c r="A8" s="41">
        <v>1384.8000489999999</v>
      </c>
      <c r="B8" s="42">
        <v>92.300003000000004</v>
      </c>
      <c r="C8" s="48">
        <f t="shared" si="0"/>
        <v>0.93751269396069314</v>
      </c>
      <c r="D8" s="48">
        <f t="shared" si="3"/>
        <v>-2.7808693243051592E-2</v>
      </c>
      <c r="E8" s="48">
        <f t="shared" si="1"/>
        <v>6.2487306039306807E-2</v>
      </c>
      <c r="F8" s="48">
        <f t="shared" si="4"/>
        <v>-6.9570467718717069E-2</v>
      </c>
      <c r="G8" s="51">
        <f t="shared" si="2"/>
        <v>-3.041827402545701E-2</v>
      </c>
      <c r="H8" s="48"/>
      <c r="I8" s="48"/>
      <c r="J8" s="48"/>
      <c r="K8" s="48"/>
      <c r="L8" s="48"/>
      <c r="M8" s="48"/>
      <c r="N8" s="48"/>
      <c r="O8" s="48"/>
      <c r="P8" s="48"/>
      <c r="Q8" s="48"/>
      <c r="R8" s="48"/>
      <c r="S8" s="48"/>
      <c r="T8" s="48"/>
      <c r="U8" s="48"/>
      <c r="V8" s="48"/>
      <c r="W8" s="48"/>
      <c r="X8" s="48"/>
      <c r="Y8" s="48"/>
    </row>
    <row r="9" spans="1:25" ht="18" thickBot="1" x14ac:dyDescent="0.35">
      <c r="A9" s="41">
        <v>1380.9499510000001</v>
      </c>
      <c r="B9" s="42">
        <v>91.300003000000004</v>
      </c>
      <c r="C9" s="48">
        <f t="shared" si="0"/>
        <v>0.93798607175911652</v>
      </c>
      <c r="D9" s="48">
        <f t="shared" si="3"/>
        <v>-2.7841276232195367E-3</v>
      </c>
      <c r="E9" s="48">
        <f t="shared" si="1"/>
        <v>6.2013928240883476E-2</v>
      </c>
      <c r="F9" s="48">
        <f t="shared" si="4"/>
        <v>-1.089335355188469E-2</v>
      </c>
      <c r="G9" s="51">
        <f t="shared" si="2"/>
        <v>-3.2870125780488889E-3</v>
      </c>
      <c r="H9" s="48"/>
      <c r="I9" s="48"/>
      <c r="J9" s="48"/>
      <c r="K9" s="48"/>
      <c r="L9" s="48"/>
      <c r="M9" s="48"/>
      <c r="N9" s="48"/>
      <c r="O9" s="48"/>
      <c r="P9" s="48"/>
      <c r="Q9" s="48"/>
      <c r="R9" s="48"/>
      <c r="S9" s="48"/>
      <c r="T9" s="48"/>
      <c r="U9" s="48"/>
      <c r="V9" s="48"/>
      <c r="W9" s="48"/>
      <c r="X9" s="48"/>
      <c r="Y9" s="48"/>
    </row>
    <row r="10" spans="1:25" ht="18" thickBot="1" x14ac:dyDescent="0.35">
      <c r="A10" s="41">
        <v>1404</v>
      </c>
      <c r="B10" s="42">
        <v>95.5</v>
      </c>
      <c r="C10" s="48">
        <f t="shared" si="0"/>
        <v>0.93631210403467824</v>
      </c>
      <c r="D10" s="48">
        <f t="shared" si="3"/>
        <v>1.6553672962806017E-2</v>
      </c>
      <c r="E10" s="48">
        <f t="shared" si="1"/>
        <v>6.3687895965321775E-2</v>
      </c>
      <c r="F10" s="48">
        <f>LN(B10/B9)</f>
        <v>4.4975427027054739E-2</v>
      </c>
      <c r="G10" s="51">
        <f t="shared" si="2"/>
        <v>1.8363794678801851E-2</v>
      </c>
      <c r="H10" s="48"/>
      <c r="I10" s="48"/>
      <c r="J10" s="48"/>
      <c r="K10" s="48"/>
      <c r="L10" s="48"/>
      <c r="M10" s="48"/>
      <c r="N10" s="48"/>
      <c r="O10" s="48"/>
      <c r="P10" s="48"/>
      <c r="Q10" s="48"/>
      <c r="R10" s="48"/>
      <c r="S10" s="48"/>
      <c r="T10" s="48"/>
      <c r="U10" s="48"/>
      <c r="V10" s="48"/>
      <c r="W10" s="48"/>
      <c r="X10" s="48"/>
      <c r="Y10" s="48"/>
    </row>
    <row r="11" spans="1:25" ht="18" thickBot="1" x14ac:dyDescent="0.35">
      <c r="A11" s="41">
        <v>1421</v>
      </c>
      <c r="B11" s="42">
        <v>95.150002000000001</v>
      </c>
      <c r="C11" s="48">
        <f t="shared" si="0"/>
        <v>0.93724235605020301</v>
      </c>
      <c r="D11" s="48">
        <f t="shared" si="3"/>
        <v>1.2035543511344312E-2</v>
      </c>
      <c r="E11" s="48">
        <f t="shared" si="1"/>
        <v>6.2757643949796993E-2</v>
      </c>
      <c r="F11" s="48">
        <f t="shared" si="4"/>
        <v>-3.6716327250832584E-3</v>
      </c>
      <c r="G11" s="51">
        <f t="shared" si="2"/>
        <v>1.1049798137641878E-2</v>
      </c>
      <c r="H11" s="48"/>
      <c r="I11" s="48"/>
      <c r="J11" s="48"/>
      <c r="K11" s="48"/>
      <c r="L11" s="48"/>
      <c r="M11" s="48"/>
      <c r="N11" s="48"/>
      <c r="O11" s="48"/>
      <c r="P11" s="48"/>
      <c r="Q11" s="48"/>
      <c r="R11" s="48"/>
      <c r="S11" s="48"/>
      <c r="T11" s="48"/>
      <c r="U11" s="48"/>
      <c r="V11" s="48"/>
      <c r="W11" s="48"/>
      <c r="X11" s="48"/>
      <c r="Y11" s="48"/>
    </row>
    <row r="12" spans="1:25" ht="18" thickBot="1" x14ac:dyDescent="0.35">
      <c r="A12" s="41">
        <v>1434.75</v>
      </c>
      <c r="B12" s="42">
        <v>94.650002000000001</v>
      </c>
      <c r="C12" s="48">
        <f t="shared" si="0"/>
        <v>0.93811298425773115</v>
      </c>
      <c r="D12" s="48">
        <f t="shared" si="3"/>
        <v>9.6297688913712324E-3</v>
      </c>
      <c r="E12" s="48">
        <f t="shared" si="1"/>
        <v>6.188701574226884E-2</v>
      </c>
      <c r="F12" s="48">
        <f t="shared" si="4"/>
        <v>-5.2687159757889204E-3</v>
      </c>
      <c r="G12" s="51">
        <f t="shared" si="2"/>
        <v>8.7077461238613384E-3</v>
      </c>
      <c r="H12" s="48"/>
      <c r="I12" s="48"/>
      <c r="J12" s="48"/>
      <c r="K12" s="48"/>
      <c r="L12" s="48"/>
      <c r="M12" s="48"/>
      <c r="N12" s="48"/>
      <c r="O12" s="48"/>
      <c r="P12" s="48"/>
      <c r="Q12" s="48"/>
      <c r="R12" s="48"/>
      <c r="S12" s="48"/>
      <c r="T12" s="48"/>
      <c r="U12" s="48"/>
      <c r="V12" s="48"/>
      <c r="W12" s="48"/>
      <c r="X12" s="48"/>
      <c r="Y12" s="48"/>
    </row>
    <row r="13" spans="1:25" ht="18" thickBot="1" x14ac:dyDescent="0.35">
      <c r="A13" s="41">
        <v>1439.900024</v>
      </c>
      <c r="B13" s="42">
        <v>94.5</v>
      </c>
      <c r="C13" s="48">
        <f t="shared" si="0"/>
        <v>0.93841240972243367</v>
      </c>
      <c r="D13" s="48">
        <f t="shared" si="3"/>
        <v>3.5830653935769586E-3</v>
      </c>
      <c r="E13" s="48">
        <f t="shared" si="1"/>
        <v>6.1587590277566363E-2</v>
      </c>
      <c r="F13" s="48">
        <f t="shared" si="4"/>
        <v>-1.5860642861152954E-3</v>
      </c>
      <c r="G13" s="51">
        <f t="shared" si="2"/>
        <v>3.2647111527724644E-3</v>
      </c>
      <c r="H13" s="48"/>
      <c r="I13" s="48"/>
      <c r="J13" s="48"/>
      <c r="K13" s="48"/>
      <c r="L13" s="48"/>
      <c r="M13" s="48"/>
      <c r="N13" s="48"/>
      <c r="O13" s="48"/>
      <c r="P13" s="48"/>
      <c r="Q13" s="48"/>
      <c r="R13" s="48"/>
      <c r="S13" s="48"/>
      <c r="T13" s="48"/>
      <c r="U13" s="48"/>
      <c r="V13" s="48"/>
      <c r="W13" s="48"/>
      <c r="X13" s="48"/>
      <c r="Y13" s="48"/>
    </row>
    <row r="14" spans="1:25" ht="18" thickBot="1" x14ac:dyDescent="0.35">
      <c r="A14" s="41">
        <v>1444</v>
      </c>
      <c r="B14" s="42">
        <v>95.550003000000004</v>
      </c>
      <c r="C14" s="48">
        <f t="shared" si="0"/>
        <v>0.93793640816224921</v>
      </c>
      <c r="D14" s="48">
        <f t="shared" si="3"/>
        <v>2.8433570707227006E-3</v>
      </c>
      <c r="E14" s="48">
        <f t="shared" si="1"/>
        <v>6.2063591837750787E-2</v>
      </c>
      <c r="F14" s="48">
        <f t="shared" si="4"/>
        <v>1.1049867583758753E-2</v>
      </c>
      <c r="G14" s="51">
        <f t="shared" si="2"/>
        <v>3.3526825896159811E-3</v>
      </c>
      <c r="H14" s="48"/>
      <c r="I14" s="48"/>
      <c r="J14" s="48"/>
      <c r="K14" s="48"/>
      <c r="L14" s="48"/>
      <c r="M14" s="48"/>
      <c r="N14" s="48"/>
      <c r="O14" s="48"/>
      <c r="P14" s="48"/>
      <c r="Q14" s="48"/>
      <c r="R14" s="48"/>
      <c r="S14" s="48"/>
      <c r="T14" s="48"/>
      <c r="U14" s="48"/>
      <c r="V14" s="48"/>
      <c r="W14" s="48"/>
      <c r="X14" s="48"/>
      <c r="Y14" s="48"/>
    </row>
    <row r="15" spans="1:25" ht="18" thickBot="1" x14ac:dyDescent="0.35">
      <c r="A15" s="41">
        <v>1443</v>
      </c>
      <c r="B15" s="42">
        <v>94.449996999999996</v>
      </c>
      <c r="C15" s="48">
        <f t="shared" si="0"/>
        <v>0.93856710970483681</v>
      </c>
      <c r="D15" s="48">
        <f t="shared" si="3"/>
        <v>-6.9276067890071597E-4</v>
      </c>
      <c r="E15" s="48">
        <f t="shared" si="1"/>
        <v>6.1432890295163203E-2</v>
      </c>
      <c r="F15" s="48">
        <f t="shared" si="4"/>
        <v>-1.1579139898775291E-2</v>
      </c>
      <c r="G15" s="51">
        <f t="shared" si="2"/>
        <v>-1.361542419226815E-3</v>
      </c>
      <c r="H15" s="48"/>
      <c r="I15" s="48"/>
      <c r="J15" s="48"/>
      <c r="K15" s="48"/>
      <c r="L15" s="48"/>
      <c r="M15" s="48"/>
      <c r="N15" s="48"/>
      <c r="O15" s="48"/>
      <c r="P15" s="48"/>
      <c r="Q15" s="48"/>
      <c r="R15" s="48"/>
      <c r="S15" s="48"/>
      <c r="T15" s="48"/>
      <c r="U15" s="48"/>
      <c r="V15" s="48"/>
      <c r="W15" s="48"/>
      <c r="X15" s="48"/>
      <c r="Y15" s="48"/>
    </row>
    <row r="16" spans="1:25" ht="18" thickBot="1" x14ac:dyDescent="0.35">
      <c r="A16" s="41">
        <v>1438</v>
      </c>
      <c r="B16" s="42">
        <v>97.300003000000004</v>
      </c>
      <c r="C16" s="48">
        <f t="shared" si="0"/>
        <v>0.9366247620596142</v>
      </c>
      <c r="D16" s="48">
        <f t="shared" si="3"/>
        <v>-3.4710204928788554E-3</v>
      </c>
      <c r="E16" s="48">
        <f t="shared" si="1"/>
        <v>6.3375237940385784E-2</v>
      </c>
      <c r="F16" s="48">
        <f t="shared" si="4"/>
        <v>2.9728457839755203E-2</v>
      </c>
      <c r="G16" s="51">
        <f t="shared" si="2"/>
        <v>-1.3669956540514896E-3</v>
      </c>
      <c r="H16" s="48"/>
      <c r="I16" s="48"/>
      <c r="J16" s="48"/>
      <c r="K16" s="48"/>
      <c r="L16" s="48"/>
      <c r="M16" s="48"/>
      <c r="N16" s="48"/>
      <c r="O16" s="48"/>
      <c r="P16" s="48"/>
      <c r="Q16" s="48"/>
      <c r="R16" s="48"/>
      <c r="S16" s="48"/>
      <c r="T16" s="48"/>
      <c r="U16" s="48"/>
      <c r="V16" s="48"/>
      <c r="W16" s="48"/>
      <c r="X16" s="48"/>
      <c r="Y16" s="48"/>
    </row>
    <row r="17" spans="1:25" ht="18" thickBot="1" x14ac:dyDescent="0.35">
      <c r="A17" s="41">
        <v>1430.75</v>
      </c>
      <c r="B17" s="42">
        <v>96.5</v>
      </c>
      <c r="C17" s="48">
        <f t="shared" si="0"/>
        <v>0.93681453593059416</v>
      </c>
      <c r="D17" s="48">
        <f t="shared" si="3"/>
        <v>-5.0544769917803952E-3</v>
      </c>
      <c r="E17" s="48">
        <f t="shared" si="1"/>
        <v>6.3185464069405797E-2</v>
      </c>
      <c r="F17" s="48">
        <f t="shared" si="4"/>
        <v>-8.2560116794956288E-3</v>
      </c>
      <c r="G17" s="51">
        <f t="shared" si="2"/>
        <v>-5.2567674467579829E-3</v>
      </c>
      <c r="H17" s="48"/>
      <c r="I17" s="48"/>
      <c r="J17" s="48"/>
      <c r="K17" s="48"/>
      <c r="L17" s="48"/>
      <c r="M17" s="48"/>
      <c r="N17" s="48"/>
      <c r="O17" s="48"/>
      <c r="P17" s="48"/>
      <c r="Q17" s="48"/>
      <c r="R17" s="48"/>
      <c r="S17" s="48"/>
      <c r="T17" s="48"/>
      <c r="U17" s="48"/>
      <c r="V17" s="48"/>
      <c r="W17" s="48"/>
      <c r="X17" s="48"/>
      <c r="Y17" s="48"/>
    </row>
    <row r="18" spans="1:25" ht="18" thickBot="1" x14ac:dyDescent="0.35">
      <c r="A18" s="41">
        <v>1440</v>
      </c>
      <c r="B18" s="42">
        <v>99.300003000000004</v>
      </c>
      <c r="C18" s="48">
        <f t="shared" si="0"/>
        <v>0.93549015604075192</v>
      </c>
      <c r="D18" s="48">
        <f t="shared" si="3"/>
        <v>6.4443312808346543E-3</v>
      </c>
      <c r="E18" s="48">
        <f t="shared" si="1"/>
        <v>6.4509843959248012E-2</v>
      </c>
      <c r="F18" s="48">
        <f t="shared" si="4"/>
        <v>2.8602592917666678E-2</v>
      </c>
      <c r="G18" s="51">
        <f t="shared" si="2"/>
        <v>7.8737572814348792E-3</v>
      </c>
      <c r="H18" s="48"/>
      <c r="I18" s="48"/>
      <c r="J18" s="48"/>
      <c r="K18" s="48"/>
      <c r="L18" s="48"/>
      <c r="M18" s="48"/>
      <c r="N18" s="48"/>
      <c r="O18" s="48"/>
      <c r="P18" s="48"/>
      <c r="Q18" s="48"/>
      <c r="R18" s="48"/>
      <c r="S18" s="48"/>
      <c r="T18" s="48"/>
      <c r="U18" s="48"/>
      <c r="V18" s="48"/>
      <c r="W18" s="48"/>
      <c r="X18" s="48"/>
      <c r="Y18" s="48"/>
    </row>
    <row r="19" spans="1:25" ht="18" thickBot="1" x14ac:dyDescent="0.35">
      <c r="A19" s="41">
        <v>1432.599976</v>
      </c>
      <c r="B19" s="42">
        <v>99.050003000000004</v>
      </c>
      <c r="C19" s="48">
        <f t="shared" si="0"/>
        <v>0.93533117594878379</v>
      </c>
      <c r="D19" s="48">
        <f t="shared" si="3"/>
        <v>-5.1521551424528944E-3</v>
      </c>
      <c r="E19" s="48">
        <f t="shared" si="1"/>
        <v>6.4668824051216212E-2</v>
      </c>
      <c r="F19" s="48">
        <f t="shared" si="4"/>
        <v>-2.5207978303139096E-3</v>
      </c>
      <c r="G19" s="51">
        <f t="shared" si="2"/>
        <v>-4.9819883594182969E-3</v>
      </c>
      <c r="H19" s="48"/>
      <c r="I19" s="48"/>
      <c r="J19" s="48"/>
      <c r="K19" s="48"/>
      <c r="L19" s="48"/>
      <c r="M19" s="48"/>
      <c r="N19" s="48"/>
      <c r="O19" s="48"/>
      <c r="P19" s="48"/>
      <c r="Q19" s="48"/>
      <c r="R19" s="48"/>
      <c r="S19" s="48"/>
      <c r="T19" s="48"/>
      <c r="U19" s="48"/>
      <c r="V19" s="48"/>
      <c r="W19" s="48"/>
      <c r="X19" s="48"/>
      <c r="Y19" s="48"/>
    </row>
    <row r="20" spans="1:25" ht="18" thickBot="1" x14ac:dyDescent="0.35">
      <c r="A20" s="41">
        <v>1442</v>
      </c>
      <c r="B20" s="42">
        <v>101.300003</v>
      </c>
      <c r="C20" s="48">
        <f t="shared" si="0"/>
        <v>0.93436143147600315</v>
      </c>
      <c r="D20" s="48">
        <f t="shared" si="3"/>
        <v>6.5400804173008633E-3</v>
      </c>
      <c r="E20" s="48">
        <f t="shared" si="1"/>
        <v>6.5638568523996826E-2</v>
      </c>
      <c r="F20" s="48">
        <f t="shared" si="4"/>
        <v>2.2461637437349205E-2</v>
      </c>
      <c r="G20" s="51">
        <f t="shared" si="2"/>
        <v>7.585148628770029E-3</v>
      </c>
      <c r="H20" s="48"/>
      <c r="I20" s="48"/>
      <c r="J20" s="48"/>
      <c r="K20" s="48"/>
      <c r="L20" s="48"/>
      <c r="M20" s="48"/>
      <c r="N20" s="48"/>
      <c r="O20" s="48"/>
      <c r="P20" s="48"/>
      <c r="Q20" s="48"/>
      <c r="R20" s="48"/>
      <c r="S20" s="48"/>
      <c r="T20" s="48"/>
      <c r="U20" s="48"/>
      <c r="V20" s="48"/>
      <c r="W20" s="48"/>
      <c r="X20" s="48"/>
      <c r="Y20" s="48"/>
    </row>
    <row r="21" spans="1:25" ht="18" thickBot="1" x14ac:dyDescent="0.35">
      <c r="A21" s="41">
        <v>1464.900024</v>
      </c>
      <c r="B21" s="42">
        <v>102.900002</v>
      </c>
      <c r="C21" s="48">
        <f t="shared" si="0"/>
        <v>0.93436662820925342</v>
      </c>
      <c r="D21" s="48">
        <f t="shared" si="3"/>
        <v>1.5755958274200687E-2</v>
      </c>
      <c r="E21" s="48">
        <f t="shared" si="1"/>
        <v>6.5633371790746478E-2</v>
      </c>
      <c r="F21" s="48">
        <f t="shared" si="4"/>
        <v>1.567122140670741E-2</v>
      </c>
      <c r="G21" s="51">
        <f t="shared" si="2"/>
        <v>1.5750396707872115E-2</v>
      </c>
      <c r="H21" s="48"/>
      <c r="I21" s="48"/>
      <c r="J21" s="48"/>
      <c r="K21" s="48"/>
      <c r="L21" s="48"/>
      <c r="M21" s="48"/>
      <c r="N21" s="48"/>
      <c r="O21" s="48"/>
      <c r="P21" s="48"/>
      <c r="Q21" s="48"/>
      <c r="R21" s="48"/>
      <c r="S21" s="48"/>
      <c r="T21" s="48"/>
      <c r="U21" s="48"/>
      <c r="V21" s="48"/>
      <c r="W21" s="48"/>
      <c r="X21" s="48"/>
      <c r="Y21" s="48"/>
    </row>
    <row r="22" spans="1:25" ht="18" thickBot="1" x14ac:dyDescent="0.35">
      <c r="A22" s="41">
        <v>1487.6999510000001</v>
      </c>
      <c r="B22" s="42">
        <v>104.5</v>
      </c>
      <c r="C22" s="48">
        <f t="shared" si="0"/>
        <v>0.93436753974626896</v>
      </c>
      <c r="D22" s="48">
        <f t="shared" si="3"/>
        <v>1.5444273107354243E-2</v>
      </c>
      <c r="E22" s="48">
        <f t="shared" si="1"/>
        <v>6.5632460253731026E-2</v>
      </c>
      <c r="F22" s="48">
        <f t="shared" si="4"/>
        <v>1.5429409128515889E-2</v>
      </c>
      <c r="G22" s="51">
        <f t="shared" si="2"/>
        <v>1.5443297547853924E-2</v>
      </c>
      <c r="H22" s="48"/>
      <c r="I22" s="48"/>
      <c r="J22" s="48"/>
      <c r="K22" s="48"/>
      <c r="L22" s="48"/>
      <c r="M22" s="48"/>
      <c r="N22" s="48"/>
      <c r="O22" s="48"/>
      <c r="P22" s="48"/>
      <c r="Q22" s="48"/>
      <c r="R22" s="48"/>
      <c r="S22" s="48"/>
      <c r="T22" s="48"/>
      <c r="U22" s="48"/>
      <c r="V22" s="48"/>
      <c r="W22" s="48"/>
      <c r="X22" s="48"/>
      <c r="Y22" s="48"/>
    </row>
    <row r="23" spans="1:25" ht="18" thickBot="1" x14ac:dyDescent="0.35">
      <c r="A23" s="41">
        <v>1496.900024</v>
      </c>
      <c r="B23" s="42">
        <v>107.900002</v>
      </c>
      <c r="C23" s="48">
        <f t="shared" si="0"/>
        <v>0.9327642072209188</v>
      </c>
      <c r="D23" s="48">
        <f t="shared" si="3"/>
        <v>6.1650487278758371E-3</v>
      </c>
      <c r="E23" s="48">
        <f t="shared" si="1"/>
        <v>6.7235792779081122E-2</v>
      </c>
      <c r="F23" s="48">
        <f t="shared" si="4"/>
        <v>3.2017819394904307E-2</v>
      </c>
      <c r="G23" s="51">
        <f t="shared" si="2"/>
        <v>7.903280259209269E-3</v>
      </c>
      <c r="H23" s="48"/>
      <c r="I23" s="48"/>
      <c r="J23" s="48"/>
      <c r="K23" s="48"/>
      <c r="L23" s="48"/>
      <c r="M23" s="48"/>
      <c r="N23" s="48"/>
      <c r="O23" s="48"/>
      <c r="P23" s="48"/>
      <c r="Q23" s="48"/>
      <c r="R23" s="48"/>
      <c r="S23" s="48"/>
      <c r="T23" s="48"/>
      <c r="U23" s="48"/>
      <c r="V23" s="48"/>
      <c r="W23" s="48"/>
      <c r="X23" s="48"/>
      <c r="Y23" s="48"/>
    </row>
    <row r="24" spans="1:25" ht="18" thickBot="1" x14ac:dyDescent="0.35">
      <c r="A24" s="41">
        <v>1488</v>
      </c>
      <c r="B24" s="42">
        <v>107.449997</v>
      </c>
      <c r="C24" s="48">
        <f t="shared" si="0"/>
        <v>0.93265223153214249</v>
      </c>
      <c r="D24" s="48">
        <f t="shared" si="3"/>
        <v>-5.9633825612879898E-3</v>
      </c>
      <c r="E24" s="48">
        <f t="shared" si="1"/>
        <v>6.7347768467857533E-2</v>
      </c>
      <c r="F24" s="48">
        <f t="shared" si="4"/>
        <v>-4.1792956312137744E-3</v>
      </c>
      <c r="G24" s="51">
        <f t="shared" si="2"/>
        <v>-5.8432282877948208E-3</v>
      </c>
      <c r="H24" s="48"/>
      <c r="I24" s="48"/>
      <c r="J24" s="48"/>
      <c r="K24" s="48"/>
      <c r="L24" s="48"/>
      <c r="M24" s="48"/>
      <c r="N24" s="48"/>
      <c r="O24" s="48"/>
      <c r="P24" s="48"/>
      <c r="Q24" s="48"/>
      <c r="R24" s="48"/>
      <c r="S24" s="48"/>
      <c r="T24" s="48"/>
      <c r="U24" s="48"/>
      <c r="V24" s="48"/>
      <c r="W24" s="48"/>
      <c r="X24" s="48"/>
      <c r="Y24" s="48"/>
    </row>
    <row r="25" spans="1:25" ht="18" thickBot="1" x14ac:dyDescent="0.35">
      <c r="A25" s="41">
        <v>1471.650024</v>
      </c>
      <c r="B25" s="42">
        <v>106.099998</v>
      </c>
      <c r="C25" s="48">
        <f t="shared" si="0"/>
        <v>0.9327523393943582</v>
      </c>
      <c r="D25" s="48">
        <f t="shared" si="3"/>
        <v>-1.1048699807302262E-2</v>
      </c>
      <c r="E25" s="48">
        <f t="shared" si="1"/>
        <v>6.7247660605641871E-2</v>
      </c>
      <c r="F25" s="48">
        <f t="shared" si="4"/>
        <v>-1.2643568398760355E-2</v>
      </c>
      <c r="G25" s="51">
        <f t="shared" si="2"/>
        <v>-1.1155950989051235E-2</v>
      </c>
      <c r="H25" s="48"/>
      <c r="I25" s="48"/>
      <c r="J25" s="48"/>
      <c r="K25" s="48"/>
      <c r="L25" s="48"/>
      <c r="M25" s="48"/>
      <c r="N25" s="48"/>
      <c r="O25" s="48"/>
      <c r="P25" s="48"/>
      <c r="Q25" s="48"/>
      <c r="R25" s="48"/>
      <c r="S25" s="48"/>
      <c r="T25" s="48"/>
      <c r="U25" s="48"/>
      <c r="V25" s="48"/>
      <c r="W25" s="48"/>
      <c r="X25" s="48"/>
      <c r="Y25" s="48"/>
    </row>
    <row r="26" spans="1:25" ht="18" thickBot="1" x14ac:dyDescent="0.35">
      <c r="A26" s="41">
        <v>1502.849976</v>
      </c>
      <c r="B26" s="42">
        <v>101.849998</v>
      </c>
      <c r="C26" s="48">
        <f t="shared" si="0"/>
        <v>0.93653019277733229</v>
      </c>
      <c r="D26" s="48">
        <f t="shared" si="3"/>
        <v>2.0979052817989011E-2</v>
      </c>
      <c r="E26" s="48">
        <f t="shared" si="1"/>
        <v>6.346980722266779E-2</v>
      </c>
      <c r="F26" s="48">
        <f t="shared" si="4"/>
        <v>-4.0880903733701915E-2</v>
      </c>
      <c r="G26" s="51">
        <f t="shared" si="2"/>
        <v>1.7052813300850584E-2</v>
      </c>
      <c r="H26" s="48"/>
      <c r="I26" s="48"/>
      <c r="J26" s="48"/>
      <c r="K26" s="48"/>
      <c r="L26" s="48"/>
      <c r="M26" s="48"/>
      <c r="N26" s="48"/>
      <c r="O26" s="48"/>
      <c r="P26" s="48"/>
      <c r="Q26" s="48"/>
      <c r="R26" s="48"/>
      <c r="S26" s="48"/>
      <c r="T26" s="48"/>
      <c r="U26" s="48"/>
      <c r="V26" s="48"/>
      <c r="W26" s="48"/>
      <c r="X26" s="48"/>
      <c r="Y26" s="48"/>
    </row>
    <row r="27" spans="1:25" ht="18" thickBot="1" x14ac:dyDescent="0.35">
      <c r="A27" s="41">
        <v>1511.650024</v>
      </c>
      <c r="B27" s="42">
        <v>99</v>
      </c>
      <c r="C27" s="48">
        <f t="shared" si="0"/>
        <v>0.93853413309855083</v>
      </c>
      <c r="D27" s="48">
        <f t="shared" si="3"/>
        <v>5.8384959349904609E-3</v>
      </c>
      <c r="E27" s="48">
        <f t="shared" si="1"/>
        <v>6.1465866901449222E-2</v>
      </c>
      <c r="F27" s="48">
        <f t="shared" si="4"/>
        <v>-2.8381272901504054E-2</v>
      </c>
      <c r="G27" s="51">
        <f t="shared" si="2"/>
        <v>3.7351481782881293E-3</v>
      </c>
      <c r="H27" s="48"/>
      <c r="I27" s="48"/>
      <c r="J27" s="48"/>
      <c r="K27" s="48"/>
      <c r="L27" s="48"/>
      <c r="M27" s="48"/>
      <c r="N27" s="48"/>
      <c r="O27" s="48"/>
      <c r="P27" s="48"/>
      <c r="Q27" s="48"/>
      <c r="R27" s="48"/>
      <c r="S27" s="48"/>
      <c r="T27" s="48"/>
      <c r="U27" s="48"/>
      <c r="V27" s="48"/>
      <c r="W27" s="48"/>
      <c r="X27" s="48"/>
      <c r="Y27" s="48"/>
    </row>
    <row r="28" spans="1:25" ht="18" thickBot="1" x14ac:dyDescent="0.35">
      <c r="A28" s="41">
        <v>1501</v>
      </c>
      <c r="B28" s="42">
        <v>99.800003000000004</v>
      </c>
      <c r="C28" s="48">
        <f t="shared" si="0"/>
        <v>0.93765617015681624</v>
      </c>
      <c r="D28" s="48">
        <f t="shared" si="3"/>
        <v>-7.0702327052524112E-3</v>
      </c>
      <c r="E28" s="48">
        <f t="shared" si="1"/>
        <v>6.2343829843183728E-2</v>
      </c>
      <c r="F28" s="48">
        <f t="shared" si="4"/>
        <v>8.0483632429482078E-3</v>
      </c>
      <c r="G28" s="51">
        <f t="shared" si="2"/>
        <v>-6.1276815319899446E-3</v>
      </c>
      <c r="H28" s="48"/>
      <c r="I28" s="48"/>
      <c r="J28" s="48"/>
      <c r="K28" s="48"/>
      <c r="L28" s="48"/>
      <c r="M28" s="48"/>
      <c r="N28" s="48"/>
      <c r="O28" s="48"/>
      <c r="P28" s="48"/>
      <c r="Q28" s="48"/>
      <c r="R28" s="48"/>
      <c r="S28" s="48"/>
      <c r="T28" s="48"/>
      <c r="U28" s="48"/>
      <c r="V28" s="48"/>
      <c r="W28" s="48"/>
      <c r="X28" s="48"/>
      <c r="Y28" s="48"/>
    </row>
    <row r="29" spans="1:25" ht="18" thickBot="1" x14ac:dyDescent="0.35">
      <c r="A29" s="41">
        <v>1494.349976</v>
      </c>
      <c r="B29" s="42">
        <v>100.199997</v>
      </c>
      <c r="C29" s="48">
        <f t="shared" si="0"/>
        <v>0.93716095531864529</v>
      </c>
      <c r="D29" s="48">
        <f t="shared" si="3"/>
        <v>-4.4402390232293129E-3</v>
      </c>
      <c r="E29" s="48">
        <f t="shared" si="1"/>
        <v>6.2839044681354747E-2</v>
      </c>
      <c r="F29" s="48">
        <f t="shared" si="4"/>
        <v>3.999945333106064E-3</v>
      </c>
      <c r="G29" s="51">
        <f t="shared" si="2"/>
        <v>-3.909865901342683E-3</v>
      </c>
      <c r="H29" s="48"/>
      <c r="I29" s="48"/>
      <c r="J29" s="48"/>
      <c r="K29" s="48"/>
      <c r="L29" s="48"/>
      <c r="M29" s="48"/>
      <c r="N29" s="48"/>
      <c r="O29" s="48"/>
      <c r="P29" s="48"/>
      <c r="Q29" s="48"/>
      <c r="R29" s="48"/>
      <c r="S29" s="48"/>
      <c r="T29" s="48"/>
      <c r="U29" s="48"/>
      <c r="V29" s="48"/>
      <c r="W29" s="48"/>
      <c r="X29" s="48"/>
      <c r="Y29" s="48"/>
    </row>
    <row r="30" spans="1:25" ht="18" thickBot="1" x14ac:dyDescent="0.35">
      <c r="A30" s="41">
        <v>1467.900024</v>
      </c>
      <c r="B30" s="42">
        <v>95.449996999999996</v>
      </c>
      <c r="C30" s="48">
        <f t="shared" si="0"/>
        <v>0.93894521654277707</v>
      </c>
      <c r="D30" s="48">
        <f t="shared" si="3"/>
        <v>-1.7858489297157543E-2</v>
      </c>
      <c r="E30" s="48">
        <f t="shared" si="1"/>
        <v>6.1054783457222983E-2</v>
      </c>
      <c r="F30" s="48">
        <f t="shared" si="4"/>
        <v>-4.8565639968956173E-2</v>
      </c>
      <c r="G30" s="51">
        <f t="shared" si="2"/>
        <v>-1.9733307732012529E-2</v>
      </c>
      <c r="H30" s="48"/>
      <c r="I30" s="48"/>
      <c r="J30" s="48"/>
      <c r="K30" s="48"/>
      <c r="L30" s="48"/>
      <c r="M30" s="48"/>
      <c r="N30" s="48"/>
      <c r="O30" s="48"/>
      <c r="P30" s="48"/>
      <c r="Q30" s="48"/>
      <c r="R30" s="48"/>
      <c r="S30" s="48"/>
      <c r="T30" s="48"/>
      <c r="U30" s="48"/>
      <c r="V30" s="48"/>
      <c r="W30" s="48"/>
      <c r="X30" s="48"/>
      <c r="Y30" s="48"/>
    </row>
    <row r="31" spans="1:25" ht="18" thickBot="1" x14ac:dyDescent="0.35">
      <c r="A31" s="41">
        <v>1481</v>
      </c>
      <c r="B31" s="42">
        <v>93.75</v>
      </c>
      <c r="C31" s="48">
        <f t="shared" si="0"/>
        <v>0.94046674075250036</v>
      </c>
      <c r="D31" s="48">
        <f t="shared" si="3"/>
        <v>8.8847109547238162E-3</v>
      </c>
      <c r="E31" s="48">
        <f t="shared" si="1"/>
        <v>5.9533259247499602E-2</v>
      </c>
      <c r="F31" s="48">
        <f t="shared" si="4"/>
        <v>-1.7970853891167798E-2</v>
      </c>
      <c r="G31" s="51">
        <f t="shared" si="2"/>
        <v>7.2859116505153143E-3</v>
      </c>
      <c r="H31" s="48"/>
      <c r="I31" s="48"/>
      <c r="J31" s="48"/>
      <c r="K31" s="48"/>
      <c r="L31" s="48"/>
      <c r="M31" s="48"/>
      <c r="N31" s="48"/>
      <c r="O31" s="48"/>
      <c r="P31" s="48"/>
      <c r="Q31" s="48"/>
      <c r="R31" s="48"/>
      <c r="S31" s="48"/>
      <c r="T31" s="48"/>
      <c r="U31" s="48"/>
      <c r="V31" s="48"/>
      <c r="W31" s="48"/>
      <c r="X31" s="48"/>
      <c r="Y31" s="48"/>
    </row>
    <row r="32" spans="1:25" ht="18" thickBot="1" x14ac:dyDescent="0.35">
      <c r="A32" s="41">
        <v>1471.900024</v>
      </c>
      <c r="B32" s="42">
        <v>91.75</v>
      </c>
      <c r="C32" s="48">
        <f t="shared" si="0"/>
        <v>0.94132318703561768</v>
      </c>
      <c r="D32" s="48">
        <f t="shared" si="3"/>
        <v>-6.1634357638023496E-3</v>
      </c>
      <c r="E32" s="48">
        <f t="shared" si="1"/>
        <v>5.8676812964382367E-2</v>
      </c>
      <c r="F32" s="48">
        <f t="shared" si="4"/>
        <v>-2.1564177915840525E-2</v>
      </c>
      <c r="G32" s="51">
        <f t="shared" si="2"/>
        <v>-7.0671022305701737E-3</v>
      </c>
      <c r="H32" s="48"/>
      <c r="I32" s="48"/>
      <c r="J32" s="48"/>
      <c r="K32" s="48"/>
      <c r="L32" s="48"/>
      <c r="M32" s="48"/>
      <c r="N32" s="48"/>
      <c r="O32" s="48"/>
      <c r="P32" s="48"/>
      <c r="Q32" s="48"/>
      <c r="R32" s="48"/>
      <c r="S32" s="48"/>
      <c r="T32" s="48"/>
      <c r="U32" s="48"/>
      <c r="V32" s="48"/>
      <c r="W32" s="48"/>
      <c r="X32" s="48"/>
      <c r="Y32" s="48"/>
    </row>
    <row r="33" spans="1:25" ht="18" thickBot="1" x14ac:dyDescent="0.35">
      <c r="A33" s="41">
        <v>1401.3000489999999</v>
      </c>
      <c r="B33" s="42">
        <v>91.400002000000001</v>
      </c>
      <c r="C33" s="48">
        <f t="shared" si="0"/>
        <v>0.93876867496670291</v>
      </c>
      <c r="D33" s="48">
        <f t="shared" si="3"/>
        <v>-4.915368736029492E-2</v>
      </c>
      <c r="E33" s="48">
        <f t="shared" si="1"/>
        <v>6.1231325033296993E-2</v>
      </c>
      <c r="F33" s="48">
        <f t="shared" si="4"/>
        <v>-3.821986592737448E-3</v>
      </c>
      <c r="G33" s="51">
        <f t="shared" si="2"/>
        <v>-4.6377967256284444E-2</v>
      </c>
      <c r="H33" s="48"/>
      <c r="I33" s="48"/>
      <c r="J33" s="48"/>
      <c r="K33" s="48"/>
      <c r="L33" s="48"/>
      <c r="M33" s="48"/>
      <c r="N33" s="48"/>
      <c r="O33" s="48"/>
      <c r="P33" s="48"/>
      <c r="Q33" s="48"/>
      <c r="R33" s="48"/>
      <c r="S33" s="48"/>
      <c r="T33" s="48"/>
      <c r="U33" s="48"/>
      <c r="V33" s="48"/>
      <c r="W33" s="48"/>
      <c r="X33" s="48"/>
      <c r="Y33" s="48"/>
    </row>
    <row r="34" spans="1:25" ht="18" thickBot="1" x14ac:dyDescent="0.35">
      <c r="A34" s="41">
        <v>1408.75</v>
      </c>
      <c r="B34" s="42">
        <v>92.949996999999996</v>
      </c>
      <c r="C34" s="48">
        <f t="shared" si="0"/>
        <v>0.93810348459366755</v>
      </c>
      <c r="D34" s="48">
        <f t="shared" si="3"/>
        <v>5.3023742102844221E-3</v>
      </c>
      <c r="E34" s="48">
        <f t="shared" si="1"/>
        <v>6.1896515406332522E-2</v>
      </c>
      <c r="F34" s="48">
        <f t="shared" si="4"/>
        <v>1.6816181550093325E-2</v>
      </c>
      <c r="G34" s="51">
        <f t="shared" si="2"/>
        <v>6.0150387636784489E-3</v>
      </c>
      <c r="H34" s="48"/>
      <c r="I34" s="48"/>
      <c r="J34" s="48"/>
      <c r="K34" s="48"/>
      <c r="L34" s="48"/>
      <c r="M34" s="48"/>
      <c r="N34" s="48"/>
      <c r="O34" s="48"/>
      <c r="P34" s="48"/>
      <c r="Q34" s="48"/>
      <c r="R34" s="48"/>
      <c r="S34" s="48"/>
      <c r="T34" s="48"/>
      <c r="U34" s="48"/>
      <c r="V34" s="48"/>
      <c r="W34" s="48"/>
      <c r="X34" s="48"/>
      <c r="Y34" s="48"/>
    </row>
    <row r="35" spans="1:25" ht="18" thickBot="1" x14ac:dyDescent="0.35">
      <c r="A35" s="41">
        <v>1482.5</v>
      </c>
      <c r="B35" s="42">
        <v>91.199996999999996</v>
      </c>
      <c r="C35" s="48">
        <f t="shared" si="0"/>
        <v>0.94204740600250514</v>
      </c>
      <c r="D35" s="48">
        <f t="shared" si="3"/>
        <v>5.1027065517894481E-2</v>
      </c>
      <c r="E35" s="48">
        <f t="shared" si="1"/>
        <v>5.7952593997494938E-2</v>
      </c>
      <c r="F35" s="48">
        <f t="shared" si="4"/>
        <v>-1.9006817706487315E-2</v>
      </c>
      <c r="G35" s="51">
        <f t="shared" si="2"/>
        <v>4.6968420317323914E-2</v>
      </c>
      <c r="H35" s="48"/>
      <c r="I35" s="48"/>
      <c r="J35" s="48"/>
      <c r="K35" s="48"/>
      <c r="L35" s="48"/>
      <c r="M35" s="48"/>
      <c r="N35" s="48"/>
      <c r="O35" s="48"/>
      <c r="P35" s="48"/>
      <c r="Q35" s="48"/>
      <c r="R35" s="48"/>
      <c r="S35" s="48"/>
      <c r="T35" s="48"/>
      <c r="U35" s="48"/>
      <c r="V35" s="48"/>
      <c r="W35" s="48"/>
      <c r="X35" s="48"/>
      <c r="Y35" s="48"/>
    </row>
    <row r="36" spans="1:25" ht="18" thickBot="1" x14ac:dyDescent="0.35">
      <c r="A36" s="41">
        <v>1578.5</v>
      </c>
      <c r="B36" s="42">
        <v>93.949996999999996</v>
      </c>
      <c r="C36" s="48">
        <f t="shared" si="0"/>
        <v>0.94382492919457972</v>
      </c>
      <c r="D36" s="48">
        <f t="shared" si="3"/>
        <v>6.2745177126165882E-2</v>
      </c>
      <c r="E36" s="48">
        <f t="shared" si="1"/>
        <v>5.6175070805420321E-2</v>
      </c>
      <c r="F36" s="48">
        <f t="shared" si="4"/>
        <v>2.9707829742046929E-2</v>
      </c>
      <c r="G36" s="51">
        <f t="shared" si="2"/>
        <v>6.0889301797639732E-2</v>
      </c>
      <c r="H36" s="48"/>
      <c r="I36" s="48"/>
      <c r="J36" s="48"/>
      <c r="K36" s="48"/>
      <c r="L36" s="48"/>
      <c r="M36" s="48"/>
      <c r="N36" s="48"/>
      <c r="O36" s="48"/>
      <c r="P36" s="48"/>
      <c r="Q36" s="48"/>
      <c r="R36" s="48"/>
      <c r="S36" s="48"/>
      <c r="T36" s="48"/>
      <c r="U36" s="48"/>
      <c r="V36" s="48"/>
      <c r="W36" s="48"/>
      <c r="X36" s="48"/>
      <c r="Y36" s="48"/>
    </row>
    <row r="37" spans="1:25" ht="18" thickBot="1" x14ac:dyDescent="0.35">
      <c r="A37" s="41">
        <v>1581.6999510000001</v>
      </c>
      <c r="B37" s="42">
        <v>95.300003000000004</v>
      </c>
      <c r="C37" s="48">
        <f t="shared" si="0"/>
        <v>0.94317232819673646</v>
      </c>
      <c r="D37" s="48">
        <f t="shared" si="3"/>
        <v>2.0251579920702264E-3</v>
      </c>
      <c r="E37" s="48">
        <f t="shared" si="1"/>
        <v>5.6827671803263508E-2</v>
      </c>
      <c r="F37" s="48">
        <f t="shared" si="4"/>
        <v>1.4267148212099198E-2</v>
      </c>
      <c r="G37" s="51">
        <f t="shared" si="2"/>
        <v>2.7208417945127944E-3</v>
      </c>
      <c r="H37" s="48"/>
      <c r="I37" s="48"/>
      <c r="J37" s="48"/>
      <c r="K37" s="48"/>
      <c r="L37" s="48"/>
      <c r="M37" s="48"/>
      <c r="N37" s="48"/>
      <c r="O37" s="48"/>
      <c r="P37" s="48"/>
      <c r="Q37" s="48"/>
      <c r="R37" s="48"/>
      <c r="S37" s="48"/>
      <c r="T37" s="48"/>
      <c r="U37" s="48"/>
      <c r="V37" s="48"/>
      <c r="W37" s="48"/>
      <c r="X37" s="48"/>
      <c r="Y37" s="48"/>
    </row>
    <row r="38" spans="1:25" ht="18" thickBot="1" x14ac:dyDescent="0.35">
      <c r="A38" s="41">
        <v>1588</v>
      </c>
      <c r="B38" s="42">
        <v>98.599997999999999</v>
      </c>
      <c r="C38" s="48">
        <f t="shared" si="0"/>
        <v>0.94153919238887607</v>
      </c>
      <c r="D38" s="48">
        <f t="shared" si="3"/>
        <v>3.975175816964327E-3</v>
      </c>
      <c r="E38" s="48">
        <f t="shared" si="1"/>
        <v>5.8460807611123933E-2</v>
      </c>
      <c r="F38" s="48">
        <f t="shared" si="4"/>
        <v>3.4041399184919663E-2</v>
      </c>
      <c r="G38" s="51">
        <f t="shared" si="2"/>
        <v>5.7328715168714428E-3</v>
      </c>
      <c r="H38" s="48"/>
      <c r="I38" s="48"/>
      <c r="J38" s="48"/>
      <c r="K38" s="48"/>
      <c r="L38" s="48"/>
      <c r="M38" s="48"/>
      <c r="N38" s="48"/>
      <c r="O38" s="48"/>
      <c r="P38" s="48"/>
      <c r="Q38" s="48"/>
      <c r="R38" s="48"/>
      <c r="S38" s="48"/>
      <c r="T38" s="48"/>
      <c r="U38" s="48"/>
      <c r="V38" s="48"/>
      <c r="W38" s="48"/>
      <c r="X38" s="48"/>
      <c r="Y38" s="48"/>
    </row>
    <row r="39" spans="1:25" ht="18" thickBot="1" x14ac:dyDescent="0.35">
      <c r="A39" s="41">
        <v>1618.25</v>
      </c>
      <c r="B39" s="42">
        <v>99.949996999999996</v>
      </c>
      <c r="C39" s="48">
        <f t="shared" si="0"/>
        <v>0.94182865954224537</v>
      </c>
      <c r="D39" s="48">
        <f t="shared" si="3"/>
        <v>1.8869955618538565E-2</v>
      </c>
      <c r="E39" s="48">
        <f t="shared" si="1"/>
        <v>5.8171340457754642E-2</v>
      </c>
      <c r="F39" s="48">
        <f t="shared" si="4"/>
        <v>1.3598789606787124E-2</v>
      </c>
      <c r="G39" s="51">
        <f t="shared" si="2"/>
        <v>1.856332482585963E-2</v>
      </c>
      <c r="H39" s="48"/>
      <c r="I39" s="48"/>
      <c r="J39" s="48"/>
      <c r="K39" s="48"/>
      <c r="L39" s="48"/>
      <c r="M39" s="48"/>
      <c r="N39" s="48"/>
      <c r="O39" s="48"/>
      <c r="P39" s="48"/>
      <c r="Q39" s="48"/>
      <c r="R39" s="48"/>
      <c r="S39" s="48"/>
      <c r="T39" s="48"/>
      <c r="U39" s="48"/>
      <c r="V39" s="48"/>
      <c r="W39" s="48"/>
      <c r="X39" s="48"/>
      <c r="Y39" s="48"/>
    </row>
    <row r="40" spans="1:25" ht="18" thickBot="1" x14ac:dyDescent="0.35">
      <c r="A40" s="41">
        <v>1631.650024</v>
      </c>
      <c r="B40" s="42">
        <v>100.800003</v>
      </c>
      <c r="C40" s="48">
        <f t="shared" si="0"/>
        <v>0.94181650181589915</v>
      </c>
      <c r="D40" s="48">
        <f t="shared" si="3"/>
        <v>8.2464690231534247E-3</v>
      </c>
      <c r="E40" s="48">
        <f t="shared" si="1"/>
        <v>5.8183498184100867E-2</v>
      </c>
      <c r="F40" s="48">
        <f t="shared" si="4"/>
        <v>8.468354467771496E-3</v>
      </c>
      <c r="G40" s="51">
        <f t="shared" si="2"/>
        <v>8.259379094517438E-3</v>
      </c>
      <c r="H40" s="48"/>
      <c r="I40" s="48"/>
      <c r="J40" s="48"/>
      <c r="K40" s="48"/>
      <c r="L40" s="48"/>
      <c r="M40" s="48"/>
      <c r="N40" s="48"/>
      <c r="O40" s="48"/>
      <c r="P40" s="48"/>
      <c r="Q40" s="48"/>
      <c r="R40" s="48"/>
      <c r="S40" s="48"/>
      <c r="T40" s="48"/>
      <c r="U40" s="48"/>
      <c r="V40" s="48"/>
      <c r="W40" s="48"/>
      <c r="X40" s="48"/>
      <c r="Y40" s="48"/>
    </row>
    <row r="41" spans="1:25" ht="18" thickBot="1" x14ac:dyDescent="0.35">
      <c r="A41" s="41">
        <v>1628</v>
      </c>
      <c r="B41" s="42">
        <v>103.349998</v>
      </c>
      <c r="C41" s="48">
        <f t="shared" si="0"/>
        <v>0.94030669817230106</v>
      </c>
      <c r="D41" s="48">
        <f t="shared" si="3"/>
        <v>-2.2395198862873284E-3</v>
      </c>
      <c r="E41" s="48">
        <f t="shared" si="1"/>
        <v>5.9693301827698969E-2</v>
      </c>
      <c r="F41" s="48">
        <f t="shared" si="4"/>
        <v>2.4982881376887089E-2</v>
      </c>
      <c r="G41" s="51">
        <f t="shared" si="2"/>
        <v>-6.1452487120992449E-4</v>
      </c>
      <c r="H41" s="48"/>
      <c r="I41" s="48"/>
      <c r="J41" s="48"/>
      <c r="K41" s="48"/>
      <c r="L41" s="48"/>
      <c r="M41" s="48"/>
      <c r="N41" s="48"/>
      <c r="O41" s="48"/>
      <c r="P41" s="48"/>
      <c r="Q41" s="48"/>
      <c r="R41" s="48"/>
      <c r="S41" s="48"/>
      <c r="T41" s="48"/>
      <c r="U41" s="48"/>
      <c r="V41" s="48"/>
      <c r="W41" s="48"/>
      <c r="X41" s="48"/>
      <c r="Y41" s="48"/>
    </row>
    <row r="42" spans="1:25" ht="18" thickBot="1" x14ac:dyDescent="0.35">
      <c r="A42" s="41">
        <v>1614.849976</v>
      </c>
      <c r="B42" s="42">
        <v>102.5</v>
      </c>
      <c r="C42" s="48">
        <f t="shared" si="0"/>
        <v>0.94031501940056506</v>
      </c>
      <c r="D42" s="48">
        <f t="shared" si="3"/>
        <v>-8.1102093383015397E-3</v>
      </c>
      <c r="E42" s="48">
        <f t="shared" si="1"/>
        <v>5.9684980599434903E-2</v>
      </c>
      <c r="F42" s="48">
        <f t="shared" si="4"/>
        <v>-8.2584681975967755E-3</v>
      </c>
      <c r="G42" s="51">
        <f t="shared" si="2"/>
        <v>-8.1190581654422694E-3</v>
      </c>
      <c r="H42" s="48"/>
      <c r="I42" s="48"/>
      <c r="J42" s="48"/>
      <c r="K42" s="48"/>
      <c r="L42" s="48"/>
      <c r="M42" s="48"/>
      <c r="N42" s="48"/>
      <c r="O42" s="48"/>
      <c r="P42" s="48"/>
      <c r="Q42" s="48"/>
      <c r="R42" s="48"/>
      <c r="S42" s="48"/>
      <c r="T42" s="48"/>
      <c r="U42" s="48"/>
      <c r="V42" s="48"/>
      <c r="W42" s="48"/>
      <c r="X42" s="48"/>
      <c r="Y42" s="48"/>
    </row>
    <row r="43" spans="1:25" ht="18" thickBot="1" x14ac:dyDescent="0.35">
      <c r="A43" s="41">
        <v>1597.8000489999999</v>
      </c>
      <c r="B43" s="42">
        <v>100.349998</v>
      </c>
      <c r="C43" s="48">
        <f t="shared" si="0"/>
        <v>0.94090628317722513</v>
      </c>
      <c r="D43" s="48">
        <f t="shared" si="3"/>
        <v>-1.0614344509075706E-2</v>
      </c>
      <c r="E43" s="48">
        <f t="shared" si="1"/>
        <v>5.9093716822774971E-2</v>
      </c>
      <c r="F43" s="48">
        <f t="shared" si="4"/>
        <v>-2.1198743266360044E-2</v>
      </c>
      <c r="G43" s="51">
        <f t="shared" si="2"/>
        <v>-1.1239815971978E-2</v>
      </c>
      <c r="H43" s="48"/>
      <c r="I43" s="48"/>
      <c r="J43" s="48"/>
      <c r="K43" s="48"/>
      <c r="L43" s="48"/>
      <c r="M43" s="48"/>
      <c r="N43" s="48"/>
      <c r="O43" s="48"/>
      <c r="P43" s="48"/>
      <c r="Q43" s="48"/>
      <c r="R43" s="48"/>
      <c r="S43" s="48"/>
      <c r="T43" s="48"/>
      <c r="U43" s="48"/>
      <c r="V43" s="48"/>
      <c r="W43" s="48"/>
      <c r="X43" s="48"/>
      <c r="Y43" s="48"/>
    </row>
    <row r="44" spans="1:25" ht="18" thickBot="1" x14ac:dyDescent="0.35">
      <c r="A44" s="41">
        <v>1592.5</v>
      </c>
      <c r="B44" s="42">
        <v>99.400002000000001</v>
      </c>
      <c r="C44" s="48">
        <f t="shared" si="0"/>
        <v>0.94124948171730061</v>
      </c>
      <c r="D44" s="48">
        <f t="shared" si="3"/>
        <v>-3.3226052687899432E-3</v>
      </c>
      <c r="E44" s="48">
        <f t="shared" si="1"/>
        <v>5.875051828269931E-2</v>
      </c>
      <c r="F44" s="48">
        <f t="shared" si="4"/>
        <v>-9.5119215288503242E-3</v>
      </c>
      <c r="G44" s="51">
        <f t="shared" si="2"/>
        <v>-3.6862308068840283E-3</v>
      </c>
      <c r="H44" s="48"/>
      <c r="I44" s="48"/>
      <c r="J44" s="48"/>
      <c r="K44" s="48"/>
      <c r="L44" s="48"/>
      <c r="M44" s="48"/>
      <c r="N44" s="48"/>
      <c r="O44" s="48"/>
      <c r="P44" s="48"/>
      <c r="Q44" s="48"/>
      <c r="R44" s="48"/>
      <c r="S44" s="48"/>
      <c r="T44" s="48"/>
      <c r="U44" s="48"/>
      <c r="V44" s="48"/>
      <c r="W44" s="48"/>
      <c r="X44" s="48"/>
      <c r="Y44" s="48"/>
    </row>
    <row r="45" spans="1:25" ht="18" thickBot="1" x14ac:dyDescent="0.35">
      <c r="A45" s="41">
        <v>1625</v>
      </c>
      <c r="B45" s="42">
        <v>99.25</v>
      </c>
      <c r="C45" s="48">
        <f t="shared" si="0"/>
        <v>0.94243874148180373</v>
      </c>
      <c r="D45" s="48">
        <f t="shared" si="3"/>
        <v>2.0202707317519469E-2</v>
      </c>
      <c r="E45" s="48">
        <f t="shared" si="1"/>
        <v>5.7561258518196316E-2</v>
      </c>
      <c r="F45" s="48">
        <f t="shared" si="4"/>
        <v>-1.510214215952716E-3</v>
      </c>
      <c r="G45" s="51">
        <f t="shared" si="2"/>
        <v>1.8952884227945967E-2</v>
      </c>
      <c r="H45" s="48"/>
      <c r="I45" s="48"/>
      <c r="J45" s="48"/>
      <c r="K45" s="48"/>
      <c r="L45" s="48"/>
      <c r="M45" s="48"/>
      <c r="N45" s="48"/>
      <c r="O45" s="48"/>
      <c r="P45" s="48"/>
      <c r="Q45" s="48"/>
      <c r="R45" s="48"/>
      <c r="S45" s="48"/>
      <c r="T45" s="48"/>
      <c r="U45" s="48"/>
      <c r="V45" s="48"/>
      <c r="W45" s="48"/>
      <c r="X45" s="48"/>
      <c r="Y45" s="48"/>
    </row>
    <row r="46" spans="1:25" ht="18" thickBot="1" x14ac:dyDescent="0.35">
      <c r="A46" s="41">
        <v>1641</v>
      </c>
      <c r="B46" s="42">
        <v>104.849998</v>
      </c>
      <c r="C46" s="48">
        <f t="shared" si="0"/>
        <v>0.9399432951742055</v>
      </c>
      <c r="D46" s="48">
        <f t="shared" si="3"/>
        <v>9.7979963262530296E-3</v>
      </c>
      <c r="E46" s="48">
        <f t="shared" si="1"/>
        <v>6.0056704825794546E-2</v>
      </c>
      <c r="F46" s="48">
        <f t="shared" si="4"/>
        <v>5.4888818705760095E-2</v>
      </c>
      <c r="G46" s="51">
        <f t="shared" si="2"/>
        <v>1.2506002536251417E-2</v>
      </c>
      <c r="H46" s="48"/>
      <c r="I46" s="48"/>
      <c r="J46" s="48"/>
      <c r="K46" s="48"/>
      <c r="L46" s="48"/>
      <c r="M46" s="48"/>
      <c r="N46" s="48"/>
      <c r="O46" s="48"/>
      <c r="P46" s="48"/>
      <c r="Q46" s="48"/>
      <c r="R46" s="48"/>
      <c r="S46" s="48"/>
      <c r="T46" s="48"/>
      <c r="U46" s="48"/>
      <c r="V46" s="48"/>
      <c r="W46" s="48"/>
      <c r="X46" s="48"/>
      <c r="Y46" s="48"/>
    </row>
    <row r="47" spans="1:25" ht="18" thickBot="1" x14ac:dyDescent="0.35">
      <c r="A47" s="41">
        <v>1621.8000489999999</v>
      </c>
      <c r="B47" s="42">
        <v>103.5</v>
      </c>
      <c r="C47" s="48">
        <f t="shared" si="0"/>
        <v>0.94001043467193457</v>
      </c>
      <c r="D47" s="48">
        <f t="shared" si="3"/>
        <v>-1.1769138366291267E-2</v>
      </c>
      <c r="E47" s="48">
        <f t="shared" si="1"/>
        <v>5.9989565328065438E-2</v>
      </c>
      <c r="F47" s="48">
        <f t="shared" si="4"/>
        <v>-1.2959125567636093E-2</v>
      </c>
      <c r="G47" s="51">
        <f t="shared" si="2"/>
        <v>-1.1840525181245905E-2</v>
      </c>
      <c r="H47" s="48"/>
      <c r="I47" s="48"/>
      <c r="J47" s="48"/>
      <c r="K47" s="48"/>
      <c r="L47" s="48"/>
      <c r="M47" s="48"/>
      <c r="N47" s="48"/>
      <c r="O47" s="48"/>
      <c r="P47" s="48"/>
      <c r="Q47" s="48"/>
      <c r="R47" s="48"/>
      <c r="S47" s="48"/>
      <c r="T47" s="48"/>
      <c r="U47" s="48"/>
      <c r="V47" s="48"/>
      <c r="W47" s="48"/>
      <c r="X47" s="48"/>
      <c r="Y47" s="48"/>
    </row>
    <row r="48" spans="1:25" ht="18" thickBot="1" x14ac:dyDescent="0.35">
      <c r="A48" s="41">
        <v>1605.9499510000001</v>
      </c>
      <c r="B48" s="42">
        <v>115.5</v>
      </c>
      <c r="C48" s="48">
        <f t="shared" si="0"/>
        <v>0.93290539760804236</v>
      </c>
      <c r="D48" s="48">
        <f t="shared" si="3"/>
        <v>-9.8212224635893901E-3</v>
      </c>
      <c r="E48" s="48">
        <f t="shared" si="1"/>
        <v>6.7094602391957664E-2</v>
      </c>
      <c r="F48" s="48">
        <f t="shared" si="4"/>
        <v>0.10969891725642453</v>
      </c>
      <c r="G48" s="51">
        <f t="shared" si="2"/>
        <v>-1.8020662112438303E-3</v>
      </c>
      <c r="H48" s="48"/>
      <c r="I48" s="48"/>
      <c r="J48" s="48"/>
      <c r="K48" s="48"/>
      <c r="L48" s="48"/>
      <c r="M48" s="48"/>
      <c r="N48" s="48"/>
      <c r="O48" s="48"/>
      <c r="P48" s="48"/>
      <c r="Q48" s="48"/>
      <c r="R48" s="48"/>
      <c r="S48" s="48"/>
      <c r="T48" s="48"/>
      <c r="U48" s="48"/>
      <c r="V48" s="48"/>
      <c r="W48" s="48"/>
      <c r="X48" s="48"/>
      <c r="Y48" s="48"/>
    </row>
    <row r="49" spans="1:25" ht="18" thickBot="1" x14ac:dyDescent="0.35">
      <c r="A49" s="41">
        <v>1564.1999510000001</v>
      </c>
      <c r="B49" s="42">
        <v>112.199997</v>
      </c>
      <c r="C49" s="48">
        <f t="shared" si="0"/>
        <v>0.93307086585521659</v>
      </c>
      <c r="D49" s="48">
        <f t="shared" si="3"/>
        <v>-2.6340971418617083E-2</v>
      </c>
      <c r="E49" s="48">
        <f t="shared" si="1"/>
        <v>6.692913414478345E-2</v>
      </c>
      <c r="F49" s="48">
        <f t="shared" si="4"/>
        <v>-2.8987563611220641E-2</v>
      </c>
      <c r="G49" s="51">
        <f t="shared" si="2"/>
        <v>-2.6518105542502383E-2</v>
      </c>
      <c r="H49" s="48"/>
      <c r="I49" s="48"/>
      <c r="J49" s="48"/>
      <c r="K49" s="48"/>
      <c r="L49" s="48"/>
      <c r="M49" s="48"/>
      <c r="N49" s="48"/>
      <c r="O49" s="48"/>
      <c r="P49" s="48"/>
      <c r="Q49" s="48"/>
      <c r="R49" s="48"/>
      <c r="S49" s="48"/>
      <c r="T49" s="48"/>
      <c r="U49" s="48"/>
      <c r="V49" s="48"/>
      <c r="W49" s="48"/>
      <c r="X49" s="48"/>
      <c r="Y49" s="48"/>
    </row>
    <row r="50" spans="1:25" ht="18" thickBot="1" x14ac:dyDescent="0.35">
      <c r="A50" s="41">
        <v>1573.900024</v>
      </c>
      <c r="B50" s="42">
        <v>108.550003</v>
      </c>
      <c r="C50" s="48">
        <f t="shared" si="0"/>
        <v>0.9354809942298512</v>
      </c>
      <c r="D50" s="48">
        <f t="shared" si="3"/>
        <v>6.1821509647070278E-3</v>
      </c>
      <c r="E50" s="48">
        <f t="shared" si="1"/>
        <v>6.4519005770148796E-2</v>
      </c>
      <c r="F50" s="48">
        <f t="shared" si="4"/>
        <v>-3.3072042389293489E-2</v>
      </c>
      <c r="G50" s="51">
        <f t="shared" si="2"/>
        <v>3.649509437197732E-3</v>
      </c>
      <c r="H50" s="48"/>
      <c r="I50" s="48"/>
      <c r="J50" s="48"/>
      <c r="K50" s="48"/>
      <c r="L50" s="48"/>
      <c r="M50" s="48"/>
      <c r="N50" s="48"/>
      <c r="O50" s="48"/>
      <c r="P50" s="48"/>
      <c r="Q50" s="48"/>
      <c r="R50" s="48"/>
      <c r="S50" s="48"/>
      <c r="T50" s="48"/>
      <c r="U50" s="48"/>
      <c r="V50" s="48"/>
      <c r="W50" s="48"/>
      <c r="X50" s="48"/>
      <c r="Y50" s="48"/>
    </row>
    <row r="51" spans="1:25" ht="18" thickBot="1" x14ac:dyDescent="0.35">
      <c r="A51" s="41">
        <v>1557.6999510000001</v>
      </c>
      <c r="B51" s="42">
        <v>114.400002</v>
      </c>
      <c r="C51" s="48">
        <f t="shared" si="0"/>
        <v>0.93158303617271854</v>
      </c>
      <c r="D51" s="48">
        <f t="shared" si="3"/>
        <v>-1.034628793037534E-2</v>
      </c>
      <c r="E51" s="48">
        <f t="shared" si="1"/>
        <v>6.8416963827281435E-2</v>
      </c>
      <c r="F51" s="48">
        <f t="shared" si="4"/>
        <v>5.249017246688082E-2</v>
      </c>
      <c r="G51" s="51">
        <f t="shared" si="2"/>
        <v>-6.0472080923418617E-3</v>
      </c>
      <c r="H51" s="48"/>
      <c r="I51" s="48"/>
      <c r="J51" s="48"/>
      <c r="K51" s="48"/>
      <c r="L51" s="48"/>
      <c r="M51" s="48"/>
      <c r="N51" s="48"/>
      <c r="O51" s="48"/>
      <c r="P51" s="48"/>
      <c r="Q51" s="48"/>
      <c r="R51" s="48"/>
      <c r="S51" s="48"/>
      <c r="T51" s="48"/>
      <c r="U51" s="48"/>
      <c r="V51" s="48"/>
      <c r="W51" s="48"/>
      <c r="X51" s="48"/>
      <c r="Y51" s="48"/>
    </row>
    <row r="52" spans="1:25" ht="18" thickBot="1" x14ac:dyDescent="0.35">
      <c r="A52" s="41">
        <v>1613.9499510000001</v>
      </c>
      <c r="B52" s="42">
        <v>115.349998</v>
      </c>
      <c r="C52" s="48">
        <f t="shared" si="0"/>
        <v>0.93329670884064775</v>
      </c>
      <c r="D52" s="48">
        <f t="shared" si="3"/>
        <v>3.5474217179490848E-2</v>
      </c>
      <c r="E52" s="48">
        <f t="shared" si="1"/>
        <v>6.6703291159352252E-2</v>
      </c>
      <c r="F52" s="48">
        <f t="shared" si="4"/>
        <v>8.2698708530126678E-3</v>
      </c>
      <c r="G52" s="51">
        <f t="shared" si="2"/>
        <v>3.3659597745675916E-2</v>
      </c>
      <c r="H52" s="48"/>
      <c r="I52" s="48"/>
      <c r="J52" s="48"/>
      <c r="K52" s="48"/>
      <c r="L52" s="48"/>
      <c r="M52" s="48"/>
      <c r="N52" s="48"/>
      <c r="O52" s="48"/>
      <c r="P52" s="48"/>
      <c r="Q52" s="48"/>
      <c r="R52" s="48"/>
      <c r="S52" s="48"/>
      <c r="T52" s="48"/>
      <c r="U52" s="48"/>
      <c r="V52" s="48"/>
      <c r="W52" s="48"/>
      <c r="X52" s="48"/>
      <c r="Y52" s="48"/>
    </row>
    <row r="53" spans="1:25" ht="18" thickBot="1" x14ac:dyDescent="0.35">
      <c r="A53" s="41">
        <v>1636.25</v>
      </c>
      <c r="B53" s="42">
        <v>120.5</v>
      </c>
      <c r="C53" s="48">
        <f t="shared" si="0"/>
        <v>0.9314074284901096</v>
      </c>
      <c r="D53" s="48">
        <f t="shared" si="3"/>
        <v>1.3722478168694E-2</v>
      </c>
      <c r="E53" s="48">
        <f t="shared" si="1"/>
        <v>6.8592571509890427E-2</v>
      </c>
      <c r="F53" s="48">
        <f t="shared" si="4"/>
        <v>4.3678785649482008E-2</v>
      </c>
      <c r="G53" s="51">
        <f t="shared" si="2"/>
        <v>1.5777258331742216E-2</v>
      </c>
      <c r="H53" s="48"/>
      <c r="I53" s="48"/>
      <c r="J53" s="48"/>
      <c r="K53" s="48"/>
      <c r="L53" s="48"/>
      <c r="M53" s="48"/>
      <c r="N53" s="48"/>
      <c r="O53" s="48"/>
      <c r="P53" s="48"/>
      <c r="Q53" s="48"/>
      <c r="R53" s="48"/>
      <c r="S53" s="48"/>
      <c r="T53" s="48"/>
      <c r="U53" s="48"/>
      <c r="V53" s="48"/>
      <c r="W53" s="48"/>
      <c r="X53" s="48"/>
      <c r="Y53" s="48"/>
    </row>
    <row r="54" spans="1:25" ht="18" thickBot="1" x14ac:dyDescent="0.35">
      <c r="A54" s="41">
        <v>1588.900024</v>
      </c>
      <c r="B54" s="42">
        <v>118.400002</v>
      </c>
      <c r="C54" s="48">
        <f t="shared" si="0"/>
        <v>0.93065073496343986</v>
      </c>
      <c r="D54" s="48">
        <f t="shared" si="3"/>
        <v>-2.9365070224999033E-2</v>
      </c>
      <c r="E54" s="48">
        <f t="shared" si="1"/>
        <v>6.9349265036560123E-2</v>
      </c>
      <c r="F54" s="48">
        <f t="shared" si="4"/>
        <v>-1.7581013588912574E-2</v>
      </c>
      <c r="G54" s="51">
        <f t="shared" si="2"/>
        <v>-2.8547854558137239E-2</v>
      </c>
      <c r="H54" s="48"/>
      <c r="I54" s="48"/>
      <c r="J54" s="48"/>
      <c r="K54" s="48"/>
      <c r="L54" s="48"/>
      <c r="M54" s="48"/>
      <c r="N54" s="48"/>
      <c r="O54" s="48"/>
      <c r="P54" s="48"/>
      <c r="Q54" s="48"/>
      <c r="R54" s="48"/>
      <c r="S54" s="48"/>
      <c r="T54" s="48"/>
      <c r="U54" s="48"/>
      <c r="V54" s="48"/>
      <c r="W54" s="48"/>
      <c r="X54" s="48"/>
      <c r="Y54" s="48"/>
    </row>
    <row r="55" spans="1:25" ht="18" thickBot="1" x14ac:dyDescent="0.35">
      <c r="A55" s="41">
        <v>1572.5500489999999</v>
      </c>
      <c r="B55" s="42">
        <v>117.650002</v>
      </c>
      <c r="C55" s="48">
        <f t="shared" si="0"/>
        <v>0.93039285383384474</v>
      </c>
      <c r="D55" s="48">
        <f t="shared" si="3"/>
        <v>-1.034343126804734E-2</v>
      </c>
      <c r="E55" s="48">
        <f t="shared" si="1"/>
        <v>6.9607146166155209E-2</v>
      </c>
      <c r="F55" s="48">
        <f t="shared" si="4"/>
        <v>-6.3546071688507103E-3</v>
      </c>
      <c r="G55" s="51">
        <f t="shared" si="2"/>
        <v>-1.0065780605943478E-2</v>
      </c>
      <c r="H55" s="48"/>
      <c r="I55" s="48"/>
      <c r="J55" s="48"/>
      <c r="K55" s="48"/>
      <c r="L55" s="48"/>
      <c r="M55" s="48"/>
      <c r="N55" s="48"/>
      <c r="O55" s="48"/>
      <c r="P55" s="48"/>
      <c r="Q55" s="48"/>
      <c r="R55" s="48"/>
      <c r="S55" s="48"/>
      <c r="T55" s="48"/>
      <c r="U55" s="48"/>
      <c r="V55" s="48"/>
      <c r="W55" s="48"/>
      <c r="X55" s="48"/>
      <c r="Y55" s="48"/>
    </row>
    <row r="56" spans="1:25" ht="18" thickBot="1" x14ac:dyDescent="0.35">
      <c r="A56" s="41">
        <v>1587.5</v>
      </c>
      <c r="B56" s="42">
        <v>116.650002</v>
      </c>
      <c r="C56" s="48">
        <f t="shared" si="0"/>
        <v>0.93154945171311265</v>
      </c>
      <c r="D56" s="48">
        <f t="shared" si="3"/>
        <v>9.4619150357834834E-3</v>
      </c>
      <c r="E56" s="48">
        <f t="shared" si="1"/>
        <v>6.845054828688725E-2</v>
      </c>
      <c r="F56" s="48">
        <f t="shared" si="4"/>
        <v>-8.5361165602010382E-3</v>
      </c>
      <c r="G56" s="51">
        <f t="shared" si="2"/>
        <v>8.2299399049536211E-3</v>
      </c>
      <c r="H56" s="48"/>
      <c r="I56" s="48"/>
      <c r="J56" s="48"/>
      <c r="K56" s="48"/>
      <c r="L56" s="48"/>
      <c r="M56" s="48"/>
      <c r="N56" s="48"/>
      <c r="O56" s="48"/>
      <c r="P56" s="48"/>
      <c r="Q56" s="48"/>
      <c r="R56" s="48"/>
      <c r="S56" s="48"/>
      <c r="T56" s="48"/>
      <c r="U56" s="48"/>
      <c r="V56" s="48"/>
      <c r="W56" s="48"/>
      <c r="X56" s="48"/>
      <c r="Y56" s="48"/>
    </row>
    <row r="57" spans="1:25" ht="18" thickBot="1" x14ac:dyDescent="0.35">
      <c r="A57" s="41">
        <v>1596</v>
      </c>
      <c r="B57" s="42">
        <v>115.800003</v>
      </c>
      <c r="C57" s="48">
        <f t="shared" si="0"/>
        <v>0.93235190863590622</v>
      </c>
      <c r="D57" s="48">
        <f t="shared" si="3"/>
        <v>5.340047242907371E-3</v>
      </c>
      <c r="E57" s="48">
        <f t="shared" si="1"/>
        <v>6.7648091364093776E-2</v>
      </c>
      <c r="F57" s="48">
        <f t="shared" si="4"/>
        <v>-7.3134245671149511E-3</v>
      </c>
      <c r="G57" s="51">
        <f t="shared" si="2"/>
        <v>4.4840640258299955E-3</v>
      </c>
      <c r="H57" s="48"/>
      <c r="I57" s="48"/>
      <c r="J57" s="48"/>
      <c r="K57" s="48"/>
      <c r="L57" s="48"/>
      <c r="M57" s="48"/>
      <c r="N57" s="48"/>
      <c r="O57" s="48"/>
      <c r="P57" s="48"/>
      <c r="Q57" s="48"/>
      <c r="R57" s="48"/>
      <c r="S57" s="48"/>
      <c r="T57" s="48"/>
      <c r="U57" s="48"/>
      <c r="V57" s="48"/>
      <c r="W57" s="48"/>
      <c r="X57" s="48"/>
      <c r="Y57" s="48"/>
    </row>
    <row r="58" spans="1:25" ht="18" thickBot="1" x14ac:dyDescent="0.35">
      <c r="A58" s="41">
        <v>1571</v>
      </c>
      <c r="B58" s="42">
        <v>117</v>
      </c>
      <c r="C58" s="48">
        <f t="shared" si="0"/>
        <v>0.93068720379146919</v>
      </c>
      <c r="D58" s="48">
        <f t="shared" si="3"/>
        <v>-1.5788139754132902E-2</v>
      </c>
      <c r="E58" s="48">
        <f t="shared" si="1"/>
        <v>6.93127962085308E-2</v>
      </c>
      <c r="F58" s="48">
        <f t="shared" si="4"/>
        <v>1.0309343752125852E-2</v>
      </c>
      <c r="G58" s="51">
        <f t="shared" si="2"/>
        <v>-1.3979250198308094E-2</v>
      </c>
      <c r="H58" s="48"/>
      <c r="I58" s="48"/>
      <c r="J58" s="48"/>
      <c r="K58" s="48"/>
      <c r="L58" s="48"/>
      <c r="M58" s="48"/>
      <c r="N58" s="48"/>
      <c r="O58" s="48"/>
      <c r="P58" s="48"/>
      <c r="Q58" s="48"/>
      <c r="R58" s="48"/>
      <c r="S58" s="48"/>
      <c r="T58" s="48"/>
      <c r="U58" s="48"/>
      <c r="V58" s="48"/>
      <c r="W58" s="48"/>
      <c r="X58" s="48"/>
      <c r="Y58" s="48"/>
    </row>
    <row r="59" spans="1:25" ht="18" thickBot="1" x14ac:dyDescent="0.35">
      <c r="A59" s="41">
        <v>1545.599976</v>
      </c>
      <c r="B59" s="42">
        <v>118.25</v>
      </c>
      <c r="C59" s="48">
        <f t="shared" si="0"/>
        <v>0.92892989049152108</v>
      </c>
      <c r="D59" s="48">
        <f t="shared" si="3"/>
        <v>-1.6300190325318095E-2</v>
      </c>
      <c r="E59" s="48">
        <f t="shared" si="1"/>
        <v>7.1070109508478904E-2</v>
      </c>
      <c r="F59" s="48">
        <f t="shared" si="4"/>
        <v>1.0627092574286193E-2</v>
      </c>
      <c r="G59" s="51">
        <f t="shared" si="2"/>
        <v>-1.4386465380877426E-2</v>
      </c>
      <c r="H59" s="48"/>
      <c r="I59" s="48"/>
      <c r="J59" s="48"/>
      <c r="K59" s="48"/>
      <c r="L59" s="48"/>
      <c r="M59" s="48"/>
      <c r="N59" s="48"/>
      <c r="O59" s="48"/>
      <c r="P59" s="48"/>
      <c r="Q59" s="48"/>
      <c r="R59" s="48"/>
      <c r="S59" s="48"/>
      <c r="T59" s="48"/>
      <c r="U59" s="48"/>
      <c r="V59" s="48"/>
      <c r="W59" s="48"/>
      <c r="X59" s="48"/>
      <c r="Y59" s="48"/>
    </row>
    <row r="60" spans="1:25" ht="18" thickBot="1" x14ac:dyDescent="0.35">
      <c r="A60" s="41">
        <v>1555</v>
      </c>
      <c r="B60" s="42">
        <v>122.349998</v>
      </c>
      <c r="C60" s="48">
        <f t="shared" si="0"/>
        <v>0.92705756213915713</v>
      </c>
      <c r="D60" s="48">
        <f t="shared" si="3"/>
        <v>6.0633766830314618E-3</v>
      </c>
      <c r="E60" s="48">
        <f t="shared" si="1"/>
        <v>7.2942437860842924E-2</v>
      </c>
      <c r="F60" s="48">
        <f t="shared" si="4"/>
        <v>3.4084746170091482E-2</v>
      </c>
      <c r="G60" s="51">
        <f t="shared" si="2"/>
        <v>8.1073236856170575E-3</v>
      </c>
      <c r="H60" s="48"/>
      <c r="I60" s="48"/>
      <c r="J60" s="48"/>
      <c r="K60" s="48"/>
      <c r="L60" s="48"/>
      <c r="M60" s="48"/>
      <c r="N60" s="48"/>
      <c r="O60" s="48"/>
      <c r="P60" s="48"/>
      <c r="Q60" s="48"/>
      <c r="R60" s="48"/>
      <c r="S60" s="48"/>
      <c r="T60" s="48"/>
      <c r="U60" s="48"/>
      <c r="V60" s="48"/>
      <c r="W60" s="48"/>
      <c r="X60" s="48"/>
      <c r="Y60" s="48"/>
    </row>
    <row r="61" spans="1:25" ht="18" thickBot="1" x14ac:dyDescent="0.35">
      <c r="A61" s="41">
        <v>1565.6999510000001</v>
      </c>
      <c r="B61" s="42">
        <v>119.550003</v>
      </c>
      <c r="C61" s="48">
        <f t="shared" si="0"/>
        <v>0.9290609664659869</v>
      </c>
      <c r="D61" s="48">
        <f t="shared" si="3"/>
        <v>6.8574314082362163E-3</v>
      </c>
      <c r="E61" s="48">
        <f t="shared" si="1"/>
        <v>7.0939033534013082E-2</v>
      </c>
      <c r="F61" s="48">
        <f t="shared" si="4"/>
        <v>-2.3151054543697341E-2</v>
      </c>
      <c r="G61" s="51">
        <f t="shared" si="2"/>
        <v>4.7286584169870405E-3</v>
      </c>
      <c r="H61" s="48"/>
      <c r="I61" s="48"/>
      <c r="J61" s="48"/>
      <c r="K61" s="48"/>
      <c r="L61" s="48"/>
      <c r="M61" s="48"/>
      <c r="N61" s="48"/>
      <c r="O61" s="48"/>
      <c r="P61" s="48"/>
      <c r="Q61" s="48"/>
      <c r="R61" s="48"/>
      <c r="S61" s="48"/>
      <c r="T61" s="48"/>
      <c r="U61" s="48"/>
      <c r="V61" s="48"/>
      <c r="W61" s="48"/>
      <c r="X61" s="48"/>
      <c r="Y61" s="48"/>
    </row>
    <row r="62" spans="1:25" ht="18" thickBot="1" x14ac:dyDescent="0.35">
      <c r="A62" s="41">
        <v>1575</v>
      </c>
      <c r="B62" s="42">
        <v>117</v>
      </c>
      <c r="C62" s="48">
        <f t="shared" si="0"/>
        <v>0.93085106382978722</v>
      </c>
      <c r="D62" s="48">
        <f t="shared" si="3"/>
        <v>5.9222952381626079E-3</v>
      </c>
      <c r="E62" s="48">
        <f t="shared" si="1"/>
        <v>6.9148936170212769E-2</v>
      </c>
      <c r="F62" s="48">
        <f t="shared" si="4"/>
        <v>-2.1560784200680229E-2</v>
      </c>
      <c r="G62" s="51">
        <f t="shared" si="2"/>
        <v>4.0218695322851768E-3</v>
      </c>
      <c r="H62" s="48"/>
      <c r="I62" s="48"/>
      <c r="J62" s="48"/>
      <c r="K62" s="48"/>
      <c r="L62" s="48"/>
      <c r="M62" s="48"/>
      <c r="N62" s="48"/>
      <c r="O62" s="48"/>
      <c r="P62" s="48"/>
      <c r="Q62" s="48"/>
      <c r="R62" s="48"/>
      <c r="S62" s="48"/>
      <c r="T62" s="48"/>
      <c r="U62" s="48"/>
      <c r="V62" s="48"/>
      <c r="W62" s="48"/>
      <c r="X62" s="48"/>
      <c r="Y62" s="48"/>
    </row>
    <row r="63" spans="1:25" ht="18" thickBot="1" x14ac:dyDescent="0.35">
      <c r="A63" s="41">
        <v>1600</v>
      </c>
      <c r="B63" s="42">
        <v>117.400002</v>
      </c>
      <c r="C63" s="48">
        <f t="shared" si="0"/>
        <v>0.9316408513664366</v>
      </c>
      <c r="D63" s="48">
        <f t="shared" si="3"/>
        <v>1.5748356968139112E-2</v>
      </c>
      <c r="E63" s="48">
        <f t="shared" si="1"/>
        <v>6.8359148633563349E-2</v>
      </c>
      <c r="F63" s="48">
        <f t="shared" si="4"/>
        <v>3.4129896320149221E-3</v>
      </c>
      <c r="G63" s="51">
        <f t="shared" si="2"/>
        <v>1.4905121758959396E-2</v>
      </c>
      <c r="H63" s="48"/>
      <c r="I63" s="48"/>
      <c r="J63" s="48"/>
      <c r="K63" s="48"/>
      <c r="L63" s="48"/>
      <c r="M63" s="48"/>
      <c r="N63" s="48"/>
      <c r="O63" s="48"/>
      <c r="P63" s="48"/>
      <c r="Q63" s="48"/>
      <c r="R63" s="48"/>
      <c r="S63" s="48"/>
      <c r="T63" s="48"/>
      <c r="U63" s="48"/>
      <c r="V63" s="48"/>
      <c r="W63" s="48"/>
      <c r="X63" s="48"/>
      <c r="Y63" s="48"/>
    </row>
    <row r="64" spans="1:25" ht="18" thickBot="1" x14ac:dyDescent="0.35">
      <c r="A64" s="41">
        <v>1548.400024</v>
      </c>
      <c r="B64" s="42">
        <v>116.849998</v>
      </c>
      <c r="C64" s="48">
        <f t="shared" si="0"/>
        <v>0.92983035793048019</v>
      </c>
      <c r="D64" s="48">
        <f t="shared" si="3"/>
        <v>-3.278147402450883E-2</v>
      </c>
      <c r="E64" s="48">
        <f t="shared" si="1"/>
        <v>7.0169642069519825E-2</v>
      </c>
      <c r="F64" s="48">
        <f t="shared" si="4"/>
        <v>-4.695880560864835E-3</v>
      </c>
      <c r="G64" s="51">
        <f t="shared" si="2"/>
        <v>-3.0810717983854888E-2</v>
      </c>
      <c r="H64" s="48"/>
      <c r="I64" s="48"/>
      <c r="J64" s="48"/>
      <c r="K64" s="48"/>
      <c r="L64" s="48"/>
      <c r="M64" s="48"/>
      <c r="N64" s="48"/>
      <c r="O64" s="48"/>
      <c r="P64" s="48"/>
      <c r="Q64" s="48"/>
      <c r="R64" s="48"/>
      <c r="S64" s="48"/>
      <c r="T64" s="48"/>
      <c r="U64" s="48"/>
      <c r="V64" s="48"/>
      <c r="W64" s="48"/>
      <c r="X64" s="48"/>
      <c r="Y64" s="48"/>
    </row>
    <row r="65" spans="1:25" ht="18" thickBot="1" x14ac:dyDescent="0.35">
      <c r="A65" s="41">
        <v>1540.400024</v>
      </c>
      <c r="B65" s="42">
        <v>116.300003</v>
      </c>
      <c r="C65" s="48">
        <f t="shared" si="0"/>
        <v>0.92980020456050849</v>
      </c>
      <c r="D65" s="48">
        <f t="shared" si="3"/>
        <v>-5.180016682241266E-3</v>
      </c>
      <c r="E65" s="48">
        <f t="shared" si="1"/>
        <v>7.0199795439491466E-2</v>
      </c>
      <c r="F65" s="48">
        <f t="shared" si="4"/>
        <v>-4.7179585489308734E-3</v>
      </c>
      <c r="G65" s="51">
        <f t="shared" si="2"/>
        <v>-5.1475802958017231E-3</v>
      </c>
      <c r="H65" s="48"/>
      <c r="I65" s="48"/>
      <c r="J65" s="48"/>
      <c r="K65" s="48"/>
      <c r="L65" s="48"/>
      <c r="M65" s="48"/>
      <c r="N65" s="48"/>
      <c r="O65" s="48"/>
      <c r="P65" s="48"/>
      <c r="Q65" s="48"/>
      <c r="R65" s="48"/>
      <c r="S65" s="48"/>
      <c r="T65" s="48"/>
      <c r="U65" s="48"/>
      <c r="V65" s="48"/>
      <c r="W65" s="48"/>
      <c r="X65" s="48"/>
      <c r="Y65" s="48"/>
    </row>
    <row r="66" spans="1:25" ht="18" thickBot="1" x14ac:dyDescent="0.35">
      <c r="A66" s="41">
        <v>1539</v>
      </c>
      <c r="B66" s="42">
        <v>114.849998</v>
      </c>
      <c r="C66" s="48">
        <f t="shared" ref="C66:C129" si="5">A66/(A66+B66)</f>
        <v>0.93055597657654077</v>
      </c>
      <c r="D66" s="48">
        <f t="shared" si="3"/>
        <v>-9.0928368224320994E-4</v>
      </c>
      <c r="E66" s="48">
        <f t="shared" ref="E66:E129" si="6">B66/(B66+A66)</f>
        <v>6.9444023423459234E-2</v>
      </c>
      <c r="F66" s="48">
        <f t="shared" si="4"/>
        <v>-1.2546173598886493E-2</v>
      </c>
      <c r="G66" s="51">
        <f t="shared" ref="G66:G129" si="7">(C66*D66)+(E66*F66)</f>
        <v>-1.7173961381908027E-3</v>
      </c>
      <c r="H66" s="48"/>
      <c r="I66" s="48"/>
      <c r="J66" s="48"/>
      <c r="K66" s="48"/>
      <c r="L66" s="48"/>
      <c r="M66" s="48"/>
      <c r="N66" s="48"/>
      <c r="O66" s="48"/>
      <c r="P66" s="48"/>
      <c r="Q66" s="48"/>
      <c r="R66" s="48"/>
      <c r="S66" s="48"/>
      <c r="T66" s="48"/>
      <c r="U66" s="48"/>
      <c r="V66" s="48"/>
      <c r="W66" s="48"/>
      <c r="X66" s="48"/>
      <c r="Y66" s="48"/>
    </row>
    <row r="67" spans="1:25" ht="18" thickBot="1" x14ac:dyDescent="0.35">
      <c r="A67" s="41">
        <v>1522.0500489999999</v>
      </c>
      <c r="B67" s="42">
        <v>112.199997</v>
      </c>
      <c r="C67" s="48">
        <f t="shared" si="5"/>
        <v>0.93134465727896332</v>
      </c>
      <c r="D67" s="48">
        <f t="shared" si="3"/>
        <v>-1.1074712252254823E-2</v>
      </c>
      <c r="E67" s="48">
        <f t="shared" si="6"/>
        <v>6.8655342721036711E-2</v>
      </c>
      <c r="F67" s="48">
        <f t="shared" si="4"/>
        <v>-2.3343945370461177E-2</v>
      </c>
      <c r="G67" s="51">
        <f t="shared" si="7"/>
        <v>-1.1917060656909576E-2</v>
      </c>
      <c r="H67" s="48"/>
      <c r="I67" s="48"/>
      <c r="J67" s="48"/>
      <c r="K67" s="48"/>
      <c r="L67" s="48"/>
      <c r="M67" s="48"/>
      <c r="N67" s="48"/>
      <c r="O67" s="48"/>
      <c r="P67" s="48"/>
      <c r="Q67" s="48"/>
      <c r="R67" s="48"/>
      <c r="S67" s="48"/>
      <c r="T67" s="48"/>
      <c r="U67" s="48"/>
      <c r="V67" s="48"/>
      <c r="W67" s="48"/>
      <c r="X67" s="48"/>
      <c r="Y67" s="48"/>
    </row>
    <row r="68" spans="1:25" ht="18" thickBot="1" x14ac:dyDescent="0.35">
      <c r="A68" s="41">
        <v>1511.1999510000001</v>
      </c>
      <c r="B68" s="42">
        <v>113.25</v>
      </c>
      <c r="C68" s="48">
        <f t="shared" si="5"/>
        <v>0.9302840940527074</v>
      </c>
      <c r="D68" s="48">
        <f t="shared" ref="D68:D131" si="8">LN(A68/A67)</f>
        <v>-7.1541378238883513E-3</v>
      </c>
      <c r="E68" s="48">
        <f t="shared" si="6"/>
        <v>6.9715905947292559E-2</v>
      </c>
      <c r="F68" s="48">
        <f t="shared" ref="F68:F131" si="9">LN(B68/B67)</f>
        <v>9.3147980125157463E-3</v>
      </c>
      <c r="G68" s="51">
        <f t="shared" si="7"/>
        <v>-6.0059910420656067E-3</v>
      </c>
      <c r="H68" s="48"/>
      <c r="I68" s="48"/>
      <c r="J68" s="48"/>
      <c r="K68" s="48"/>
      <c r="L68" s="48"/>
      <c r="M68" s="48"/>
      <c r="N68" s="48"/>
      <c r="O68" s="48"/>
      <c r="P68" s="48"/>
      <c r="Q68" s="48"/>
      <c r="R68" s="48"/>
      <c r="S68" s="48"/>
      <c r="T68" s="48"/>
      <c r="U68" s="48"/>
      <c r="V68" s="48"/>
      <c r="W68" s="48"/>
      <c r="X68" s="48"/>
      <c r="Y68" s="48"/>
    </row>
    <row r="69" spans="1:25" ht="18" thickBot="1" x14ac:dyDescent="0.35">
      <c r="A69" s="41">
        <v>1494.900024</v>
      </c>
      <c r="B69" s="42">
        <v>111.25</v>
      </c>
      <c r="C69" s="48">
        <f t="shared" si="5"/>
        <v>0.93073498842720814</v>
      </c>
      <c r="D69" s="48">
        <f t="shared" si="8"/>
        <v>-1.0844673752681968E-2</v>
      </c>
      <c r="E69" s="48">
        <f t="shared" si="6"/>
        <v>6.9265011572791912E-2</v>
      </c>
      <c r="F69" s="48">
        <f t="shared" si="9"/>
        <v>-1.7817843316793786E-2</v>
      </c>
      <c r="G69" s="51">
        <f t="shared" si="7"/>
        <v>-1.1327670423239214E-2</v>
      </c>
      <c r="H69" s="48"/>
      <c r="I69" s="48"/>
      <c r="J69" s="48"/>
      <c r="K69" s="48"/>
      <c r="L69" s="48"/>
      <c r="M69" s="48"/>
      <c r="N69" s="48"/>
      <c r="O69" s="48"/>
      <c r="P69" s="48"/>
      <c r="Q69" s="48"/>
      <c r="R69" s="48"/>
      <c r="S69" s="48"/>
      <c r="T69" s="48"/>
      <c r="U69" s="48"/>
      <c r="V69" s="48"/>
      <c r="W69" s="48"/>
      <c r="X69" s="48"/>
      <c r="Y69" s="48"/>
    </row>
    <row r="70" spans="1:25" ht="18" thickBot="1" x14ac:dyDescent="0.35">
      <c r="A70" s="41">
        <v>1507.4499510000001</v>
      </c>
      <c r="B70" s="42">
        <v>110.300003</v>
      </c>
      <c r="C70" s="48">
        <f t="shared" si="5"/>
        <v>0.93181888045969308</v>
      </c>
      <c r="D70" s="48">
        <f t="shared" si="8"/>
        <v>8.3601180401542009E-3</v>
      </c>
      <c r="E70" s="48">
        <f t="shared" si="6"/>
        <v>6.8181119540306909E-2</v>
      </c>
      <c r="F70" s="48">
        <f t="shared" si="9"/>
        <v>-8.575967588343749E-3</v>
      </c>
      <c r="G70" s="51">
        <f t="shared" si="7"/>
        <v>7.2053967613727081E-3</v>
      </c>
      <c r="H70" s="48"/>
      <c r="I70" s="48"/>
      <c r="J70" s="48"/>
      <c r="K70" s="48"/>
      <c r="L70" s="48"/>
      <c r="M70" s="48"/>
      <c r="N70" s="48"/>
      <c r="O70" s="48"/>
      <c r="P70" s="48"/>
      <c r="Q70" s="48"/>
      <c r="R70" s="48"/>
      <c r="S70" s="48"/>
      <c r="T70" s="48"/>
      <c r="U70" s="48"/>
      <c r="V70" s="48"/>
      <c r="W70" s="48"/>
      <c r="X70" s="48"/>
      <c r="Y70" s="48"/>
    </row>
    <row r="71" spans="1:25" ht="18" thickBot="1" x14ac:dyDescent="0.35">
      <c r="A71" s="41">
        <v>1506.4499510000001</v>
      </c>
      <c r="B71" s="42">
        <v>106</v>
      </c>
      <c r="C71" s="48">
        <f t="shared" si="5"/>
        <v>0.9342615254915283</v>
      </c>
      <c r="D71" s="48">
        <f t="shared" si="8"/>
        <v>-6.6359206955256896E-4</v>
      </c>
      <c r="E71" s="48">
        <f t="shared" si="6"/>
        <v>6.5738474508471728E-2</v>
      </c>
      <c r="F71" s="48">
        <f t="shared" si="9"/>
        <v>-3.9764859345938708E-2</v>
      </c>
      <c r="G71" s="51">
        <f t="shared" si="7"/>
        <v>-3.2340497316502188E-3</v>
      </c>
      <c r="H71" s="48"/>
      <c r="I71" s="48"/>
      <c r="J71" s="48"/>
      <c r="K71" s="48"/>
      <c r="L71" s="48"/>
      <c r="M71" s="48"/>
      <c r="N71" s="48"/>
      <c r="O71" s="48"/>
      <c r="P71" s="48"/>
      <c r="Q71" s="48"/>
      <c r="R71" s="48"/>
      <c r="S71" s="48"/>
      <c r="T71" s="48"/>
      <c r="U71" s="48"/>
      <c r="V71" s="48"/>
      <c r="W71" s="48"/>
      <c r="X71" s="48"/>
      <c r="Y71" s="48"/>
    </row>
    <row r="72" spans="1:25" ht="18" thickBot="1" x14ac:dyDescent="0.35">
      <c r="A72" s="41">
        <v>1495.5500489999999</v>
      </c>
      <c r="B72" s="42">
        <v>107.699997</v>
      </c>
      <c r="C72" s="48">
        <f t="shared" si="5"/>
        <v>0.93282395514741812</v>
      </c>
      <c r="D72" s="48">
        <f t="shared" si="8"/>
        <v>-7.2617920714429319E-3</v>
      </c>
      <c r="E72" s="48">
        <f t="shared" si="6"/>
        <v>6.7176044852581912E-2</v>
      </c>
      <c r="F72" s="48">
        <f t="shared" si="9"/>
        <v>1.5910462195122155E-2</v>
      </c>
      <c r="G72" s="51">
        <f t="shared" si="7"/>
        <v>-5.705171679496723E-3</v>
      </c>
      <c r="H72" s="48"/>
      <c r="I72" s="48"/>
      <c r="J72" s="48"/>
      <c r="K72" s="48"/>
      <c r="L72" s="48"/>
      <c r="M72" s="48"/>
      <c r="N72" s="48"/>
      <c r="O72" s="48"/>
      <c r="P72" s="48"/>
      <c r="Q72" s="48"/>
      <c r="R72" s="48"/>
      <c r="S72" s="48"/>
      <c r="T72" s="48"/>
      <c r="U72" s="48"/>
      <c r="V72" s="48"/>
      <c r="W72" s="48"/>
      <c r="X72" s="48"/>
      <c r="Y72" s="48"/>
    </row>
    <row r="73" spans="1:25" ht="18" thickBot="1" x14ac:dyDescent="0.35">
      <c r="A73" s="41">
        <v>1499</v>
      </c>
      <c r="B73" s="42">
        <v>104</v>
      </c>
      <c r="C73" s="48">
        <f t="shared" si="5"/>
        <v>0.93512164691203992</v>
      </c>
      <c r="D73" s="48">
        <f t="shared" si="8"/>
        <v>2.3041541933849136E-3</v>
      </c>
      <c r="E73" s="48">
        <f t="shared" si="6"/>
        <v>6.487835308796007E-2</v>
      </c>
      <c r="F73" s="48">
        <f t="shared" si="9"/>
        <v>-3.4958657165816635E-2</v>
      </c>
      <c r="G73" s="51">
        <f t="shared" si="7"/>
        <v>-1.1339563902741353E-4</v>
      </c>
      <c r="H73" s="48"/>
      <c r="I73" s="48"/>
      <c r="J73" s="48"/>
      <c r="K73" s="48"/>
      <c r="L73" s="48"/>
      <c r="M73" s="48"/>
      <c r="N73" s="48"/>
      <c r="O73" s="48"/>
      <c r="P73" s="48"/>
      <c r="Q73" s="48"/>
      <c r="R73" s="48"/>
      <c r="S73" s="48"/>
      <c r="T73" s="48"/>
      <c r="U73" s="48"/>
      <c r="V73" s="48"/>
      <c r="W73" s="48"/>
      <c r="X73" s="48"/>
      <c r="Y73" s="48"/>
    </row>
    <row r="74" spans="1:25" ht="18" thickBot="1" x14ac:dyDescent="0.35">
      <c r="A74" s="41">
        <v>1562.5500489999999</v>
      </c>
      <c r="B74" s="42">
        <v>106.300003</v>
      </c>
      <c r="C74" s="48">
        <f t="shared" si="5"/>
        <v>0.93630344267742516</v>
      </c>
      <c r="D74" s="48">
        <f t="shared" si="8"/>
        <v>4.1520914354965861E-2</v>
      </c>
      <c r="E74" s="48">
        <f t="shared" si="6"/>
        <v>6.3696557322574843E-2</v>
      </c>
      <c r="F74" s="48">
        <f t="shared" si="9"/>
        <v>2.1874414428542339E-2</v>
      </c>
      <c r="G74" s="51">
        <f t="shared" si="7"/>
        <v>4.0269499946214461E-2</v>
      </c>
      <c r="H74" s="48"/>
      <c r="I74" s="48"/>
      <c r="J74" s="48"/>
      <c r="K74" s="48"/>
      <c r="L74" s="48"/>
      <c r="M74" s="48"/>
      <c r="N74" s="48"/>
      <c r="O74" s="48"/>
      <c r="P74" s="48"/>
      <c r="Q74" s="48"/>
      <c r="R74" s="48"/>
      <c r="S74" s="48"/>
      <c r="T74" s="48"/>
      <c r="U74" s="48"/>
      <c r="V74" s="48"/>
      <c r="W74" s="48"/>
      <c r="X74" s="48"/>
      <c r="Y74" s="48"/>
    </row>
    <row r="75" spans="1:25" ht="18" thickBot="1" x14ac:dyDescent="0.35">
      <c r="A75" s="41">
        <v>1548</v>
      </c>
      <c r="B75" s="42">
        <v>104.199997</v>
      </c>
      <c r="C75" s="48">
        <f t="shared" si="5"/>
        <v>0.93693257645006522</v>
      </c>
      <c r="D75" s="48">
        <f t="shared" si="8"/>
        <v>-9.3553583078910801E-3</v>
      </c>
      <c r="E75" s="48">
        <f t="shared" si="6"/>
        <v>6.306742354993479E-2</v>
      </c>
      <c r="F75" s="48">
        <f t="shared" si="9"/>
        <v>-1.9953213041435908E-2</v>
      </c>
      <c r="G75" s="51">
        <f t="shared" si="7"/>
        <v>-1.0023737701092234E-2</v>
      </c>
      <c r="H75" s="48"/>
      <c r="I75" s="48"/>
      <c r="J75" s="48"/>
      <c r="K75" s="48"/>
      <c r="L75" s="48"/>
      <c r="M75" s="48"/>
      <c r="N75" s="48"/>
      <c r="O75" s="48"/>
      <c r="P75" s="48"/>
      <c r="Q75" s="48"/>
      <c r="R75" s="48"/>
      <c r="S75" s="48"/>
      <c r="T75" s="48"/>
      <c r="U75" s="48"/>
      <c r="V75" s="48"/>
      <c r="W75" s="48"/>
      <c r="X75" s="48"/>
      <c r="Y75" s="48"/>
    </row>
    <row r="76" spans="1:25" ht="18" thickBot="1" x14ac:dyDescent="0.35">
      <c r="A76" s="41">
        <v>1499.400024</v>
      </c>
      <c r="B76" s="42">
        <v>105.25</v>
      </c>
      <c r="C76" s="48">
        <f t="shared" si="5"/>
        <v>0.93440937374142341</v>
      </c>
      <c r="D76" s="48">
        <f t="shared" si="8"/>
        <v>-3.1898731074308288E-2</v>
      </c>
      <c r="E76" s="48">
        <f t="shared" si="6"/>
        <v>6.5590626258576618E-2</v>
      </c>
      <c r="F76" s="48">
        <f t="shared" si="9"/>
        <v>1.0026372034011667E-2</v>
      </c>
      <c r="G76" s="51">
        <f t="shared" si="7"/>
        <v>-2.9148837305478188E-2</v>
      </c>
      <c r="H76" s="48"/>
      <c r="I76" s="48"/>
      <c r="J76" s="48"/>
      <c r="K76" s="48"/>
      <c r="L76" s="48"/>
      <c r="M76" s="48"/>
      <c r="N76" s="48"/>
      <c r="O76" s="48"/>
      <c r="P76" s="48"/>
      <c r="Q76" s="48"/>
      <c r="R76" s="48"/>
      <c r="S76" s="48"/>
      <c r="T76" s="48"/>
      <c r="U76" s="48"/>
      <c r="V76" s="48"/>
      <c r="W76" s="48"/>
      <c r="X76" s="48"/>
      <c r="Y76" s="48"/>
    </row>
    <row r="77" spans="1:25" ht="18" thickBot="1" x14ac:dyDescent="0.35">
      <c r="A77" s="41">
        <v>1485</v>
      </c>
      <c r="B77" s="42">
        <v>104.5</v>
      </c>
      <c r="C77" s="48">
        <f t="shared" si="5"/>
        <v>0.93425605536332179</v>
      </c>
      <c r="D77" s="48">
        <f t="shared" si="8"/>
        <v>-9.6502718385641749E-3</v>
      </c>
      <c r="E77" s="48">
        <f t="shared" si="6"/>
        <v>6.5743944636678195E-2</v>
      </c>
      <c r="F77" s="48">
        <f t="shared" si="9"/>
        <v>-7.1514011576251282E-3</v>
      </c>
      <c r="G77" s="51">
        <f t="shared" si="7"/>
        <v>-9.4859862228622999E-3</v>
      </c>
      <c r="H77" s="48"/>
      <c r="I77" s="48"/>
      <c r="J77" s="48"/>
      <c r="K77" s="48"/>
      <c r="L77" s="48"/>
      <c r="M77" s="48"/>
      <c r="N77" s="48"/>
      <c r="O77" s="48"/>
      <c r="P77" s="48"/>
      <c r="Q77" s="48"/>
      <c r="R77" s="48"/>
      <c r="S77" s="48"/>
      <c r="T77" s="48"/>
      <c r="U77" s="48"/>
      <c r="V77" s="48"/>
      <c r="W77" s="48"/>
      <c r="X77" s="48"/>
      <c r="Y77" s="48"/>
    </row>
    <row r="78" spans="1:25" ht="18" thickBot="1" x14ac:dyDescent="0.35">
      <c r="A78" s="41">
        <v>1462.650024</v>
      </c>
      <c r="B78" s="42">
        <v>104.400002</v>
      </c>
      <c r="C78" s="48">
        <f t="shared" si="5"/>
        <v>0.93337800308361052</v>
      </c>
      <c r="D78" s="48">
        <f t="shared" si="8"/>
        <v>-1.5164896878988879E-2</v>
      </c>
      <c r="E78" s="48">
        <f t="shared" si="6"/>
        <v>6.6621996916389439E-2</v>
      </c>
      <c r="F78" s="48">
        <f t="shared" si="9"/>
        <v>-9.5737679923934996E-4</v>
      </c>
      <c r="G78" s="51">
        <f t="shared" si="7"/>
        <v>-1.4218363520046264E-2</v>
      </c>
      <c r="H78" s="48"/>
      <c r="I78" s="48"/>
      <c r="J78" s="48"/>
      <c r="K78" s="48"/>
      <c r="L78" s="48"/>
      <c r="M78" s="48"/>
      <c r="N78" s="48"/>
      <c r="O78" s="48"/>
      <c r="P78" s="48"/>
      <c r="Q78" s="48"/>
      <c r="R78" s="48"/>
      <c r="S78" s="48"/>
      <c r="T78" s="48"/>
      <c r="U78" s="48"/>
      <c r="V78" s="48"/>
      <c r="W78" s="48"/>
      <c r="X78" s="48"/>
      <c r="Y78" s="48"/>
    </row>
    <row r="79" spans="1:25" ht="18" thickBot="1" x14ac:dyDescent="0.35">
      <c r="A79" s="41">
        <v>1456.6999510000001</v>
      </c>
      <c r="B79" s="42">
        <v>105.349998</v>
      </c>
      <c r="C79" s="48">
        <f t="shared" si="5"/>
        <v>0.93255657537235392</v>
      </c>
      <c r="D79" s="48">
        <f t="shared" si="8"/>
        <v>-4.076305540583771E-3</v>
      </c>
      <c r="E79" s="48">
        <f t="shared" si="6"/>
        <v>6.7443424627646145E-2</v>
      </c>
      <c r="F79" s="48">
        <f t="shared" si="9"/>
        <v>9.0584266602336243E-3</v>
      </c>
      <c r="G79" s="51">
        <f t="shared" si="7"/>
        <v>-3.1904542193936262E-3</v>
      </c>
      <c r="H79" s="48"/>
      <c r="I79" s="48"/>
      <c r="J79" s="48"/>
      <c r="K79" s="48"/>
      <c r="L79" s="48"/>
      <c r="M79" s="48"/>
      <c r="N79" s="48"/>
      <c r="O79" s="48"/>
      <c r="P79" s="48"/>
      <c r="Q79" s="48"/>
      <c r="R79" s="48"/>
      <c r="S79" s="48"/>
      <c r="T79" s="48"/>
      <c r="U79" s="48"/>
      <c r="V79" s="48"/>
      <c r="W79" s="48"/>
      <c r="X79" s="48"/>
      <c r="Y79" s="48"/>
    </row>
    <row r="80" spans="1:25" ht="18" thickBot="1" x14ac:dyDescent="0.35">
      <c r="A80" s="41">
        <v>1460.900024</v>
      </c>
      <c r="B80" s="42">
        <v>105.699997</v>
      </c>
      <c r="C80" s="48">
        <f t="shared" si="5"/>
        <v>0.93252904660850888</v>
      </c>
      <c r="D80" s="48">
        <f t="shared" si="8"/>
        <v>2.8791307494701623E-3</v>
      </c>
      <c r="E80" s="48">
        <f t="shared" si="6"/>
        <v>6.7470953391491117E-2</v>
      </c>
      <c r="F80" s="48">
        <f t="shared" si="9"/>
        <v>3.3167432281177868E-3</v>
      </c>
      <c r="G80" s="51">
        <f t="shared" si="7"/>
        <v>2.9086568806205313E-3</v>
      </c>
      <c r="H80" s="48"/>
      <c r="I80" s="48"/>
      <c r="J80" s="48"/>
      <c r="K80" s="48"/>
      <c r="L80" s="48"/>
      <c r="M80" s="48"/>
      <c r="N80" s="48"/>
      <c r="O80" s="48"/>
      <c r="P80" s="48"/>
      <c r="Q80" s="48"/>
      <c r="R80" s="48"/>
      <c r="S80" s="48"/>
      <c r="T80" s="48"/>
      <c r="U80" s="48"/>
      <c r="V80" s="48"/>
      <c r="W80" s="48"/>
      <c r="X80" s="48"/>
      <c r="Y80" s="48"/>
    </row>
    <row r="81" spans="1:25" ht="18" thickBot="1" x14ac:dyDescent="0.35">
      <c r="A81" s="41">
        <v>1432.8000489999999</v>
      </c>
      <c r="B81" s="42">
        <v>104.900002</v>
      </c>
      <c r="C81" s="48">
        <f t="shared" si="5"/>
        <v>0.93178123267162449</v>
      </c>
      <c r="D81" s="48">
        <f t="shared" si="8"/>
        <v>-1.9422094621424382E-2</v>
      </c>
      <c r="E81" s="48">
        <f t="shared" si="6"/>
        <v>6.821876732837541E-2</v>
      </c>
      <c r="F81" s="48">
        <f t="shared" si="9"/>
        <v>-7.5973300259494902E-3</v>
      </c>
      <c r="G81" s="51">
        <f t="shared" si="7"/>
        <v>-1.8615423756772866E-2</v>
      </c>
      <c r="H81" s="48"/>
      <c r="I81" s="48"/>
      <c r="J81" s="48"/>
      <c r="K81" s="48"/>
      <c r="L81" s="48"/>
      <c r="M81" s="48"/>
      <c r="N81" s="48"/>
      <c r="O81" s="48"/>
      <c r="P81" s="48"/>
      <c r="Q81" s="48"/>
      <c r="R81" s="48"/>
      <c r="S81" s="48"/>
      <c r="T81" s="48"/>
      <c r="U81" s="48"/>
      <c r="V81" s="48"/>
      <c r="W81" s="48"/>
      <c r="X81" s="48"/>
      <c r="Y81" s="48"/>
    </row>
    <row r="82" spans="1:25" ht="18" thickBot="1" x14ac:dyDescent="0.35">
      <c r="A82" s="41">
        <v>1399</v>
      </c>
      <c r="B82" s="42">
        <v>102.25</v>
      </c>
      <c r="C82" s="48">
        <f t="shared" si="5"/>
        <v>0.93189009159034142</v>
      </c>
      <c r="D82" s="48">
        <f t="shared" si="8"/>
        <v>-2.3872910279791843E-2</v>
      </c>
      <c r="E82" s="48">
        <f t="shared" si="6"/>
        <v>6.8109908409658623E-2</v>
      </c>
      <c r="F82" s="48">
        <f t="shared" si="9"/>
        <v>-2.5586739545117126E-2</v>
      </c>
      <c r="G82" s="51">
        <f t="shared" si="7"/>
        <v>-2.3989639034082941E-2</v>
      </c>
      <c r="H82" s="48"/>
      <c r="I82" s="48"/>
      <c r="J82" s="48"/>
      <c r="K82" s="48"/>
      <c r="L82" s="48"/>
      <c r="M82" s="48"/>
      <c r="N82" s="48"/>
      <c r="O82" s="48"/>
      <c r="P82" s="48"/>
      <c r="Q82" s="48"/>
      <c r="R82" s="48"/>
      <c r="S82" s="48"/>
      <c r="T82" s="48"/>
      <c r="U82" s="48"/>
      <c r="V82" s="48"/>
      <c r="W82" s="48"/>
      <c r="X82" s="48"/>
      <c r="Y82" s="48"/>
    </row>
    <row r="83" spans="1:25" ht="18" thickBot="1" x14ac:dyDescent="0.35">
      <c r="A83" s="41">
        <v>1406.4499510000001</v>
      </c>
      <c r="B83" s="42">
        <v>102.5</v>
      </c>
      <c r="C83" s="48">
        <f t="shared" si="5"/>
        <v>0.93207196836974482</v>
      </c>
      <c r="D83" s="48">
        <f t="shared" si="8"/>
        <v>5.3110685573598809E-3</v>
      </c>
      <c r="E83" s="48">
        <f t="shared" si="6"/>
        <v>6.7928031630255181E-2</v>
      </c>
      <c r="F83" s="48">
        <f t="shared" si="9"/>
        <v>2.4420036555518089E-3</v>
      </c>
      <c r="G83" s="51">
        <f t="shared" si="7"/>
        <v>5.116178625960607E-3</v>
      </c>
      <c r="H83" s="48"/>
      <c r="I83" s="48"/>
      <c r="J83" s="48"/>
      <c r="K83" s="48"/>
      <c r="L83" s="48"/>
      <c r="M83" s="48"/>
      <c r="N83" s="48"/>
      <c r="O83" s="48"/>
      <c r="P83" s="48"/>
      <c r="Q83" s="48"/>
      <c r="R83" s="48"/>
      <c r="S83" s="48"/>
      <c r="T83" s="48"/>
      <c r="U83" s="48"/>
      <c r="V83" s="48"/>
      <c r="W83" s="48"/>
      <c r="X83" s="48"/>
      <c r="Y83" s="48"/>
    </row>
    <row r="84" spans="1:25" ht="18" thickBot="1" x14ac:dyDescent="0.35">
      <c r="A84" s="41">
        <v>1436.6999510000001</v>
      </c>
      <c r="B84" s="42">
        <v>106.75</v>
      </c>
      <c r="C84" s="48">
        <f t="shared" si="5"/>
        <v>0.93083675960413437</v>
      </c>
      <c r="D84" s="48">
        <f t="shared" si="8"/>
        <v>2.1280018687894513E-2</v>
      </c>
      <c r="E84" s="48">
        <f t="shared" si="6"/>
        <v>6.9163240395865605E-2</v>
      </c>
      <c r="F84" s="48">
        <f t="shared" si="9"/>
        <v>4.0626853530271102E-2</v>
      </c>
      <c r="G84" s="51">
        <f t="shared" si="7"/>
        <v>2.2618108476996912E-2</v>
      </c>
      <c r="H84" s="48"/>
      <c r="I84" s="48"/>
      <c r="J84" s="48"/>
      <c r="K84" s="48"/>
      <c r="L84" s="48"/>
      <c r="M84" s="48"/>
      <c r="N84" s="48"/>
      <c r="O84" s="48"/>
      <c r="P84" s="48"/>
      <c r="Q84" s="48"/>
      <c r="R84" s="48"/>
      <c r="S84" s="48"/>
      <c r="T84" s="48"/>
      <c r="U84" s="48"/>
      <c r="V84" s="48"/>
      <c r="W84" s="48"/>
      <c r="X84" s="48"/>
      <c r="Y84" s="48"/>
    </row>
    <row r="85" spans="1:25" ht="18" thickBot="1" x14ac:dyDescent="0.35">
      <c r="A85" s="41">
        <v>1445</v>
      </c>
      <c r="B85" s="42">
        <v>107.849998</v>
      </c>
      <c r="C85" s="48">
        <f t="shared" si="5"/>
        <v>0.93054705983262664</v>
      </c>
      <c r="D85" s="48">
        <f t="shared" si="8"/>
        <v>5.7605386357969844E-3</v>
      </c>
      <c r="E85" s="48">
        <f t="shared" si="6"/>
        <v>6.9452940167373467E-2</v>
      </c>
      <c r="F85" s="48">
        <f t="shared" si="9"/>
        <v>1.0251702182156751E-2</v>
      </c>
      <c r="G85" s="51">
        <f t="shared" si="7"/>
        <v>6.0724631488641989E-3</v>
      </c>
      <c r="H85" s="48"/>
      <c r="I85" s="48"/>
      <c r="J85" s="48"/>
      <c r="K85" s="48"/>
      <c r="L85" s="48"/>
      <c r="M85" s="48"/>
      <c r="N85" s="48"/>
      <c r="O85" s="48"/>
      <c r="P85" s="48"/>
      <c r="Q85" s="48"/>
      <c r="R85" s="48"/>
      <c r="S85" s="48"/>
      <c r="T85" s="48"/>
      <c r="U85" s="48"/>
      <c r="V85" s="48"/>
      <c r="W85" s="48"/>
      <c r="X85" s="48"/>
      <c r="Y85" s="48"/>
    </row>
    <row r="86" spans="1:25" ht="18" thickBot="1" x14ac:dyDescent="0.35">
      <c r="A86" s="41">
        <v>1417.6999510000001</v>
      </c>
      <c r="B86" s="42">
        <v>105.949997</v>
      </c>
      <c r="C86" s="48">
        <f t="shared" si="5"/>
        <v>0.93046303244451001</v>
      </c>
      <c r="D86" s="48">
        <f t="shared" si="8"/>
        <v>-1.9073515985971904E-2</v>
      </c>
      <c r="E86" s="48">
        <f t="shared" si="6"/>
        <v>6.9536967555489979E-2</v>
      </c>
      <c r="F86" s="48">
        <f t="shared" si="9"/>
        <v>-1.7774097891826129E-2</v>
      </c>
      <c r="G86" s="51">
        <f t="shared" si="7"/>
        <v>-1.8983158392118272E-2</v>
      </c>
      <c r="H86" s="48"/>
      <c r="I86" s="48"/>
      <c r="J86" s="48"/>
      <c r="K86" s="48"/>
      <c r="L86" s="48"/>
      <c r="M86" s="48"/>
      <c r="N86" s="48"/>
      <c r="O86" s="48"/>
      <c r="P86" s="48"/>
      <c r="Q86" s="48"/>
      <c r="R86" s="48"/>
      <c r="S86" s="48"/>
      <c r="T86" s="48"/>
      <c r="U86" s="48"/>
      <c r="V86" s="48"/>
      <c r="W86" s="48"/>
      <c r="X86" s="48"/>
      <c r="Y86" s="48"/>
    </row>
    <row r="87" spans="1:25" ht="18" thickBot="1" x14ac:dyDescent="0.35">
      <c r="A87" s="41">
        <v>1426.400024</v>
      </c>
      <c r="B87" s="42">
        <v>105</v>
      </c>
      <c r="C87" s="48">
        <f t="shared" si="5"/>
        <v>0.9314352890463321</v>
      </c>
      <c r="D87" s="48">
        <f t="shared" si="8"/>
        <v>6.1179988139447722E-3</v>
      </c>
      <c r="E87" s="48">
        <f t="shared" si="6"/>
        <v>6.856471095366784E-2</v>
      </c>
      <c r="F87" s="48">
        <f t="shared" si="9"/>
        <v>-9.0069062415411901E-3</v>
      </c>
      <c r="G87" s="51">
        <f t="shared" si="7"/>
        <v>5.080964070613707E-3</v>
      </c>
      <c r="H87" s="48"/>
      <c r="I87" s="48"/>
      <c r="J87" s="48"/>
      <c r="K87" s="48"/>
      <c r="L87" s="48"/>
      <c r="M87" s="48"/>
      <c r="N87" s="48"/>
      <c r="O87" s="48"/>
      <c r="P87" s="48"/>
      <c r="Q87" s="48"/>
      <c r="R87" s="48"/>
      <c r="S87" s="48"/>
      <c r="T87" s="48"/>
      <c r="U87" s="48"/>
      <c r="V87" s="48"/>
      <c r="W87" s="48"/>
      <c r="X87" s="48"/>
      <c r="Y87" s="48"/>
    </row>
    <row r="88" spans="1:25" ht="18" thickBot="1" x14ac:dyDescent="0.35">
      <c r="A88" s="41">
        <v>1426.8000489999999</v>
      </c>
      <c r="B88" s="42">
        <v>104.449997</v>
      </c>
      <c r="C88" s="48">
        <f t="shared" si="5"/>
        <v>0.93178775911037592</v>
      </c>
      <c r="D88" s="48">
        <f t="shared" si="8"/>
        <v>2.804044528151248E-4</v>
      </c>
      <c r="E88" s="48">
        <f t="shared" si="6"/>
        <v>6.8212240889624118E-2</v>
      </c>
      <c r="F88" s="48">
        <f t="shared" si="9"/>
        <v>-5.2518908768254971E-3</v>
      </c>
      <c r="G88" s="51">
        <f t="shared" si="7"/>
        <v>-9.6965808882863757E-5</v>
      </c>
      <c r="H88" s="48"/>
      <c r="I88" s="48"/>
      <c r="J88" s="48"/>
      <c r="K88" s="48"/>
      <c r="L88" s="48"/>
      <c r="M88" s="48"/>
      <c r="N88" s="48"/>
      <c r="O88" s="48"/>
      <c r="P88" s="48"/>
      <c r="Q88" s="48"/>
      <c r="R88" s="48"/>
      <c r="S88" s="48"/>
      <c r="T88" s="48"/>
      <c r="U88" s="48"/>
      <c r="V88" s="48"/>
      <c r="W88" s="48"/>
      <c r="X88" s="48"/>
      <c r="Y88" s="48"/>
    </row>
    <row r="89" spans="1:25" ht="18" thickBot="1" x14ac:dyDescent="0.35">
      <c r="A89" s="41">
        <v>1434.599976</v>
      </c>
      <c r="B89" s="42">
        <v>103.650002</v>
      </c>
      <c r="C89" s="48">
        <f t="shared" si="5"/>
        <v>0.93261823274344291</v>
      </c>
      <c r="D89" s="48">
        <f t="shared" si="8"/>
        <v>5.4518391356112427E-3</v>
      </c>
      <c r="E89" s="48">
        <f t="shared" si="6"/>
        <v>6.7381767256557049E-2</v>
      </c>
      <c r="F89" s="48">
        <f t="shared" si="9"/>
        <v>-7.688601103202717E-3</v>
      </c>
      <c r="G89" s="51">
        <f t="shared" si="7"/>
        <v>4.5664130497907835E-3</v>
      </c>
      <c r="H89" s="48"/>
      <c r="I89" s="48"/>
      <c r="J89" s="48"/>
      <c r="K89" s="48"/>
      <c r="L89" s="48"/>
      <c r="M89" s="48"/>
      <c r="N89" s="48"/>
      <c r="O89" s="48"/>
      <c r="P89" s="48"/>
      <c r="Q89" s="48"/>
      <c r="R89" s="48"/>
      <c r="S89" s="48"/>
      <c r="T89" s="48"/>
      <c r="U89" s="48"/>
      <c r="V89" s="48"/>
      <c r="W89" s="48"/>
      <c r="X89" s="48"/>
      <c r="Y89" s="48"/>
    </row>
    <row r="90" spans="1:25" ht="18" thickBot="1" x14ac:dyDescent="0.35">
      <c r="A90" s="41">
        <v>1429</v>
      </c>
      <c r="B90" s="42">
        <v>105.699997</v>
      </c>
      <c r="C90" s="48">
        <f t="shared" si="5"/>
        <v>0.93112660636826738</v>
      </c>
      <c r="D90" s="48">
        <f t="shared" si="8"/>
        <v>-3.9111490330645668E-3</v>
      </c>
      <c r="E90" s="48">
        <f t="shared" si="6"/>
        <v>6.8873393631732699E-2</v>
      </c>
      <c r="F90" s="48">
        <f t="shared" si="9"/>
        <v>1.9585006316482668E-2</v>
      </c>
      <c r="G90" s="51">
        <f t="shared" si="7"/>
        <v>-2.2928890768428578E-3</v>
      </c>
      <c r="H90" s="48"/>
      <c r="I90" s="48"/>
      <c r="J90" s="48"/>
      <c r="K90" s="48"/>
      <c r="L90" s="48"/>
      <c r="M90" s="48"/>
      <c r="N90" s="48"/>
      <c r="O90" s="48"/>
      <c r="P90" s="48"/>
      <c r="Q90" s="48"/>
      <c r="R90" s="48"/>
      <c r="S90" s="48"/>
      <c r="T90" s="48"/>
      <c r="U90" s="48"/>
      <c r="V90" s="48"/>
      <c r="W90" s="48"/>
      <c r="X90" s="48"/>
      <c r="Y90" s="48"/>
    </row>
    <row r="91" spans="1:25" ht="18" thickBot="1" x14ac:dyDescent="0.35">
      <c r="A91" s="41">
        <v>1442</v>
      </c>
      <c r="B91" s="42">
        <v>104</v>
      </c>
      <c r="C91" s="48">
        <f t="shared" si="5"/>
        <v>0.93272962483829236</v>
      </c>
      <c r="D91" s="48">
        <f t="shared" si="8"/>
        <v>9.0561399150270484E-3</v>
      </c>
      <c r="E91" s="48">
        <f t="shared" si="6"/>
        <v>6.7270375161707627E-2</v>
      </c>
      <c r="F91" s="48">
        <f t="shared" si="9"/>
        <v>-1.6213965352605015E-2</v>
      </c>
      <c r="G91" s="51">
        <f t="shared" si="7"/>
        <v>7.3562104532975958E-3</v>
      </c>
      <c r="H91" s="48"/>
      <c r="I91" s="48"/>
      <c r="J91" s="48"/>
      <c r="K91" s="48"/>
      <c r="L91" s="48"/>
      <c r="M91" s="48"/>
      <c r="N91" s="48"/>
      <c r="O91" s="48"/>
      <c r="P91" s="48"/>
      <c r="Q91" s="48"/>
      <c r="R91" s="48"/>
      <c r="S91" s="48"/>
      <c r="T91" s="48"/>
      <c r="U91" s="48"/>
      <c r="V91" s="48"/>
      <c r="W91" s="48"/>
      <c r="X91" s="48"/>
      <c r="Y91" s="48"/>
    </row>
    <row r="92" spans="1:25" ht="18" thickBot="1" x14ac:dyDescent="0.35">
      <c r="A92" s="41">
        <v>1479</v>
      </c>
      <c r="B92" s="42">
        <v>104.400002</v>
      </c>
      <c r="C92" s="48">
        <f t="shared" si="5"/>
        <v>0.93406593288611095</v>
      </c>
      <c r="D92" s="48">
        <f t="shared" si="8"/>
        <v>2.5335144865905403E-2</v>
      </c>
      <c r="E92" s="48">
        <f t="shared" si="6"/>
        <v>6.5934067113889008E-2</v>
      </c>
      <c r="F92" s="48">
        <f t="shared" si="9"/>
        <v>3.8387954642535747E-3</v>
      </c>
      <c r="G92" s="51">
        <f t="shared" si="7"/>
        <v>2.3917803121753282E-2</v>
      </c>
      <c r="H92" s="48"/>
      <c r="I92" s="48"/>
      <c r="J92" s="48"/>
      <c r="K92" s="48"/>
      <c r="L92" s="48"/>
      <c r="M92" s="48"/>
      <c r="N92" s="48"/>
      <c r="O92" s="48"/>
      <c r="P92" s="48"/>
      <c r="Q92" s="48"/>
      <c r="R92" s="48"/>
      <c r="S92" s="48"/>
      <c r="T92" s="48"/>
      <c r="U92" s="48"/>
      <c r="V92" s="48"/>
      <c r="W92" s="48"/>
      <c r="X92" s="48"/>
      <c r="Y92" s="48"/>
    </row>
    <row r="93" spans="1:25" ht="18" thickBot="1" x14ac:dyDescent="0.35">
      <c r="A93" s="41">
        <v>1503.650024</v>
      </c>
      <c r="B93" s="42">
        <v>105.900002</v>
      </c>
      <c r="C93" s="48">
        <f t="shared" si="5"/>
        <v>0.9342052124573107</v>
      </c>
      <c r="D93" s="48">
        <f t="shared" si="8"/>
        <v>1.6529317912371732E-2</v>
      </c>
      <c r="E93" s="48">
        <f t="shared" si="6"/>
        <v>6.5794787542689276E-2</v>
      </c>
      <c r="F93" s="48">
        <f t="shared" si="9"/>
        <v>1.42655768874755E-2</v>
      </c>
      <c r="G93" s="51">
        <f t="shared" si="7"/>
        <v>1.6380375552587013E-2</v>
      </c>
      <c r="H93" s="48"/>
      <c r="I93" s="48"/>
      <c r="J93" s="48"/>
      <c r="K93" s="48"/>
      <c r="L93" s="48"/>
      <c r="M93" s="48"/>
      <c r="N93" s="48"/>
      <c r="O93" s="48"/>
      <c r="P93" s="48"/>
      <c r="Q93" s="48"/>
      <c r="R93" s="48"/>
      <c r="S93" s="48"/>
      <c r="T93" s="48"/>
      <c r="U93" s="48"/>
      <c r="V93" s="48"/>
      <c r="W93" s="48"/>
      <c r="X93" s="48"/>
      <c r="Y93" s="48"/>
    </row>
    <row r="94" spans="1:25" ht="18" thickBot="1" x14ac:dyDescent="0.35">
      <c r="A94" s="41">
        <v>1453.8000489999999</v>
      </c>
      <c r="B94" s="42">
        <v>112.699997</v>
      </c>
      <c r="C94" s="48">
        <f t="shared" si="5"/>
        <v>0.92805618021667136</v>
      </c>
      <c r="D94" s="48">
        <f t="shared" si="8"/>
        <v>-3.3714649867863287E-2</v>
      </c>
      <c r="E94" s="48">
        <f t="shared" si="6"/>
        <v>7.194381978332863E-2</v>
      </c>
      <c r="F94" s="48">
        <f t="shared" si="9"/>
        <v>6.2234122933284987E-2</v>
      </c>
      <c r="G94" s="51">
        <f t="shared" si="7"/>
        <v>-2.681172864902593E-2</v>
      </c>
      <c r="H94" s="48"/>
      <c r="I94" s="48"/>
      <c r="J94" s="48"/>
      <c r="K94" s="48"/>
      <c r="L94" s="48"/>
      <c r="M94" s="48"/>
      <c r="N94" s="48"/>
      <c r="O94" s="48"/>
      <c r="P94" s="48"/>
      <c r="Q94" s="48"/>
      <c r="R94" s="48"/>
      <c r="S94" s="48"/>
      <c r="T94" s="48"/>
      <c r="U94" s="48"/>
      <c r="V94" s="48"/>
      <c r="W94" s="48"/>
      <c r="X94" s="48"/>
      <c r="Y94" s="48"/>
    </row>
    <row r="95" spans="1:25" ht="18" thickBot="1" x14ac:dyDescent="0.35">
      <c r="A95" s="41">
        <v>1421.900024</v>
      </c>
      <c r="B95" s="42">
        <v>110.699997</v>
      </c>
      <c r="C95" s="48">
        <f t="shared" si="5"/>
        <v>0.92776980589640745</v>
      </c>
      <c r="D95" s="48">
        <f t="shared" si="8"/>
        <v>-2.2186829474155442E-2</v>
      </c>
      <c r="E95" s="48">
        <f t="shared" si="6"/>
        <v>7.2230194103592535E-2</v>
      </c>
      <c r="F95" s="48">
        <f t="shared" si="9"/>
        <v>-1.7905581812067074E-2</v>
      </c>
      <c r="G95" s="51">
        <f t="shared" si="7"/>
        <v>-2.1877594124517247E-2</v>
      </c>
      <c r="H95" s="48"/>
      <c r="I95" s="48"/>
      <c r="J95" s="48"/>
      <c r="K95" s="48"/>
      <c r="L95" s="48"/>
      <c r="M95" s="48"/>
      <c r="N95" s="48"/>
      <c r="O95" s="48"/>
      <c r="P95" s="48"/>
      <c r="Q95" s="48"/>
      <c r="R95" s="48"/>
      <c r="S95" s="48"/>
      <c r="T95" s="48"/>
      <c r="U95" s="48"/>
      <c r="V95" s="48"/>
      <c r="W95" s="48"/>
      <c r="X95" s="48"/>
      <c r="Y95" s="48"/>
    </row>
    <row r="96" spans="1:25" ht="18" thickBot="1" x14ac:dyDescent="0.35">
      <c r="A96" s="41">
        <v>1423</v>
      </c>
      <c r="B96" s="42">
        <v>110.300003</v>
      </c>
      <c r="C96" s="48">
        <f t="shared" si="5"/>
        <v>0.92806365174186978</v>
      </c>
      <c r="D96" s="48">
        <f t="shared" si="8"/>
        <v>7.7329680869967507E-4</v>
      </c>
      <c r="E96" s="48">
        <f t="shared" si="6"/>
        <v>7.1936348258130153E-2</v>
      </c>
      <c r="F96" s="48">
        <f t="shared" si="9"/>
        <v>-3.6198591563139605E-3</v>
      </c>
      <c r="G96" s="51">
        <f t="shared" si="7"/>
        <v>4.5726921124817228E-4</v>
      </c>
      <c r="H96" s="48"/>
      <c r="I96" s="48"/>
      <c r="J96" s="48"/>
      <c r="K96" s="48"/>
      <c r="L96" s="48"/>
      <c r="M96" s="48"/>
      <c r="N96" s="48"/>
      <c r="O96" s="48"/>
      <c r="P96" s="48"/>
      <c r="Q96" s="48"/>
      <c r="R96" s="48"/>
      <c r="S96" s="48"/>
      <c r="T96" s="48"/>
      <c r="U96" s="48"/>
      <c r="V96" s="48"/>
      <c r="W96" s="48"/>
      <c r="X96" s="48"/>
      <c r="Y96" s="48"/>
    </row>
    <row r="97" spans="1:25" ht="18" thickBot="1" x14ac:dyDescent="0.35">
      <c r="A97" s="41">
        <v>1409.599976</v>
      </c>
      <c r="B97" s="42">
        <v>114</v>
      </c>
      <c r="C97" s="48">
        <f t="shared" si="5"/>
        <v>0.92517721068801062</v>
      </c>
      <c r="D97" s="48">
        <f t="shared" si="8"/>
        <v>-9.461359934044216E-3</v>
      </c>
      <c r="E97" s="48">
        <f t="shared" si="6"/>
        <v>7.4822789311989338E-2</v>
      </c>
      <c r="F97" s="48">
        <f t="shared" si="9"/>
        <v>3.2994494936489628E-2</v>
      </c>
      <c r="G97" s="51">
        <f t="shared" si="7"/>
        <v>-6.2846944500058654E-3</v>
      </c>
      <c r="H97" s="48"/>
      <c r="I97" s="48"/>
      <c r="J97" s="48"/>
      <c r="K97" s="48"/>
      <c r="L97" s="48"/>
      <c r="M97" s="48"/>
      <c r="N97" s="48"/>
      <c r="O97" s="48"/>
      <c r="P97" s="48"/>
      <c r="Q97" s="48"/>
      <c r="R97" s="48"/>
      <c r="S97" s="48"/>
      <c r="T97" s="48"/>
      <c r="U97" s="48"/>
      <c r="V97" s="48"/>
      <c r="W97" s="48"/>
      <c r="X97" s="48"/>
      <c r="Y97" s="48"/>
    </row>
    <row r="98" spans="1:25" ht="18" thickBot="1" x14ac:dyDescent="0.35">
      <c r="A98" s="41">
        <v>1410.8000489999999</v>
      </c>
      <c r="B98" s="42">
        <v>112.849998</v>
      </c>
      <c r="C98" s="48">
        <f t="shared" si="5"/>
        <v>0.92593443735837067</v>
      </c>
      <c r="D98" s="48">
        <f t="shared" si="8"/>
        <v>8.5099493815492754E-4</v>
      </c>
      <c r="E98" s="48">
        <f t="shared" si="6"/>
        <v>7.4065562641629348E-2</v>
      </c>
      <c r="F98" s="48">
        <f t="shared" si="9"/>
        <v>-1.0138962853591617E-2</v>
      </c>
      <c r="G98" s="51">
        <f t="shared" si="7"/>
        <v>3.7017530901461331E-5</v>
      </c>
      <c r="H98" s="48"/>
      <c r="I98" s="48"/>
      <c r="J98" s="48"/>
      <c r="K98" s="48"/>
      <c r="L98" s="48"/>
      <c r="M98" s="48"/>
      <c r="N98" s="48"/>
      <c r="O98" s="48"/>
      <c r="P98" s="48"/>
      <c r="Q98" s="48"/>
      <c r="R98" s="48"/>
      <c r="S98" s="48"/>
      <c r="T98" s="48"/>
      <c r="U98" s="48"/>
      <c r="V98" s="48"/>
      <c r="W98" s="48"/>
      <c r="X98" s="48"/>
      <c r="Y98" s="48"/>
    </row>
    <row r="99" spans="1:25" ht="18" thickBot="1" x14ac:dyDescent="0.35">
      <c r="A99" s="41">
        <v>1424.9499510000001</v>
      </c>
      <c r="B99" s="42">
        <v>112.349998</v>
      </c>
      <c r="C99" s="48">
        <f t="shared" si="5"/>
        <v>0.92691732145500783</v>
      </c>
      <c r="D99" s="48">
        <f t="shared" si="8"/>
        <v>9.9797368867290456E-3</v>
      </c>
      <c r="E99" s="48">
        <f t="shared" si="6"/>
        <v>7.3082678544992258E-2</v>
      </c>
      <c r="F99" s="48">
        <f t="shared" si="9"/>
        <v>-4.4405047110789905E-3</v>
      </c>
      <c r="G99" s="51">
        <f t="shared" si="7"/>
        <v>8.9258670054953165E-3</v>
      </c>
      <c r="H99" s="48"/>
      <c r="I99" s="48"/>
      <c r="J99" s="48"/>
      <c r="K99" s="48"/>
      <c r="L99" s="48"/>
      <c r="M99" s="48"/>
      <c r="N99" s="48"/>
      <c r="O99" s="48"/>
      <c r="P99" s="48"/>
      <c r="Q99" s="48"/>
      <c r="R99" s="48"/>
      <c r="S99" s="48"/>
      <c r="T99" s="48"/>
      <c r="U99" s="48"/>
      <c r="V99" s="48"/>
      <c r="W99" s="48"/>
      <c r="X99" s="48"/>
      <c r="Y99" s="48"/>
    </row>
    <row r="100" spans="1:25" ht="18" thickBot="1" x14ac:dyDescent="0.35">
      <c r="A100" s="41">
        <v>1430</v>
      </c>
      <c r="B100" s="42">
        <v>114.949997</v>
      </c>
      <c r="C100" s="48">
        <f t="shared" si="5"/>
        <v>0.92559629941214216</v>
      </c>
      <c r="D100" s="48">
        <f t="shared" si="8"/>
        <v>3.5377532732607155E-3</v>
      </c>
      <c r="E100" s="48">
        <f t="shared" si="6"/>
        <v>7.4403700587857932E-2</v>
      </c>
      <c r="F100" s="48">
        <f t="shared" si="9"/>
        <v>2.2878244281061749E-2</v>
      </c>
      <c r="G100" s="51">
        <f t="shared" si="7"/>
        <v>4.9767573754273021E-3</v>
      </c>
      <c r="H100" s="48"/>
      <c r="I100" s="48"/>
      <c r="J100" s="48"/>
      <c r="K100" s="48"/>
      <c r="L100" s="48"/>
      <c r="M100" s="48"/>
      <c r="N100" s="48"/>
      <c r="O100" s="48"/>
      <c r="P100" s="48"/>
      <c r="Q100" s="48"/>
      <c r="R100" s="48"/>
      <c r="S100" s="48"/>
      <c r="T100" s="48"/>
      <c r="U100" s="48"/>
      <c r="V100" s="48"/>
      <c r="W100" s="48"/>
      <c r="X100" s="48"/>
      <c r="Y100" s="48"/>
    </row>
    <row r="101" spans="1:25" ht="18" thickBot="1" x14ac:dyDescent="0.35">
      <c r="A101" s="41">
        <v>1424.1999510000001</v>
      </c>
      <c r="B101" s="42">
        <v>118.699997</v>
      </c>
      <c r="C101" s="48">
        <f t="shared" si="5"/>
        <v>0.92306695119546411</v>
      </c>
      <c r="D101" s="48">
        <f t="shared" si="8"/>
        <v>-4.0642261112092621E-3</v>
      </c>
      <c r="E101" s="48">
        <f t="shared" si="6"/>
        <v>7.6933048804535956E-2</v>
      </c>
      <c r="F101" s="48">
        <f t="shared" si="9"/>
        <v>3.2102051230935874E-2</v>
      </c>
      <c r="G101" s="51">
        <f t="shared" si="7"/>
        <v>-1.2818441313676276E-3</v>
      </c>
      <c r="H101" s="48"/>
      <c r="I101" s="48"/>
      <c r="J101" s="48"/>
      <c r="K101" s="48"/>
      <c r="L101" s="48"/>
      <c r="M101" s="48"/>
      <c r="N101" s="48"/>
      <c r="O101" s="48"/>
      <c r="P101" s="48"/>
      <c r="Q101" s="48"/>
      <c r="R101" s="48"/>
      <c r="S101" s="48"/>
      <c r="T101" s="48"/>
      <c r="U101" s="48"/>
      <c r="V101" s="48"/>
      <c r="W101" s="48"/>
      <c r="X101" s="48"/>
      <c r="Y101" s="48"/>
    </row>
    <row r="102" spans="1:25" ht="18" thickBot="1" x14ac:dyDescent="0.35">
      <c r="A102" s="41">
        <v>1408.599976</v>
      </c>
      <c r="B102" s="42">
        <v>121.150002</v>
      </c>
      <c r="C102" s="48">
        <f t="shared" si="5"/>
        <v>0.9208040505034738</v>
      </c>
      <c r="D102" s="48">
        <f t="shared" si="8"/>
        <v>-1.1013931869627815E-2</v>
      </c>
      <c r="E102" s="48">
        <f t="shared" si="6"/>
        <v>7.9195949496526155E-2</v>
      </c>
      <c r="F102" s="48">
        <f t="shared" si="9"/>
        <v>2.0430187429172582E-2</v>
      </c>
      <c r="G102" s="51">
        <f t="shared" si="7"/>
        <v>-8.523684985677276E-3</v>
      </c>
      <c r="H102" s="48"/>
      <c r="I102" s="48"/>
      <c r="J102" s="48"/>
      <c r="K102" s="48"/>
      <c r="L102" s="48"/>
      <c r="M102" s="48"/>
      <c r="N102" s="48"/>
      <c r="O102" s="48"/>
      <c r="P102" s="48"/>
      <c r="Q102" s="48"/>
      <c r="R102" s="48"/>
      <c r="S102" s="48"/>
      <c r="T102" s="48"/>
      <c r="U102" s="48"/>
      <c r="V102" s="48"/>
      <c r="W102" s="48"/>
      <c r="X102" s="48"/>
      <c r="Y102" s="48"/>
    </row>
    <row r="103" spans="1:25" ht="18" thickBot="1" x14ac:dyDescent="0.35">
      <c r="A103" s="41">
        <v>1398.900024</v>
      </c>
      <c r="B103" s="42">
        <v>116</v>
      </c>
      <c r="C103" s="48">
        <f t="shared" si="5"/>
        <v>0.92342729014307545</v>
      </c>
      <c r="D103" s="48">
        <f t="shared" si="8"/>
        <v>-6.9100556343940044E-3</v>
      </c>
      <c r="E103" s="48">
        <f t="shared" si="6"/>
        <v>7.657270985692452E-2</v>
      </c>
      <c r="F103" s="48">
        <f t="shared" si="9"/>
        <v>-4.3439272664630491E-2</v>
      </c>
      <c r="G103" s="51">
        <f t="shared" si="7"/>
        <v>-9.7071967713509288E-3</v>
      </c>
      <c r="H103" s="48"/>
      <c r="I103" s="48"/>
      <c r="J103" s="48"/>
      <c r="K103" s="48"/>
      <c r="L103" s="48"/>
      <c r="M103" s="48"/>
      <c r="N103" s="48"/>
      <c r="O103" s="48"/>
      <c r="P103" s="48"/>
      <c r="Q103" s="48"/>
      <c r="R103" s="48"/>
      <c r="S103" s="48"/>
      <c r="T103" s="48"/>
      <c r="U103" s="48"/>
      <c r="V103" s="48"/>
      <c r="W103" s="48"/>
      <c r="X103" s="48"/>
      <c r="Y103" s="48"/>
    </row>
    <row r="104" spans="1:25" ht="18" thickBot="1" x14ac:dyDescent="0.35">
      <c r="A104" s="41">
        <v>1442.599976</v>
      </c>
      <c r="B104" s="42">
        <v>115.400002</v>
      </c>
      <c r="C104" s="48">
        <f t="shared" si="5"/>
        <v>0.92593067802982976</v>
      </c>
      <c r="D104" s="48">
        <f t="shared" si="8"/>
        <v>3.076079379422202E-2</v>
      </c>
      <c r="E104" s="48">
        <f t="shared" si="6"/>
        <v>7.4069321970170146E-2</v>
      </c>
      <c r="F104" s="48">
        <f t="shared" si="9"/>
        <v>-5.1858197013430196E-3</v>
      </c>
      <c r="G104" s="51">
        <f t="shared" si="7"/>
        <v>2.8098252505481747E-2</v>
      </c>
      <c r="H104" s="48"/>
      <c r="I104" s="48"/>
      <c r="J104" s="48"/>
      <c r="K104" s="48"/>
      <c r="L104" s="48"/>
      <c r="M104" s="48"/>
      <c r="N104" s="48"/>
      <c r="O104" s="48"/>
      <c r="P104" s="48"/>
      <c r="Q104" s="48"/>
      <c r="R104" s="48"/>
      <c r="S104" s="48"/>
      <c r="T104" s="48"/>
      <c r="U104" s="48"/>
      <c r="V104" s="48"/>
      <c r="W104" s="48"/>
      <c r="X104" s="48"/>
      <c r="Y104" s="48"/>
    </row>
    <row r="105" spans="1:25" ht="18" thickBot="1" x14ac:dyDescent="0.35">
      <c r="A105" s="41">
        <v>1482.75</v>
      </c>
      <c r="B105" s="42">
        <v>117.5</v>
      </c>
      <c r="C105" s="48">
        <f t="shared" si="5"/>
        <v>0.92657397281674736</v>
      </c>
      <c r="D105" s="48">
        <f t="shared" si="8"/>
        <v>2.7451447285892296E-2</v>
      </c>
      <c r="E105" s="48">
        <f t="shared" si="6"/>
        <v>7.3426027183252612E-2</v>
      </c>
      <c r="F105" s="48">
        <f t="shared" si="9"/>
        <v>1.8033962179192155E-2</v>
      </c>
      <c r="G105" s="51">
        <f t="shared" si="7"/>
        <v>2.6759958768449853E-2</v>
      </c>
      <c r="H105" s="48"/>
      <c r="I105" s="48"/>
      <c r="J105" s="48"/>
      <c r="K105" s="48"/>
      <c r="L105" s="48"/>
      <c r="M105" s="48"/>
      <c r="N105" s="48"/>
      <c r="O105" s="48"/>
      <c r="P105" s="48"/>
      <c r="Q105" s="48"/>
      <c r="R105" s="48"/>
      <c r="S105" s="48"/>
      <c r="T105" s="48"/>
      <c r="U105" s="48"/>
      <c r="V105" s="48"/>
      <c r="W105" s="48"/>
      <c r="X105" s="48"/>
      <c r="Y105" s="48"/>
    </row>
    <row r="106" spans="1:25" ht="18" thickBot="1" x14ac:dyDescent="0.35">
      <c r="A106" s="41">
        <v>1478.849976</v>
      </c>
      <c r="B106" s="42">
        <v>115.800003</v>
      </c>
      <c r="C106" s="48">
        <f t="shared" si="5"/>
        <v>0.92738218134074923</v>
      </c>
      <c r="D106" s="48">
        <f t="shared" si="8"/>
        <v>-2.6337292585025779E-3</v>
      </c>
      <c r="E106" s="48">
        <f t="shared" si="6"/>
        <v>7.2617818659250738E-2</v>
      </c>
      <c r="F106" s="48">
        <f t="shared" si="9"/>
        <v>-1.4573742538583343E-2</v>
      </c>
      <c r="G106" s="51">
        <f t="shared" si="7"/>
        <v>-3.5007869776645284E-3</v>
      </c>
      <c r="H106" s="48"/>
      <c r="I106" s="48"/>
      <c r="J106" s="48"/>
      <c r="K106" s="48"/>
      <c r="L106" s="48"/>
      <c r="M106" s="48"/>
      <c r="N106" s="48"/>
      <c r="O106" s="48"/>
      <c r="P106" s="48"/>
      <c r="Q106" s="48"/>
      <c r="R106" s="48"/>
      <c r="S106" s="48"/>
      <c r="T106" s="48"/>
      <c r="U106" s="48"/>
      <c r="V106" s="48"/>
      <c r="W106" s="48"/>
      <c r="X106" s="48"/>
      <c r="Y106" s="48"/>
    </row>
    <row r="107" spans="1:25" ht="18" thickBot="1" x14ac:dyDescent="0.35">
      <c r="A107" s="41">
        <v>1465.900024</v>
      </c>
      <c r="B107" s="42">
        <v>114.699997</v>
      </c>
      <c r="C107" s="48">
        <f t="shared" si="5"/>
        <v>0.92743262338600208</v>
      </c>
      <c r="D107" s="48">
        <f t="shared" si="8"/>
        <v>-8.795337792153567E-3</v>
      </c>
      <c r="E107" s="48">
        <f t="shared" si="6"/>
        <v>7.2567376613997911E-2</v>
      </c>
      <c r="F107" s="48">
        <f t="shared" si="9"/>
        <v>-9.5445930654931028E-3</v>
      </c>
      <c r="G107" s="51">
        <f t="shared" si="7"/>
        <v>-8.8497092817540219E-3</v>
      </c>
      <c r="H107" s="48"/>
      <c r="I107" s="48"/>
      <c r="J107" s="48"/>
      <c r="K107" s="48"/>
      <c r="L107" s="48"/>
      <c r="M107" s="48"/>
      <c r="N107" s="48"/>
      <c r="O107" s="48"/>
      <c r="P107" s="48"/>
      <c r="Q107" s="48"/>
      <c r="R107" s="48"/>
      <c r="S107" s="48"/>
      <c r="T107" s="48"/>
      <c r="U107" s="48"/>
      <c r="V107" s="48"/>
      <c r="W107" s="48"/>
      <c r="X107" s="48"/>
      <c r="Y107" s="48"/>
    </row>
    <row r="108" spans="1:25" ht="18" thickBot="1" x14ac:dyDescent="0.35">
      <c r="A108" s="41">
        <v>1501.900024</v>
      </c>
      <c r="B108" s="42">
        <v>114.050003</v>
      </c>
      <c r="C108" s="48">
        <f t="shared" si="5"/>
        <v>0.92942232055793639</v>
      </c>
      <c r="D108" s="48">
        <f t="shared" si="8"/>
        <v>2.4261584523114069E-2</v>
      </c>
      <c r="E108" s="48">
        <f t="shared" si="6"/>
        <v>7.0577679442063584E-2</v>
      </c>
      <c r="F108" s="48">
        <f t="shared" si="9"/>
        <v>-5.6830229454879382E-3</v>
      </c>
      <c r="G108" s="51">
        <f t="shared" si="7"/>
        <v>2.2148163616176653E-2</v>
      </c>
      <c r="H108" s="48"/>
      <c r="I108" s="48"/>
      <c r="J108" s="48"/>
      <c r="K108" s="48"/>
      <c r="L108" s="48"/>
      <c r="M108" s="48"/>
      <c r="N108" s="48"/>
      <c r="O108" s="48"/>
      <c r="P108" s="48"/>
      <c r="Q108" s="48"/>
      <c r="R108" s="48"/>
      <c r="S108" s="48"/>
      <c r="T108" s="48"/>
      <c r="U108" s="48"/>
      <c r="V108" s="48"/>
      <c r="W108" s="48"/>
      <c r="X108" s="48"/>
      <c r="Y108" s="48"/>
    </row>
    <row r="109" spans="1:25" ht="18" thickBot="1" x14ac:dyDescent="0.35">
      <c r="A109" s="41">
        <v>1520.4499510000001</v>
      </c>
      <c r="B109" s="42">
        <v>113.949997</v>
      </c>
      <c r="C109" s="48">
        <f t="shared" si="5"/>
        <v>0.93028022477641448</v>
      </c>
      <c r="D109" s="48">
        <f t="shared" si="8"/>
        <v>1.2275322238372665E-2</v>
      </c>
      <c r="E109" s="48">
        <f t="shared" si="6"/>
        <v>6.9719775223585606E-2</v>
      </c>
      <c r="F109" s="48">
        <f t="shared" si="9"/>
        <v>-8.7724567029288133E-4</v>
      </c>
      <c r="G109" s="51">
        <f t="shared" si="7"/>
        <v>1.1358328160167559E-2</v>
      </c>
      <c r="H109" s="48"/>
      <c r="I109" s="48"/>
      <c r="J109" s="48"/>
      <c r="K109" s="48"/>
      <c r="L109" s="48"/>
      <c r="M109" s="48"/>
      <c r="N109" s="48"/>
      <c r="O109" s="48"/>
      <c r="P109" s="48"/>
      <c r="Q109" s="48"/>
      <c r="R109" s="48"/>
      <c r="S109" s="48"/>
      <c r="T109" s="48"/>
      <c r="U109" s="48"/>
      <c r="V109" s="48"/>
      <c r="W109" s="48"/>
      <c r="X109" s="48"/>
      <c r="Y109" s="48"/>
    </row>
    <row r="110" spans="1:25" ht="18" thickBot="1" x14ac:dyDescent="0.35">
      <c r="A110" s="41">
        <v>1513.75</v>
      </c>
      <c r="B110" s="42">
        <v>117.099998</v>
      </c>
      <c r="C110" s="48">
        <f t="shared" si="5"/>
        <v>0.92819695364772603</v>
      </c>
      <c r="D110" s="48">
        <f t="shared" si="8"/>
        <v>-4.4162955623645818E-3</v>
      </c>
      <c r="E110" s="48">
        <f t="shared" si="6"/>
        <v>7.1803046352274025E-2</v>
      </c>
      <c r="F110" s="48">
        <f t="shared" si="9"/>
        <v>2.7268524159895904E-2</v>
      </c>
      <c r="G110" s="51">
        <f t="shared" si="7"/>
        <v>-2.1412289831836662E-3</v>
      </c>
      <c r="H110" s="48"/>
      <c r="I110" s="48"/>
      <c r="J110" s="48"/>
      <c r="K110" s="48"/>
      <c r="L110" s="48"/>
      <c r="M110" s="48"/>
      <c r="N110" s="48"/>
      <c r="O110" s="48"/>
      <c r="P110" s="48"/>
      <c r="Q110" s="48"/>
      <c r="R110" s="48"/>
      <c r="S110" s="48"/>
      <c r="T110" s="48"/>
      <c r="U110" s="48"/>
      <c r="V110" s="48"/>
      <c r="W110" s="48"/>
      <c r="X110" s="48"/>
      <c r="Y110" s="48"/>
    </row>
    <row r="111" spans="1:25" ht="18" thickBot="1" x14ac:dyDescent="0.35">
      <c r="A111" s="41">
        <v>1487</v>
      </c>
      <c r="B111" s="42">
        <v>115.400002</v>
      </c>
      <c r="C111" s="48">
        <f t="shared" si="5"/>
        <v>0.92798302430356583</v>
      </c>
      <c r="D111" s="48">
        <f t="shared" si="8"/>
        <v>-1.7829348407146901E-2</v>
      </c>
      <c r="E111" s="48">
        <f t="shared" si="6"/>
        <v>7.201697569643413E-2</v>
      </c>
      <c r="F111" s="48">
        <f t="shared" si="9"/>
        <v>-1.4623882119230687E-2</v>
      </c>
      <c r="G111" s="51">
        <f t="shared" si="7"/>
        <v>-1.75985004193943E-2</v>
      </c>
      <c r="H111" s="48"/>
      <c r="I111" s="48"/>
      <c r="J111" s="48"/>
      <c r="K111" s="48"/>
      <c r="L111" s="48"/>
      <c r="M111" s="48"/>
      <c r="N111" s="48"/>
      <c r="O111" s="48"/>
      <c r="P111" s="48"/>
      <c r="Q111" s="48"/>
      <c r="R111" s="48"/>
      <c r="S111" s="48"/>
      <c r="T111" s="48"/>
      <c r="U111" s="48"/>
      <c r="V111" s="48"/>
      <c r="W111" s="48"/>
      <c r="X111" s="48"/>
      <c r="Y111" s="48"/>
    </row>
    <row r="112" spans="1:25" ht="18" thickBot="1" x14ac:dyDescent="0.35">
      <c r="A112" s="41">
        <v>1489</v>
      </c>
      <c r="B112" s="42">
        <v>113.650002</v>
      </c>
      <c r="C112" s="48">
        <f t="shared" si="5"/>
        <v>0.92908619982019003</v>
      </c>
      <c r="D112" s="48">
        <f t="shared" si="8"/>
        <v>1.3440862238539562E-3</v>
      </c>
      <c r="E112" s="48">
        <f t="shared" si="6"/>
        <v>7.091380017980993E-2</v>
      </c>
      <c r="F112" s="48">
        <f t="shared" si="9"/>
        <v>-1.5280803508581268E-2</v>
      </c>
      <c r="G112" s="51">
        <f t="shared" si="7"/>
        <v>1.6515211535667084E-4</v>
      </c>
      <c r="H112" s="48"/>
      <c r="I112" s="48"/>
      <c r="J112" s="48"/>
      <c r="K112" s="48"/>
      <c r="L112" s="48"/>
      <c r="M112" s="48"/>
      <c r="N112" s="48"/>
      <c r="O112" s="48"/>
      <c r="P112" s="48"/>
      <c r="Q112" s="48"/>
      <c r="R112" s="48"/>
      <c r="S112" s="48"/>
      <c r="T112" s="48"/>
      <c r="U112" s="48"/>
      <c r="V112" s="48"/>
      <c r="W112" s="48"/>
      <c r="X112" s="48"/>
      <c r="Y112" s="48"/>
    </row>
    <row r="113" spans="1:25" ht="18" thickBot="1" x14ac:dyDescent="0.35">
      <c r="A113" s="41">
        <v>1513</v>
      </c>
      <c r="B113" s="42">
        <v>115.550003</v>
      </c>
      <c r="C113" s="48">
        <f t="shared" si="5"/>
        <v>0.92904731031460996</v>
      </c>
      <c r="D113" s="48">
        <f t="shared" si="8"/>
        <v>1.5989681104346905E-2</v>
      </c>
      <c r="E113" s="48">
        <f t="shared" si="6"/>
        <v>7.0952689685390022E-2</v>
      </c>
      <c r="F113" s="48">
        <f t="shared" si="9"/>
        <v>1.6579794786735876E-2</v>
      </c>
      <c r="G113" s="51">
        <f t="shared" si="7"/>
        <v>1.6031551257332553E-2</v>
      </c>
      <c r="H113" s="48"/>
      <c r="I113" s="48"/>
      <c r="J113" s="48"/>
      <c r="K113" s="48"/>
      <c r="L113" s="48"/>
      <c r="M113" s="48"/>
      <c r="N113" s="48"/>
      <c r="O113" s="48"/>
      <c r="P113" s="48"/>
      <c r="Q113" s="48"/>
      <c r="R113" s="48"/>
      <c r="S113" s="48"/>
      <c r="T113" s="48"/>
      <c r="U113" s="48"/>
      <c r="V113" s="48"/>
      <c r="W113" s="48"/>
      <c r="X113" s="48"/>
      <c r="Y113" s="48"/>
    </row>
    <row r="114" spans="1:25" ht="18" thickBot="1" x14ac:dyDescent="0.35">
      <c r="A114" s="41">
        <v>1519.5</v>
      </c>
      <c r="B114" s="42">
        <v>114.349998</v>
      </c>
      <c r="C114" s="48">
        <f t="shared" si="5"/>
        <v>0.93001193613858302</v>
      </c>
      <c r="D114" s="48">
        <f t="shared" si="8"/>
        <v>4.2868985684918091E-3</v>
      </c>
      <c r="E114" s="48">
        <f t="shared" si="6"/>
        <v>6.9988063861416983E-2</v>
      </c>
      <c r="F114" s="48">
        <f t="shared" si="9"/>
        <v>-1.0439459704547854E-2</v>
      </c>
      <c r="G114" s="51">
        <f t="shared" si="7"/>
        <v>3.2562292652322032E-3</v>
      </c>
      <c r="H114" s="48"/>
      <c r="I114" s="48"/>
      <c r="J114" s="48"/>
      <c r="K114" s="48"/>
      <c r="L114" s="48"/>
      <c r="M114" s="48"/>
      <c r="N114" s="48"/>
      <c r="O114" s="48"/>
      <c r="P114" s="48"/>
      <c r="Q114" s="48"/>
      <c r="R114" s="48"/>
      <c r="S114" s="48"/>
      <c r="T114" s="48"/>
      <c r="U114" s="48"/>
      <c r="V114" s="48"/>
      <c r="W114" s="48"/>
      <c r="X114" s="48"/>
      <c r="Y114" s="48"/>
    </row>
    <row r="115" spans="1:25" ht="18" thickBot="1" x14ac:dyDescent="0.35">
      <c r="A115" s="41">
        <v>1527</v>
      </c>
      <c r="B115" s="42">
        <v>118.449997</v>
      </c>
      <c r="C115" s="48">
        <f t="shared" si="5"/>
        <v>0.92801361498923751</v>
      </c>
      <c r="D115" s="48">
        <f t="shared" si="8"/>
        <v>4.9236928617847411E-3</v>
      </c>
      <c r="E115" s="48">
        <f t="shared" si="6"/>
        <v>7.1986385010762502E-2</v>
      </c>
      <c r="F115" s="48">
        <f t="shared" si="9"/>
        <v>3.522700229902373E-2</v>
      </c>
      <c r="G115" s="51">
        <f t="shared" si="7"/>
        <v>7.1051185620340995E-3</v>
      </c>
      <c r="H115" s="48"/>
      <c r="I115" s="48"/>
      <c r="J115" s="48"/>
      <c r="K115" s="48"/>
      <c r="L115" s="48"/>
      <c r="M115" s="48"/>
      <c r="N115" s="48"/>
      <c r="O115" s="48"/>
      <c r="P115" s="48"/>
      <c r="Q115" s="48"/>
      <c r="R115" s="48"/>
      <c r="S115" s="48"/>
      <c r="T115" s="48"/>
      <c r="U115" s="48"/>
      <c r="V115" s="48"/>
      <c r="W115" s="48"/>
      <c r="X115" s="48"/>
      <c r="Y115" s="48"/>
    </row>
    <row r="116" spans="1:25" ht="18" thickBot="1" x14ac:dyDescent="0.35">
      <c r="A116" s="41">
        <v>1510.1999510000001</v>
      </c>
      <c r="B116" s="42">
        <v>119.400002</v>
      </c>
      <c r="C116" s="48">
        <f t="shared" si="5"/>
        <v>0.92673048266834357</v>
      </c>
      <c r="D116" s="48">
        <f t="shared" si="8"/>
        <v>-1.1062966295341406E-2</v>
      </c>
      <c r="E116" s="48">
        <f t="shared" si="6"/>
        <v>7.3269517331656417E-2</v>
      </c>
      <c r="F116" s="48">
        <f t="shared" si="9"/>
        <v>7.9883124312684801E-3</v>
      </c>
      <c r="G116" s="51">
        <f t="shared" si="7"/>
        <v>-9.6670882984918466E-3</v>
      </c>
      <c r="H116" s="48"/>
      <c r="I116" s="48"/>
      <c r="J116" s="48"/>
      <c r="K116" s="48"/>
      <c r="L116" s="48"/>
      <c r="M116" s="48"/>
      <c r="N116" s="48"/>
      <c r="O116" s="48"/>
      <c r="P116" s="48"/>
      <c r="Q116" s="48"/>
      <c r="R116" s="48"/>
      <c r="S116" s="48"/>
      <c r="T116" s="48"/>
      <c r="U116" s="48"/>
      <c r="V116" s="48"/>
      <c r="W116" s="48"/>
      <c r="X116" s="48"/>
      <c r="Y116" s="48"/>
    </row>
    <row r="117" spans="1:25" ht="18" thickBot="1" x14ac:dyDescent="0.35">
      <c r="A117" s="41">
        <v>1524.9499510000001</v>
      </c>
      <c r="B117" s="42">
        <v>123.800003</v>
      </c>
      <c r="C117" s="48">
        <f t="shared" si="5"/>
        <v>0.92491280882243465</v>
      </c>
      <c r="D117" s="48">
        <f t="shared" si="8"/>
        <v>9.7195305632719175E-3</v>
      </c>
      <c r="E117" s="48">
        <f t="shared" si="6"/>
        <v>7.5087191177565307E-2</v>
      </c>
      <c r="F117" s="48">
        <f t="shared" si="9"/>
        <v>3.6188166774208316E-2</v>
      </c>
      <c r="G117" s="51">
        <f t="shared" si="7"/>
        <v>1.1706986110651928E-2</v>
      </c>
      <c r="H117" s="48"/>
      <c r="I117" s="48"/>
      <c r="J117" s="48"/>
      <c r="K117" s="48"/>
      <c r="L117" s="48"/>
      <c r="M117" s="48"/>
      <c r="N117" s="48"/>
      <c r="O117" s="48"/>
      <c r="P117" s="48"/>
      <c r="Q117" s="48"/>
      <c r="R117" s="48"/>
      <c r="S117" s="48"/>
      <c r="T117" s="48"/>
      <c r="U117" s="48"/>
      <c r="V117" s="48"/>
      <c r="W117" s="48"/>
      <c r="X117" s="48"/>
      <c r="Y117" s="48"/>
    </row>
    <row r="118" spans="1:25" ht="18" thickBot="1" x14ac:dyDescent="0.35">
      <c r="A118" s="41">
        <v>1520.650024</v>
      </c>
      <c r="B118" s="42">
        <v>126.699997</v>
      </c>
      <c r="C118" s="48">
        <f t="shared" si="5"/>
        <v>0.92308859963889855</v>
      </c>
      <c r="D118" s="48">
        <f t="shared" si="8"/>
        <v>-2.8236996928942344E-3</v>
      </c>
      <c r="E118" s="48">
        <f t="shared" si="6"/>
        <v>7.6911400361101515E-2</v>
      </c>
      <c r="F118" s="48">
        <f t="shared" si="9"/>
        <v>2.3154679165984852E-2</v>
      </c>
      <c r="G118" s="51">
        <f t="shared" si="7"/>
        <v>-8.2566619574660975E-4</v>
      </c>
      <c r="H118" s="48"/>
      <c r="I118" s="48"/>
      <c r="J118" s="48"/>
      <c r="K118" s="48"/>
      <c r="L118" s="48"/>
      <c r="M118" s="48"/>
      <c r="N118" s="48"/>
      <c r="O118" s="48"/>
      <c r="P118" s="48"/>
      <c r="Q118" s="48"/>
      <c r="R118" s="48"/>
      <c r="S118" s="48"/>
      <c r="T118" s="48"/>
      <c r="U118" s="48"/>
      <c r="V118" s="48"/>
      <c r="W118" s="48"/>
      <c r="X118" s="48"/>
      <c r="Y118" s="48"/>
    </row>
    <row r="119" spans="1:25" ht="18" thickBot="1" x14ac:dyDescent="0.35">
      <c r="A119" s="41">
        <v>1514</v>
      </c>
      <c r="B119" s="42">
        <v>127.5</v>
      </c>
      <c r="C119" s="48">
        <f t="shared" si="5"/>
        <v>0.92232713981114833</v>
      </c>
      <c r="D119" s="48">
        <f t="shared" si="8"/>
        <v>-4.382735796274578E-3</v>
      </c>
      <c r="E119" s="48">
        <f t="shared" si="6"/>
        <v>7.7672860188851667E-2</v>
      </c>
      <c r="F119" s="48">
        <f t="shared" si="9"/>
        <v>6.2943009493671735E-3</v>
      </c>
      <c r="G119" s="51">
        <f t="shared" si="7"/>
        <v>-3.5534198138991143E-3</v>
      </c>
      <c r="H119" s="48"/>
      <c r="I119" s="48"/>
      <c r="J119" s="48"/>
      <c r="K119" s="48"/>
      <c r="L119" s="48"/>
      <c r="M119" s="48"/>
      <c r="N119" s="48"/>
      <c r="O119" s="48"/>
      <c r="P119" s="48"/>
      <c r="Q119" s="48"/>
      <c r="R119" s="48"/>
      <c r="S119" s="48"/>
      <c r="T119" s="48"/>
      <c r="U119" s="48"/>
      <c r="V119" s="48"/>
      <c r="W119" s="48"/>
      <c r="X119" s="48"/>
      <c r="Y119" s="48"/>
    </row>
    <row r="120" spans="1:25" ht="18" thickBot="1" x14ac:dyDescent="0.35">
      <c r="A120" s="41">
        <v>1501.3000489999999</v>
      </c>
      <c r="B120" s="42">
        <v>125.900002</v>
      </c>
      <c r="C120" s="48">
        <f t="shared" si="5"/>
        <v>0.92262782813789368</v>
      </c>
      <c r="D120" s="48">
        <f t="shared" si="8"/>
        <v>-8.4237229407553606E-3</v>
      </c>
      <c r="E120" s="48">
        <f t="shared" si="6"/>
        <v>7.7372171862106209E-2</v>
      </c>
      <c r="F120" s="48">
        <f t="shared" si="9"/>
        <v>-1.2628407662556001E-2</v>
      </c>
      <c r="G120" s="51">
        <f t="shared" si="7"/>
        <v>-8.7490485296764908E-3</v>
      </c>
      <c r="H120" s="48"/>
      <c r="I120" s="48"/>
      <c r="J120" s="48"/>
      <c r="K120" s="48"/>
      <c r="L120" s="48"/>
      <c r="M120" s="48"/>
      <c r="N120" s="48"/>
      <c r="O120" s="48"/>
      <c r="P120" s="48"/>
      <c r="Q120" s="48"/>
      <c r="R120" s="48"/>
      <c r="S120" s="48"/>
      <c r="T120" s="48"/>
      <c r="U120" s="48"/>
      <c r="V120" s="48"/>
      <c r="W120" s="48"/>
      <c r="X120" s="48"/>
      <c r="Y120" s="48"/>
    </row>
    <row r="121" spans="1:25" ht="18" thickBot="1" x14ac:dyDescent="0.35">
      <c r="A121" s="41">
        <v>1502</v>
      </c>
      <c r="B121" s="42">
        <v>128</v>
      </c>
      <c r="C121" s="48">
        <f t="shared" si="5"/>
        <v>0.92147239263803682</v>
      </c>
      <c r="D121" s="48">
        <f t="shared" si="8"/>
        <v>4.6612126744136561E-4</v>
      </c>
      <c r="E121" s="48">
        <f t="shared" si="6"/>
        <v>7.8527607361963195E-2</v>
      </c>
      <c r="F121" s="48">
        <f t="shared" si="9"/>
        <v>1.6542306983692238E-2</v>
      </c>
      <c r="G121" s="51">
        <f t="shared" si="7"/>
        <v>1.7285456672451152E-3</v>
      </c>
      <c r="H121" s="48"/>
      <c r="I121" s="48"/>
      <c r="J121" s="48"/>
      <c r="K121" s="48"/>
      <c r="L121" s="48"/>
      <c r="M121" s="48"/>
      <c r="N121" s="48"/>
      <c r="O121" s="48"/>
      <c r="P121" s="48"/>
      <c r="Q121" s="48"/>
      <c r="R121" s="48"/>
      <c r="S121" s="48"/>
      <c r="T121" s="48"/>
      <c r="U121" s="48"/>
      <c r="V121" s="48"/>
      <c r="W121" s="48"/>
      <c r="X121" s="48"/>
      <c r="Y121" s="48"/>
    </row>
    <row r="122" spans="1:25" ht="18" thickBot="1" x14ac:dyDescent="0.35">
      <c r="A122" s="41">
        <v>1489</v>
      </c>
      <c r="B122" s="42">
        <v>124.800003</v>
      </c>
      <c r="C122" s="48">
        <f t="shared" si="5"/>
        <v>0.9226669954343778</v>
      </c>
      <c r="D122" s="48">
        <f t="shared" si="8"/>
        <v>-8.6927996400711135E-3</v>
      </c>
      <c r="E122" s="48">
        <f t="shared" si="6"/>
        <v>7.7333004565622129E-2</v>
      </c>
      <c r="F122" s="48">
        <f t="shared" si="9"/>
        <v>-2.5317783945828596E-2</v>
      </c>
      <c r="G122" s="51">
        <f t="shared" si="7"/>
        <v>-9.9784596272916512E-3</v>
      </c>
      <c r="H122" s="48"/>
      <c r="I122" s="48"/>
      <c r="J122" s="48"/>
      <c r="K122" s="48"/>
      <c r="L122" s="48"/>
      <c r="M122" s="48"/>
      <c r="N122" s="48"/>
      <c r="O122" s="48"/>
      <c r="P122" s="48"/>
      <c r="Q122" s="48"/>
      <c r="R122" s="48"/>
      <c r="S122" s="48"/>
      <c r="T122" s="48"/>
      <c r="U122" s="48"/>
      <c r="V122" s="48"/>
      <c r="W122" s="48"/>
      <c r="X122" s="48"/>
      <c r="Y122" s="48"/>
    </row>
    <row r="123" spans="1:25" ht="18" thickBot="1" x14ac:dyDescent="0.35">
      <c r="A123" s="41">
        <v>1496.5500489999999</v>
      </c>
      <c r="B123" s="42">
        <v>126.599998</v>
      </c>
      <c r="C123" s="48">
        <f t="shared" si="5"/>
        <v>0.92200351518087353</v>
      </c>
      <c r="D123" s="48">
        <f t="shared" si="8"/>
        <v>5.0577380855894253E-3</v>
      </c>
      <c r="E123" s="48">
        <f t="shared" si="6"/>
        <v>7.7996484819126521E-2</v>
      </c>
      <c r="F123" s="48">
        <f t="shared" si="9"/>
        <v>1.4320013938498707E-2</v>
      </c>
      <c r="G123" s="51">
        <f t="shared" si="7"/>
        <v>5.780163043541427E-3</v>
      </c>
      <c r="H123" s="48"/>
      <c r="I123" s="48"/>
      <c r="J123" s="48"/>
      <c r="K123" s="48"/>
      <c r="L123" s="48"/>
      <c r="M123" s="48"/>
      <c r="N123" s="48"/>
      <c r="O123" s="48"/>
      <c r="P123" s="48"/>
      <c r="Q123" s="48"/>
      <c r="R123" s="48"/>
      <c r="S123" s="48"/>
      <c r="T123" s="48"/>
      <c r="U123" s="48"/>
      <c r="V123" s="48"/>
      <c r="W123" s="48"/>
      <c r="X123" s="48"/>
      <c r="Y123" s="48"/>
    </row>
    <row r="124" spans="1:25" ht="18" thickBot="1" x14ac:dyDescent="0.35">
      <c r="A124" s="41">
        <v>1486</v>
      </c>
      <c r="B124" s="42">
        <v>125.800003</v>
      </c>
      <c r="C124" s="48">
        <f t="shared" si="5"/>
        <v>0.92195061250412469</v>
      </c>
      <c r="D124" s="48">
        <f t="shared" si="8"/>
        <v>-7.0745454918939646E-3</v>
      </c>
      <c r="E124" s="48">
        <f t="shared" si="6"/>
        <v>7.8049387495875311E-2</v>
      </c>
      <c r="F124" s="48">
        <f t="shared" si="9"/>
        <v>-6.3391257985707401E-3</v>
      </c>
      <c r="G124" s="51">
        <f t="shared" si="7"/>
        <v>-7.0171464352776821E-3</v>
      </c>
      <c r="H124" s="48"/>
      <c r="I124" s="48"/>
      <c r="J124" s="48"/>
      <c r="K124" s="48"/>
      <c r="L124" s="48"/>
      <c r="M124" s="48"/>
      <c r="N124" s="48"/>
      <c r="O124" s="48"/>
      <c r="P124" s="48"/>
      <c r="Q124" s="48"/>
      <c r="R124" s="48"/>
      <c r="S124" s="48"/>
      <c r="T124" s="48"/>
      <c r="U124" s="48"/>
      <c r="V124" s="48"/>
      <c r="W124" s="48"/>
      <c r="X124" s="48"/>
      <c r="Y124" s="48"/>
    </row>
    <row r="125" spans="1:25" ht="18" thickBot="1" x14ac:dyDescent="0.35">
      <c r="A125" s="41">
        <v>1496</v>
      </c>
      <c r="B125" s="42">
        <v>128.5</v>
      </c>
      <c r="C125" s="48">
        <f t="shared" si="5"/>
        <v>0.92089873807325329</v>
      </c>
      <c r="D125" s="48">
        <f t="shared" si="8"/>
        <v>6.7069332567180799E-3</v>
      </c>
      <c r="E125" s="48">
        <f t="shared" si="6"/>
        <v>7.9101261926746685E-2</v>
      </c>
      <c r="F125" s="48">
        <f t="shared" si="9"/>
        <v>2.1235536221557907E-2</v>
      </c>
      <c r="G125" s="51">
        <f t="shared" si="7"/>
        <v>7.8561640852695836E-3</v>
      </c>
      <c r="H125" s="48"/>
      <c r="I125" s="48"/>
      <c r="J125" s="48"/>
      <c r="K125" s="48"/>
      <c r="L125" s="48"/>
      <c r="M125" s="48"/>
      <c r="N125" s="48"/>
      <c r="O125" s="48"/>
      <c r="P125" s="48"/>
      <c r="Q125" s="48"/>
      <c r="R125" s="48"/>
      <c r="S125" s="48"/>
      <c r="T125" s="48"/>
      <c r="U125" s="48"/>
      <c r="V125" s="48"/>
      <c r="W125" s="48"/>
      <c r="X125" s="48"/>
      <c r="Y125" s="48"/>
    </row>
    <row r="126" spans="1:25" ht="18" thickBot="1" x14ac:dyDescent="0.35">
      <c r="A126" s="41">
        <v>1494</v>
      </c>
      <c r="B126" s="42">
        <v>128.25</v>
      </c>
      <c r="C126" s="48">
        <f t="shared" si="5"/>
        <v>0.92094313453536758</v>
      </c>
      <c r="D126" s="48">
        <f t="shared" si="8"/>
        <v>-1.3377928416599422E-3</v>
      </c>
      <c r="E126" s="48">
        <f t="shared" si="6"/>
        <v>7.9056865464632461E-2</v>
      </c>
      <c r="F126" s="48">
        <f t="shared" si="9"/>
        <v>-1.9474202843955666E-3</v>
      </c>
      <c r="G126" s="51">
        <f t="shared" si="7"/>
        <v>-1.3859880763838403E-3</v>
      </c>
      <c r="H126" s="48"/>
      <c r="I126" s="48"/>
      <c r="J126" s="48"/>
      <c r="K126" s="48"/>
      <c r="L126" s="48"/>
      <c r="M126" s="48"/>
      <c r="N126" s="48"/>
      <c r="O126" s="48"/>
      <c r="P126" s="48"/>
      <c r="Q126" s="48"/>
      <c r="R126" s="48"/>
      <c r="S126" s="48"/>
      <c r="T126" s="48"/>
      <c r="U126" s="48"/>
      <c r="V126" s="48"/>
      <c r="W126" s="48"/>
      <c r="X126" s="48"/>
      <c r="Y126" s="48"/>
    </row>
    <row r="127" spans="1:25" ht="18" thickBot="1" x14ac:dyDescent="0.35">
      <c r="A127" s="41">
        <v>1478.75</v>
      </c>
      <c r="B127" s="42">
        <v>127</v>
      </c>
      <c r="C127" s="48">
        <f t="shared" si="5"/>
        <v>0.92090923244589751</v>
      </c>
      <c r="D127" s="48">
        <f t="shared" si="8"/>
        <v>-1.0259950400166098E-2</v>
      </c>
      <c r="E127" s="48">
        <f t="shared" si="6"/>
        <v>7.9090767554102451E-2</v>
      </c>
      <c r="F127" s="48">
        <f t="shared" si="9"/>
        <v>-9.7943975922876979E-3</v>
      </c>
      <c r="G127" s="51">
        <f t="shared" si="7"/>
        <v>-1.0223129471254028E-2</v>
      </c>
      <c r="H127" s="48"/>
      <c r="I127" s="48"/>
      <c r="J127" s="48"/>
      <c r="K127" s="48"/>
      <c r="L127" s="48"/>
      <c r="M127" s="48"/>
      <c r="N127" s="48"/>
      <c r="O127" s="48"/>
      <c r="P127" s="48"/>
      <c r="Q127" s="48"/>
      <c r="R127" s="48"/>
      <c r="S127" s="48"/>
      <c r="T127" s="48"/>
      <c r="U127" s="48"/>
      <c r="V127" s="48"/>
      <c r="W127" s="48"/>
      <c r="X127" s="48"/>
      <c r="Y127" s="48"/>
    </row>
    <row r="128" spans="1:25" ht="18" thickBot="1" x14ac:dyDescent="0.35">
      <c r="A128" s="41">
        <v>1490</v>
      </c>
      <c r="B128" s="42">
        <v>124.550003</v>
      </c>
      <c r="C128" s="48">
        <f t="shared" si="5"/>
        <v>0.92285776051000379</v>
      </c>
      <c r="D128" s="48">
        <f t="shared" si="8"/>
        <v>7.5789836469082987E-3</v>
      </c>
      <c r="E128" s="48">
        <f t="shared" si="6"/>
        <v>7.7142239489996142E-2</v>
      </c>
      <c r="F128" s="48">
        <f t="shared" si="9"/>
        <v>-1.9479820663689907E-2</v>
      </c>
      <c r="G128" s="51">
        <f t="shared" si="7"/>
        <v>5.4916068844671918E-3</v>
      </c>
      <c r="H128" s="48"/>
      <c r="I128" s="48"/>
      <c r="J128" s="48"/>
      <c r="K128" s="48"/>
      <c r="L128" s="48"/>
      <c r="M128" s="48"/>
      <c r="N128" s="48"/>
      <c r="O128" s="48"/>
      <c r="P128" s="48"/>
      <c r="Q128" s="48"/>
      <c r="R128" s="48"/>
      <c r="S128" s="48"/>
      <c r="T128" s="48"/>
      <c r="U128" s="48"/>
      <c r="V128" s="48"/>
      <c r="W128" s="48"/>
      <c r="X128" s="48"/>
      <c r="Y128" s="48"/>
    </row>
    <row r="129" spans="1:25" ht="18" thickBot="1" x14ac:dyDescent="0.35">
      <c r="A129" s="41">
        <v>1491.8000489999999</v>
      </c>
      <c r="B129" s="42">
        <v>122</v>
      </c>
      <c r="C129" s="48">
        <f t="shared" si="5"/>
        <v>0.92440203476533667</v>
      </c>
      <c r="D129" s="48">
        <f t="shared" si="8"/>
        <v>1.2073574277834127E-3</v>
      </c>
      <c r="E129" s="48">
        <f t="shared" si="6"/>
        <v>7.5597965234663347E-2</v>
      </c>
      <c r="F129" s="48">
        <f t="shared" si="9"/>
        <v>-2.0686221061644736E-2</v>
      </c>
      <c r="G129" s="51">
        <f t="shared" si="7"/>
        <v>-4.4775255772274976E-4</v>
      </c>
      <c r="H129" s="48"/>
      <c r="I129" s="48"/>
      <c r="J129" s="48"/>
      <c r="K129" s="48"/>
      <c r="L129" s="48"/>
      <c r="M129" s="48"/>
      <c r="N129" s="48"/>
      <c r="O129" s="48"/>
      <c r="P129" s="48"/>
      <c r="Q129" s="48"/>
      <c r="R129" s="48"/>
      <c r="S129" s="48"/>
      <c r="T129" s="48"/>
      <c r="U129" s="48"/>
      <c r="V129" s="48"/>
      <c r="W129" s="48"/>
      <c r="X129" s="48"/>
      <c r="Y129" s="48"/>
    </row>
    <row r="130" spans="1:25" ht="18" thickBot="1" x14ac:dyDescent="0.35">
      <c r="A130" s="41">
        <v>1508</v>
      </c>
      <c r="B130" s="42">
        <v>124.199997</v>
      </c>
      <c r="C130" s="48">
        <f t="shared" ref="C130:C193" si="10">A130/(A130+B130)</f>
        <v>0.92390638571971528</v>
      </c>
      <c r="D130" s="48">
        <f t="shared" si="8"/>
        <v>1.0800792200612967E-2</v>
      </c>
      <c r="E130" s="48">
        <f t="shared" ref="E130:E193" si="11">B130/(B130+A130)</f>
        <v>7.6093614280284799E-2</v>
      </c>
      <c r="F130" s="48">
        <f t="shared" si="9"/>
        <v>1.7872100611532195E-2</v>
      </c>
      <c r="G130" s="51">
        <f t="shared" ref="G130:G193" si="12">(C130*D130)+(E130*F130)</f>
        <v>1.1338873615290389E-2</v>
      </c>
      <c r="H130" s="48"/>
      <c r="I130" s="48"/>
      <c r="J130" s="48"/>
      <c r="K130" s="48"/>
      <c r="L130" s="48"/>
      <c r="M130" s="48"/>
      <c r="N130" s="48"/>
      <c r="O130" s="48"/>
      <c r="P130" s="48"/>
      <c r="Q130" s="48"/>
      <c r="R130" s="48"/>
      <c r="S130" s="48"/>
      <c r="T130" s="48"/>
      <c r="U130" s="48"/>
      <c r="V130" s="48"/>
      <c r="W130" s="48"/>
      <c r="X130" s="48"/>
      <c r="Y130" s="48"/>
    </row>
    <row r="131" spans="1:25" ht="18" thickBot="1" x14ac:dyDescent="0.35">
      <c r="A131" s="41">
        <v>1497.8000489999999</v>
      </c>
      <c r="B131" s="42">
        <v>124.400002</v>
      </c>
      <c r="C131" s="48">
        <f t="shared" si="10"/>
        <v>0.92331401917826716</v>
      </c>
      <c r="D131" s="48">
        <f t="shared" si="8"/>
        <v>-6.7868720379870764E-3</v>
      </c>
      <c r="E131" s="48">
        <f t="shared" si="11"/>
        <v>7.6685980821732821E-2</v>
      </c>
      <c r="F131" s="48">
        <f t="shared" si="9"/>
        <v>1.6090510374607541E-3</v>
      </c>
      <c r="G131" s="51">
        <f t="shared" si="12"/>
        <v>-6.1430224420425403E-3</v>
      </c>
      <c r="H131" s="48"/>
      <c r="I131" s="48"/>
      <c r="J131" s="48"/>
      <c r="K131" s="48"/>
      <c r="L131" s="48"/>
      <c r="M131" s="48"/>
      <c r="N131" s="48"/>
      <c r="O131" s="48"/>
      <c r="P131" s="48"/>
      <c r="Q131" s="48"/>
      <c r="R131" s="48"/>
      <c r="S131" s="48"/>
      <c r="T131" s="48"/>
      <c r="U131" s="48"/>
      <c r="V131" s="48"/>
      <c r="W131" s="48"/>
      <c r="X131" s="48"/>
      <c r="Y131" s="48"/>
    </row>
    <row r="132" spans="1:25" ht="18" thickBot="1" x14ac:dyDescent="0.35">
      <c r="A132" s="41">
        <v>1513.4499510000001</v>
      </c>
      <c r="B132" s="42">
        <v>124.449997</v>
      </c>
      <c r="C132" s="48">
        <f t="shared" si="10"/>
        <v>0.92401855977102698</v>
      </c>
      <c r="D132" s="48">
        <f t="shared" ref="D132:D195" si="13">LN(A132/A131)</f>
        <v>1.0394383000548795E-2</v>
      </c>
      <c r="E132" s="48">
        <f t="shared" si="11"/>
        <v>7.5981440228973005E-2</v>
      </c>
      <c r="F132" s="48">
        <f t="shared" ref="F132:F195" si="14">LN(B132/B131)</f>
        <v>4.0180832528465769E-4</v>
      </c>
      <c r="G132" s="51">
        <f t="shared" si="12"/>
        <v>9.6351327851266644E-3</v>
      </c>
      <c r="H132" s="48"/>
      <c r="I132" s="48"/>
      <c r="J132" s="48"/>
      <c r="K132" s="48"/>
      <c r="L132" s="48"/>
      <c r="M132" s="48"/>
      <c r="N132" s="48"/>
      <c r="O132" s="48"/>
      <c r="P132" s="48"/>
      <c r="Q132" s="48"/>
      <c r="R132" s="48"/>
      <c r="S132" s="48"/>
      <c r="T132" s="48"/>
      <c r="U132" s="48"/>
      <c r="V132" s="48"/>
      <c r="W132" s="48"/>
      <c r="X132" s="48"/>
      <c r="Y132" s="48"/>
    </row>
    <row r="133" spans="1:25" ht="18" thickBot="1" x14ac:dyDescent="0.35">
      <c r="A133" s="41">
        <v>1522</v>
      </c>
      <c r="B133" s="42">
        <v>124.949997</v>
      </c>
      <c r="C133" s="48">
        <f t="shared" si="10"/>
        <v>0.92413248900840794</v>
      </c>
      <c r="D133" s="48">
        <f t="shared" si="13"/>
        <v>5.6334788911680577E-3</v>
      </c>
      <c r="E133" s="48">
        <f t="shared" si="11"/>
        <v>7.5867510991592058E-2</v>
      </c>
      <c r="F133" s="48">
        <f t="shared" si="14"/>
        <v>4.0096285638233087E-3</v>
      </c>
      <c r="G133" s="51">
        <f t="shared" si="12"/>
        <v>5.5102814086095287E-3</v>
      </c>
      <c r="H133" s="48"/>
      <c r="I133" s="48"/>
      <c r="J133" s="48"/>
      <c r="K133" s="48"/>
      <c r="L133" s="48"/>
      <c r="M133" s="48"/>
      <c r="N133" s="48"/>
      <c r="O133" s="48"/>
      <c r="P133" s="48"/>
      <c r="Q133" s="48"/>
      <c r="R133" s="48"/>
      <c r="S133" s="48"/>
      <c r="T133" s="48"/>
      <c r="U133" s="48"/>
      <c r="V133" s="48"/>
      <c r="W133" s="48"/>
      <c r="X133" s="48"/>
      <c r="Y133" s="48"/>
    </row>
    <row r="134" spans="1:25" ht="18" thickBot="1" x14ac:dyDescent="0.35">
      <c r="A134" s="41">
        <v>1523</v>
      </c>
      <c r="B134" s="42">
        <v>124.5</v>
      </c>
      <c r="C134" s="48">
        <f t="shared" si="10"/>
        <v>0.92443095599393021</v>
      </c>
      <c r="D134" s="48">
        <f t="shared" si="13"/>
        <v>6.5681447353075359E-4</v>
      </c>
      <c r="E134" s="48">
        <f t="shared" si="11"/>
        <v>7.5569044006069799E-2</v>
      </c>
      <c r="F134" s="48">
        <f t="shared" si="14"/>
        <v>-3.6079173665949284E-3</v>
      </c>
      <c r="G134" s="51">
        <f t="shared" si="12"/>
        <v>3.3453276543020887E-4</v>
      </c>
      <c r="H134" s="48"/>
      <c r="I134" s="48"/>
      <c r="J134" s="48"/>
      <c r="K134" s="48"/>
      <c r="L134" s="48"/>
      <c r="M134" s="48"/>
      <c r="N134" s="48"/>
      <c r="O134" s="48"/>
      <c r="P134" s="48"/>
      <c r="Q134" s="48"/>
      <c r="R134" s="48"/>
      <c r="S134" s="48"/>
      <c r="T134" s="48"/>
      <c r="U134" s="48"/>
      <c r="V134" s="48"/>
      <c r="W134" s="48"/>
      <c r="X134" s="48"/>
      <c r="Y134" s="48"/>
    </row>
    <row r="135" spans="1:25" ht="18" thickBot="1" x14ac:dyDescent="0.35">
      <c r="A135" s="41">
        <v>1508.1999510000001</v>
      </c>
      <c r="B135" s="42">
        <v>122.449997</v>
      </c>
      <c r="C135" s="48">
        <f t="shared" si="10"/>
        <v>0.92490724502203214</v>
      </c>
      <c r="D135" s="48">
        <f t="shared" si="13"/>
        <v>-9.7652196156754068E-3</v>
      </c>
      <c r="E135" s="48">
        <f t="shared" si="11"/>
        <v>7.5092754977967843E-2</v>
      </c>
      <c r="F135" s="48">
        <f t="shared" si="14"/>
        <v>-1.6602957006381733E-2</v>
      </c>
      <c r="G135" s="51">
        <f t="shared" si="12"/>
        <v>-1.0278684154159405E-2</v>
      </c>
      <c r="H135" s="48"/>
      <c r="I135" s="48"/>
      <c r="J135" s="48"/>
      <c r="K135" s="48"/>
      <c r="L135" s="48"/>
      <c r="M135" s="48"/>
      <c r="N135" s="48"/>
      <c r="O135" s="48"/>
      <c r="P135" s="48"/>
      <c r="Q135" s="48"/>
      <c r="R135" s="48"/>
      <c r="S135" s="48"/>
      <c r="T135" s="48"/>
      <c r="U135" s="48"/>
      <c r="V135" s="48"/>
      <c r="W135" s="48"/>
      <c r="X135" s="48"/>
      <c r="Y135" s="48"/>
    </row>
    <row r="136" spans="1:25" ht="18" thickBot="1" x14ac:dyDescent="0.35">
      <c r="A136" s="41">
        <v>1509</v>
      </c>
      <c r="B136" s="42">
        <v>120.949997</v>
      </c>
      <c r="C136" s="48">
        <f t="shared" si="10"/>
        <v>0.92579527149752194</v>
      </c>
      <c r="D136" s="48">
        <f t="shared" si="13"/>
        <v>5.3032548836265793E-4</v>
      </c>
      <c r="E136" s="48">
        <f t="shared" si="11"/>
        <v>7.4204728502478098E-2</v>
      </c>
      <c r="F136" s="48">
        <f t="shared" si="14"/>
        <v>-1.23255466459825E-2</v>
      </c>
      <c r="G136" s="51">
        <f t="shared" si="12"/>
        <v>-4.2364101302899812E-4</v>
      </c>
      <c r="H136" s="48"/>
      <c r="I136" s="48"/>
      <c r="J136" s="48"/>
      <c r="K136" s="48"/>
      <c r="L136" s="48"/>
      <c r="M136" s="48"/>
      <c r="N136" s="48"/>
      <c r="O136" s="48"/>
      <c r="P136" s="48"/>
      <c r="Q136" s="48"/>
      <c r="R136" s="48"/>
      <c r="S136" s="48"/>
      <c r="T136" s="48"/>
      <c r="U136" s="48"/>
      <c r="V136" s="48"/>
      <c r="W136" s="48"/>
      <c r="X136" s="48"/>
      <c r="Y136" s="48"/>
    </row>
    <row r="137" spans="1:25" ht="18" thickBot="1" x14ac:dyDescent="0.35">
      <c r="A137" s="41">
        <v>1502</v>
      </c>
      <c r="B137" s="42">
        <v>119.75</v>
      </c>
      <c r="C137" s="48">
        <f t="shared" si="10"/>
        <v>0.92616001233235701</v>
      </c>
      <c r="D137" s="48">
        <f t="shared" si="13"/>
        <v>-4.6496264437687921E-3</v>
      </c>
      <c r="E137" s="48">
        <f t="shared" si="11"/>
        <v>7.3839987667642978E-2</v>
      </c>
      <c r="F137" s="48">
        <f t="shared" si="14"/>
        <v>-9.9709759613734912E-3</v>
      </c>
      <c r="G137" s="51">
        <f t="shared" si="12"/>
        <v>-5.0425548265239416E-3</v>
      </c>
      <c r="H137" s="48"/>
      <c r="I137" s="48"/>
      <c r="J137" s="48"/>
      <c r="K137" s="48"/>
      <c r="L137" s="48"/>
      <c r="M137" s="48"/>
      <c r="N137" s="48"/>
      <c r="O137" s="48"/>
      <c r="P137" s="48"/>
      <c r="Q137" s="48"/>
      <c r="R137" s="48"/>
      <c r="S137" s="48"/>
      <c r="T137" s="48"/>
      <c r="U137" s="48"/>
      <c r="V137" s="48"/>
      <c r="W137" s="48"/>
      <c r="X137" s="48"/>
      <c r="Y137" s="48"/>
    </row>
    <row r="138" spans="1:25" ht="18" thickBot="1" x14ac:dyDescent="0.35">
      <c r="A138" s="41">
        <v>1489.25</v>
      </c>
      <c r="B138" s="42">
        <v>120.849998</v>
      </c>
      <c r="C138" s="48">
        <f t="shared" si="10"/>
        <v>0.92494255130109015</v>
      </c>
      <c r="D138" s="48">
        <f t="shared" si="13"/>
        <v>-8.5249158152832655E-3</v>
      </c>
      <c r="E138" s="48">
        <f t="shared" si="11"/>
        <v>7.5057448698909943E-2</v>
      </c>
      <c r="F138" s="48">
        <f t="shared" si="14"/>
        <v>9.1438543090257875E-3</v>
      </c>
      <c r="G138" s="51">
        <f t="shared" si="12"/>
        <v>-7.1987430081051065E-3</v>
      </c>
      <c r="H138" s="48"/>
      <c r="I138" s="48"/>
      <c r="J138" s="48"/>
      <c r="K138" s="48"/>
      <c r="L138" s="48"/>
      <c r="M138" s="48"/>
      <c r="N138" s="48"/>
      <c r="O138" s="48"/>
      <c r="P138" s="48"/>
      <c r="Q138" s="48"/>
      <c r="R138" s="48"/>
      <c r="S138" s="48"/>
      <c r="T138" s="48"/>
      <c r="U138" s="48"/>
      <c r="V138" s="48"/>
      <c r="W138" s="48"/>
      <c r="X138" s="48"/>
      <c r="Y138" s="48"/>
    </row>
    <row r="139" spans="1:25" ht="18" thickBot="1" x14ac:dyDescent="0.35">
      <c r="A139" s="41">
        <v>1504.5</v>
      </c>
      <c r="B139" s="42">
        <v>121.449997</v>
      </c>
      <c r="C139" s="48">
        <f t="shared" si="10"/>
        <v>0.92530520789440984</v>
      </c>
      <c r="D139" s="48">
        <f t="shared" si="13"/>
        <v>1.0187979561302995E-2</v>
      </c>
      <c r="E139" s="48">
        <f t="shared" si="11"/>
        <v>7.4694792105590199E-2</v>
      </c>
      <c r="F139" s="48">
        <f t="shared" si="14"/>
        <v>4.9525401466075491E-3</v>
      </c>
      <c r="G139" s="51">
        <f t="shared" si="12"/>
        <v>9.7969195026409057E-3</v>
      </c>
      <c r="H139" s="48"/>
      <c r="I139" s="48"/>
      <c r="J139" s="48"/>
      <c r="K139" s="48"/>
      <c r="L139" s="48"/>
      <c r="M139" s="48"/>
      <c r="N139" s="48"/>
      <c r="O139" s="48"/>
      <c r="P139" s="48"/>
      <c r="Q139" s="48"/>
      <c r="R139" s="48"/>
      <c r="S139" s="48"/>
      <c r="T139" s="48"/>
      <c r="U139" s="48"/>
      <c r="V139" s="48"/>
      <c r="W139" s="48"/>
      <c r="X139" s="48"/>
      <c r="Y139" s="48"/>
    </row>
    <row r="140" spans="1:25" ht="18" thickBot="1" x14ac:dyDescent="0.35">
      <c r="A140" s="41">
        <v>1540</v>
      </c>
      <c r="B140" s="42">
        <v>125</v>
      </c>
      <c r="C140" s="48">
        <f t="shared" si="10"/>
        <v>0.92492492492492495</v>
      </c>
      <c r="D140" s="48">
        <f t="shared" si="13"/>
        <v>2.3321799337574826E-2</v>
      </c>
      <c r="E140" s="48">
        <f t="shared" si="11"/>
        <v>7.5075075075075076E-2</v>
      </c>
      <c r="F140" s="48">
        <f t="shared" si="14"/>
        <v>2.881110655564327E-2</v>
      </c>
      <c r="G140" s="51">
        <f t="shared" si="12"/>
        <v>2.3733909489081467E-2</v>
      </c>
      <c r="H140" s="48"/>
      <c r="I140" s="48"/>
      <c r="J140" s="48"/>
      <c r="K140" s="48"/>
      <c r="L140" s="48"/>
      <c r="M140" s="48"/>
      <c r="N140" s="48"/>
      <c r="O140" s="48"/>
      <c r="P140" s="48"/>
      <c r="Q140" s="48"/>
      <c r="R140" s="48"/>
      <c r="S140" s="48"/>
      <c r="T140" s="48"/>
      <c r="U140" s="48"/>
      <c r="V140" s="48"/>
      <c r="W140" s="48"/>
      <c r="X140" s="48"/>
      <c r="Y140" s="48"/>
    </row>
    <row r="141" spans="1:25" ht="18" thickBot="1" x14ac:dyDescent="0.35">
      <c r="A141" s="41">
        <v>1545.349976</v>
      </c>
      <c r="B141" s="42">
        <v>120.400002</v>
      </c>
      <c r="C141" s="48">
        <f t="shared" si="10"/>
        <v>0.92772024398009623</v>
      </c>
      <c r="D141" s="48">
        <f t="shared" si="13"/>
        <v>3.4679899548561359E-3</v>
      </c>
      <c r="E141" s="48">
        <f t="shared" si="11"/>
        <v>7.2279756019903718E-2</v>
      </c>
      <c r="F141" s="48">
        <f t="shared" si="14"/>
        <v>-3.7494187816284864E-2</v>
      </c>
      <c r="G141" s="51">
        <f t="shared" si="12"/>
        <v>5.0725373951414094E-4</v>
      </c>
      <c r="H141" s="48"/>
      <c r="I141" s="48"/>
      <c r="J141" s="48"/>
      <c r="K141" s="48"/>
      <c r="L141" s="48"/>
      <c r="M141" s="48"/>
      <c r="N141" s="48"/>
      <c r="O141" s="48"/>
      <c r="P141" s="48"/>
      <c r="Q141" s="48"/>
      <c r="R141" s="48"/>
      <c r="S141" s="48"/>
      <c r="T141" s="48"/>
      <c r="U141" s="48"/>
      <c r="V141" s="48"/>
      <c r="W141" s="48"/>
      <c r="X141" s="48"/>
      <c r="Y141" s="48"/>
    </row>
    <row r="142" spans="1:25" ht="18" thickBot="1" x14ac:dyDescent="0.35">
      <c r="A142" s="41">
        <v>1537.6999510000001</v>
      </c>
      <c r="B142" s="42">
        <v>119.400002</v>
      </c>
      <c r="C142" s="48">
        <f t="shared" si="10"/>
        <v>0.92794640915664783</v>
      </c>
      <c r="D142" s="48">
        <f t="shared" si="13"/>
        <v>-4.9626447066580034E-3</v>
      </c>
      <c r="E142" s="48">
        <f t="shared" si="11"/>
        <v>7.2053590843352097E-2</v>
      </c>
      <c r="F142" s="48">
        <f t="shared" si="14"/>
        <v>-8.3403317770959166E-3</v>
      </c>
      <c r="G142" s="51">
        <f t="shared" si="12"/>
        <v>-5.206019188828217E-3</v>
      </c>
      <c r="H142" s="48"/>
      <c r="I142" s="48"/>
      <c r="J142" s="48"/>
      <c r="K142" s="48"/>
      <c r="L142" s="48"/>
      <c r="M142" s="48"/>
      <c r="N142" s="48"/>
      <c r="O142" s="48"/>
      <c r="P142" s="48"/>
      <c r="Q142" s="48"/>
      <c r="R142" s="48"/>
      <c r="S142" s="48"/>
      <c r="T142" s="48"/>
      <c r="U142" s="48"/>
      <c r="V142" s="48"/>
      <c r="W142" s="48"/>
      <c r="X142" s="48"/>
      <c r="Y142" s="48"/>
    </row>
    <row r="143" spans="1:25" ht="18" thickBot="1" x14ac:dyDescent="0.35">
      <c r="A143" s="41">
        <v>1516</v>
      </c>
      <c r="B143" s="42">
        <v>118.650002</v>
      </c>
      <c r="C143" s="48">
        <f t="shared" si="10"/>
        <v>0.92741565359261535</v>
      </c>
      <c r="D143" s="48">
        <f t="shared" si="13"/>
        <v>-1.4212474453556199E-2</v>
      </c>
      <c r="E143" s="48">
        <f t="shared" si="11"/>
        <v>7.2584346407384634E-2</v>
      </c>
      <c r="F143" s="48">
        <f t="shared" si="14"/>
        <v>-6.3012179708478878E-3</v>
      </c>
      <c r="G143" s="51">
        <f t="shared" si="12"/>
        <v>-1.363824107249763E-2</v>
      </c>
      <c r="H143" s="48"/>
      <c r="I143" s="48"/>
      <c r="J143" s="48"/>
      <c r="K143" s="48"/>
      <c r="L143" s="48"/>
      <c r="M143" s="48"/>
      <c r="N143" s="48"/>
      <c r="O143" s="48"/>
      <c r="P143" s="48"/>
      <c r="Q143" s="48"/>
      <c r="R143" s="48"/>
      <c r="S143" s="48"/>
      <c r="T143" s="48"/>
      <c r="U143" s="48"/>
      <c r="V143" s="48"/>
      <c r="W143" s="48"/>
      <c r="X143" s="48"/>
      <c r="Y143" s="48"/>
    </row>
    <row r="144" spans="1:25" ht="18" thickBot="1" x14ac:dyDescent="0.35">
      <c r="A144" s="41">
        <v>1502</v>
      </c>
      <c r="B144" s="42">
        <v>119.349998</v>
      </c>
      <c r="C144" s="48">
        <f t="shared" si="10"/>
        <v>0.92638850455039135</v>
      </c>
      <c r="D144" s="48">
        <f t="shared" si="13"/>
        <v>-9.2777338782368771E-3</v>
      </c>
      <c r="E144" s="48">
        <f t="shared" si="11"/>
        <v>7.3611495449608655E-2</v>
      </c>
      <c r="F144" s="48">
        <f t="shared" si="14"/>
        <v>5.8823362893304539E-3</v>
      </c>
      <c r="G144" s="51">
        <f t="shared" si="12"/>
        <v>-8.1617784420812464E-3</v>
      </c>
      <c r="H144" s="48"/>
      <c r="I144" s="48"/>
      <c r="J144" s="48"/>
      <c r="K144" s="48"/>
      <c r="L144" s="48"/>
      <c r="M144" s="48"/>
      <c r="N144" s="48"/>
      <c r="O144" s="48"/>
      <c r="P144" s="48"/>
      <c r="Q144" s="48"/>
      <c r="R144" s="48"/>
      <c r="S144" s="48"/>
      <c r="T144" s="48"/>
      <c r="U144" s="48"/>
      <c r="V144" s="48"/>
      <c r="W144" s="48"/>
      <c r="X144" s="48"/>
      <c r="Y144" s="48"/>
    </row>
    <row r="145" spans="1:25" ht="18" thickBot="1" x14ac:dyDescent="0.35">
      <c r="A145" s="41">
        <v>1506.099976</v>
      </c>
      <c r="B145" s="42">
        <v>120.800003</v>
      </c>
      <c r="C145" s="48">
        <f t="shared" si="10"/>
        <v>0.92574835296620284</v>
      </c>
      <c r="D145" s="48">
        <f t="shared" si="13"/>
        <v>2.7259589585257966E-3</v>
      </c>
      <c r="E145" s="48">
        <f t="shared" si="11"/>
        <v>7.425164703379715E-2</v>
      </c>
      <c r="F145" s="48">
        <f t="shared" si="14"/>
        <v>1.2075974307748536E-2</v>
      </c>
      <c r="G145" s="51">
        <f t="shared" si="12"/>
        <v>3.4202129979968689E-3</v>
      </c>
      <c r="H145" s="48"/>
      <c r="I145" s="48"/>
      <c r="J145" s="48"/>
      <c r="K145" s="48"/>
      <c r="L145" s="48"/>
      <c r="M145" s="48"/>
      <c r="N145" s="48"/>
      <c r="O145" s="48"/>
      <c r="P145" s="48"/>
      <c r="Q145" s="48"/>
      <c r="R145" s="48"/>
      <c r="S145" s="48"/>
      <c r="T145" s="48"/>
      <c r="U145" s="48"/>
      <c r="V145" s="48"/>
      <c r="W145" s="48"/>
      <c r="X145" s="48"/>
      <c r="Y145" s="48"/>
    </row>
    <row r="146" spans="1:25" ht="18" thickBot="1" x14ac:dyDescent="0.35">
      <c r="A146" s="41">
        <v>1507.349976</v>
      </c>
      <c r="B146" s="42">
        <v>121.75</v>
      </c>
      <c r="C146" s="48">
        <f t="shared" si="10"/>
        <v>0.92526548290858235</v>
      </c>
      <c r="D146" s="48">
        <f t="shared" si="13"/>
        <v>8.296139584890327E-4</v>
      </c>
      <c r="E146" s="48">
        <f t="shared" si="11"/>
        <v>7.4734517091417596E-2</v>
      </c>
      <c r="F146" s="48">
        <f t="shared" si="14"/>
        <v>7.8334516275477169E-3</v>
      </c>
      <c r="G146" s="51">
        <f t="shared" si="12"/>
        <v>1.3530423844728134E-3</v>
      </c>
      <c r="H146" s="48"/>
      <c r="I146" s="48"/>
      <c r="J146" s="48"/>
      <c r="K146" s="48"/>
      <c r="L146" s="48"/>
      <c r="M146" s="48"/>
      <c r="N146" s="48"/>
      <c r="O146" s="48"/>
      <c r="P146" s="48"/>
      <c r="Q146" s="48"/>
      <c r="R146" s="48"/>
      <c r="S146" s="48"/>
      <c r="T146" s="48"/>
      <c r="U146" s="48"/>
      <c r="V146" s="48"/>
      <c r="W146" s="48"/>
      <c r="X146" s="48"/>
      <c r="Y146" s="48"/>
    </row>
    <row r="147" spans="1:25" ht="18" thickBot="1" x14ac:dyDescent="0.35">
      <c r="A147" s="41">
        <v>1526.75</v>
      </c>
      <c r="B147" s="42">
        <v>119.400002</v>
      </c>
      <c r="C147" s="48">
        <f t="shared" si="10"/>
        <v>0.92746711912344904</v>
      </c>
      <c r="D147" s="48">
        <f t="shared" si="13"/>
        <v>1.2788166862149257E-2</v>
      </c>
      <c r="E147" s="48">
        <f t="shared" si="11"/>
        <v>7.2532880876550881E-2</v>
      </c>
      <c r="F147" s="48">
        <f t="shared" si="14"/>
        <v>-1.9490544253778826E-2</v>
      </c>
      <c r="G147" s="51">
        <f t="shared" si="12"/>
        <v>1.0446898953929045E-2</v>
      </c>
      <c r="H147" s="48"/>
      <c r="I147" s="48"/>
      <c r="J147" s="48"/>
      <c r="K147" s="48"/>
      <c r="L147" s="48"/>
      <c r="M147" s="48"/>
      <c r="N147" s="48"/>
      <c r="O147" s="48"/>
      <c r="P147" s="48"/>
      <c r="Q147" s="48"/>
      <c r="R147" s="48"/>
      <c r="S147" s="48"/>
      <c r="T147" s="48"/>
      <c r="U147" s="48"/>
      <c r="V147" s="48"/>
      <c r="W147" s="48"/>
      <c r="X147" s="48"/>
      <c r="Y147" s="48"/>
    </row>
    <row r="148" spans="1:25" ht="18" thickBot="1" x14ac:dyDescent="0.35">
      <c r="A148" s="41">
        <v>1529.9499510000001</v>
      </c>
      <c r="B148" s="42">
        <v>117.400002</v>
      </c>
      <c r="C148" s="48">
        <f t="shared" si="10"/>
        <v>0.92873402412996575</v>
      </c>
      <c r="D148" s="48">
        <f t="shared" si="13"/>
        <v>2.0937299834896781E-3</v>
      </c>
      <c r="E148" s="48">
        <f t="shared" si="11"/>
        <v>7.1265975870034207E-2</v>
      </c>
      <c r="F148" s="48">
        <f t="shared" si="14"/>
        <v>-1.6892293279149234E-2</v>
      </c>
      <c r="G148" s="51">
        <f t="shared" si="12"/>
        <v>7.4067250778654496E-4</v>
      </c>
      <c r="H148" s="48"/>
      <c r="I148" s="48"/>
      <c r="J148" s="48"/>
      <c r="K148" s="48"/>
      <c r="L148" s="48"/>
      <c r="M148" s="48"/>
      <c r="N148" s="48"/>
      <c r="O148" s="48"/>
      <c r="P148" s="48"/>
      <c r="Q148" s="48"/>
      <c r="R148" s="48"/>
      <c r="S148" s="48"/>
      <c r="T148" s="48"/>
      <c r="U148" s="48"/>
      <c r="V148" s="48"/>
      <c r="W148" s="48"/>
      <c r="X148" s="48"/>
      <c r="Y148" s="48"/>
    </row>
    <row r="149" spans="1:25" ht="18" thickBot="1" x14ac:dyDescent="0.35">
      <c r="A149" s="41">
        <v>1488.849976</v>
      </c>
      <c r="B149" s="42">
        <v>116.550003</v>
      </c>
      <c r="C149" s="48">
        <f t="shared" si="10"/>
        <v>0.9274012678930027</v>
      </c>
      <c r="D149" s="48">
        <f t="shared" si="13"/>
        <v>-2.7231029347877311E-2</v>
      </c>
      <c r="E149" s="48">
        <f t="shared" si="11"/>
        <v>7.2598732106997244E-2</v>
      </c>
      <c r="F149" s="48">
        <f t="shared" si="14"/>
        <v>-7.2665332079794439E-3</v>
      </c>
      <c r="G149" s="51">
        <f t="shared" si="12"/>
        <v>-2.5781632240965684E-2</v>
      </c>
      <c r="H149" s="48"/>
      <c r="I149" s="48"/>
      <c r="J149" s="48"/>
      <c r="K149" s="48"/>
      <c r="L149" s="48"/>
      <c r="M149" s="48"/>
      <c r="N149" s="48"/>
      <c r="O149" s="48"/>
      <c r="P149" s="48"/>
      <c r="Q149" s="48"/>
      <c r="R149" s="48"/>
      <c r="S149" s="48"/>
      <c r="T149" s="48"/>
      <c r="U149" s="48"/>
      <c r="V149" s="48"/>
      <c r="W149" s="48"/>
      <c r="X149" s="48"/>
      <c r="Y149" s="48"/>
    </row>
    <row r="150" spans="1:25" ht="18" thickBot="1" x14ac:dyDescent="0.35">
      <c r="A150" s="41">
        <v>1454</v>
      </c>
      <c r="B150" s="42">
        <v>113.25</v>
      </c>
      <c r="C150" s="48">
        <f t="shared" si="10"/>
        <v>0.9277396713989472</v>
      </c>
      <c r="D150" s="48">
        <f t="shared" si="13"/>
        <v>-2.3685614645391935E-2</v>
      </c>
      <c r="E150" s="48">
        <f t="shared" si="11"/>
        <v>7.2260328601052803E-2</v>
      </c>
      <c r="F150" s="48">
        <f t="shared" si="14"/>
        <v>-2.8722626858648164E-2</v>
      </c>
      <c r="G150" s="51">
        <f t="shared" si="12"/>
        <v>-2.4049590803089344E-2</v>
      </c>
      <c r="H150" s="48"/>
      <c r="I150" s="48"/>
      <c r="J150" s="48"/>
      <c r="K150" s="48"/>
      <c r="L150" s="48"/>
      <c r="M150" s="48"/>
      <c r="N150" s="48"/>
      <c r="O150" s="48"/>
      <c r="P150" s="48"/>
      <c r="Q150" s="48"/>
      <c r="R150" s="48"/>
      <c r="S150" s="48"/>
      <c r="T150" s="48"/>
      <c r="U150" s="48"/>
      <c r="V150" s="48"/>
      <c r="W150" s="48"/>
      <c r="X150" s="48"/>
      <c r="Y150" s="48"/>
    </row>
    <row r="151" spans="1:25" ht="18" thickBot="1" x14ac:dyDescent="0.35">
      <c r="A151" s="41">
        <v>1468.5</v>
      </c>
      <c r="B151" s="42">
        <v>115.800003</v>
      </c>
      <c r="C151" s="48">
        <f t="shared" si="10"/>
        <v>0.92690778086175385</v>
      </c>
      <c r="D151" s="48">
        <f t="shared" si="13"/>
        <v>9.9230925452100192E-3</v>
      </c>
      <c r="E151" s="48">
        <f t="shared" si="11"/>
        <v>7.3092219138246123E-2</v>
      </c>
      <c r="F151" s="48">
        <f t="shared" si="14"/>
        <v>2.2266826682487001E-2</v>
      </c>
      <c r="G151" s="51">
        <f t="shared" si="12"/>
        <v>1.0825323465756117E-2</v>
      </c>
      <c r="H151" s="48"/>
      <c r="I151" s="48"/>
      <c r="J151" s="48"/>
      <c r="K151" s="48"/>
      <c r="L151" s="48"/>
      <c r="M151" s="48"/>
      <c r="N151" s="48"/>
      <c r="O151" s="48"/>
      <c r="P151" s="48"/>
      <c r="Q151" s="48"/>
      <c r="R151" s="48"/>
      <c r="S151" s="48"/>
      <c r="T151" s="48"/>
      <c r="U151" s="48"/>
      <c r="V151" s="48"/>
      <c r="W151" s="48"/>
      <c r="X151" s="48"/>
      <c r="Y151" s="48"/>
    </row>
    <row r="152" spans="1:25" ht="18" thickBot="1" x14ac:dyDescent="0.35">
      <c r="A152" s="41">
        <v>1457.4499510000001</v>
      </c>
      <c r="B152" s="42">
        <v>116.75</v>
      </c>
      <c r="C152" s="48">
        <f t="shared" si="10"/>
        <v>0.92583534262859346</v>
      </c>
      <c r="D152" s="48">
        <f t="shared" si="13"/>
        <v>-7.5531719401572012E-3</v>
      </c>
      <c r="E152" s="48">
        <f t="shared" si="11"/>
        <v>7.4164657371406567E-2</v>
      </c>
      <c r="F152" s="48">
        <f t="shared" si="14"/>
        <v>8.1703055033762878E-3</v>
      </c>
      <c r="G152" s="51">
        <f t="shared" si="12"/>
        <v>-6.3870456228705009E-3</v>
      </c>
      <c r="H152" s="48"/>
      <c r="I152" s="48"/>
      <c r="J152" s="48"/>
      <c r="K152" s="48"/>
      <c r="L152" s="48"/>
      <c r="M152" s="48"/>
      <c r="N152" s="48"/>
      <c r="O152" s="48"/>
      <c r="P152" s="48"/>
      <c r="Q152" s="48"/>
      <c r="R152" s="48"/>
      <c r="S152" s="48"/>
      <c r="T152" s="48"/>
      <c r="U152" s="48"/>
      <c r="V152" s="48"/>
      <c r="W152" s="48"/>
      <c r="X152" s="48"/>
      <c r="Y152" s="48"/>
    </row>
    <row r="153" spans="1:25" ht="18" thickBot="1" x14ac:dyDescent="0.35">
      <c r="A153" s="41">
        <v>1444</v>
      </c>
      <c r="B153" s="42">
        <v>115.599998</v>
      </c>
      <c r="C153" s="48">
        <f t="shared" si="10"/>
        <v>0.92587843155408889</v>
      </c>
      <c r="D153" s="48">
        <f t="shared" si="13"/>
        <v>-9.2712592457459882E-3</v>
      </c>
      <c r="E153" s="48">
        <f t="shared" si="11"/>
        <v>7.4121568445911223E-2</v>
      </c>
      <c r="F153" s="48">
        <f t="shared" si="14"/>
        <v>-9.8989576117678203E-3</v>
      </c>
      <c r="G153" s="51">
        <f t="shared" si="12"/>
        <v>-9.3177852331464625E-3</v>
      </c>
      <c r="H153" s="48"/>
      <c r="I153" s="48"/>
      <c r="J153" s="48"/>
      <c r="K153" s="48"/>
      <c r="L153" s="48"/>
      <c r="M153" s="48"/>
      <c r="N153" s="48"/>
      <c r="O153" s="48"/>
      <c r="P153" s="48"/>
      <c r="Q153" s="48"/>
      <c r="R153" s="48"/>
      <c r="S153" s="48"/>
      <c r="T153" s="48"/>
      <c r="U153" s="48"/>
      <c r="V153" s="48"/>
      <c r="W153" s="48"/>
      <c r="X153" s="48"/>
      <c r="Y153" s="48"/>
    </row>
    <row r="154" spans="1:25" ht="18" thickBot="1" x14ac:dyDescent="0.35">
      <c r="A154" s="41">
        <v>1449.900024</v>
      </c>
      <c r="B154" s="42">
        <v>115.900002</v>
      </c>
      <c r="C154" s="48">
        <f t="shared" si="10"/>
        <v>0.92598032949579212</v>
      </c>
      <c r="D154" s="48">
        <f t="shared" si="13"/>
        <v>4.0775646192421789E-3</v>
      </c>
      <c r="E154" s="48">
        <f t="shared" si="11"/>
        <v>7.4019670504207796E-2</v>
      </c>
      <c r="F154" s="48">
        <f t="shared" si="14"/>
        <v>2.5918286647223796E-3</v>
      </c>
      <c r="G154" s="51">
        <f t="shared" si="12"/>
        <v>3.9675909334323679E-3</v>
      </c>
      <c r="H154" s="48"/>
      <c r="I154" s="48"/>
      <c r="J154" s="48"/>
      <c r="K154" s="48"/>
      <c r="L154" s="48"/>
      <c r="M154" s="48"/>
      <c r="N154" s="48"/>
      <c r="O154" s="48"/>
      <c r="P154" s="48"/>
      <c r="Q154" s="48"/>
      <c r="R154" s="48"/>
      <c r="S154" s="48"/>
      <c r="T154" s="48"/>
      <c r="U154" s="48"/>
      <c r="V154" s="48"/>
      <c r="W154" s="48"/>
      <c r="X154" s="48"/>
      <c r="Y154" s="48"/>
    </row>
    <row r="155" spans="1:25" ht="18" thickBot="1" x14ac:dyDescent="0.35">
      <c r="A155" s="41">
        <v>1438.6999510000001</v>
      </c>
      <c r="B155" s="42">
        <v>115.199997</v>
      </c>
      <c r="C155" s="48">
        <f t="shared" si="10"/>
        <v>0.92586395465919669</v>
      </c>
      <c r="D155" s="48">
        <f t="shared" si="13"/>
        <v>-7.7547110875519501E-3</v>
      </c>
      <c r="E155" s="48">
        <f t="shared" si="11"/>
        <v>7.4136045340803369E-2</v>
      </c>
      <c r="F155" s="48">
        <f t="shared" si="14"/>
        <v>-6.0580453818374382E-3</v>
      </c>
      <c r="G155" s="51">
        <f t="shared" si="12"/>
        <v>-7.6289270018649134E-3</v>
      </c>
      <c r="H155" s="48"/>
      <c r="I155" s="48"/>
      <c r="J155" s="48"/>
      <c r="K155" s="48"/>
      <c r="L155" s="48"/>
      <c r="M155" s="48"/>
      <c r="N155" s="48"/>
      <c r="O155" s="48"/>
      <c r="P155" s="48"/>
      <c r="Q155" s="48"/>
      <c r="R155" s="48"/>
      <c r="S155" s="48"/>
      <c r="T155" s="48"/>
      <c r="U155" s="48"/>
      <c r="V155" s="48"/>
      <c r="W155" s="48"/>
      <c r="X155" s="48"/>
      <c r="Y155" s="48"/>
    </row>
    <row r="156" spans="1:25" ht="18" thickBot="1" x14ac:dyDescent="0.35">
      <c r="A156" s="41">
        <v>1429.9499510000001</v>
      </c>
      <c r="B156" s="42">
        <v>115.800003</v>
      </c>
      <c r="C156" s="48">
        <f t="shared" si="10"/>
        <v>0.92508490606754368</v>
      </c>
      <c r="D156" s="48">
        <f t="shared" si="13"/>
        <v>-6.1004496436979352E-3</v>
      </c>
      <c r="E156" s="48">
        <f t="shared" si="11"/>
        <v>7.4915093932456295E-2</v>
      </c>
      <c r="F156" s="48">
        <f t="shared" si="14"/>
        <v>5.1948688255064601E-3</v>
      </c>
      <c r="G156" s="51">
        <f t="shared" si="12"/>
        <v>-5.2542597995804798E-3</v>
      </c>
      <c r="H156" s="48"/>
      <c r="I156" s="48"/>
      <c r="J156" s="48"/>
      <c r="K156" s="48"/>
      <c r="L156" s="48"/>
      <c r="M156" s="48"/>
      <c r="N156" s="48"/>
      <c r="O156" s="48"/>
      <c r="P156" s="48"/>
      <c r="Q156" s="48"/>
      <c r="R156" s="48"/>
      <c r="S156" s="48"/>
      <c r="T156" s="48"/>
      <c r="U156" s="48"/>
      <c r="V156" s="48"/>
      <c r="W156" s="48"/>
      <c r="X156" s="48"/>
      <c r="Y156" s="48"/>
    </row>
    <row r="157" spans="1:25" ht="18" thickBot="1" x14ac:dyDescent="0.35">
      <c r="A157" s="41">
        <v>1431.75</v>
      </c>
      <c r="B157" s="42">
        <v>116.75</v>
      </c>
      <c r="C157" s="48">
        <f t="shared" si="10"/>
        <v>0.92460445592508878</v>
      </c>
      <c r="D157" s="48">
        <f t="shared" si="13"/>
        <v>1.2580279332026969E-3</v>
      </c>
      <c r="E157" s="48">
        <f t="shared" si="11"/>
        <v>7.5395544074911211E-2</v>
      </c>
      <c r="F157" s="48">
        <f t="shared" si="14"/>
        <v>8.1703055033762878E-3</v>
      </c>
      <c r="G157" s="51">
        <f t="shared" si="12"/>
        <v>1.7791828614027397E-3</v>
      </c>
      <c r="H157" s="48"/>
      <c r="I157" s="48"/>
      <c r="J157" s="48"/>
      <c r="K157" s="48"/>
      <c r="L157" s="48"/>
      <c r="M157" s="48"/>
      <c r="N157" s="48"/>
      <c r="O157" s="48"/>
      <c r="P157" s="48"/>
      <c r="Q157" s="48"/>
      <c r="R157" s="48"/>
      <c r="S157" s="48"/>
      <c r="T157" s="48"/>
      <c r="U157" s="48"/>
      <c r="V157" s="48"/>
      <c r="W157" s="48"/>
      <c r="X157" s="48"/>
      <c r="Y157" s="48"/>
    </row>
    <row r="158" spans="1:25" ht="18" thickBot="1" x14ac:dyDescent="0.35">
      <c r="A158" s="41">
        <v>1435</v>
      </c>
      <c r="B158" s="42">
        <v>117.5</v>
      </c>
      <c r="C158" s="48">
        <f t="shared" si="10"/>
        <v>0.92431561996779388</v>
      </c>
      <c r="D158" s="48">
        <f t="shared" si="13"/>
        <v>2.2673769197548441E-3</v>
      </c>
      <c r="E158" s="48">
        <f t="shared" si="11"/>
        <v>7.5684380032206122E-2</v>
      </c>
      <c r="F158" s="48">
        <f t="shared" si="14"/>
        <v>6.4034370352070071E-3</v>
      </c>
      <c r="G158" s="51">
        <f t="shared" si="12"/>
        <v>2.5804120653687757E-3</v>
      </c>
      <c r="H158" s="48"/>
      <c r="I158" s="48"/>
      <c r="J158" s="48"/>
      <c r="K158" s="48"/>
      <c r="L158" s="48"/>
      <c r="M158" s="48"/>
      <c r="N158" s="48"/>
      <c r="O158" s="48"/>
      <c r="P158" s="48"/>
      <c r="Q158" s="48"/>
      <c r="R158" s="48"/>
      <c r="S158" s="48"/>
      <c r="T158" s="48"/>
      <c r="U158" s="48"/>
      <c r="V158" s="48"/>
      <c r="W158" s="48"/>
      <c r="X158" s="48"/>
      <c r="Y158" s="48"/>
    </row>
    <row r="159" spans="1:25" ht="18" thickBot="1" x14ac:dyDescent="0.35">
      <c r="A159" s="41">
        <v>1439.900024</v>
      </c>
      <c r="B159" s="42">
        <v>118.199997</v>
      </c>
      <c r="C159" s="48">
        <f t="shared" si="10"/>
        <v>0.92413837660810871</v>
      </c>
      <c r="D159" s="48">
        <f t="shared" si="13"/>
        <v>3.4088341883273536E-3</v>
      </c>
      <c r="E159" s="48">
        <f t="shared" si="11"/>
        <v>7.5861623391891342E-2</v>
      </c>
      <c r="F159" s="48">
        <f t="shared" si="14"/>
        <v>5.9397460070732648E-3</v>
      </c>
      <c r="G159" s="51">
        <f t="shared" si="12"/>
        <v>3.6008332675591427E-3</v>
      </c>
      <c r="H159" s="48"/>
      <c r="I159" s="48"/>
      <c r="J159" s="48"/>
      <c r="K159" s="48"/>
      <c r="L159" s="48"/>
      <c r="M159" s="48"/>
      <c r="N159" s="48"/>
      <c r="O159" s="48"/>
      <c r="P159" s="48"/>
      <c r="Q159" s="48"/>
      <c r="R159" s="48"/>
      <c r="S159" s="48"/>
      <c r="T159" s="48"/>
      <c r="U159" s="48"/>
      <c r="V159" s="48"/>
      <c r="W159" s="48"/>
      <c r="X159" s="48"/>
      <c r="Y159" s="48"/>
    </row>
    <row r="160" spans="1:25" ht="18" thickBot="1" x14ac:dyDescent="0.35">
      <c r="A160" s="41">
        <v>1474.5</v>
      </c>
      <c r="B160" s="42">
        <v>118.5</v>
      </c>
      <c r="C160" s="48">
        <f t="shared" si="10"/>
        <v>0.9256120527306968</v>
      </c>
      <c r="D160" s="48">
        <f t="shared" si="13"/>
        <v>2.3745265873282111E-2</v>
      </c>
      <c r="E160" s="48">
        <f t="shared" si="11"/>
        <v>7.4387947269303201E-2</v>
      </c>
      <c r="F160" s="48">
        <f t="shared" si="14"/>
        <v>2.5348809838990813E-3</v>
      </c>
      <c r="G160" s="51">
        <f t="shared" si="12"/>
        <v>2.2167468880569061E-2</v>
      </c>
      <c r="H160" s="48"/>
      <c r="I160" s="48"/>
      <c r="J160" s="48"/>
      <c r="K160" s="48"/>
      <c r="L160" s="48"/>
      <c r="M160" s="48"/>
      <c r="N160" s="48"/>
      <c r="O160" s="48"/>
      <c r="P160" s="48"/>
      <c r="Q160" s="48"/>
      <c r="R160" s="48"/>
      <c r="S160" s="48"/>
      <c r="T160" s="48"/>
      <c r="U160" s="48"/>
      <c r="V160" s="48"/>
      <c r="W160" s="48"/>
      <c r="X160" s="48"/>
      <c r="Y160" s="48"/>
    </row>
    <row r="161" spans="1:25" ht="18" thickBot="1" x14ac:dyDescent="0.35">
      <c r="A161" s="41">
        <v>1507.0500489999999</v>
      </c>
      <c r="B161" s="42">
        <v>117.25</v>
      </c>
      <c r="C161" s="48">
        <f t="shared" si="10"/>
        <v>0.92781506097214927</v>
      </c>
      <c r="D161" s="48">
        <f t="shared" si="13"/>
        <v>2.1835180834953061E-2</v>
      </c>
      <c r="E161" s="48">
        <f t="shared" si="11"/>
        <v>7.2184939027850767E-2</v>
      </c>
      <c r="F161" s="48">
        <f t="shared" si="14"/>
        <v>-1.0604553248797112E-2</v>
      </c>
      <c r="G161" s="51">
        <f t="shared" si="12"/>
        <v>1.9493520608037863E-2</v>
      </c>
      <c r="H161" s="48"/>
      <c r="I161" s="48"/>
      <c r="J161" s="48"/>
      <c r="K161" s="48"/>
      <c r="L161" s="48"/>
      <c r="M161" s="48"/>
      <c r="N161" s="48"/>
      <c r="O161" s="48"/>
      <c r="P161" s="48"/>
      <c r="Q161" s="48"/>
      <c r="R161" s="48"/>
      <c r="S161" s="48"/>
      <c r="T161" s="48"/>
      <c r="U161" s="48"/>
      <c r="V161" s="48"/>
      <c r="W161" s="48"/>
      <c r="X161" s="48"/>
      <c r="Y161" s="48"/>
    </row>
    <row r="162" spans="1:25" ht="18" thickBot="1" x14ac:dyDescent="0.35">
      <c r="A162" s="41">
        <v>1500</v>
      </c>
      <c r="B162" s="42">
        <v>118.199997</v>
      </c>
      <c r="C162" s="48">
        <f t="shared" si="10"/>
        <v>0.92695587861875395</v>
      </c>
      <c r="D162" s="48">
        <f t="shared" si="13"/>
        <v>-4.6890219999825011E-3</v>
      </c>
      <c r="E162" s="48">
        <f t="shared" si="11"/>
        <v>7.3044121381246052E-2</v>
      </c>
      <c r="F162" s="48">
        <f t="shared" si="14"/>
        <v>8.0696722648981208E-3</v>
      </c>
      <c r="G162" s="51">
        <f t="shared" si="12"/>
        <v>-3.7570743874323531E-3</v>
      </c>
      <c r="H162" s="48"/>
      <c r="I162" s="48"/>
      <c r="J162" s="48"/>
      <c r="K162" s="48"/>
      <c r="L162" s="48"/>
      <c r="M162" s="48"/>
      <c r="N162" s="48"/>
      <c r="O162" s="48"/>
      <c r="P162" s="48"/>
      <c r="Q162" s="48"/>
      <c r="R162" s="48"/>
      <c r="S162" s="48"/>
      <c r="T162" s="48"/>
      <c r="U162" s="48"/>
      <c r="V162" s="48"/>
      <c r="W162" s="48"/>
      <c r="X162" s="48"/>
      <c r="Y162" s="48"/>
    </row>
    <row r="163" spans="1:25" ht="18" thickBot="1" x14ac:dyDescent="0.35">
      <c r="A163" s="41">
        <v>1507.349976</v>
      </c>
      <c r="B163" s="42">
        <v>117</v>
      </c>
      <c r="C163" s="48">
        <f t="shared" si="10"/>
        <v>0.92797118741115425</v>
      </c>
      <c r="D163" s="48">
        <f t="shared" si="13"/>
        <v>4.8880181507934611E-3</v>
      </c>
      <c r="E163" s="48">
        <f t="shared" si="11"/>
        <v>7.2028812588845692E-2</v>
      </c>
      <c r="F163" s="48">
        <f t="shared" si="14"/>
        <v>-1.0204144793530656E-2</v>
      </c>
      <c r="G163" s="51">
        <f t="shared" si="12"/>
        <v>3.8009475745164178E-3</v>
      </c>
      <c r="H163" s="48"/>
      <c r="I163" s="48"/>
      <c r="J163" s="48"/>
      <c r="K163" s="48"/>
      <c r="L163" s="48"/>
      <c r="M163" s="48"/>
      <c r="N163" s="48"/>
      <c r="O163" s="48"/>
      <c r="P163" s="48"/>
      <c r="Q163" s="48"/>
      <c r="R163" s="48"/>
      <c r="S163" s="48"/>
      <c r="T163" s="48"/>
      <c r="U163" s="48"/>
      <c r="V163" s="48"/>
      <c r="W163" s="48"/>
      <c r="X163" s="48"/>
      <c r="Y163" s="48"/>
    </row>
    <row r="164" spans="1:25" ht="18" thickBot="1" x14ac:dyDescent="0.35">
      <c r="A164" s="41">
        <v>1519.75</v>
      </c>
      <c r="B164" s="42">
        <v>115.699997</v>
      </c>
      <c r="C164" s="48">
        <f t="shared" si="10"/>
        <v>0.92925494682672349</v>
      </c>
      <c r="D164" s="48">
        <f t="shared" si="13"/>
        <v>8.1927213877368097E-3</v>
      </c>
      <c r="E164" s="48">
        <f t="shared" si="11"/>
        <v>7.0745053173276562E-2</v>
      </c>
      <c r="F164" s="48">
        <f t="shared" si="14"/>
        <v>-1.1173326527252685E-2</v>
      </c>
      <c r="G164" s="51">
        <f t="shared" si="12"/>
        <v>6.8226692982346565E-3</v>
      </c>
      <c r="H164" s="48"/>
      <c r="I164" s="48"/>
      <c r="J164" s="48"/>
      <c r="K164" s="48"/>
      <c r="L164" s="48"/>
      <c r="M164" s="48"/>
      <c r="N164" s="48"/>
      <c r="O164" s="48"/>
      <c r="P164" s="48"/>
      <c r="Q164" s="48"/>
      <c r="R164" s="48"/>
      <c r="S164" s="48"/>
      <c r="T164" s="48"/>
      <c r="U164" s="48"/>
      <c r="V164" s="48"/>
      <c r="W164" s="48"/>
      <c r="X164" s="48"/>
      <c r="Y164" s="48"/>
    </row>
    <row r="165" spans="1:25" ht="18" thickBot="1" x14ac:dyDescent="0.35">
      <c r="A165" s="41">
        <v>1518.849976</v>
      </c>
      <c r="B165" s="42">
        <v>117.300003</v>
      </c>
      <c r="C165" s="48">
        <f t="shared" si="10"/>
        <v>0.9283073040335259</v>
      </c>
      <c r="D165" s="48">
        <f t="shared" si="13"/>
        <v>-5.9239388759907646E-4</v>
      </c>
      <c r="E165" s="48">
        <f t="shared" si="11"/>
        <v>7.169269596647411E-2</v>
      </c>
      <c r="F165" s="48">
        <f t="shared" si="14"/>
        <v>1.3734172964373514E-2</v>
      </c>
      <c r="G165" s="51">
        <f t="shared" si="12"/>
        <v>4.3471631396276055E-4</v>
      </c>
      <c r="H165" s="48"/>
      <c r="I165" s="48"/>
      <c r="J165" s="48"/>
      <c r="K165" s="48"/>
      <c r="L165" s="48"/>
      <c r="M165" s="48"/>
      <c r="N165" s="48"/>
      <c r="O165" s="48"/>
      <c r="P165" s="48"/>
      <c r="Q165" s="48"/>
      <c r="R165" s="48"/>
      <c r="S165" s="48"/>
      <c r="T165" s="48"/>
      <c r="U165" s="48"/>
      <c r="V165" s="48"/>
      <c r="W165" s="48"/>
      <c r="X165" s="48"/>
      <c r="Y165" s="48"/>
    </row>
    <row r="166" spans="1:25" ht="18" thickBot="1" x14ac:dyDescent="0.35">
      <c r="A166" s="41">
        <v>1507.599976</v>
      </c>
      <c r="B166" s="42">
        <v>117.900002</v>
      </c>
      <c r="C166" s="48">
        <f t="shared" si="10"/>
        <v>0.92746846902756463</v>
      </c>
      <c r="D166" s="48">
        <f t="shared" si="13"/>
        <v>-7.4344872675945828E-3</v>
      </c>
      <c r="E166" s="48">
        <f t="shared" si="11"/>
        <v>7.2531530972435365E-2</v>
      </c>
      <c r="F166" s="48">
        <f t="shared" si="14"/>
        <v>5.102043271976533E-3</v>
      </c>
      <c r="G166" s="51">
        <f t="shared" si="12"/>
        <v>-6.5251935144767983E-3</v>
      </c>
      <c r="H166" s="48"/>
      <c r="I166" s="48"/>
      <c r="J166" s="48"/>
      <c r="K166" s="48"/>
      <c r="L166" s="48"/>
      <c r="M166" s="48"/>
      <c r="N166" s="48"/>
      <c r="O166" s="48"/>
      <c r="P166" s="48"/>
      <c r="Q166" s="48"/>
      <c r="R166" s="48"/>
      <c r="S166" s="48"/>
      <c r="T166" s="48"/>
      <c r="U166" s="48"/>
      <c r="V166" s="48"/>
      <c r="W166" s="48"/>
      <c r="X166" s="48"/>
      <c r="Y166" s="48"/>
    </row>
    <row r="167" spans="1:25" ht="18" thickBot="1" x14ac:dyDescent="0.35">
      <c r="A167" s="41">
        <v>1531</v>
      </c>
      <c r="B167" s="42">
        <v>116.949997</v>
      </c>
      <c r="C167" s="48">
        <f t="shared" si="10"/>
        <v>0.92903304274225507</v>
      </c>
      <c r="D167" s="48">
        <f t="shared" si="13"/>
        <v>1.5402150184045643E-2</v>
      </c>
      <c r="E167" s="48">
        <f t="shared" si="11"/>
        <v>7.0966957257745003E-2</v>
      </c>
      <c r="F167" s="48">
        <f t="shared" si="14"/>
        <v>-8.090357128653863E-3</v>
      </c>
      <c r="G167" s="51">
        <f t="shared" si="12"/>
        <v>1.3734958421708037E-2</v>
      </c>
      <c r="H167" s="48"/>
      <c r="I167" s="48"/>
      <c r="J167" s="48"/>
      <c r="K167" s="48"/>
      <c r="L167" s="48"/>
      <c r="M167" s="48"/>
      <c r="N167" s="48"/>
      <c r="O167" s="48"/>
      <c r="P167" s="48"/>
      <c r="Q167" s="48"/>
      <c r="R167" s="48"/>
      <c r="S167" s="48"/>
      <c r="T167" s="48"/>
      <c r="U167" s="48"/>
      <c r="V167" s="48"/>
      <c r="W167" s="48"/>
      <c r="X167" s="48"/>
      <c r="Y167" s="48"/>
    </row>
    <row r="168" spans="1:25" ht="18" thickBot="1" x14ac:dyDescent="0.35">
      <c r="A168" s="41">
        <v>1535</v>
      </c>
      <c r="B168" s="42">
        <v>118.349998</v>
      </c>
      <c r="C168" s="48">
        <f t="shared" si="10"/>
        <v>0.92841806142488659</v>
      </c>
      <c r="D168" s="48">
        <f t="shared" si="13"/>
        <v>2.6092643636138452E-3</v>
      </c>
      <c r="E168" s="48">
        <f t="shared" si="11"/>
        <v>7.1581938575113482E-2</v>
      </c>
      <c r="F168" s="48">
        <f t="shared" si="14"/>
        <v>1.1899851682764868E-2</v>
      </c>
      <c r="G168" s="51">
        <f t="shared" si="12"/>
        <v>3.2743026144200424E-3</v>
      </c>
      <c r="H168" s="48"/>
      <c r="I168" s="48"/>
      <c r="J168" s="48"/>
      <c r="K168" s="48"/>
      <c r="L168" s="48"/>
      <c r="M168" s="48"/>
      <c r="N168" s="48"/>
      <c r="O168" s="48"/>
      <c r="P168" s="48"/>
      <c r="Q168" s="48"/>
      <c r="R168" s="48"/>
      <c r="S168" s="48"/>
      <c r="T168" s="48"/>
      <c r="U168" s="48"/>
      <c r="V168" s="48"/>
      <c r="W168" s="48"/>
      <c r="X168" s="48"/>
      <c r="Y168" s="48"/>
    </row>
    <row r="169" spans="1:25" ht="18" thickBot="1" x14ac:dyDescent="0.35">
      <c r="A169" s="41">
        <v>1524</v>
      </c>
      <c r="B169" s="42">
        <v>116</v>
      </c>
      <c r="C169" s="48">
        <f t="shared" si="10"/>
        <v>0.92926829268292688</v>
      </c>
      <c r="D169" s="48">
        <f t="shared" si="13"/>
        <v>-7.1919237747059932E-3</v>
      </c>
      <c r="E169" s="48">
        <f t="shared" si="11"/>
        <v>7.0731707317073164E-2</v>
      </c>
      <c r="F169" s="48">
        <f t="shared" si="14"/>
        <v>-2.0056127954599837E-2</v>
      </c>
      <c r="G169" s="51">
        <f t="shared" si="12"/>
        <v>-8.1018308996253143E-3</v>
      </c>
      <c r="H169" s="48"/>
      <c r="I169" s="48"/>
      <c r="J169" s="48"/>
      <c r="K169" s="48"/>
      <c r="L169" s="48"/>
      <c r="M169" s="48"/>
      <c r="N169" s="48"/>
      <c r="O169" s="48"/>
      <c r="P169" s="48"/>
      <c r="Q169" s="48"/>
      <c r="R169" s="48"/>
      <c r="S169" s="48"/>
      <c r="T169" s="48"/>
      <c r="U169" s="48"/>
      <c r="V169" s="48"/>
      <c r="W169" s="48"/>
      <c r="X169" s="48"/>
      <c r="Y169" s="48"/>
    </row>
    <row r="170" spans="1:25" ht="18" thickBot="1" x14ac:dyDescent="0.35">
      <c r="A170" s="41">
        <v>1565.349976</v>
      </c>
      <c r="B170" s="42">
        <v>115.25</v>
      </c>
      <c r="C170" s="48">
        <f t="shared" si="10"/>
        <v>0.93142330022263431</v>
      </c>
      <c r="D170" s="48">
        <f t="shared" si="13"/>
        <v>2.6770968563968784E-2</v>
      </c>
      <c r="E170" s="48">
        <f t="shared" si="11"/>
        <v>6.8576699777365704E-2</v>
      </c>
      <c r="F170" s="48">
        <f t="shared" si="14"/>
        <v>-6.4865092296067734E-3</v>
      </c>
      <c r="G170" s="51">
        <f t="shared" si="12"/>
        <v>2.4490280493966347E-2</v>
      </c>
      <c r="H170" s="48"/>
      <c r="I170" s="48"/>
      <c r="J170" s="48"/>
      <c r="K170" s="48"/>
      <c r="L170" s="48"/>
      <c r="M170" s="48"/>
      <c r="N170" s="48"/>
      <c r="O170" s="48"/>
      <c r="P170" s="48"/>
      <c r="Q170" s="48"/>
      <c r="R170" s="48"/>
      <c r="S170" s="48"/>
      <c r="T170" s="48"/>
      <c r="U170" s="48"/>
      <c r="V170" s="48"/>
      <c r="W170" s="48"/>
      <c r="X170" s="48"/>
      <c r="Y170" s="48"/>
    </row>
    <row r="171" spans="1:25" ht="18" thickBot="1" x14ac:dyDescent="0.35">
      <c r="A171" s="41">
        <v>1519.8000489999999</v>
      </c>
      <c r="B171" s="42">
        <v>111.75</v>
      </c>
      <c r="C171" s="48">
        <f t="shared" si="10"/>
        <v>0.93150685137210887</v>
      </c>
      <c r="D171" s="48">
        <f t="shared" si="13"/>
        <v>-2.9530646333791981E-2</v>
      </c>
      <c r="E171" s="48">
        <f t="shared" si="11"/>
        <v>6.8493148627891104E-2</v>
      </c>
      <c r="F171" s="48">
        <f t="shared" si="14"/>
        <v>-3.0839448383079702E-2</v>
      </c>
      <c r="G171" s="51">
        <f t="shared" si="12"/>
        <v>-2.9620290307078332E-2</v>
      </c>
      <c r="H171" s="48"/>
      <c r="I171" s="48"/>
      <c r="J171" s="48"/>
      <c r="K171" s="48"/>
      <c r="L171" s="48"/>
      <c r="M171" s="48"/>
      <c r="N171" s="48"/>
      <c r="O171" s="48"/>
      <c r="P171" s="48"/>
      <c r="Q171" s="48"/>
      <c r="R171" s="48"/>
      <c r="S171" s="48"/>
      <c r="T171" s="48"/>
      <c r="U171" s="48"/>
      <c r="V171" s="48"/>
      <c r="W171" s="48"/>
      <c r="X171" s="48"/>
      <c r="Y171" s="48"/>
    </row>
    <row r="172" spans="1:25" ht="18" thickBot="1" x14ac:dyDescent="0.35">
      <c r="A172" s="41">
        <v>1533.150024</v>
      </c>
      <c r="B172" s="42">
        <v>112</v>
      </c>
      <c r="C172" s="48">
        <f t="shared" si="10"/>
        <v>0.93192110241248127</v>
      </c>
      <c r="D172" s="48">
        <f t="shared" si="13"/>
        <v>8.7456786204722064E-3</v>
      </c>
      <c r="E172" s="48">
        <f t="shared" si="11"/>
        <v>6.8078897587518741E-2</v>
      </c>
      <c r="F172" s="48">
        <f t="shared" si="14"/>
        <v>2.2346378014163628E-3</v>
      </c>
      <c r="G172" s="51">
        <f t="shared" si="12"/>
        <v>8.3024141393635495E-3</v>
      </c>
      <c r="H172" s="48"/>
      <c r="I172" s="48"/>
      <c r="J172" s="48"/>
      <c r="K172" s="48"/>
      <c r="L172" s="48"/>
      <c r="M172" s="48"/>
      <c r="N172" s="48"/>
      <c r="O172" s="48"/>
      <c r="P172" s="48"/>
      <c r="Q172" s="48"/>
      <c r="R172" s="48"/>
      <c r="S172" s="48"/>
      <c r="T172" s="48"/>
      <c r="U172" s="48"/>
      <c r="V172" s="48"/>
      <c r="W172" s="48"/>
      <c r="X172" s="48"/>
      <c r="Y172" s="48"/>
    </row>
    <row r="173" spans="1:25" ht="18" thickBot="1" x14ac:dyDescent="0.35">
      <c r="A173" s="41">
        <v>1564.5</v>
      </c>
      <c r="B173" s="42">
        <v>115.199997</v>
      </c>
      <c r="C173" s="48">
        <f t="shared" si="10"/>
        <v>0.93141632600717328</v>
      </c>
      <c r="D173" s="48">
        <f t="shared" si="13"/>
        <v>2.024182601169628E-2</v>
      </c>
      <c r="E173" s="48">
        <f t="shared" si="11"/>
        <v>6.8583673992826708E-2</v>
      </c>
      <c r="F173" s="48">
        <f t="shared" si="14"/>
        <v>2.8170850925029189E-2</v>
      </c>
      <c r="G173" s="51">
        <f t="shared" si="12"/>
        <v>2.0785627671433306E-2</v>
      </c>
      <c r="H173" s="48"/>
      <c r="I173" s="48"/>
      <c r="J173" s="48"/>
      <c r="K173" s="48"/>
      <c r="L173" s="48"/>
      <c r="M173" s="48"/>
      <c r="N173" s="48"/>
      <c r="O173" s="48"/>
      <c r="P173" s="48"/>
      <c r="Q173" s="48"/>
      <c r="R173" s="48"/>
      <c r="S173" s="48"/>
      <c r="T173" s="48"/>
      <c r="U173" s="48"/>
      <c r="V173" s="48"/>
      <c r="W173" s="48"/>
      <c r="X173" s="48"/>
      <c r="Y173" s="48"/>
    </row>
    <row r="174" spans="1:25" ht="18" thickBot="1" x14ac:dyDescent="0.35">
      <c r="A174" s="41">
        <v>1564.8000489999999</v>
      </c>
      <c r="B174" s="42">
        <v>117.199997</v>
      </c>
      <c r="C174" s="48">
        <f t="shared" si="10"/>
        <v>0.93032105006256349</v>
      </c>
      <c r="D174" s="48">
        <f t="shared" si="13"/>
        <v>1.9176748552152072E-4</v>
      </c>
      <c r="E174" s="48">
        <f t="shared" si="11"/>
        <v>6.9678949937436563E-2</v>
      </c>
      <c r="F174" s="48">
        <f t="shared" si="14"/>
        <v>1.7212129325518327E-2</v>
      </c>
      <c r="G174" s="51">
        <f t="shared" si="12"/>
        <v>1.3777284260877139E-3</v>
      </c>
      <c r="H174" s="48"/>
      <c r="I174" s="48"/>
      <c r="J174" s="48"/>
      <c r="K174" s="48"/>
      <c r="L174" s="48"/>
      <c r="M174" s="48"/>
      <c r="N174" s="48"/>
      <c r="O174" s="48"/>
      <c r="P174" s="48"/>
      <c r="Q174" s="48"/>
      <c r="R174" s="48"/>
      <c r="S174" s="48"/>
      <c r="T174" s="48"/>
      <c r="U174" s="48"/>
      <c r="V174" s="48"/>
      <c r="W174" s="48"/>
      <c r="X174" s="48"/>
      <c r="Y174" s="48"/>
    </row>
    <row r="175" spans="1:25" ht="18" thickBot="1" x14ac:dyDescent="0.35">
      <c r="A175" s="41">
        <v>1571</v>
      </c>
      <c r="B175" s="42">
        <v>116.25</v>
      </c>
      <c r="C175" s="48">
        <f t="shared" si="10"/>
        <v>0.93110090383760558</v>
      </c>
      <c r="D175" s="48">
        <f t="shared" si="13"/>
        <v>3.9543076611628543E-3</v>
      </c>
      <c r="E175" s="48">
        <f t="shared" si="11"/>
        <v>6.8899096162394424E-2</v>
      </c>
      <c r="F175" s="48">
        <f t="shared" si="14"/>
        <v>-8.1388070781765083E-3</v>
      </c>
      <c r="G175" s="51">
        <f t="shared" si="12"/>
        <v>3.1211029858342421E-3</v>
      </c>
      <c r="H175" s="48"/>
      <c r="I175" s="48"/>
      <c r="J175" s="48"/>
      <c r="K175" s="48"/>
      <c r="L175" s="48"/>
      <c r="M175" s="48"/>
      <c r="N175" s="48"/>
      <c r="O175" s="48"/>
      <c r="P175" s="48"/>
      <c r="Q175" s="48"/>
      <c r="R175" s="48"/>
      <c r="S175" s="48"/>
      <c r="T175" s="48"/>
      <c r="U175" s="48"/>
      <c r="V175" s="48"/>
      <c r="W175" s="48"/>
      <c r="X175" s="48"/>
      <c r="Y175" s="48"/>
    </row>
    <row r="176" spans="1:25" ht="18" thickBot="1" x14ac:dyDescent="0.35">
      <c r="A176" s="41">
        <v>1558.650024</v>
      </c>
      <c r="B176" s="42">
        <v>117</v>
      </c>
      <c r="C176" s="48">
        <f t="shared" si="10"/>
        <v>0.9301763504763928</v>
      </c>
      <c r="D176" s="48">
        <f t="shared" si="13"/>
        <v>-7.8922818909153303E-3</v>
      </c>
      <c r="E176" s="48">
        <f t="shared" si="11"/>
        <v>6.9823649523607201E-2</v>
      </c>
      <c r="F176" s="48">
        <f t="shared" si="14"/>
        <v>6.4308903302903314E-3</v>
      </c>
      <c r="G176" s="51">
        <f t="shared" si="12"/>
        <v>-6.8921857336755998E-3</v>
      </c>
      <c r="H176" s="48"/>
      <c r="I176" s="48"/>
      <c r="J176" s="48"/>
      <c r="K176" s="48"/>
      <c r="L176" s="48"/>
      <c r="M176" s="48"/>
      <c r="N176" s="48"/>
      <c r="O176" s="48"/>
      <c r="P176" s="48"/>
      <c r="Q176" s="48"/>
      <c r="R176" s="48"/>
      <c r="S176" s="48"/>
      <c r="T176" s="48"/>
      <c r="U176" s="48"/>
      <c r="V176" s="48"/>
      <c r="W176" s="48"/>
      <c r="X176" s="48"/>
      <c r="Y176" s="48"/>
    </row>
    <row r="177" spans="1:25" ht="18" thickBot="1" x14ac:dyDescent="0.35">
      <c r="A177" s="41">
        <v>1570</v>
      </c>
      <c r="B177" s="42">
        <v>120.400002</v>
      </c>
      <c r="C177" s="48">
        <f t="shared" si="10"/>
        <v>0.92877425351541143</v>
      </c>
      <c r="D177" s="48">
        <f t="shared" si="13"/>
        <v>7.2555419776478428E-3</v>
      </c>
      <c r="E177" s="48">
        <f t="shared" si="11"/>
        <v>7.1225746484588556E-2</v>
      </c>
      <c r="F177" s="48">
        <f t="shared" si="14"/>
        <v>2.8645614688260199E-2</v>
      </c>
      <c r="G177" s="51">
        <f t="shared" si="12"/>
        <v>8.7790658738208342E-3</v>
      </c>
      <c r="H177" s="48"/>
      <c r="I177" s="48"/>
      <c r="J177" s="48"/>
      <c r="K177" s="48"/>
      <c r="L177" s="48"/>
      <c r="M177" s="48"/>
      <c r="N177" s="48"/>
      <c r="O177" s="48"/>
      <c r="P177" s="48"/>
      <c r="Q177" s="48"/>
      <c r="R177" s="48"/>
      <c r="S177" s="48"/>
      <c r="T177" s="48"/>
      <c r="U177" s="48"/>
      <c r="V177" s="48"/>
      <c r="W177" s="48"/>
      <c r="X177" s="48"/>
      <c r="Y177" s="48"/>
    </row>
    <row r="178" spans="1:25" ht="18" thickBot="1" x14ac:dyDescent="0.35">
      <c r="A178" s="41">
        <v>1583.349976</v>
      </c>
      <c r="B178" s="42">
        <v>121</v>
      </c>
      <c r="C178" s="48">
        <f t="shared" si="10"/>
        <v>0.92900519159569606</v>
      </c>
      <c r="D178" s="48">
        <f t="shared" si="13"/>
        <v>8.4672211208764378E-3</v>
      </c>
      <c r="E178" s="48">
        <f t="shared" si="11"/>
        <v>7.099480840430393E-2</v>
      </c>
      <c r="F178" s="48">
        <f t="shared" si="14"/>
        <v>4.9709961107249059E-3</v>
      </c>
      <c r="G178" s="51">
        <f t="shared" si="12"/>
        <v>8.219007296142394E-3</v>
      </c>
      <c r="H178" s="48"/>
      <c r="I178" s="48"/>
      <c r="J178" s="48"/>
      <c r="K178" s="48"/>
      <c r="L178" s="48"/>
      <c r="M178" s="48"/>
      <c r="N178" s="48"/>
      <c r="O178" s="48"/>
      <c r="P178" s="48"/>
      <c r="Q178" s="48"/>
      <c r="R178" s="48"/>
      <c r="S178" s="48"/>
      <c r="T178" s="48"/>
      <c r="U178" s="48"/>
      <c r="V178" s="48"/>
      <c r="W178" s="48"/>
      <c r="X178" s="48"/>
      <c r="Y178" s="48"/>
    </row>
    <row r="179" spans="1:25" ht="18" thickBot="1" x14ac:dyDescent="0.35">
      <c r="A179" s="41">
        <v>1598</v>
      </c>
      <c r="B179" s="42">
        <v>122.25</v>
      </c>
      <c r="C179" s="48">
        <f t="shared" si="10"/>
        <v>0.92893474785641617</v>
      </c>
      <c r="D179" s="48">
        <f t="shared" si="13"/>
        <v>9.2100068629899241E-3</v>
      </c>
      <c r="E179" s="48">
        <f t="shared" si="11"/>
        <v>7.1065252143583779E-2</v>
      </c>
      <c r="F179" s="48">
        <f t="shared" si="14"/>
        <v>1.027758275824023E-2</v>
      </c>
      <c r="G179" s="51">
        <f t="shared" si="12"/>
        <v>9.2858744131682994E-3</v>
      </c>
      <c r="H179" s="48"/>
      <c r="I179" s="48"/>
      <c r="J179" s="48"/>
      <c r="K179" s="48"/>
      <c r="L179" s="48"/>
      <c r="M179" s="48"/>
      <c r="N179" s="48"/>
      <c r="O179" s="48"/>
      <c r="P179" s="48"/>
      <c r="Q179" s="48"/>
      <c r="R179" s="48"/>
      <c r="S179" s="48"/>
      <c r="T179" s="48"/>
      <c r="U179" s="48"/>
      <c r="V179" s="48"/>
      <c r="W179" s="48"/>
      <c r="X179" s="48"/>
      <c r="Y179" s="48"/>
    </row>
    <row r="180" spans="1:25" ht="18" thickBot="1" x14ac:dyDescent="0.35">
      <c r="A180" s="41">
        <v>1592</v>
      </c>
      <c r="B180" s="42">
        <v>120.150002</v>
      </c>
      <c r="C180" s="48">
        <f t="shared" si="10"/>
        <v>0.92982507265154912</v>
      </c>
      <c r="D180" s="48">
        <f t="shared" si="13"/>
        <v>-3.7617599218916845E-3</v>
      </c>
      <c r="E180" s="48">
        <f t="shared" si="11"/>
        <v>7.0174927348450863E-2</v>
      </c>
      <c r="F180" s="48">
        <f t="shared" si="14"/>
        <v>-1.7327149526644298E-2</v>
      </c>
      <c r="G180" s="51">
        <f t="shared" si="12"/>
        <v>-4.7137101518586293E-3</v>
      </c>
      <c r="H180" s="48"/>
      <c r="I180" s="48"/>
      <c r="J180" s="48"/>
      <c r="K180" s="48"/>
      <c r="L180" s="48"/>
      <c r="M180" s="48"/>
      <c r="N180" s="48"/>
      <c r="O180" s="48"/>
      <c r="P180" s="48"/>
      <c r="Q180" s="48"/>
      <c r="R180" s="48"/>
      <c r="S180" s="48"/>
      <c r="T180" s="48"/>
      <c r="U180" s="48"/>
      <c r="V180" s="48"/>
      <c r="W180" s="48"/>
      <c r="X180" s="48"/>
      <c r="Y180" s="48"/>
    </row>
    <row r="181" spans="1:25" ht="18" thickBot="1" x14ac:dyDescent="0.35">
      <c r="A181" s="41">
        <v>1598</v>
      </c>
      <c r="B181" s="42">
        <v>123.5</v>
      </c>
      <c r="C181" s="48">
        <f t="shared" si="10"/>
        <v>0.92826023816439152</v>
      </c>
      <c r="D181" s="48">
        <f t="shared" si="13"/>
        <v>3.761759921891586E-3</v>
      </c>
      <c r="E181" s="48">
        <f t="shared" si="11"/>
        <v>7.1739761835608484E-2</v>
      </c>
      <c r="F181" s="48">
        <f t="shared" si="14"/>
        <v>2.7500177239694699E-2</v>
      </c>
      <c r="G181" s="51">
        <f t="shared" si="12"/>
        <v>5.4647483266250657E-3</v>
      </c>
      <c r="H181" s="48"/>
      <c r="I181" s="48"/>
      <c r="J181" s="48"/>
      <c r="K181" s="48"/>
      <c r="L181" s="48"/>
      <c r="M181" s="48"/>
      <c r="N181" s="48"/>
      <c r="O181" s="48"/>
      <c r="P181" s="48"/>
      <c r="Q181" s="48"/>
      <c r="R181" s="48"/>
      <c r="S181" s="48"/>
      <c r="T181" s="48"/>
      <c r="U181" s="48"/>
      <c r="V181" s="48"/>
      <c r="W181" s="48"/>
      <c r="X181" s="48"/>
      <c r="Y181" s="48"/>
    </row>
    <row r="182" spans="1:25" ht="18" thickBot="1" x14ac:dyDescent="0.35">
      <c r="A182" s="41">
        <v>1580.9499510000001</v>
      </c>
      <c r="B182" s="42">
        <v>124.349998</v>
      </c>
      <c r="C182" s="48">
        <f t="shared" si="10"/>
        <v>0.92708027812179339</v>
      </c>
      <c r="D182" s="48">
        <f t="shared" si="13"/>
        <v>-1.0726946164316501E-2</v>
      </c>
      <c r="E182" s="48">
        <f t="shared" si="11"/>
        <v>7.2919721878206667E-2</v>
      </c>
      <c r="F182" s="48">
        <f t="shared" si="14"/>
        <v>6.8589980977468504E-3</v>
      </c>
      <c r="G182" s="51">
        <f t="shared" si="12"/>
        <v>-9.4445839997611986E-3</v>
      </c>
      <c r="H182" s="48"/>
      <c r="I182" s="48"/>
      <c r="J182" s="48"/>
      <c r="K182" s="48"/>
      <c r="L182" s="48"/>
      <c r="M182" s="48"/>
      <c r="N182" s="48"/>
      <c r="O182" s="48"/>
      <c r="P182" s="48"/>
      <c r="Q182" s="48"/>
      <c r="R182" s="48"/>
      <c r="S182" s="48"/>
      <c r="T182" s="48"/>
      <c r="U182" s="48"/>
      <c r="V182" s="48"/>
      <c r="W182" s="48"/>
      <c r="X182" s="48"/>
      <c r="Y182" s="48"/>
    </row>
    <row r="183" spans="1:25" ht="18" thickBot="1" x14ac:dyDescent="0.35">
      <c r="A183" s="41">
        <v>1582</v>
      </c>
      <c r="B183" s="42">
        <v>122.75</v>
      </c>
      <c r="C183" s="48">
        <f t="shared" si="10"/>
        <v>0.92799530722979906</v>
      </c>
      <c r="D183" s="48">
        <f t="shared" si="13"/>
        <v>6.6396816569576952E-4</v>
      </c>
      <c r="E183" s="48">
        <f t="shared" si="11"/>
        <v>7.2004692770200912E-2</v>
      </c>
      <c r="F183" s="48">
        <f t="shared" si="14"/>
        <v>-1.2950387491148643E-2</v>
      </c>
      <c r="G183" s="51">
        <f t="shared" si="12"/>
        <v>-3.1632933063955931E-4</v>
      </c>
      <c r="H183" s="48"/>
      <c r="I183" s="48"/>
      <c r="J183" s="48"/>
      <c r="K183" s="48"/>
      <c r="L183" s="48"/>
      <c r="M183" s="48"/>
      <c r="N183" s="48"/>
      <c r="O183" s="48"/>
      <c r="P183" s="48"/>
      <c r="Q183" s="48"/>
      <c r="R183" s="48"/>
      <c r="S183" s="48"/>
      <c r="T183" s="48"/>
      <c r="U183" s="48"/>
      <c r="V183" s="48"/>
      <c r="W183" s="48"/>
      <c r="X183" s="48"/>
      <c r="Y183" s="48"/>
    </row>
    <row r="184" spans="1:25" ht="18" thickBot="1" x14ac:dyDescent="0.35">
      <c r="A184" s="41">
        <v>1580.5</v>
      </c>
      <c r="B184" s="42">
        <v>119.5</v>
      </c>
      <c r="C184" s="48">
        <f t="shared" si="10"/>
        <v>0.92970588235294116</v>
      </c>
      <c r="D184" s="48">
        <f t="shared" si="13"/>
        <v>-9.4861667192677442E-4</v>
      </c>
      <c r="E184" s="48">
        <f t="shared" si="11"/>
        <v>7.0294117647058826E-2</v>
      </c>
      <c r="F184" s="48">
        <f t="shared" si="14"/>
        <v>-2.6833395303064576E-2</v>
      </c>
      <c r="G184" s="51">
        <f t="shared" si="12"/>
        <v>-2.7681643462920493E-3</v>
      </c>
      <c r="H184" s="48"/>
      <c r="I184" s="48"/>
      <c r="J184" s="48"/>
      <c r="K184" s="48"/>
      <c r="L184" s="48"/>
      <c r="M184" s="48"/>
      <c r="N184" s="48"/>
      <c r="O184" s="48"/>
      <c r="P184" s="48"/>
      <c r="Q184" s="48"/>
      <c r="R184" s="48"/>
      <c r="S184" s="48"/>
      <c r="T184" s="48"/>
      <c r="U184" s="48"/>
      <c r="V184" s="48"/>
      <c r="W184" s="48"/>
      <c r="X184" s="48"/>
      <c r="Y184" s="48"/>
    </row>
    <row r="185" spans="1:25" ht="18" thickBot="1" x14ac:dyDescent="0.35">
      <c r="A185" s="41">
        <v>1579.4499510000001</v>
      </c>
      <c r="B185" s="42">
        <v>123.800003</v>
      </c>
      <c r="C185" s="48">
        <f t="shared" si="10"/>
        <v>0.92731542266637867</v>
      </c>
      <c r="D185" s="48">
        <f t="shared" si="13"/>
        <v>-6.6459852525032411E-4</v>
      </c>
      <c r="E185" s="48">
        <f t="shared" si="11"/>
        <v>7.2684577333621339E-2</v>
      </c>
      <c r="F185" s="48">
        <f t="shared" si="14"/>
        <v>3.5351013111563474E-2</v>
      </c>
      <c r="G185" s="51">
        <f t="shared" si="12"/>
        <v>1.9531809839833411E-3</v>
      </c>
      <c r="H185" s="48"/>
      <c r="I185" s="48"/>
      <c r="J185" s="48"/>
      <c r="K185" s="48"/>
      <c r="L185" s="48"/>
      <c r="M185" s="48"/>
      <c r="N185" s="48"/>
      <c r="O185" s="48"/>
      <c r="P185" s="48"/>
      <c r="Q185" s="48"/>
      <c r="R185" s="48"/>
      <c r="S185" s="48"/>
      <c r="T185" s="48"/>
      <c r="U185" s="48"/>
      <c r="V185" s="48"/>
      <c r="W185" s="48"/>
      <c r="X185" s="48"/>
      <c r="Y185" s="48"/>
    </row>
    <row r="186" spans="1:25" ht="18" thickBot="1" x14ac:dyDescent="0.35">
      <c r="A186" s="41">
        <v>1584</v>
      </c>
      <c r="B186" s="42">
        <v>123.400002</v>
      </c>
      <c r="C186" s="48">
        <f t="shared" si="10"/>
        <v>0.92772636648971951</v>
      </c>
      <c r="D186" s="48">
        <f t="shared" si="13"/>
        <v>2.8766392439491225E-3</v>
      </c>
      <c r="E186" s="48">
        <f t="shared" si="11"/>
        <v>7.2273633510280377E-2</v>
      </c>
      <c r="F186" s="48">
        <f t="shared" si="14"/>
        <v>-3.2362568043859813E-3</v>
      </c>
      <c r="G186" s="51">
        <f t="shared" si="12"/>
        <v>2.4348380352653097E-3</v>
      </c>
      <c r="H186" s="48"/>
      <c r="I186" s="48"/>
      <c r="J186" s="48"/>
      <c r="K186" s="48"/>
      <c r="L186" s="48"/>
      <c r="M186" s="48"/>
      <c r="N186" s="48"/>
      <c r="O186" s="48"/>
      <c r="P186" s="48"/>
      <c r="Q186" s="48"/>
      <c r="R186" s="48"/>
      <c r="S186" s="48"/>
      <c r="T186" s="48"/>
      <c r="U186" s="48"/>
      <c r="V186" s="48"/>
      <c r="W186" s="48"/>
      <c r="X186" s="48"/>
      <c r="Y186" s="48"/>
    </row>
    <row r="187" spans="1:25" ht="18" thickBot="1" x14ac:dyDescent="0.35">
      <c r="A187" s="41">
        <v>1564.5</v>
      </c>
      <c r="B187" s="42">
        <v>125.400002</v>
      </c>
      <c r="C187" s="48">
        <f t="shared" si="10"/>
        <v>0.92579442460998351</v>
      </c>
      <c r="D187" s="48">
        <f t="shared" si="13"/>
        <v>-1.2387009265434354E-2</v>
      </c>
      <c r="E187" s="48">
        <f t="shared" si="11"/>
        <v>7.4205575390016473E-2</v>
      </c>
      <c r="F187" s="48">
        <f t="shared" si="14"/>
        <v>1.6077516469040688E-2</v>
      </c>
      <c r="G187" s="51">
        <f t="shared" si="12"/>
        <v>-1.0274782755103701E-2</v>
      </c>
      <c r="H187" s="48"/>
      <c r="I187" s="48"/>
      <c r="J187" s="48"/>
      <c r="K187" s="48"/>
      <c r="L187" s="48"/>
      <c r="M187" s="48"/>
      <c r="N187" s="48"/>
      <c r="O187" s="48"/>
      <c r="P187" s="48"/>
      <c r="Q187" s="48"/>
      <c r="R187" s="48"/>
      <c r="S187" s="48"/>
      <c r="T187" s="48"/>
      <c r="U187" s="48"/>
      <c r="V187" s="48"/>
      <c r="W187" s="48"/>
      <c r="X187" s="48"/>
      <c r="Y187" s="48"/>
    </row>
    <row r="188" spans="1:25" ht="18" thickBot="1" x14ac:dyDescent="0.35">
      <c r="A188" s="41">
        <v>1554.8000489999999</v>
      </c>
      <c r="B188" s="42">
        <v>130.699997</v>
      </c>
      <c r="C188" s="48">
        <f t="shared" si="10"/>
        <v>0.92245624833403306</v>
      </c>
      <c r="D188" s="48">
        <f t="shared" si="13"/>
        <v>-6.219332615561869E-3</v>
      </c>
      <c r="E188" s="48">
        <f t="shared" si="11"/>
        <v>7.7543751665967026E-2</v>
      </c>
      <c r="F188" s="48">
        <f t="shared" si="14"/>
        <v>4.1395953529064153E-2</v>
      </c>
      <c r="G188" s="51">
        <f t="shared" si="12"/>
        <v>-2.5270646912590286E-3</v>
      </c>
      <c r="H188" s="48"/>
      <c r="I188" s="48"/>
      <c r="J188" s="48"/>
      <c r="K188" s="48"/>
      <c r="L188" s="48"/>
      <c r="M188" s="48"/>
      <c r="N188" s="48"/>
      <c r="O188" s="48"/>
      <c r="P188" s="48"/>
      <c r="Q188" s="48"/>
      <c r="R188" s="48"/>
      <c r="S188" s="48"/>
      <c r="T188" s="48"/>
      <c r="U188" s="48"/>
      <c r="V188" s="48"/>
      <c r="W188" s="48"/>
      <c r="X188" s="48"/>
      <c r="Y188" s="48"/>
    </row>
    <row r="189" spans="1:25" ht="18" thickBot="1" x14ac:dyDescent="0.35">
      <c r="A189" s="41">
        <v>1564.3000489999999</v>
      </c>
      <c r="B189" s="42">
        <v>131.25</v>
      </c>
      <c r="C189" s="48">
        <f t="shared" si="10"/>
        <v>0.92259149172422927</v>
      </c>
      <c r="D189" s="48">
        <f t="shared" si="13"/>
        <v>6.0915193982638248E-3</v>
      </c>
      <c r="E189" s="48">
        <f t="shared" si="11"/>
        <v>7.7408508275770754E-2</v>
      </c>
      <c r="F189" s="48">
        <f t="shared" si="14"/>
        <v>4.1993037948854749E-3</v>
      </c>
      <c r="G189" s="51">
        <f t="shared" si="12"/>
        <v>5.9450458110701697E-3</v>
      </c>
      <c r="H189" s="48"/>
      <c r="I189" s="48"/>
      <c r="J189" s="48"/>
      <c r="K189" s="48"/>
      <c r="L189" s="48"/>
      <c r="M189" s="48"/>
      <c r="N189" s="48"/>
      <c r="O189" s="48"/>
      <c r="P189" s="48"/>
      <c r="Q189" s="48"/>
      <c r="R189" s="48"/>
      <c r="S189" s="48"/>
      <c r="T189" s="48"/>
      <c r="U189" s="48"/>
      <c r="V189" s="48"/>
      <c r="W189" s="48"/>
      <c r="X189" s="48"/>
      <c r="Y189" s="48"/>
    </row>
    <row r="190" spans="1:25" ht="18" thickBot="1" x14ac:dyDescent="0.35">
      <c r="A190" s="41">
        <v>1589</v>
      </c>
      <c r="B190" s="42">
        <v>129.699997</v>
      </c>
      <c r="C190" s="48">
        <f t="shared" si="10"/>
        <v>0.92453598811520799</v>
      </c>
      <c r="D190" s="48">
        <f t="shared" si="13"/>
        <v>1.5666416645077015E-2</v>
      </c>
      <c r="E190" s="48">
        <f t="shared" si="11"/>
        <v>7.5464011884792015E-2</v>
      </c>
      <c r="F190" s="48">
        <f t="shared" si="14"/>
        <v>-1.1879833279635894E-2</v>
      </c>
      <c r="G190" s="51">
        <f t="shared" si="12"/>
        <v>1.3587666113377028E-2</v>
      </c>
      <c r="H190" s="48"/>
      <c r="I190" s="48"/>
      <c r="J190" s="48"/>
      <c r="K190" s="48"/>
      <c r="L190" s="48"/>
      <c r="M190" s="48"/>
      <c r="N190" s="48"/>
      <c r="O190" s="48"/>
      <c r="P190" s="48"/>
      <c r="Q190" s="48"/>
      <c r="R190" s="48"/>
      <c r="S190" s="48"/>
      <c r="T190" s="48"/>
      <c r="U190" s="48"/>
      <c r="V190" s="48"/>
      <c r="W190" s="48"/>
      <c r="X190" s="48"/>
      <c r="Y190" s="48"/>
    </row>
    <row r="191" spans="1:25" ht="18" thickBot="1" x14ac:dyDescent="0.35">
      <c r="A191" s="41">
        <v>1581.6999510000001</v>
      </c>
      <c r="B191" s="42">
        <v>129.39999399999999</v>
      </c>
      <c r="C191" s="48">
        <f t="shared" si="10"/>
        <v>0.92437613338828095</v>
      </c>
      <c r="D191" s="48">
        <f t="shared" si="13"/>
        <v>-4.6047005465993922E-3</v>
      </c>
      <c r="E191" s="48">
        <f t="shared" si="11"/>
        <v>7.5623866611719159E-2</v>
      </c>
      <c r="F191" s="48">
        <f t="shared" si="14"/>
        <v>-2.315732493149729E-3</v>
      </c>
      <c r="G191" s="51">
        <f t="shared" si="12"/>
        <v>-4.4315999318468285E-3</v>
      </c>
      <c r="H191" s="48"/>
      <c r="I191" s="48"/>
      <c r="J191" s="48"/>
      <c r="K191" s="48"/>
      <c r="L191" s="48"/>
      <c r="M191" s="48"/>
      <c r="N191" s="48"/>
      <c r="O191" s="48"/>
      <c r="P191" s="48"/>
      <c r="Q191" s="48"/>
      <c r="R191" s="48"/>
      <c r="S191" s="48"/>
      <c r="T191" s="48"/>
      <c r="U191" s="48"/>
      <c r="V191" s="48"/>
      <c r="W191" s="48"/>
      <c r="X191" s="48"/>
      <c r="Y191" s="48"/>
    </row>
    <row r="192" spans="1:25" ht="18" thickBot="1" x14ac:dyDescent="0.35">
      <c r="A192" s="41">
        <v>1568.650024</v>
      </c>
      <c r="B192" s="42">
        <v>136</v>
      </c>
      <c r="C192" s="48">
        <f t="shared" si="10"/>
        <v>0.92021822773869266</v>
      </c>
      <c r="D192" s="48">
        <f t="shared" si="13"/>
        <v>-8.2847948619630806E-3</v>
      </c>
      <c r="E192" s="48">
        <f t="shared" si="11"/>
        <v>7.9781772261307282E-2</v>
      </c>
      <c r="F192" s="48">
        <f t="shared" si="14"/>
        <v>4.974655003710466E-2</v>
      </c>
      <c r="G192" s="51">
        <f t="shared" si="12"/>
        <v>-3.6549513192082822E-3</v>
      </c>
      <c r="H192" s="48"/>
      <c r="I192" s="48"/>
      <c r="J192" s="48"/>
      <c r="K192" s="48"/>
      <c r="L192" s="48"/>
      <c r="M192" s="48"/>
      <c r="N192" s="48"/>
      <c r="O192" s="48"/>
      <c r="P192" s="48"/>
      <c r="Q192" s="48"/>
      <c r="R192" s="48"/>
      <c r="S192" s="48"/>
      <c r="T192" s="48"/>
      <c r="U192" s="48"/>
      <c r="V192" s="48"/>
      <c r="W192" s="48"/>
      <c r="X192" s="48"/>
      <c r="Y192" s="48"/>
    </row>
    <row r="193" spans="1:25" ht="18" thickBot="1" x14ac:dyDescent="0.35">
      <c r="A193" s="41">
        <v>1550.150024</v>
      </c>
      <c r="B193" s="42">
        <v>135.25</v>
      </c>
      <c r="C193" s="48">
        <f t="shared" si="10"/>
        <v>0.91975198880144315</v>
      </c>
      <c r="D193" s="48">
        <f t="shared" si="13"/>
        <v>-1.1863676221260493E-2</v>
      </c>
      <c r="E193" s="48">
        <f t="shared" si="11"/>
        <v>8.0248011198556859E-2</v>
      </c>
      <c r="F193" s="48">
        <f t="shared" si="14"/>
        <v>-5.5299680094610861E-3</v>
      </c>
      <c r="G193" s="51">
        <f t="shared" si="12"/>
        <v>-1.1355408733751621E-2</v>
      </c>
      <c r="H193" s="48"/>
      <c r="I193" s="48"/>
      <c r="J193" s="48"/>
      <c r="K193" s="48"/>
      <c r="L193" s="48"/>
      <c r="M193" s="48"/>
      <c r="N193" s="48"/>
      <c r="O193" s="48"/>
      <c r="P193" s="48"/>
      <c r="Q193" s="48"/>
      <c r="R193" s="48"/>
      <c r="S193" s="48"/>
      <c r="T193" s="48"/>
      <c r="U193" s="48"/>
      <c r="V193" s="48"/>
      <c r="W193" s="48"/>
      <c r="X193" s="48"/>
      <c r="Y193" s="48"/>
    </row>
    <row r="194" spans="1:25" ht="18" thickBot="1" x14ac:dyDescent="0.35">
      <c r="A194" s="41">
        <v>1572</v>
      </c>
      <c r="B194" s="42">
        <v>138.35000600000001</v>
      </c>
      <c r="C194" s="48">
        <f t="shared" ref="C194:C247" si="15">A194/(A194+B194)</f>
        <v>0.91911012043461227</v>
      </c>
      <c r="D194" s="48">
        <f t="shared" si="13"/>
        <v>1.3996978082258757E-2</v>
      </c>
      <c r="E194" s="48">
        <f t="shared" ref="E194:E247" si="16">B194/(B194+A194)</f>
        <v>8.0889879565387623E-2</v>
      </c>
      <c r="F194" s="48">
        <f t="shared" si="14"/>
        <v>2.2661831874611987E-2</v>
      </c>
      <c r="G194" s="51">
        <f t="shared" ref="G194:G247" si="17">(C194*D194)+(E194*F194)</f>
        <v>1.46978770619739E-2</v>
      </c>
      <c r="H194" s="48"/>
      <c r="I194" s="48"/>
      <c r="J194" s="48"/>
      <c r="K194" s="48"/>
      <c r="L194" s="48"/>
      <c r="M194" s="48"/>
      <c r="N194" s="48"/>
      <c r="O194" s="48"/>
      <c r="P194" s="48"/>
      <c r="Q194" s="48"/>
      <c r="R194" s="48"/>
      <c r="S194" s="48"/>
      <c r="T194" s="48"/>
      <c r="U194" s="48"/>
      <c r="V194" s="48"/>
      <c r="W194" s="48"/>
      <c r="X194" s="48"/>
      <c r="Y194" s="48"/>
    </row>
    <row r="195" spans="1:25" ht="18" thickBot="1" x14ac:dyDescent="0.35">
      <c r="A195" s="41">
        <v>1607.9499510000001</v>
      </c>
      <c r="B195" s="42">
        <v>139.89999399999999</v>
      </c>
      <c r="C195" s="48">
        <f t="shared" si="15"/>
        <v>0.91995880744785563</v>
      </c>
      <c r="D195" s="48">
        <f t="shared" si="13"/>
        <v>2.2611351265367056E-2</v>
      </c>
      <c r="E195" s="48">
        <f t="shared" si="16"/>
        <v>8.0041192552144397E-2</v>
      </c>
      <c r="F195" s="48">
        <f t="shared" si="14"/>
        <v>1.1141089182454688E-2</v>
      </c>
      <c r="G195" s="51">
        <f t="shared" si="17"/>
        <v>2.1693257809365107E-2</v>
      </c>
      <c r="H195" s="48"/>
      <c r="I195" s="48"/>
      <c r="J195" s="48"/>
      <c r="K195" s="48"/>
      <c r="L195" s="48"/>
      <c r="M195" s="48"/>
      <c r="N195" s="48"/>
      <c r="O195" s="48"/>
      <c r="P195" s="48"/>
      <c r="Q195" s="48"/>
      <c r="R195" s="48"/>
      <c r="S195" s="48"/>
      <c r="T195" s="48"/>
      <c r="U195" s="48"/>
      <c r="V195" s="48"/>
      <c r="W195" s="48"/>
      <c r="X195" s="48"/>
      <c r="Y195" s="48"/>
    </row>
    <row r="196" spans="1:25" ht="18" thickBot="1" x14ac:dyDescent="0.35">
      <c r="A196" s="41">
        <v>1635.5</v>
      </c>
      <c r="B196" s="42">
        <v>140.75</v>
      </c>
      <c r="C196" s="48">
        <f t="shared" si="15"/>
        <v>0.92076002814919067</v>
      </c>
      <c r="D196" s="48">
        <f t="shared" ref="D196:D247" si="18">LN(A196/A195)</f>
        <v>1.6988522723919791E-2</v>
      </c>
      <c r="E196" s="48">
        <f t="shared" si="16"/>
        <v>7.923997185080929E-2</v>
      </c>
      <c r="F196" s="48">
        <f t="shared" ref="F196:F247" si="19">LN(B196/B195)</f>
        <v>6.0574282361421745E-3</v>
      </c>
      <c r="G196" s="51">
        <f t="shared" si="17"/>
        <v>1.6122343104409756E-2</v>
      </c>
      <c r="H196" s="48"/>
      <c r="I196" s="48"/>
      <c r="J196" s="48"/>
      <c r="K196" s="48"/>
      <c r="L196" s="48"/>
      <c r="M196" s="48"/>
      <c r="N196" s="48"/>
      <c r="O196" s="48"/>
      <c r="P196" s="48"/>
      <c r="Q196" s="48"/>
      <c r="R196" s="48"/>
      <c r="S196" s="48"/>
      <c r="T196" s="48"/>
      <c r="U196" s="48"/>
      <c r="V196" s="48"/>
      <c r="W196" s="48"/>
      <c r="X196" s="48"/>
      <c r="Y196" s="48"/>
    </row>
    <row r="197" spans="1:25" ht="18" thickBot="1" x14ac:dyDescent="0.35">
      <c r="A197" s="41">
        <v>1632</v>
      </c>
      <c r="B197" s="42">
        <v>143.60000600000001</v>
      </c>
      <c r="C197" s="48">
        <f t="shared" si="15"/>
        <v>0.91912592615749289</v>
      </c>
      <c r="D197" s="48">
        <f t="shared" si="18"/>
        <v>-2.1423114543862739E-3</v>
      </c>
      <c r="E197" s="48">
        <f t="shared" si="16"/>
        <v>8.0874073842507069E-2</v>
      </c>
      <c r="F197" s="48">
        <f t="shared" si="19"/>
        <v>2.0046431377052927E-2</v>
      </c>
      <c r="G197" s="51">
        <f t="shared" si="17"/>
        <v>-3.4781742816406024E-4</v>
      </c>
      <c r="H197" s="48"/>
      <c r="I197" s="48"/>
      <c r="J197" s="48"/>
      <c r="K197" s="48"/>
      <c r="L197" s="48"/>
      <c r="M197" s="48"/>
      <c r="N197" s="48"/>
      <c r="O197" s="48"/>
      <c r="P197" s="48"/>
      <c r="Q197" s="48"/>
      <c r="R197" s="48"/>
      <c r="S197" s="48"/>
      <c r="T197" s="48"/>
      <c r="U197" s="48"/>
      <c r="V197" s="48"/>
      <c r="W197" s="48"/>
      <c r="X197" s="48"/>
      <c r="Y197" s="48"/>
    </row>
    <row r="198" spans="1:25" ht="18" thickBot="1" x14ac:dyDescent="0.35">
      <c r="A198" s="41">
        <v>1606.599976</v>
      </c>
      <c r="B198" s="42">
        <v>148.800003</v>
      </c>
      <c r="C198" s="48">
        <f t="shared" si="15"/>
        <v>0.91523299260561286</v>
      </c>
      <c r="D198" s="48">
        <f t="shared" si="18"/>
        <v>-1.5686126722719455E-2</v>
      </c>
      <c r="E198" s="48">
        <f t="shared" si="16"/>
        <v>8.4767007394387126E-2</v>
      </c>
      <c r="F198" s="48">
        <f t="shared" si="19"/>
        <v>3.5571444163428917E-2</v>
      </c>
      <c r="G198" s="51">
        <f t="shared" si="17"/>
        <v>-1.1341175832394993E-2</v>
      </c>
      <c r="H198" s="48"/>
      <c r="I198" s="48"/>
      <c r="J198" s="48"/>
      <c r="K198" s="48"/>
      <c r="L198" s="48"/>
      <c r="M198" s="48"/>
      <c r="N198" s="48"/>
      <c r="O198" s="48"/>
      <c r="P198" s="48"/>
      <c r="Q198" s="48"/>
      <c r="R198" s="48"/>
      <c r="S198" s="48"/>
      <c r="T198" s="48"/>
      <c r="U198" s="48"/>
      <c r="V198" s="48"/>
      <c r="W198" s="48"/>
      <c r="X198" s="48"/>
      <c r="Y198" s="48"/>
    </row>
    <row r="199" spans="1:25" ht="18" thickBot="1" x14ac:dyDescent="0.35">
      <c r="A199" s="41">
        <v>1606.349976</v>
      </c>
      <c r="B199" s="42">
        <v>146.050003</v>
      </c>
      <c r="C199" s="48">
        <f t="shared" si="15"/>
        <v>0.9166571531897969</v>
      </c>
      <c r="D199" s="48">
        <f t="shared" si="18"/>
        <v>-1.5562022704328373E-4</v>
      </c>
      <c r="E199" s="48">
        <f t="shared" si="16"/>
        <v>8.3342846810203028E-2</v>
      </c>
      <c r="F199" s="48">
        <f t="shared" si="19"/>
        <v>-1.8654093185621255E-2</v>
      </c>
      <c r="G199" s="51">
        <f t="shared" si="17"/>
        <v>-1.6973356250527308E-3</v>
      </c>
      <c r="H199" s="48"/>
      <c r="I199" s="48"/>
      <c r="J199" s="48"/>
      <c r="K199" s="48"/>
      <c r="L199" s="48"/>
      <c r="M199" s="48"/>
      <c r="N199" s="48"/>
      <c r="O199" s="48"/>
      <c r="P199" s="48"/>
      <c r="Q199" s="48"/>
      <c r="R199" s="48"/>
      <c r="S199" s="48"/>
      <c r="T199" s="48"/>
      <c r="U199" s="48"/>
      <c r="V199" s="48"/>
      <c r="W199" s="48"/>
      <c r="X199" s="48"/>
      <c r="Y199" s="48"/>
    </row>
    <row r="200" spans="1:25" ht="18" thickBot="1" x14ac:dyDescent="0.35">
      <c r="A200" s="41">
        <v>1589</v>
      </c>
      <c r="B200" s="42">
        <v>149.64999399999999</v>
      </c>
      <c r="C200" s="48">
        <f t="shared" si="15"/>
        <v>0.91392747561818943</v>
      </c>
      <c r="D200" s="48">
        <f t="shared" si="18"/>
        <v>-1.0859622037573527E-2</v>
      </c>
      <c r="E200" s="48">
        <f t="shared" si="16"/>
        <v>8.6072524381810692E-2</v>
      </c>
      <c r="F200" s="48">
        <f t="shared" si="19"/>
        <v>2.4350144830494927E-2</v>
      </c>
      <c r="G200" s="51">
        <f t="shared" si="17"/>
        <v>-7.8290285203438358E-3</v>
      </c>
      <c r="H200" s="48"/>
      <c r="I200" s="48"/>
      <c r="J200" s="48"/>
      <c r="K200" s="48"/>
      <c r="L200" s="48"/>
      <c r="M200" s="48"/>
      <c r="N200" s="48"/>
      <c r="O200" s="48"/>
      <c r="P200" s="48"/>
      <c r="Q200" s="48"/>
      <c r="R200" s="48"/>
      <c r="S200" s="48"/>
      <c r="T200" s="48"/>
      <c r="U200" s="48"/>
      <c r="V200" s="48"/>
      <c r="W200" s="48"/>
      <c r="X200" s="48"/>
      <c r="Y200" s="48"/>
    </row>
    <row r="201" spans="1:25" ht="18" thickBot="1" x14ac:dyDescent="0.35">
      <c r="A201" s="41">
        <v>1601.349976</v>
      </c>
      <c r="B201" s="42">
        <v>148.5</v>
      </c>
      <c r="C201" s="48">
        <f t="shared" si="15"/>
        <v>0.91513558188602107</v>
      </c>
      <c r="D201" s="48">
        <f t="shared" si="18"/>
        <v>7.7421209468699851E-3</v>
      </c>
      <c r="E201" s="48">
        <f t="shared" si="16"/>
        <v>8.4864418113978934E-2</v>
      </c>
      <c r="F201" s="48">
        <f t="shared" si="19"/>
        <v>-7.7142359624011196E-3</v>
      </c>
      <c r="G201" s="51">
        <f t="shared" si="17"/>
        <v>6.4304262116027149E-3</v>
      </c>
      <c r="H201" s="48"/>
      <c r="I201" s="48"/>
      <c r="J201" s="48"/>
      <c r="K201" s="48"/>
      <c r="L201" s="48"/>
      <c r="M201" s="48"/>
      <c r="N201" s="48"/>
      <c r="O201" s="48"/>
      <c r="P201" s="48"/>
      <c r="Q201" s="48"/>
      <c r="R201" s="48"/>
      <c r="S201" s="48"/>
      <c r="T201" s="48"/>
      <c r="U201" s="48"/>
      <c r="V201" s="48"/>
      <c r="W201" s="48"/>
      <c r="X201" s="48"/>
      <c r="Y201" s="48"/>
    </row>
    <row r="202" spans="1:25" ht="18" thickBot="1" x14ac:dyDescent="0.35">
      <c r="A202" s="41">
        <v>1597.5</v>
      </c>
      <c r="B202" s="42">
        <v>164.60000600000001</v>
      </c>
      <c r="C202" s="48">
        <f t="shared" si="15"/>
        <v>0.90658872627005704</v>
      </c>
      <c r="D202" s="48">
        <f t="shared" si="18"/>
        <v>-2.407101231896149E-3</v>
      </c>
      <c r="E202" s="48">
        <f t="shared" si="16"/>
        <v>9.3411273729942887E-2</v>
      </c>
      <c r="F202" s="48">
        <f t="shared" si="19"/>
        <v>0.10293336645221936</v>
      </c>
      <c r="G202" s="51">
        <f t="shared" si="17"/>
        <v>7.4328860297849676E-3</v>
      </c>
      <c r="H202" s="48"/>
      <c r="I202" s="48"/>
      <c r="J202" s="48"/>
      <c r="K202" s="48"/>
      <c r="L202" s="48"/>
      <c r="M202" s="48"/>
      <c r="N202" s="48"/>
      <c r="O202" s="48"/>
      <c r="P202" s="48"/>
      <c r="Q202" s="48"/>
      <c r="R202" s="48"/>
      <c r="S202" s="48"/>
      <c r="T202" s="48"/>
      <c r="U202" s="48"/>
      <c r="V202" s="48"/>
      <c r="W202" s="48"/>
      <c r="X202" s="48"/>
      <c r="Y202" s="48"/>
    </row>
    <row r="203" spans="1:25" ht="18" thickBot="1" x14ac:dyDescent="0.35">
      <c r="A203" s="41">
        <v>1626.849976</v>
      </c>
      <c r="B203" s="42">
        <v>172.75</v>
      </c>
      <c r="C203" s="48">
        <f t="shared" si="15"/>
        <v>0.90400644459666302</v>
      </c>
      <c r="D203" s="48">
        <f t="shared" si="18"/>
        <v>1.8205707742268106E-2</v>
      </c>
      <c r="E203" s="48">
        <f t="shared" si="16"/>
        <v>9.5993555403337039E-2</v>
      </c>
      <c r="F203" s="48">
        <f t="shared" si="19"/>
        <v>4.8327137952805632E-2</v>
      </c>
      <c r="G203" s="51">
        <f t="shared" si="17"/>
        <v>2.1097170922011091E-2</v>
      </c>
      <c r="H203" s="48"/>
      <c r="I203" s="48"/>
      <c r="J203" s="48"/>
      <c r="K203" s="48"/>
      <c r="L203" s="48"/>
      <c r="M203" s="48"/>
      <c r="N203" s="48"/>
      <c r="O203" s="48"/>
      <c r="P203" s="48"/>
      <c r="Q203" s="48"/>
      <c r="R203" s="48"/>
      <c r="S203" s="48"/>
      <c r="T203" s="48"/>
      <c r="U203" s="48"/>
      <c r="V203" s="48"/>
      <c r="W203" s="48"/>
      <c r="X203" s="48"/>
      <c r="Y203" s="48"/>
    </row>
    <row r="204" spans="1:25" ht="18" thickBot="1" x14ac:dyDescent="0.35">
      <c r="A204" s="41">
        <v>1627.6999510000001</v>
      </c>
      <c r="B204" s="42">
        <v>170.14999399999999</v>
      </c>
      <c r="C204" s="48">
        <f t="shared" si="15"/>
        <v>0.90535917946144284</v>
      </c>
      <c r="D204" s="48">
        <f t="shared" si="18"/>
        <v>5.2233029966658852E-4</v>
      </c>
      <c r="E204" s="48">
        <f t="shared" si="16"/>
        <v>9.4640820538557241E-2</v>
      </c>
      <c r="F204" s="48">
        <f t="shared" si="19"/>
        <v>-1.5165096963868495E-2</v>
      </c>
      <c r="G204" s="51">
        <f t="shared" si="17"/>
        <v>-9.6234068869330541E-4</v>
      </c>
      <c r="H204" s="48"/>
      <c r="I204" s="48"/>
      <c r="J204" s="48"/>
      <c r="K204" s="48"/>
      <c r="L204" s="48"/>
      <c r="M204" s="48"/>
      <c r="N204" s="48"/>
      <c r="O204" s="48"/>
      <c r="P204" s="48"/>
      <c r="Q204" s="48"/>
      <c r="R204" s="48"/>
      <c r="S204" s="48"/>
      <c r="T204" s="48"/>
      <c r="U204" s="48"/>
      <c r="V204" s="48"/>
      <c r="W204" s="48"/>
      <c r="X204" s="48"/>
      <c r="Y204" s="48"/>
    </row>
    <row r="205" spans="1:25" ht="18" thickBot="1" x14ac:dyDescent="0.35">
      <c r="A205" s="41">
        <v>1622</v>
      </c>
      <c r="B205" s="42">
        <v>166.60000600000001</v>
      </c>
      <c r="C205" s="48">
        <f t="shared" si="15"/>
        <v>0.90685452004857026</v>
      </c>
      <c r="D205" s="48">
        <f t="shared" si="18"/>
        <v>-3.5079896182663673E-3</v>
      </c>
      <c r="E205" s="48">
        <f t="shared" si="16"/>
        <v>9.3145479951429674E-2</v>
      </c>
      <c r="F205" s="48">
        <f t="shared" si="19"/>
        <v>-2.1084599936763315E-2</v>
      </c>
      <c r="G205" s="51">
        <f t="shared" si="17"/>
        <v>-5.1451714223020167E-3</v>
      </c>
      <c r="H205" s="48"/>
      <c r="I205" s="48"/>
      <c r="J205" s="48"/>
      <c r="K205" s="48"/>
      <c r="L205" s="48"/>
      <c r="M205" s="48"/>
      <c r="N205" s="48"/>
      <c r="O205" s="48"/>
      <c r="P205" s="48"/>
      <c r="Q205" s="48"/>
      <c r="R205" s="48"/>
      <c r="S205" s="48"/>
      <c r="T205" s="48"/>
      <c r="U205" s="48"/>
      <c r="V205" s="48"/>
      <c r="W205" s="48"/>
      <c r="X205" s="48"/>
      <c r="Y205" s="48"/>
    </row>
    <row r="206" spans="1:25" ht="18" thickBot="1" x14ac:dyDescent="0.35">
      <c r="A206" s="41">
        <v>1645</v>
      </c>
      <c r="B206" s="42">
        <v>166.199997</v>
      </c>
      <c r="C206" s="48">
        <f t="shared" si="15"/>
        <v>0.90823763401320279</v>
      </c>
      <c r="D206" s="48">
        <f t="shared" si="18"/>
        <v>1.4080428524114086E-2</v>
      </c>
      <c r="E206" s="48">
        <f t="shared" si="16"/>
        <v>9.1762365986797212E-2</v>
      </c>
      <c r="F206" s="48">
        <f t="shared" si="19"/>
        <v>-2.403901376341386E-3</v>
      </c>
      <c r="G206" s="51">
        <f t="shared" si="17"/>
        <v>1.2567787410741386E-2</v>
      </c>
      <c r="H206" s="48"/>
      <c r="I206" s="48"/>
      <c r="J206" s="48"/>
      <c r="K206" s="48"/>
      <c r="L206" s="48"/>
      <c r="M206" s="48"/>
      <c r="N206" s="48"/>
      <c r="O206" s="48"/>
      <c r="P206" s="48"/>
      <c r="Q206" s="48"/>
      <c r="R206" s="48"/>
      <c r="S206" s="48"/>
      <c r="T206" s="48"/>
      <c r="U206" s="48"/>
      <c r="V206" s="48"/>
      <c r="W206" s="48"/>
      <c r="X206" s="48"/>
      <c r="Y206" s="48"/>
    </row>
    <row r="207" spans="1:25" ht="18" thickBot="1" x14ac:dyDescent="0.35">
      <c r="A207" s="41">
        <v>1641.5500489999999</v>
      </c>
      <c r="B207" s="42">
        <v>165.85000600000001</v>
      </c>
      <c r="C207" s="48">
        <f t="shared" si="15"/>
        <v>0.90823835290853738</v>
      </c>
      <c r="D207" s="48">
        <f t="shared" si="18"/>
        <v>-2.0994369267109615E-3</v>
      </c>
      <c r="E207" s="48">
        <f t="shared" si="16"/>
        <v>9.1761647091462548E-2</v>
      </c>
      <c r="F207" s="48">
        <f t="shared" si="19"/>
        <v>-2.1080628004766606E-3</v>
      </c>
      <c r="G207" s="51">
        <f t="shared" si="17"/>
        <v>-2.1002284510953052E-3</v>
      </c>
      <c r="H207" s="48"/>
      <c r="I207" s="48"/>
      <c r="J207" s="48"/>
      <c r="K207" s="48"/>
      <c r="L207" s="48"/>
      <c r="M207" s="48"/>
      <c r="N207" s="48"/>
      <c r="O207" s="48"/>
      <c r="P207" s="48"/>
      <c r="Q207" s="48"/>
      <c r="R207" s="48"/>
      <c r="S207" s="48"/>
      <c r="T207" s="48"/>
      <c r="U207" s="48"/>
      <c r="V207" s="48"/>
      <c r="W207" s="48"/>
      <c r="X207" s="48"/>
      <c r="Y207" s="48"/>
    </row>
    <row r="208" spans="1:25" ht="18" thickBot="1" x14ac:dyDescent="0.35">
      <c r="A208" s="41">
        <v>1648</v>
      </c>
      <c r="B208" s="42">
        <v>163.800003</v>
      </c>
      <c r="C208" s="48">
        <f t="shared" si="15"/>
        <v>0.90959266876654266</v>
      </c>
      <c r="D208" s="48">
        <f t="shared" si="18"/>
        <v>3.9214841966557267E-3</v>
      </c>
      <c r="E208" s="48">
        <f t="shared" si="16"/>
        <v>9.0407331233457344E-2</v>
      </c>
      <c r="F208" s="48">
        <f t="shared" si="19"/>
        <v>-1.243761183634224E-2</v>
      </c>
      <c r="G208" s="51">
        <f t="shared" si="17"/>
        <v>2.4425019829205415E-3</v>
      </c>
      <c r="H208" s="48"/>
      <c r="I208" s="48"/>
      <c r="J208" s="48"/>
      <c r="K208" s="48"/>
      <c r="L208" s="48"/>
      <c r="M208" s="48"/>
      <c r="N208" s="48"/>
      <c r="O208" s="48"/>
      <c r="P208" s="48"/>
      <c r="Q208" s="48"/>
      <c r="R208" s="48"/>
      <c r="S208" s="48"/>
      <c r="T208" s="48"/>
      <c r="U208" s="48"/>
      <c r="V208" s="48"/>
      <c r="W208" s="48"/>
      <c r="X208" s="48"/>
      <c r="Y208" s="48"/>
    </row>
    <row r="209" spans="1:25" ht="18" thickBot="1" x14ac:dyDescent="0.35">
      <c r="A209" s="41">
        <v>1690</v>
      </c>
      <c r="B209" s="42">
        <v>161.75</v>
      </c>
      <c r="C209" s="48">
        <f t="shared" si="15"/>
        <v>0.91265019576076689</v>
      </c>
      <c r="D209" s="48">
        <f t="shared" si="18"/>
        <v>2.5166097447702082E-2</v>
      </c>
      <c r="E209" s="48">
        <f t="shared" si="16"/>
        <v>8.7349804239233164E-2</v>
      </c>
      <c r="F209" s="48">
        <f t="shared" si="19"/>
        <v>-1.2594256352977231E-2</v>
      </c>
      <c r="G209" s="51">
        <f t="shared" si="17"/>
        <v>2.1867737935208562E-2</v>
      </c>
      <c r="H209" s="48"/>
      <c r="I209" s="48"/>
      <c r="J209" s="48"/>
      <c r="K209" s="48"/>
      <c r="L209" s="48"/>
      <c r="M209" s="48"/>
      <c r="N209" s="48"/>
      <c r="O209" s="48"/>
      <c r="P209" s="48"/>
      <c r="Q209" s="48"/>
      <c r="R209" s="48"/>
      <c r="S209" s="48"/>
      <c r="T209" s="48"/>
      <c r="U209" s="48"/>
      <c r="V209" s="48"/>
      <c r="W209" s="48"/>
      <c r="X209" s="48"/>
      <c r="Y209" s="48"/>
    </row>
    <row r="210" spans="1:25" ht="18" thickBot="1" x14ac:dyDescent="0.35">
      <c r="A210" s="41">
        <v>1725</v>
      </c>
      <c r="B210" s="42">
        <v>165.5</v>
      </c>
      <c r="C210" s="48">
        <f t="shared" si="15"/>
        <v>0.91245702195186462</v>
      </c>
      <c r="D210" s="48">
        <f t="shared" si="18"/>
        <v>2.0498521548340969E-2</v>
      </c>
      <c r="E210" s="48">
        <f t="shared" si="16"/>
        <v>8.754297804813542E-2</v>
      </c>
      <c r="F210" s="48">
        <f t="shared" si="19"/>
        <v>2.2919261436107709E-2</v>
      </c>
      <c r="G210" s="51">
        <f t="shared" si="17"/>
        <v>2.0710440327195979E-2</v>
      </c>
      <c r="H210" s="48"/>
      <c r="I210" s="48"/>
      <c r="J210" s="48"/>
      <c r="K210" s="48"/>
      <c r="L210" s="48"/>
      <c r="M210" s="48"/>
      <c r="N210" s="48"/>
      <c r="O210" s="48"/>
      <c r="P210" s="48"/>
      <c r="Q210" s="48"/>
      <c r="R210" s="48"/>
      <c r="S210" s="48"/>
      <c r="T210" s="48"/>
      <c r="U210" s="48"/>
      <c r="V210" s="48"/>
      <c r="W210" s="48"/>
      <c r="X210" s="48"/>
      <c r="Y210" s="48"/>
    </row>
    <row r="211" spans="1:25" ht="18" thickBot="1" x14ac:dyDescent="0.35">
      <c r="A211" s="41">
        <v>1692.4499510000001</v>
      </c>
      <c r="B211" s="42">
        <v>163.5</v>
      </c>
      <c r="C211" s="48">
        <f t="shared" si="15"/>
        <v>0.91190495201020649</v>
      </c>
      <c r="D211" s="48">
        <f t="shared" si="18"/>
        <v>-1.9049896165006616E-2</v>
      </c>
      <c r="E211" s="48">
        <f t="shared" si="16"/>
        <v>8.8095047989793548E-2</v>
      </c>
      <c r="F211" s="48">
        <f t="shared" si="19"/>
        <v>-1.2158204479809519E-2</v>
      </c>
      <c r="G211" s="51">
        <f t="shared" si="17"/>
        <v>-1.8442772255268317E-2</v>
      </c>
      <c r="H211" s="48"/>
      <c r="I211" s="48"/>
      <c r="J211" s="48"/>
      <c r="K211" s="48"/>
      <c r="L211" s="48"/>
      <c r="M211" s="48"/>
      <c r="N211" s="48"/>
      <c r="O211" s="48"/>
      <c r="P211" s="48"/>
      <c r="Q211" s="48"/>
      <c r="R211" s="48"/>
      <c r="S211" s="48"/>
      <c r="T211" s="48"/>
      <c r="U211" s="48"/>
      <c r="V211" s="48"/>
      <c r="W211" s="48"/>
      <c r="X211" s="48"/>
      <c r="Y211" s="48"/>
    </row>
    <row r="212" spans="1:25" ht="18" thickBot="1" x14ac:dyDescent="0.35">
      <c r="A212" s="41">
        <v>1698.75</v>
      </c>
      <c r="B212" s="42">
        <v>159.35000600000001</v>
      </c>
      <c r="C212" s="48">
        <f t="shared" si="15"/>
        <v>0.91424035009663518</v>
      </c>
      <c r="D212" s="48">
        <f t="shared" si="18"/>
        <v>3.715532164899915E-3</v>
      </c>
      <c r="E212" s="48">
        <f t="shared" si="16"/>
        <v>8.5759649903364779E-2</v>
      </c>
      <c r="F212" s="48">
        <f t="shared" si="19"/>
        <v>-2.5709911820998122E-2</v>
      </c>
      <c r="G212" s="51">
        <f t="shared" si="17"/>
        <v>1.1920163904182287E-3</v>
      </c>
      <c r="H212" s="48"/>
      <c r="I212" s="48"/>
      <c r="J212" s="48"/>
      <c r="K212" s="48"/>
      <c r="L212" s="48"/>
      <c r="M212" s="48"/>
      <c r="N212" s="48"/>
      <c r="O212" s="48"/>
      <c r="P212" s="48"/>
      <c r="Q212" s="48"/>
      <c r="R212" s="48"/>
      <c r="S212" s="48"/>
      <c r="T212" s="48"/>
      <c r="U212" s="48"/>
      <c r="V212" s="48"/>
      <c r="W212" s="48"/>
      <c r="X212" s="48"/>
      <c r="Y212" s="48"/>
    </row>
    <row r="213" spans="1:25" ht="18" thickBot="1" x14ac:dyDescent="0.35">
      <c r="A213" s="41">
        <v>1681.9499510000001</v>
      </c>
      <c r="B213" s="42">
        <v>160.300003</v>
      </c>
      <c r="C213" s="48">
        <f t="shared" si="15"/>
        <v>0.91298683294742533</v>
      </c>
      <c r="D213" s="48">
        <f t="shared" si="18"/>
        <v>-9.9388810232062027E-3</v>
      </c>
      <c r="E213" s="48">
        <f t="shared" si="16"/>
        <v>8.7013167052574669E-2</v>
      </c>
      <c r="F213" s="48">
        <f t="shared" si="19"/>
        <v>5.9439998141067787E-3</v>
      </c>
      <c r="G213" s="51">
        <f t="shared" si="17"/>
        <v>-8.5568612596329512E-3</v>
      </c>
      <c r="H213" s="48"/>
      <c r="I213" s="48"/>
      <c r="J213" s="48"/>
      <c r="K213" s="48"/>
      <c r="L213" s="48"/>
      <c r="M213" s="48"/>
      <c r="N213" s="48"/>
      <c r="O213" s="48"/>
      <c r="P213" s="48"/>
      <c r="Q213" s="48"/>
      <c r="R213" s="48"/>
      <c r="S213" s="48"/>
      <c r="T213" s="48"/>
      <c r="U213" s="48"/>
      <c r="V213" s="48"/>
      <c r="W213" s="48"/>
      <c r="X213" s="48"/>
      <c r="Y213" s="48"/>
    </row>
    <row r="214" spans="1:25" ht="18" thickBot="1" x14ac:dyDescent="0.35">
      <c r="A214" s="41">
        <v>1708</v>
      </c>
      <c r="B214" s="42">
        <v>158.35000600000001</v>
      </c>
      <c r="C214" s="48">
        <f t="shared" si="15"/>
        <v>0.91515524660919356</v>
      </c>
      <c r="D214" s="48">
        <f t="shared" si="18"/>
        <v>1.5369289906367795E-2</v>
      </c>
      <c r="E214" s="48">
        <f t="shared" si="16"/>
        <v>8.4844753390806368E-2</v>
      </c>
      <c r="F214" s="48">
        <f t="shared" si="19"/>
        <v>-1.2239267455020133E-2</v>
      </c>
      <c r="G214" s="51">
        <f t="shared" si="17"/>
        <v>1.3026848665564902E-2</v>
      </c>
      <c r="H214" s="48"/>
      <c r="I214" s="48"/>
      <c r="J214" s="48"/>
      <c r="K214" s="48"/>
      <c r="L214" s="48"/>
      <c r="M214" s="48"/>
      <c r="N214" s="48"/>
      <c r="O214" s="48"/>
      <c r="P214" s="48"/>
      <c r="Q214" s="48"/>
      <c r="R214" s="48"/>
      <c r="S214" s="48"/>
      <c r="T214" s="48"/>
      <c r="U214" s="48"/>
      <c r="V214" s="48"/>
      <c r="W214" s="48"/>
      <c r="X214" s="48"/>
      <c r="Y214" s="48"/>
    </row>
    <row r="215" spans="1:25" ht="18" thickBot="1" x14ac:dyDescent="0.35">
      <c r="A215" s="41">
        <v>1690</v>
      </c>
      <c r="B215" s="42">
        <v>162.949997</v>
      </c>
      <c r="C215" s="48">
        <f t="shared" si="15"/>
        <v>0.91205915040134788</v>
      </c>
      <c r="D215" s="48">
        <f t="shared" si="18"/>
        <v>-1.0594566431396028E-2</v>
      </c>
      <c r="E215" s="48">
        <f t="shared" si="16"/>
        <v>8.7940849598652171E-2</v>
      </c>
      <c r="F215" s="48">
        <f t="shared" si="19"/>
        <v>2.8635575997618398E-2</v>
      </c>
      <c r="G215" s="51">
        <f t="shared" si="17"/>
        <v>-7.1446343763123688E-3</v>
      </c>
      <c r="H215" s="48"/>
      <c r="I215" s="48"/>
      <c r="J215" s="48"/>
      <c r="K215" s="48"/>
      <c r="L215" s="48"/>
      <c r="M215" s="48"/>
      <c r="N215" s="48"/>
      <c r="O215" s="48"/>
      <c r="P215" s="48"/>
      <c r="Q215" s="48"/>
      <c r="R215" s="48"/>
      <c r="S215" s="48"/>
      <c r="T215" s="48"/>
      <c r="U215" s="48"/>
      <c r="V215" s="48"/>
      <c r="W215" s="48"/>
      <c r="X215" s="48"/>
      <c r="Y215" s="48"/>
    </row>
    <row r="216" spans="1:25" ht="18" thickBot="1" x14ac:dyDescent="0.35">
      <c r="A216" s="41">
        <v>1673.849976</v>
      </c>
      <c r="B216" s="42">
        <v>163.949997</v>
      </c>
      <c r="C216" s="48">
        <f t="shared" si="15"/>
        <v>0.91079007541154211</v>
      </c>
      <c r="D216" s="48">
        <f t="shared" si="18"/>
        <v>-9.6021809555016779E-3</v>
      </c>
      <c r="E216" s="48">
        <f t="shared" si="16"/>
        <v>8.9209924588457917E-2</v>
      </c>
      <c r="F216" s="48">
        <f t="shared" si="19"/>
        <v>6.1180981193804827E-3</v>
      </c>
      <c r="G216" s="51">
        <f t="shared" si="17"/>
        <v>-8.1997760447219282E-3</v>
      </c>
      <c r="H216" s="48"/>
      <c r="I216" s="48"/>
      <c r="J216" s="48"/>
      <c r="K216" s="48"/>
      <c r="L216" s="48"/>
      <c r="M216" s="48"/>
      <c r="N216" s="48"/>
      <c r="O216" s="48"/>
      <c r="P216" s="48"/>
      <c r="Q216" s="48"/>
      <c r="R216" s="48"/>
      <c r="S216" s="48"/>
      <c r="T216" s="48"/>
      <c r="U216" s="48"/>
      <c r="V216" s="48"/>
      <c r="W216" s="48"/>
      <c r="X216" s="48"/>
      <c r="Y216" s="48"/>
    </row>
    <row r="217" spans="1:25" ht="18" thickBot="1" x14ac:dyDescent="0.35">
      <c r="A217" s="41">
        <v>1665.0500489999999</v>
      </c>
      <c r="B217" s="42">
        <v>163.60000600000001</v>
      </c>
      <c r="C217" s="48">
        <f t="shared" si="15"/>
        <v>0.91053509360488327</v>
      </c>
      <c r="D217" s="48">
        <f t="shared" si="18"/>
        <v>-5.2711655393903158E-3</v>
      </c>
      <c r="E217" s="48">
        <f t="shared" si="16"/>
        <v>8.94649063951167E-2</v>
      </c>
      <c r="F217" s="48">
        <f t="shared" si="19"/>
        <v>-2.1370241489327736E-3</v>
      </c>
      <c r="G217" s="51">
        <f t="shared" si="17"/>
        <v>-4.9907698732639706E-3</v>
      </c>
      <c r="H217" s="48"/>
      <c r="I217" s="48"/>
      <c r="J217" s="48"/>
      <c r="K217" s="48"/>
      <c r="L217" s="48"/>
      <c r="M217" s="48"/>
      <c r="N217" s="48"/>
      <c r="O217" s="48"/>
      <c r="P217" s="48"/>
      <c r="Q217" s="48"/>
      <c r="R217" s="48"/>
      <c r="S217" s="48"/>
      <c r="T217" s="48"/>
      <c r="U217" s="48"/>
      <c r="V217" s="48"/>
      <c r="W217" s="48"/>
      <c r="X217" s="48"/>
      <c r="Y217" s="48"/>
    </row>
    <row r="218" spans="1:25" ht="18" thickBot="1" x14ac:dyDescent="0.35">
      <c r="A218" s="41">
        <v>1650</v>
      </c>
      <c r="B218" s="42">
        <v>156.85000600000001</v>
      </c>
      <c r="C218" s="48">
        <f t="shared" si="15"/>
        <v>0.91319146277823349</v>
      </c>
      <c r="D218" s="48">
        <f t="shared" si="18"/>
        <v>-9.079894527600876E-3</v>
      </c>
      <c r="E218" s="48">
        <f t="shared" si="16"/>
        <v>8.6808537221766485E-2</v>
      </c>
      <c r="F218" s="48">
        <f t="shared" si="19"/>
        <v>-4.2134487953668164E-2</v>
      </c>
      <c r="G218" s="51">
        <f t="shared" si="17"/>
        <v>-1.1949315431377996E-2</v>
      </c>
      <c r="H218" s="48"/>
      <c r="I218" s="48"/>
      <c r="J218" s="48"/>
      <c r="K218" s="48"/>
      <c r="L218" s="48"/>
      <c r="M218" s="48"/>
      <c r="N218" s="48"/>
      <c r="O218" s="48"/>
      <c r="P218" s="48"/>
      <c r="Q218" s="48"/>
      <c r="R218" s="48"/>
      <c r="S218" s="48"/>
      <c r="T218" s="48"/>
      <c r="U218" s="48"/>
      <c r="V218" s="48"/>
      <c r="W218" s="48"/>
      <c r="X218" s="48"/>
      <c r="Y218" s="48"/>
    </row>
    <row r="219" spans="1:25" ht="18" thickBot="1" x14ac:dyDescent="0.35">
      <c r="A219" s="41">
        <v>1602</v>
      </c>
      <c r="B219" s="42">
        <v>151.85000600000001</v>
      </c>
      <c r="C219" s="48">
        <f t="shared" si="15"/>
        <v>0.91341904639478044</v>
      </c>
      <c r="D219" s="48">
        <f t="shared" si="18"/>
        <v>-2.9522439266321726E-2</v>
      </c>
      <c r="E219" s="48">
        <f t="shared" si="16"/>
        <v>8.6580953605219529E-2</v>
      </c>
      <c r="F219" s="48">
        <f t="shared" si="19"/>
        <v>-3.2396741885360555E-2</v>
      </c>
      <c r="G219" s="51">
        <f t="shared" si="17"/>
        <v>-2.9771299128028086E-2</v>
      </c>
      <c r="H219" s="48"/>
      <c r="I219" s="48"/>
      <c r="J219" s="48"/>
      <c r="K219" s="48"/>
      <c r="L219" s="48"/>
      <c r="M219" s="48"/>
      <c r="N219" s="48"/>
      <c r="O219" s="48"/>
      <c r="P219" s="48"/>
      <c r="Q219" s="48"/>
      <c r="R219" s="48"/>
      <c r="S219" s="48"/>
      <c r="T219" s="48"/>
      <c r="U219" s="48"/>
      <c r="V219" s="48"/>
      <c r="W219" s="48"/>
      <c r="X219" s="48"/>
      <c r="Y219" s="48"/>
    </row>
    <row r="220" spans="1:25" ht="18" thickBot="1" x14ac:dyDescent="0.35">
      <c r="A220" s="41">
        <v>1611</v>
      </c>
      <c r="B220" s="42">
        <v>153.60000600000001</v>
      </c>
      <c r="C220" s="48">
        <f t="shared" si="15"/>
        <v>0.91295477418240467</v>
      </c>
      <c r="D220" s="48">
        <f t="shared" si="18"/>
        <v>5.6022555486697516E-3</v>
      </c>
      <c r="E220" s="48">
        <f t="shared" si="16"/>
        <v>8.7045225817595287E-2</v>
      </c>
      <c r="F220" s="48">
        <f t="shared" si="19"/>
        <v>1.1458628771637119E-2</v>
      </c>
      <c r="G220" s="51">
        <f t="shared" si="17"/>
        <v>6.1120248783350642E-3</v>
      </c>
      <c r="H220" s="48"/>
      <c r="I220" s="48"/>
      <c r="J220" s="48"/>
      <c r="K220" s="48"/>
      <c r="L220" s="48"/>
      <c r="M220" s="48"/>
      <c r="N220" s="48"/>
      <c r="O220" s="48"/>
      <c r="P220" s="48"/>
      <c r="Q220" s="48"/>
      <c r="R220" s="48"/>
      <c r="S220" s="48"/>
      <c r="T220" s="48"/>
      <c r="U220" s="48"/>
      <c r="V220" s="48"/>
      <c r="W220" s="48"/>
      <c r="X220" s="48"/>
      <c r="Y220" s="48"/>
    </row>
    <row r="221" spans="1:25" ht="18" thickBot="1" x14ac:dyDescent="0.35">
      <c r="A221" s="41">
        <v>1622</v>
      </c>
      <c r="B221" s="42">
        <v>154.800003</v>
      </c>
      <c r="C221" s="48">
        <f t="shared" si="15"/>
        <v>0.91287708085398955</v>
      </c>
      <c r="D221" s="48">
        <f t="shared" si="18"/>
        <v>6.8048514983837897E-3</v>
      </c>
      <c r="E221" s="48">
        <f t="shared" si="16"/>
        <v>8.7122919146010377E-2</v>
      </c>
      <c r="F221" s="48">
        <f t="shared" si="19"/>
        <v>7.7821207594005442E-3</v>
      </c>
      <c r="G221" s="51">
        <f t="shared" si="17"/>
        <v>6.8899940491952329E-3</v>
      </c>
      <c r="H221" s="48"/>
      <c r="I221" s="48"/>
      <c r="J221" s="48"/>
      <c r="K221" s="48"/>
      <c r="L221" s="48"/>
      <c r="M221" s="48"/>
      <c r="N221" s="48"/>
      <c r="O221" s="48"/>
      <c r="P221" s="48"/>
      <c r="Q221" s="48"/>
      <c r="R221" s="48"/>
      <c r="S221" s="48"/>
      <c r="T221" s="48"/>
      <c r="U221" s="48"/>
      <c r="V221" s="48"/>
      <c r="W221" s="48"/>
      <c r="X221" s="48"/>
      <c r="Y221" s="48"/>
    </row>
    <row r="222" spans="1:25" ht="18" thickBot="1" x14ac:dyDescent="0.35">
      <c r="A222" s="41">
        <v>1609.900024</v>
      </c>
      <c r="B222" s="42">
        <v>154.199997</v>
      </c>
      <c r="C222" s="48">
        <f t="shared" si="15"/>
        <v>0.91258999197075574</v>
      </c>
      <c r="D222" s="48">
        <f t="shared" si="18"/>
        <v>-7.4878755193513872E-3</v>
      </c>
      <c r="E222" s="48">
        <f t="shared" si="16"/>
        <v>8.7410008029244271E-2</v>
      </c>
      <c r="F222" s="48">
        <f t="shared" si="19"/>
        <v>-3.8835388614955639E-3</v>
      </c>
      <c r="G222" s="51">
        <f t="shared" si="17"/>
        <v>-7.1728204231481102E-3</v>
      </c>
      <c r="H222" s="48"/>
      <c r="I222" s="48"/>
      <c r="J222" s="48"/>
      <c r="K222" s="48"/>
      <c r="L222" s="48"/>
      <c r="M222" s="48"/>
      <c r="N222" s="48"/>
      <c r="O222" s="48"/>
      <c r="P222" s="48"/>
      <c r="Q222" s="48"/>
      <c r="R222" s="48"/>
      <c r="S222" s="48"/>
      <c r="T222" s="48"/>
      <c r="U222" s="48"/>
      <c r="V222" s="48"/>
      <c r="W222" s="48"/>
      <c r="X222" s="48"/>
      <c r="Y222" s="48"/>
    </row>
    <row r="223" spans="1:25" ht="18" thickBot="1" x14ac:dyDescent="0.35">
      <c r="A223" s="41">
        <v>1597.849976</v>
      </c>
      <c r="B223" s="42">
        <v>152.85000600000001</v>
      </c>
      <c r="C223" s="48">
        <f t="shared" si="15"/>
        <v>0.91269206170586448</v>
      </c>
      <c r="D223" s="48">
        <f t="shared" si="18"/>
        <v>-7.5131195899519384E-3</v>
      </c>
      <c r="E223" s="48">
        <f t="shared" si="16"/>
        <v>8.7307938294135426E-2</v>
      </c>
      <c r="F223" s="48">
        <f t="shared" si="19"/>
        <v>-8.79335408296247E-3</v>
      </c>
      <c r="G223" s="51">
        <f t="shared" si="17"/>
        <v>-7.6248942240697256E-3</v>
      </c>
      <c r="H223" s="48"/>
      <c r="I223" s="48"/>
      <c r="J223" s="48"/>
      <c r="K223" s="48"/>
      <c r="L223" s="48"/>
      <c r="M223" s="48"/>
      <c r="N223" s="48"/>
      <c r="O223" s="48"/>
      <c r="P223" s="48"/>
      <c r="Q223" s="48"/>
      <c r="R223" s="48"/>
      <c r="S223" s="48"/>
      <c r="T223" s="48"/>
      <c r="U223" s="48"/>
      <c r="V223" s="48"/>
      <c r="W223" s="48"/>
      <c r="X223" s="48"/>
      <c r="Y223" s="48"/>
    </row>
    <row r="224" spans="1:25" ht="18" thickBot="1" x14ac:dyDescent="0.35">
      <c r="A224" s="41">
        <v>1604.6999510000001</v>
      </c>
      <c r="B224" s="42">
        <v>155.550003</v>
      </c>
      <c r="C224" s="48">
        <f t="shared" si="15"/>
        <v>0.91163186645934713</v>
      </c>
      <c r="D224" s="48">
        <f t="shared" si="18"/>
        <v>4.2778321039562131E-3</v>
      </c>
      <c r="E224" s="48">
        <f t="shared" si="16"/>
        <v>8.836813354065283E-2</v>
      </c>
      <c r="F224" s="48">
        <f t="shared" si="19"/>
        <v>1.7510155039035444E-2</v>
      </c>
      <c r="G224" s="51">
        <f t="shared" si="17"/>
        <v>5.4471477841363377E-3</v>
      </c>
      <c r="H224" s="48"/>
      <c r="I224" s="48"/>
      <c r="J224" s="48"/>
      <c r="K224" s="48"/>
      <c r="L224" s="48"/>
      <c r="M224" s="48"/>
      <c r="N224" s="48"/>
      <c r="O224" s="48"/>
      <c r="P224" s="48"/>
      <c r="Q224" s="48"/>
      <c r="R224" s="48"/>
      <c r="S224" s="48"/>
      <c r="T224" s="48"/>
      <c r="U224" s="48"/>
      <c r="V224" s="48"/>
      <c r="W224" s="48"/>
      <c r="X224" s="48"/>
      <c r="Y224" s="48"/>
    </row>
    <row r="225" spans="1:25" ht="18" thickBot="1" x14ac:dyDescent="0.35">
      <c r="A225" s="41">
        <v>1594.599976</v>
      </c>
      <c r="B225" s="42">
        <v>158.14999399999999</v>
      </c>
      <c r="C225" s="48">
        <f t="shared" si="15"/>
        <v>0.90977036274032863</v>
      </c>
      <c r="D225" s="48">
        <f t="shared" si="18"/>
        <v>-6.3138866524126702E-3</v>
      </c>
      <c r="E225" s="48">
        <f t="shared" si="16"/>
        <v>9.0229637259671439E-2</v>
      </c>
      <c r="F225" s="48">
        <f t="shared" si="19"/>
        <v>1.6576669182942289E-2</v>
      </c>
      <c r="G225" s="51">
        <f t="shared" si="17"/>
        <v>-4.2484801027163378E-3</v>
      </c>
      <c r="H225" s="48"/>
      <c r="I225" s="48"/>
      <c r="J225" s="48"/>
      <c r="K225" s="48"/>
      <c r="L225" s="48"/>
      <c r="M225" s="48"/>
      <c r="N225" s="48"/>
      <c r="O225" s="48"/>
      <c r="P225" s="48"/>
      <c r="Q225" s="48"/>
      <c r="R225" s="48"/>
      <c r="S225" s="48"/>
      <c r="T225" s="48"/>
      <c r="U225" s="48"/>
      <c r="V225" s="48"/>
      <c r="W225" s="48"/>
      <c r="X225" s="48"/>
      <c r="Y225" s="48"/>
    </row>
    <row r="226" spans="1:25" ht="18" thickBot="1" x14ac:dyDescent="0.35">
      <c r="A226" s="41">
        <v>1569</v>
      </c>
      <c r="B226" s="42">
        <v>158.699997</v>
      </c>
      <c r="C226" s="48">
        <f t="shared" si="15"/>
        <v>0.90814377653784306</v>
      </c>
      <c r="D226" s="48">
        <f t="shared" si="18"/>
        <v>-1.6184432284565928E-2</v>
      </c>
      <c r="E226" s="48">
        <f t="shared" si="16"/>
        <v>9.1856223462157008E-2</v>
      </c>
      <c r="F226" s="48">
        <f t="shared" si="19"/>
        <v>3.471696815780335E-3</v>
      </c>
      <c r="G226" s="51">
        <f t="shared" si="17"/>
        <v>-1.4378894497523517E-2</v>
      </c>
      <c r="H226" s="48"/>
      <c r="I226" s="48"/>
      <c r="J226" s="48"/>
      <c r="K226" s="48"/>
      <c r="L226" s="48"/>
      <c r="M226" s="48"/>
      <c r="N226" s="48"/>
      <c r="O226" s="48"/>
      <c r="P226" s="48"/>
      <c r="Q226" s="48"/>
      <c r="R226" s="48"/>
      <c r="S226" s="48"/>
      <c r="T226" s="48"/>
      <c r="U226" s="48"/>
      <c r="V226" s="48"/>
      <c r="W226" s="48"/>
      <c r="X226" s="48"/>
      <c r="Y226" s="48"/>
    </row>
    <row r="227" spans="1:25" ht="18" thickBot="1" x14ac:dyDescent="0.35">
      <c r="A227" s="41">
        <v>1554.900024</v>
      </c>
      <c r="B227" s="42">
        <v>156.85000600000001</v>
      </c>
      <c r="C227" s="48">
        <f t="shared" si="15"/>
        <v>0.90836862669720531</v>
      </c>
      <c r="D227" s="48">
        <f t="shared" si="18"/>
        <v>-9.0272234341859364E-3</v>
      </c>
      <c r="E227" s="48">
        <f t="shared" si="16"/>
        <v>9.163137330279468E-2</v>
      </c>
      <c r="F227" s="48">
        <f t="shared" si="19"/>
        <v>-1.1725635738976945E-2</v>
      </c>
      <c r="G227" s="51">
        <f t="shared" si="17"/>
        <v>-9.2744826594110957E-3</v>
      </c>
      <c r="H227" s="48"/>
      <c r="I227" s="48"/>
      <c r="J227" s="48"/>
      <c r="K227" s="48"/>
      <c r="L227" s="48"/>
      <c r="M227" s="48"/>
      <c r="N227" s="48"/>
      <c r="O227" s="48"/>
      <c r="P227" s="48"/>
      <c r="Q227" s="48"/>
      <c r="R227" s="48"/>
      <c r="S227" s="48"/>
      <c r="T227" s="48"/>
      <c r="U227" s="48"/>
      <c r="V227" s="48"/>
      <c r="W227" s="48"/>
      <c r="X227" s="48"/>
      <c r="Y227" s="48"/>
    </row>
    <row r="228" spans="1:25" ht="18" thickBot="1" x14ac:dyDescent="0.35">
      <c r="A228" s="41">
        <v>1559.0500489999999</v>
      </c>
      <c r="B228" s="42">
        <v>155.60000600000001</v>
      </c>
      <c r="C228" s="48">
        <f t="shared" si="15"/>
        <v>0.90925261656379197</v>
      </c>
      <c r="D228" s="48">
        <f t="shared" si="18"/>
        <v>2.6654425149586344E-3</v>
      </c>
      <c r="E228" s="48">
        <f t="shared" si="16"/>
        <v>9.0747383436207918E-2</v>
      </c>
      <c r="F228" s="48">
        <f t="shared" si="19"/>
        <v>-8.0013225850926479E-3</v>
      </c>
      <c r="G228" s="51">
        <f t="shared" si="17"/>
        <v>1.6974614924003197E-3</v>
      </c>
      <c r="H228" s="48"/>
      <c r="I228" s="48"/>
      <c r="J228" s="48"/>
      <c r="K228" s="48"/>
      <c r="L228" s="48"/>
      <c r="M228" s="48"/>
      <c r="N228" s="48"/>
      <c r="O228" s="48"/>
      <c r="P228" s="48"/>
      <c r="Q228" s="48"/>
      <c r="R228" s="48"/>
      <c r="S228" s="48"/>
      <c r="T228" s="48"/>
      <c r="U228" s="48"/>
      <c r="V228" s="48"/>
      <c r="W228" s="48"/>
      <c r="X228" s="48"/>
      <c r="Y228" s="48"/>
    </row>
    <row r="229" spans="1:25" ht="18" thickBot="1" x14ac:dyDescent="0.35">
      <c r="A229" s="41">
        <v>1571.849976</v>
      </c>
      <c r="B229" s="42">
        <v>162.25</v>
      </c>
      <c r="C229" s="48">
        <f t="shared" si="15"/>
        <v>0.90643561372150094</v>
      </c>
      <c r="D229" s="48">
        <f t="shared" si="18"/>
        <v>8.176561506622472E-3</v>
      </c>
      <c r="E229" s="48">
        <f t="shared" si="16"/>
        <v>9.3564386278499084E-2</v>
      </c>
      <c r="F229" s="48">
        <f t="shared" si="19"/>
        <v>4.1849705279497537E-2</v>
      </c>
      <c r="G229" s="51">
        <f t="shared" si="17"/>
        <v>1.1327168537799191E-2</v>
      </c>
      <c r="H229" s="48"/>
      <c r="I229" s="48"/>
      <c r="J229" s="48"/>
      <c r="K229" s="48"/>
      <c r="L229" s="48"/>
      <c r="M229" s="48"/>
      <c r="N229" s="48"/>
      <c r="O229" s="48"/>
      <c r="P229" s="48"/>
      <c r="Q229" s="48"/>
      <c r="R229" s="48"/>
      <c r="S229" s="48"/>
      <c r="T229" s="48"/>
      <c r="U229" s="48"/>
      <c r="V229" s="48"/>
      <c r="W229" s="48"/>
      <c r="X229" s="48"/>
      <c r="Y229" s="48"/>
    </row>
    <row r="230" spans="1:25" ht="18" thickBot="1" x14ac:dyDescent="0.35">
      <c r="A230" s="41">
        <v>1557.1999510000001</v>
      </c>
      <c r="B230" s="42">
        <v>159.699997</v>
      </c>
      <c r="C230" s="48">
        <f t="shared" si="15"/>
        <v>0.90698351573367286</v>
      </c>
      <c r="D230" s="48">
        <f t="shared" si="18"/>
        <v>-9.363949050862682E-3</v>
      </c>
      <c r="E230" s="48">
        <f t="shared" si="16"/>
        <v>9.3016484266327207E-2</v>
      </c>
      <c r="F230" s="48">
        <f t="shared" si="19"/>
        <v>-1.5841319148455171E-2</v>
      </c>
      <c r="G230" s="51">
        <f t="shared" si="17"/>
        <v>-9.966451244632574E-3</v>
      </c>
      <c r="H230" s="48"/>
      <c r="I230" s="48"/>
      <c r="J230" s="48"/>
      <c r="K230" s="48"/>
      <c r="L230" s="48"/>
      <c r="M230" s="48"/>
      <c r="N230" s="48"/>
      <c r="O230" s="48"/>
      <c r="P230" s="48"/>
      <c r="Q230" s="48"/>
      <c r="R230" s="48"/>
      <c r="S230" s="48"/>
      <c r="T230" s="48"/>
      <c r="U230" s="48"/>
      <c r="V230" s="48"/>
      <c r="W230" s="48"/>
      <c r="X230" s="48"/>
      <c r="Y230" s="48"/>
    </row>
    <row r="231" spans="1:25" ht="18" thickBot="1" x14ac:dyDescent="0.35">
      <c r="A231" s="41">
        <v>1544</v>
      </c>
      <c r="B231" s="42">
        <v>159.25</v>
      </c>
      <c r="C231" s="48">
        <f t="shared" si="15"/>
        <v>0.90650227506238079</v>
      </c>
      <c r="D231" s="48">
        <f t="shared" si="18"/>
        <v>-8.5128536848435559E-3</v>
      </c>
      <c r="E231" s="48">
        <f t="shared" si="16"/>
        <v>9.349772493761925E-2</v>
      </c>
      <c r="F231" s="48">
        <f t="shared" si="19"/>
        <v>-2.8217419834714774E-3</v>
      </c>
      <c r="G231" s="51">
        <f t="shared" si="17"/>
        <v>-7.9807476883994033E-3</v>
      </c>
      <c r="H231" s="48"/>
      <c r="I231" s="48"/>
      <c r="J231" s="48"/>
      <c r="K231" s="48"/>
      <c r="L231" s="48"/>
      <c r="M231" s="48"/>
      <c r="N231" s="48"/>
      <c r="O231" s="48"/>
      <c r="P231" s="48"/>
      <c r="Q231" s="48"/>
      <c r="R231" s="48"/>
      <c r="S231" s="48"/>
      <c r="T231" s="48"/>
      <c r="U231" s="48"/>
      <c r="V231" s="48"/>
      <c r="W231" s="48"/>
      <c r="X231" s="48"/>
      <c r="Y231" s="48"/>
    </row>
    <row r="232" spans="1:25" ht="18" thickBot="1" x14ac:dyDescent="0.35">
      <c r="A232" s="41">
        <v>1543.5</v>
      </c>
      <c r="B232" s="42">
        <v>157</v>
      </c>
      <c r="C232" s="48">
        <f t="shared" si="15"/>
        <v>0.90767421346662747</v>
      </c>
      <c r="D232" s="48">
        <f t="shared" si="18"/>
        <v>-3.2388664250749259E-4</v>
      </c>
      <c r="E232" s="48">
        <f t="shared" si="16"/>
        <v>9.2325786533372534E-2</v>
      </c>
      <c r="F232" s="48">
        <f t="shared" si="19"/>
        <v>-1.4229489103964651E-2</v>
      </c>
      <c r="G232" s="51">
        <f t="shared" si="17"/>
        <v>-1.6077323269819256E-3</v>
      </c>
      <c r="H232" s="48"/>
      <c r="I232" s="48"/>
      <c r="J232" s="48"/>
      <c r="K232" s="48"/>
      <c r="L232" s="48"/>
      <c r="M232" s="48"/>
      <c r="N232" s="48"/>
      <c r="O232" s="48"/>
      <c r="P232" s="48"/>
      <c r="Q232" s="48"/>
      <c r="R232" s="48"/>
      <c r="S232" s="48"/>
      <c r="T232" s="48"/>
      <c r="U232" s="48"/>
      <c r="V232" s="48"/>
      <c r="W232" s="48"/>
      <c r="X232" s="48"/>
      <c r="Y232" s="48"/>
    </row>
    <row r="233" spans="1:25" ht="18" thickBot="1" x14ac:dyDescent="0.35">
      <c r="A233" s="41">
        <v>1552.6999510000001</v>
      </c>
      <c r="B233" s="42">
        <v>153.699997</v>
      </c>
      <c r="C233" s="48">
        <f t="shared" si="15"/>
        <v>0.90992733140894355</v>
      </c>
      <c r="D233" s="48">
        <f t="shared" si="18"/>
        <v>5.9427544869783307E-3</v>
      </c>
      <c r="E233" s="48">
        <f t="shared" si="16"/>
        <v>9.0072668591056476E-2</v>
      </c>
      <c r="F233" s="48">
        <f t="shared" si="19"/>
        <v>-2.1243174322300717E-2</v>
      </c>
      <c r="G233" s="51">
        <f t="shared" si="17"/>
        <v>3.4940453310000844E-3</v>
      </c>
      <c r="H233" s="48"/>
      <c r="I233" s="48"/>
      <c r="J233" s="48"/>
      <c r="K233" s="48"/>
      <c r="L233" s="48"/>
      <c r="M233" s="48"/>
      <c r="N233" s="48"/>
      <c r="O233" s="48"/>
      <c r="P233" s="48"/>
      <c r="Q233" s="48"/>
      <c r="R233" s="48"/>
      <c r="S233" s="48"/>
      <c r="T233" s="48"/>
      <c r="U233" s="48"/>
      <c r="V233" s="48"/>
      <c r="W233" s="48"/>
      <c r="X233" s="48"/>
      <c r="Y233" s="48"/>
    </row>
    <row r="234" spans="1:25" ht="18" thickBot="1" x14ac:dyDescent="0.35">
      <c r="A234" s="41">
        <v>1527.8000489999999</v>
      </c>
      <c r="B234" s="42">
        <v>147.699997</v>
      </c>
      <c r="C234" s="48">
        <f t="shared" si="15"/>
        <v>0.91184721399882318</v>
      </c>
      <c r="D234" s="48">
        <f t="shared" si="18"/>
        <v>-1.6166495249672747E-2</v>
      </c>
      <c r="E234" s="48">
        <f t="shared" si="16"/>
        <v>8.8152786001176875E-2</v>
      </c>
      <c r="F234" s="48">
        <f t="shared" si="19"/>
        <v>-3.9819461800115571E-2</v>
      </c>
      <c r="G234" s="51">
        <f t="shared" si="17"/>
        <v>-1.825157014828693E-2</v>
      </c>
      <c r="H234" s="48"/>
      <c r="I234" s="48"/>
      <c r="J234" s="48"/>
      <c r="K234" s="48"/>
      <c r="L234" s="48"/>
      <c r="M234" s="48"/>
      <c r="N234" s="48"/>
      <c r="O234" s="48"/>
      <c r="P234" s="48"/>
      <c r="Q234" s="48"/>
      <c r="R234" s="48"/>
      <c r="S234" s="48"/>
      <c r="T234" s="48"/>
      <c r="U234" s="48"/>
      <c r="V234" s="48"/>
      <c r="W234" s="48"/>
      <c r="X234" s="48"/>
      <c r="Y234" s="48"/>
    </row>
    <row r="235" spans="1:25" ht="18" thickBot="1" x14ac:dyDescent="0.35">
      <c r="A235" s="41">
        <v>1536.349976</v>
      </c>
      <c r="B235" s="42">
        <v>155.85000600000001</v>
      </c>
      <c r="C235" s="48">
        <f t="shared" si="15"/>
        <v>0.90790095280830696</v>
      </c>
      <c r="D235" s="48">
        <f t="shared" si="18"/>
        <v>5.5806335327996757E-3</v>
      </c>
      <c r="E235" s="48">
        <f t="shared" si="16"/>
        <v>9.209904719169297E-2</v>
      </c>
      <c r="F235" s="48">
        <f t="shared" si="19"/>
        <v>5.3710875486009856E-2</v>
      </c>
      <c r="G235" s="51">
        <f t="shared" si="17"/>
        <v>1.0013382957795979E-2</v>
      </c>
      <c r="H235" s="48"/>
      <c r="I235" s="48"/>
      <c r="J235" s="48"/>
      <c r="K235" s="48"/>
      <c r="L235" s="48"/>
      <c r="M235" s="48"/>
      <c r="N235" s="48"/>
      <c r="O235" s="48"/>
      <c r="P235" s="48"/>
      <c r="Q235" s="48"/>
      <c r="R235" s="48"/>
      <c r="S235" s="48"/>
      <c r="T235" s="48"/>
      <c r="U235" s="48"/>
      <c r="V235" s="48"/>
      <c r="W235" s="48"/>
      <c r="X235" s="48"/>
      <c r="Y235" s="48"/>
    </row>
    <row r="236" spans="1:25" ht="18" thickBot="1" x14ac:dyDescent="0.35">
      <c r="A236" s="41">
        <v>1533.3000489999999</v>
      </c>
      <c r="B236" s="42">
        <v>156</v>
      </c>
      <c r="C236" s="48">
        <f t="shared" si="15"/>
        <v>0.9076540605723975</v>
      </c>
      <c r="D236" s="48">
        <f t="shared" si="18"/>
        <v>-1.9871503127596698E-3</v>
      </c>
      <c r="E236" s="48">
        <f t="shared" si="16"/>
        <v>9.2345939427602539E-2</v>
      </c>
      <c r="F236" s="48">
        <f t="shared" si="19"/>
        <v>9.6196253763530955E-4</v>
      </c>
      <c r="G236" s="51">
        <f t="shared" si="17"/>
        <v>-1.7148117161119307E-3</v>
      </c>
      <c r="H236" s="48"/>
      <c r="I236" s="48"/>
      <c r="J236" s="48"/>
      <c r="K236" s="48"/>
      <c r="L236" s="48"/>
      <c r="M236" s="48"/>
      <c r="N236" s="48"/>
      <c r="O236" s="48"/>
      <c r="P236" s="48"/>
      <c r="Q236" s="48"/>
      <c r="R236" s="48"/>
      <c r="S236" s="48"/>
      <c r="T236" s="48"/>
      <c r="U236" s="48"/>
      <c r="V236" s="48"/>
      <c r="W236" s="48"/>
      <c r="X236" s="48"/>
      <c r="Y236" s="48"/>
    </row>
    <row r="237" spans="1:25" ht="18" thickBot="1" x14ac:dyDescent="0.35">
      <c r="A237" s="41">
        <v>1506.6999510000001</v>
      </c>
      <c r="B237" s="42">
        <v>152.25</v>
      </c>
      <c r="C237" s="48">
        <f t="shared" si="15"/>
        <v>0.90822507941952979</v>
      </c>
      <c r="D237" s="48">
        <f t="shared" si="18"/>
        <v>-1.7500511113721647E-2</v>
      </c>
      <c r="E237" s="48">
        <f t="shared" si="16"/>
        <v>9.1774920580470237E-2</v>
      </c>
      <c r="F237" s="48">
        <f t="shared" si="19"/>
        <v>-2.4332100659530669E-2</v>
      </c>
      <c r="G237" s="51">
        <f t="shared" si="17"/>
        <v>-1.812747970172664E-2</v>
      </c>
      <c r="H237" s="48"/>
      <c r="I237" s="48"/>
      <c r="J237" s="48"/>
      <c r="K237" s="48"/>
      <c r="L237" s="48"/>
      <c r="M237" s="48"/>
      <c r="N237" s="48"/>
      <c r="O237" s="48"/>
      <c r="P237" s="48"/>
      <c r="Q237" s="48"/>
      <c r="R237" s="48"/>
      <c r="S237" s="48"/>
      <c r="T237" s="48"/>
      <c r="U237" s="48"/>
      <c r="V237" s="48"/>
      <c r="W237" s="48"/>
      <c r="X237" s="48"/>
      <c r="Y237" s="48"/>
    </row>
    <row r="238" spans="1:25" ht="18" thickBot="1" x14ac:dyDescent="0.35">
      <c r="A238" s="41">
        <v>1507.650024</v>
      </c>
      <c r="B238" s="42">
        <v>146.050003</v>
      </c>
      <c r="C238" s="48">
        <f t="shared" si="15"/>
        <v>0.91168289253465673</v>
      </c>
      <c r="D238" s="48">
        <f t="shared" si="18"/>
        <v>6.3036677183464377E-4</v>
      </c>
      <c r="E238" s="48">
        <f t="shared" si="16"/>
        <v>8.8317107465343228E-2</v>
      </c>
      <c r="F238" s="48">
        <f t="shared" si="19"/>
        <v>-4.1574857215346005E-2</v>
      </c>
      <c r="G238" s="51">
        <f t="shared" si="17"/>
        <v>-3.0970765306400716E-3</v>
      </c>
      <c r="H238" s="48"/>
      <c r="I238" s="48"/>
      <c r="J238" s="48"/>
      <c r="K238" s="48"/>
      <c r="L238" s="48"/>
      <c r="M238" s="48"/>
      <c r="N238" s="48"/>
      <c r="O238" s="48"/>
      <c r="P238" s="48"/>
      <c r="Q238" s="48"/>
      <c r="R238" s="48"/>
      <c r="S238" s="48"/>
      <c r="T238" s="48"/>
      <c r="U238" s="48"/>
      <c r="V238" s="48"/>
      <c r="W238" s="48"/>
      <c r="X238" s="48"/>
      <c r="Y238" s="48"/>
    </row>
    <row r="239" spans="1:25" ht="18" thickBot="1" x14ac:dyDescent="0.35">
      <c r="A239" s="41">
        <v>1529</v>
      </c>
      <c r="B239" s="42">
        <v>147.75</v>
      </c>
      <c r="C239" s="48">
        <f t="shared" si="15"/>
        <v>0.91188310720143129</v>
      </c>
      <c r="D239" s="48">
        <f t="shared" si="18"/>
        <v>1.4061763871389894E-2</v>
      </c>
      <c r="E239" s="48">
        <f t="shared" si="16"/>
        <v>8.8116892798568658E-2</v>
      </c>
      <c r="F239" s="48">
        <f t="shared" si="19"/>
        <v>1.1572606911547156E-2</v>
      </c>
      <c r="G239" s="51">
        <f t="shared" si="17"/>
        <v>1.384242709440062E-2</v>
      </c>
      <c r="H239" s="48"/>
      <c r="I239" s="48"/>
      <c r="J239" s="48"/>
      <c r="K239" s="48"/>
      <c r="L239" s="48"/>
      <c r="M239" s="48"/>
      <c r="N239" s="48"/>
      <c r="O239" s="48"/>
      <c r="P239" s="48"/>
      <c r="Q239" s="48"/>
      <c r="R239" s="48"/>
      <c r="S239" s="48"/>
      <c r="T239" s="48"/>
      <c r="U239" s="48"/>
      <c r="V239" s="48"/>
      <c r="W239" s="48"/>
      <c r="X239" s="48"/>
      <c r="Y239" s="48"/>
    </row>
    <row r="240" spans="1:25" ht="18" thickBot="1" x14ac:dyDescent="0.35">
      <c r="A240" s="41">
        <v>1507.0500489999999</v>
      </c>
      <c r="B240" s="42">
        <v>143.64999399999999</v>
      </c>
      <c r="C240" s="48">
        <f t="shared" si="15"/>
        <v>0.91297631898104947</v>
      </c>
      <c r="D240" s="48">
        <f t="shared" si="18"/>
        <v>-1.4459796838778337E-2</v>
      </c>
      <c r="E240" s="48">
        <f t="shared" si="16"/>
        <v>8.7023681018950583E-2</v>
      </c>
      <c r="F240" s="48">
        <f t="shared" si="19"/>
        <v>-2.8141912629096509E-2</v>
      </c>
      <c r="G240" s="51">
        <f t="shared" si="17"/>
        <v>-1.5650464918979333E-2</v>
      </c>
      <c r="H240" s="48"/>
      <c r="I240" s="48"/>
      <c r="J240" s="48"/>
      <c r="K240" s="48"/>
      <c r="L240" s="48"/>
      <c r="M240" s="48"/>
      <c r="N240" s="48"/>
      <c r="O240" s="48"/>
      <c r="P240" s="48"/>
      <c r="Q240" s="48"/>
      <c r="R240" s="48"/>
      <c r="S240" s="48"/>
      <c r="T240" s="48"/>
      <c r="U240" s="48"/>
      <c r="V240" s="48"/>
      <c r="W240" s="48"/>
      <c r="X240" s="48"/>
      <c r="Y240" s="48"/>
    </row>
    <row r="241" spans="1:26" ht="18" thickBot="1" x14ac:dyDescent="0.35">
      <c r="A241" s="41">
        <v>1528.8000489999999</v>
      </c>
      <c r="B241" s="42">
        <v>144.64999399999999</v>
      </c>
      <c r="C241" s="48">
        <f t="shared" si="15"/>
        <v>0.91356180926639119</v>
      </c>
      <c r="D241" s="48">
        <f t="shared" si="18"/>
        <v>1.4329015887060852E-2</v>
      </c>
      <c r="E241" s="48">
        <f t="shared" si="16"/>
        <v>8.6438190733608894E-2</v>
      </c>
      <c r="F241" s="48">
        <f t="shared" si="19"/>
        <v>6.9372462855990689E-3</v>
      </c>
      <c r="G241" s="51">
        <f t="shared" si="17"/>
        <v>1.3690084696390808E-2</v>
      </c>
      <c r="H241" s="48"/>
      <c r="I241" s="48"/>
      <c r="J241" s="48"/>
      <c r="K241" s="48"/>
      <c r="L241" s="48"/>
      <c r="M241" s="48"/>
      <c r="N241" s="48"/>
      <c r="O241" s="48"/>
      <c r="P241" s="48"/>
      <c r="Q241" s="48"/>
      <c r="R241" s="48"/>
      <c r="S241" s="48"/>
      <c r="T241" s="48"/>
      <c r="U241" s="48"/>
      <c r="V241" s="48"/>
      <c r="W241" s="48"/>
      <c r="X241" s="48"/>
      <c r="Y241" s="48"/>
    </row>
    <row r="242" spans="1:26" ht="18" thickBot="1" x14ac:dyDescent="0.35">
      <c r="A242" s="41">
        <v>1535.9499510000001</v>
      </c>
      <c r="B242" s="42">
        <v>146.85000600000001</v>
      </c>
      <c r="C242" s="48">
        <f t="shared" si="15"/>
        <v>0.91273472203921613</v>
      </c>
      <c r="D242" s="48">
        <f t="shared" si="18"/>
        <v>4.6659042150281041E-3</v>
      </c>
      <c r="E242" s="48">
        <f t="shared" si="16"/>
        <v>8.7265277960783774E-2</v>
      </c>
      <c r="F242" s="48">
        <f t="shared" si="19"/>
        <v>1.5094708559936613E-2</v>
      </c>
      <c r="G242" s="51">
        <f t="shared" si="17"/>
        <v>5.5759767249851742E-3</v>
      </c>
      <c r="H242" s="48"/>
      <c r="I242" s="48"/>
      <c r="J242" s="48"/>
      <c r="K242" s="48"/>
      <c r="L242" s="48"/>
      <c r="M242" s="48"/>
      <c r="N242" s="48"/>
      <c r="O242" s="48"/>
      <c r="P242" s="48"/>
      <c r="Q242" s="48"/>
      <c r="R242" s="48"/>
      <c r="S242" s="48"/>
      <c r="T242" s="48"/>
      <c r="U242" s="48"/>
      <c r="V242" s="48"/>
      <c r="W242" s="48"/>
      <c r="X242" s="48"/>
      <c r="Y242" s="48"/>
    </row>
    <row r="243" spans="1:26" ht="18" thickBot="1" x14ac:dyDescent="0.35">
      <c r="A243" s="41">
        <v>1518.8000489999999</v>
      </c>
      <c r="B243" s="42">
        <v>145.85000600000001</v>
      </c>
      <c r="C243" s="48">
        <f t="shared" si="15"/>
        <v>0.91238398391186182</v>
      </c>
      <c r="D243" s="48">
        <f t="shared" si="18"/>
        <v>-1.1228468572413856E-2</v>
      </c>
      <c r="E243" s="48">
        <f t="shared" si="16"/>
        <v>8.7616016088138113E-2</v>
      </c>
      <c r="F243" s="48">
        <f t="shared" si="19"/>
        <v>-6.8329610507614595E-3</v>
      </c>
      <c r="G243" s="51">
        <f t="shared" si="17"/>
        <v>-1.0843351714681227E-2</v>
      </c>
      <c r="H243" s="48"/>
      <c r="I243" s="48"/>
      <c r="J243" s="48"/>
      <c r="K243" s="48"/>
      <c r="L243" s="48"/>
      <c r="M243" s="48"/>
      <c r="N243" s="48"/>
      <c r="O243" s="48"/>
      <c r="P243" s="48"/>
      <c r="Q243" s="48"/>
      <c r="R243" s="48"/>
      <c r="S243" s="48"/>
      <c r="T243" s="48"/>
      <c r="U243" s="48"/>
      <c r="V243" s="48"/>
      <c r="W243" s="48"/>
      <c r="X243" s="48"/>
      <c r="Y243" s="48"/>
    </row>
    <row r="244" spans="1:26" ht="18" thickBot="1" x14ac:dyDescent="0.35">
      <c r="A244" s="41">
        <v>1532</v>
      </c>
      <c r="B244" s="42">
        <v>146.25</v>
      </c>
      <c r="C244" s="48">
        <f t="shared" si="15"/>
        <v>0.91285565321018913</v>
      </c>
      <c r="D244" s="48">
        <f t="shared" si="18"/>
        <v>8.6534896805774801E-3</v>
      </c>
      <c r="E244" s="48">
        <f t="shared" si="16"/>
        <v>8.7144346789810812E-2</v>
      </c>
      <c r="F244" s="48">
        <f t="shared" si="19"/>
        <v>2.7387486600806226E-3</v>
      </c>
      <c r="G244" s="51">
        <f t="shared" si="17"/>
        <v>8.138053437915382E-3</v>
      </c>
      <c r="H244" s="48"/>
      <c r="I244" s="48"/>
      <c r="J244" s="48"/>
      <c r="K244" s="48"/>
      <c r="L244" s="48"/>
      <c r="M244" s="48"/>
      <c r="N244" s="48"/>
      <c r="O244" s="48"/>
      <c r="P244" s="48"/>
      <c r="Q244" s="48"/>
      <c r="R244" s="48"/>
      <c r="S244" s="48"/>
      <c r="T244" s="48"/>
      <c r="U244" s="48"/>
      <c r="V244" s="48"/>
      <c r="W244" s="48"/>
      <c r="X244" s="48"/>
      <c r="Y244" s="48"/>
    </row>
    <row r="245" spans="1:26" ht="18" thickBot="1" x14ac:dyDescent="0.35">
      <c r="A245" s="41">
        <v>1555.0500489999999</v>
      </c>
      <c r="B245" s="42">
        <v>150.35000600000001</v>
      </c>
      <c r="C245" s="48">
        <f t="shared" si="15"/>
        <v>0.91183886410746007</v>
      </c>
      <c r="D245" s="48">
        <f t="shared" si="18"/>
        <v>1.4933659646934508E-2</v>
      </c>
      <c r="E245" s="48">
        <f t="shared" si="16"/>
        <v>8.8161135892539891E-2</v>
      </c>
      <c r="F245" s="48">
        <f t="shared" si="19"/>
        <v>2.7648463229455494E-2</v>
      </c>
      <c r="G245" s="51">
        <f t="shared" si="17"/>
        <v>1.6054611173420094E-2</v>
      </c>
      <c r="H245" s="48"/>
      <c r="I245" s="48"/>
      <c r="J245" s="48"/>
      <c r="K245" s="48"/>
      <c r="L245" s="48"/>
      <c r="M245" s="48"/>
      <c r="N245" s="48"/>
      <c r="O245" s="48"/>
      <c r="P245" s="48"/>
      <c r="Q245" s="48"/>
      <c r="R245" s="48"/>
      <c r="S245" s="48"/>
      <c r="T245" s="48"/>
      <c r="U245" s="48"/>
      <c r="V245" s="48"/>
      <c r="W245" s="48"/>
      <c r="X245" s="48"/>
      <c r="Y245" s="48"/>
    </row>
    <row r="246" spans="1:26" ht="18" thickBot="1" x14ac:dyDescent="0.35">
      <c r="A246" s="41">
        <v>1554.6999510000001</v>
      </c>
      <c r="B246" s="42">
        <v>149.89999399999999</v>
      </c>
      <c r="C246" s="48">
        <f t="shared" si="15"/>
        <v>0.91206148138177967</v>
      </c>
      <c r="D246" s="48">
        <f t="shared" si="18"/>
        <v>-2.2516150911097048E-4</v>
      </c>
      <c r="E246" s="48">
        <f t="shared" si="16"/>
        <v>8.7938518618220413E-2</v>
      </c>
      <c r="F246" s="48">
        <f t="shared" si="19"/>
        <v>-2.9975842595545924E-3</v>
      </c>
      <c r="G246" s="51">
        <f t="shared" si="17"/>
        <v>-4.6896425876843473E-4</v>
      </c>
      <c r="H246" s="48"/>
      <c r="I246" s="48"/>
      <c r="J246" s="48"/>
      <c r="K246" s="48"/>
      <c r="L246" s="48"/>
      <c r="M246" s="48"/>
      <c r="N246" s="48"/>
      <c r="O246" s="48"/>
      <c r="P246" s="48"/>
      <c r="Q246" s="48"/>
      <c r="R246" s="48"/>
      <c r="S246" s="48"/>
      <c r="T246" s="48"/>
      <c r="U246" s="48"/>
      <c r="V246" s="48"/>
      <c r="W246" s="48"/>
      <c r="X246" s="48"/>
      <c r="Y246" s="48"/>
    </row>
    <row r="247" spans="1:26" ht="18" thickBot="1" x14ac:dyDescent="0.35">
      <c r="A247" s="43">
        <v>1528</v>
      </c>
      <c r="B247" s="44">
        <v>148</v>
      </c>
      <c r="C247" s="48">
        <f t="shared" si="15"/>
        <v>0.91169451073985686</v>
      </c>
      <c r="D247" s="48">
        <f t="shared" si="18"/>
        <v>-1.7322878711894325E-2</v>
      </c>
      <c r="E247" s="48">
        <f t="shared" si="16"/>
        <v>8.83054892601432E-2</v>
      </c>
      <c r="F247" s="48">
        <f t="shared" si="19"/>
        <v>-1.2756091317751661E-2</v>
      </c>
      <c r="G247" s="52">
        <f t="shared" si="17"/>
        <v>-1.6919606316707504E-2</v>
      </c>
      <c r="H247" s="48"/>
      <c r="I247" s="48"/>
      <c r="J247" s="48"/>
      <c r="K247" s="48"/>
      <c r="L247" s="48"/>
      <c r="M247" s="48"/>
      <c r="N247" s="48"/>
      <c r="O247" s="48"/>
      <c r="P247" s="48"/>
      <c r="Q247" s="48"/>
      <c r="R247" s="48"/>
      <c r="S247" s="48"/>
      <c r="T247" s="48"/>
      <c r="U247" s="48"/>
      <c r="V247" s="48"/>
      <c r="W247" s="48"/>
      <c r="X247" s="48"/>
      <c r="Y247" s="48"/>
    </row>
    <row r="248" spans="1:26" ht="18" thickBot="1" x14ac:dyDescent="0.35">
      <c r="A248" s="48"/>
      <c r="B248" s="48"/>
      <c r="C248" s="48"/>
      <c r="D248" s="48"/>
      <c r="E248" s="48"/>
      <c r="F248" s="48"/>
      <c r="G248" s="51"/>
      <c r="H248" s="48"/>
      <c r="I248" s="48"/>
      <c r="J248" s="48"/>
      <c r="K248" s="48"/>
      <c r="L248" s="48"/>
      <c r="M248" s="48"/>
      <c r="N248" s="48"/>
      <c r="O248" s="48"/>
      <c r="P248" s="48"/>
      <c r="Q248" s="48"/>
      <c r="R248" s="48"/>
      <c r="S248" s="48"/>
      <c r="T248" s="48"/>
      <c r="U248" s="48"/>
      <c r="V248" s="48"/>
      <c r="W248" s="48"/>
      <c r="X248" s="48"/>
      <c r="Y248" s="48"/>
      <c r="Z248" s="48"/>
    </row>
    <row r="249" spans="1:26" ht="18" thickBot="1" x14ac:dyDescent="0.35">
      <c r="A249" s="48"/>
      <c r="B249" s="48"/>
      <c r="C249" s="48"/>
      <c r="D249" s="48"/>
      <c r="E249" s="48"/>
      <c r="F249" s="48"/>
      <c r="G249" s="51"/>
      <c r="H249" s="48"/>
      <c r="I249" s="48"/>
      <c r="J249" s="48"/>
      <c r="K249" s="48"/>
      <c r="L249" s="48"/>
      <c r="M249" s="48"/>
      <c r="N249" s="48"/>
      <c r="O249" s="48"/>
      <c r="P249" s="48"/>
      <c r="Q249" s="48"/>
      <c r="R249" s="48"/>
      <c r="S249" s="48"/>
      <c r="T249" s="48"/>
      <c r="U249" s="48"/>
      <c r="V249" s="48"/>
      <c r="W249" s="48"/>
      <c r="X249" s="48"/>
      <c r="Y249" s="48"/>
      <c r="Z249" s="48"/>
    </row>
    <row r="250" spans="1:26" ht="18" thickBot="1" x14ac:dyDescent="0.35">
      <c r="A250" s="48"/>
      <c r="B250" s="48"/>
      <c r="C250" s="48"/>
      <c r="D250" s="48"/>
      <c r="E250" s="48"/>
      <c r="F250" s="48"/>
      <c r="G250" s="51"/>
      <c r="H250" s="48"/>
      <c r="I250" s="48"/>
      <c r="J250" s="48"/>
      <c r="K250" s="48"/>
      <c r="L250" s="48"/>
      <c r="M250" s="48"/>
      <c r="N250" s="48"/>
      <c r="O250" s="48"/>
      <c r="P250" s="48"/>
      <c r="Q250" s="48"/>
      <c r="R250" s="48"/>
      <c r="S250" s="48"/>
      <c r="T250" s="48"/>
      <c r="U250" s="48"/>
      <c r="V250" s="48"/>
      <c r="W250" s="48"/>
      <c r="X250" s="48"/>
      <c r="Y250" s="48"/>
      <c r="Z250" s="48"/>
    </row>
    <row r="251" spans="1:26" ht="18" thickBot="1" x14ac:dyDescent="0.35">
      <c r="A251" s="48"/>
      <c r="B251" s="48"/>
      <c r="C251" s="48"/>
      <c r="D251" s="48"/>
      <c r="E251" s="48"/>
      <c r="F251" s="48"/>
      <c r="G251" s="51"/>
      <c r="H251" s="48"/>
      <c r="I251" s="48"/>
      <c r="J251" s="48"/>
      <c r="K251" s="48"/>
      <c r="L251" s="48"/>
      <c r="M251" s="48"/>
      <c r="N251" s="48"/>
      <c r="O251" s="48"/>
      <c r="P251" s="48"/>
      <c r="Q251" s="48"/>
      <c r="R251" s="48"/>
      <c r="S251" s="48"/>
      <c r="T251" s="48"/>
      <c r="U251" s="48"/>
      <c r="V251" s="48"/>
      <c r="W251" s="48"/>
      <c r="X251" s="48"/>
      <c r="Y251" s="48"/>
      <c r="Z251" s="48"/>
    </row>
    <row r="252" spans="1:26" ht="18" thickBot="1" x14ac:dyDescent="0.35">
      <c r="A252" s="48"/>
      <c r="B252" s="48"/>
      <c r="C252" s="48"/>
      <c r="D252" s="48"/>
      <c r="E252" s="48"/>
      <c r="F252" s="48"/>
      <c r="G252" s="51"/>
      <c r="H252" s="48"/>
      <c r="I252" s="48"/>
      <c r="J252" s="48"/>
      <c r="K252" s="48"/>
      <c r="L252" s="48"/>
      <c r="M252" s="48"/>
      <c r="N252" s="48"/>
      <c r="O252" s="48"/>
      <c r="P252" s="48"/>
      <c r="Q252" s="48"/>
      <c r="R252" s="48"/>
      <c r="S252" s="48"/>
      <c r="T252" s="48"/>
      <c r="U252" s="48"/>
      <c r="V252" s="48"/>
      <c r="W252" s="48"/>
      <c r="X252" s="48"/>
      <c r="Y252" s="48"/>
      <c r="Z252" s="48"/>
    </row>
    <row r="253" spans="1:26" ht="18" thickBot="1" x14ac:dyDescent="0.35">
      <c r="A253" s="48"/>
      <c r="B253" s="48"/>
      <c r="C253" s="48"/>
      <c r="D253" s="48"/>
      <c r="E253" s="48"/>
      <c r="F253" s="48"/>
      <c r="G253" s="51"/>
      <c r="H253" s="48"/>
      <c r="I253" s="48"/>
      <c r="J253" s="48"/>
      <c r="K253" s="48"/>
      <c r="L253" s="48"/>
      <c r="M253" s="48"/>
      <c r="N253" s="48"/>
      <c r="O253" s="48"/>
      <c r="P253" s="48"/>
      <c r="Q253" s="48"/>
      <c r="R253" s="48"/>
      <c r="S253" s="48"/>
      <c r="T253" s="48"/>
      <c r="U253" s="48"/>
      <c r="V253" s="48"/>
      <c r="W253" s="48"/>
      <c r="X253" s="48"/>
      <c r="Y253" s="48"/>
      <c r="Z253" s="48"/>
    </row>
    <row r="254" spans="1:26" ht="18" thickBot="1" x14ac:dyDescent="0.35">
      <c r="A254" s="48"/>
      <c r="B254" s="48"/>
      <c r="C254" s="48"/>
      <c r="D254" s="48"/>
      <c r="E254" s="48"/>
      <c r="F254" s="48"/>
      <c r="G254" s="51"/>
      <c r="H254" s="48"/>
      <c r="I254" s="48"/>
      <c r="J254" s="48"/>
      <c r="K254" s="48"/>
      <c r="L254" s="48"/>
      <c r="M254" s="48"/>
      <c r="N254" s="48"/>
      <c r="O254" s="48"/>
      <c r="P254" s="48"/>
      <c r="Q254" s="48"/>
      <c r="R254" s="48"/>
      <c r="S254" s="48"/>
      <c r="T254" s="48"/>
      <c r="U254" s="48"/>
      <c r="V254" s="48"/>
      <c r="W254" s="48"/>
      <c r="X254" s="48"/>
      <c r="Y254" s="48"/>
      <c r="Z254" s="48"/>
    </row>
    <row r="255" spans="1:26" ht="18" thickBot="1" x14ac:dyDescent="0.35">
      <c r="A255" s="48"/>
      <c r="B255" s="48"/>
      <c r="C255" s="48"/>
      <c r="D255" s="48"/>
      <c r="E255" s="48"/>
      <c r="F255" s="48"/>
      <c r="G255" s="51"/>
      <c r="H255" s="48"/>
      <c r="I255" s="48"/>
      <c r="J255" s="48"/>
      <c r="K255" s="48"/>
      <c r="L255" s="48"/>
      <c r="M255" s="48"/>
      <c r="N255" s="48"/>
      <c r="O255" s="48"/>
      <c r="P255" s="48"/>
      <c r="Q255" s="48"/>
      <c r="R255" s="48"/>
      <c r="S255" s="48"/>
      <c r="T255" s="48"/>
      <c r="U255" s="48"/>
      <c r="V255" s="48"/>
      <c r="W255" s="48"/>
      <c r="X255" s="48"/>
      <c r="Y255" s="48"/>
      <c r="Z255" s="48"/>
    </row>
    <row r="256" spans="1:26" ht="18" thickBot="1" x14ac:dyDescent="0.35">
      <c r="A256" s="48"/>
      <c r="B256" s="48"/>
      <c r="C256" s="48"/>
      <c r="D256" s="48"/>
      <c r="E256" s="48"/>
      <c r="F256" s="48"/>
      <c r="G256" s="51"/>
      <c r="H256" s="48"/>
      <c r="I256" s="48"/>
      <c r="J256" s="48"/>
      <c r="K256" s="48"/>
      <c r="L256" s="48"/>
      <c r="M256" s="48"/>
      <c r="N256" s="48"/>
      <c r="O256" s="48"/>
      <c r="P256" s="48"/>
      <c r="Q256" s="48"/>
      <c r="R256" s="48"/>
      <c r="S256" s="48"/>
      <c r="T256" s="48"/>
      <c r="U256" s="48"/>
      <c r="V256" s="48"/>
      <c r="W256" s="48"/>
      <c r="X256" s="48"/>
      <c r="Y256" s="48"/>
      <c r="Z256" s="48"/>
    </row>
    <row r="257" spans="1:26" ht="18" thickBot="1" x14ac:dyDescent="0.35">
      <c r="A257" s="48"/>
      <c r="B257" s="48"/>
      <c r="C257" s="48"/>
      <c r="D257" s="48"/>
      <c r="E257" s="48"/>
      <c r="F257" s="48"/>
      <c r="G257" s="51"/>
      <c r="H257" s="48"/>
      <c r="I257" s="48"/>
      <c r="J257" s="48"/>
      <c r="K257" s="48"/>
      <c r="L257" s="48"/>
      <c r="M257" s="48"/>
      <c r="N257" s="48"/>
      <c r="O257" s="48"/>
      <c r="P257" s="48"/>
      <c r="Q257" s="48"/>
      <c r="R257" s="48"/>
      <c r="S257" s="48"/>
      <c r="T257" s="48"/>
      <c r="U257" s="48"/>
      <c r="V257" s="48"/>
      <c r="W257" s="48"/>
      <c r="X257" s="48"/>
      <c r="Y257" s="48"/>
      <c r="Z257" s="48"/>
    </row>
    <row r="258" spans="1:26" ht="18" thickBot="1" x14ac:dyDescent="0.35">
      <c r="A258" s="48"/>
      <c r="B258" s="48"/>
      <c r="C258" s="48"/>
      <c r="D258" s="48"/>
      <c r="E258" s="48"/>
      <c r="F258" s="48"/>
      <c r="G258" s="51"/>
      <c r="H258" s="48"/>
      <c r="I258" s="48"/>
      <c r="J258" s="48"/>
      <c r="K258" s="48"/>
      <c r="L258" s="48"/>
      <c r="M258" s="48"/>
      <c r="N258" s="48"/>
      <c r="O258" s="48"/>
      <c r="P258" s="48"/>
      <c r="Q258" s="48"/>
      <c r="R258" s="48"/>
      <c r="S258" s="48"/>
      <c r="T258" s="48"/>
      <c r="U258" s="48"/>
      <c r="V258" s="48"/>
      <c r="W258" s="48"/>
      <c r="X258" s="48"/>
      <c r="Y258" s="48"/>
      <c r="Z258" s="48"/>
    </row>
    <row r="259" spans="1:26" ht="18" thickBot="1" x14ac:dyDescent="0.35">
      <c r="A259" s="48"/>
      <c r="B259" s="48"/>
      <c r="C259" s="48"/>
      <c r="D259" s="48"/>
      <c r="E259" s="48"/>
      <c r="F259" s="48"/>
      <c r="G259" s="51"/>
      <c r="H259" s="48"/>
      <c r="I259" s="48"/>
      <c r="J259" s="48"/>
      <c r="K259" s="48"/>
      <c r="L259" s="48"/>
      <c r="M259" s="48"/>
      <c r="N259" s="48"/>
      <c r="O259" s="48"/>
      <c r="P259" s="48"/>
      <c r="Q259" s="48"/>
      <c r="R259" s="48"/>
      <c r="S259" s="48"/>
      <c r="T259" s="48"/>
      <c r="U259" s="48"/>
      <c r="V259" s="48"/>
      <c r="W259" s="48"/>
      <c r="X259" s="48"/>
      <c r="Y259" s="48"/>
      <c r="Z259" s="48"/>
    </row>
    <row r="260" spans="1:26" ht="18" thickBot="1" x14ac:dyDescent="0.35">
      <c r="A260" s="48"/>
      <c r="B260" s="48"/>
      <c r="C260" s="48"/>
      <c r="D260" s="48"/>
      <c r="E260" s="48"/>
      <c r="F260" s="48"/>
      <c r="G260" s="51"/>
      <c r="H260" s="48"/>
      <c r="I260" s="48"/>
      <c r="J260" s="48"/>
      <c r="K260" s="48"/>
      <c r="L260" s="48"/>
      <c r="M260" s="48"/>
      <c r="N260" s="48"/>
      <c r="O260" s="48"/>
      <c r="P260" s="48"/>
      <c r="Q260" s="48"/>
      <c r="R260" s="48"/>
      <c r="S260" s="48"/>
      <c r="T260" s="48"/>
      <c r="U260" s="48"/>
      <c r="V260" s="48"/>
      <c r="W260" s="48"/>
      <c r="X260" s="48"/>
      <c r="Y260" s="48"/>
      <c r="Z260" s="48"/>
    </row>
    <row r="261" spans="1:26" ht="18" thickBot="1" x14ac:dyDescent="0.35">
      <c r="A261" s="48"/>
      <c r="B261" s="48"/>
      <c r="C261" s="48"/>
      <c r="D261" s="48"/>
      <c r="E261" s="48"/>
      <c r="F261" s="48"/>
      <c r="G261" s="51"/>
      <c r="H261" s="48"/>
      <c r="I261" s="48"/>
      <c r="J261" s="48"/>
      <c r="K261" s="48"/>
      <c r="L261" s="48"/>
      <c r="M261" s="48"/>
      <c r="N261" s="48"/>
      <c r="O261" s="48"/>
      <c r="P261" s="48"/>
      <c r="Q261" s="48"/>
      <c r="R261" s="48"/>
      <c r="S261" s="48"/>
      <c r="T261" s="48"/>
      <c r="U261" s="48"/>
      <c r="V261" s="48"/>
      <c r="W261" s="48"/>
      <c r="X261" s="48"/>
      <c r="Y261" s="48"/>
      <c r="Z261" s="48"/>
    </row>
    <row r="262" spans="1:26" ht="18" thickBot="1" x14ac:dyDescent="0.35">
      <c r="A262" s="48"/>
      <c r="B262" s="48"/>
      <c r="C262" s="48"/>
      <c r="D262" s="48"/>
      <c r="E262" s="48"/>
      <c r="F262" s="48"/>
      <c r="G262" s="51"/>
      <c r="H262" s="48"/>
      <c r="I262" s="48"/>
      <c r="J262" s="48"/>
      <c r="K262" s="48"/>
      <c r="L262" s="48"/>
      <c r="M262" s="48"/>
      <c r="N262" s="48"/>
      <c r="O262" s="48"/>
      <c r="P262" s="48"/>
      <c r="Q262" s="48"/>
      <c r="R262" s="48"/>
      <c r="S262" s="48"/>
      <c r="T262" s="48"/>
      <c r="U262" s="48"/>
      <c r="V262" s="48"/>
      <c r="W262" s="48"/>
      <c r="X262" s="48"/>
      <c r="Y262" s="48"/>
      <c r="Z262" s="48"/>
    </row>
    <row r="263" spans="1:26" ht="18" thickBot="1" x14ac:dyDescent="0.35">
      <c r="A263" s="48"/>
      <c r="B263" s="48"/>
      <c r="C263" s="48"/>
      <c r="D263" s="48"/>
      <c r="E263" s="48"/>
      <c r="F263" s="48"/>
      <c r="G263" s="51"/>
      <c r="H263" s="48"/>
      <c r="I263" s="48"/>
      <c r="J263" s="48"/>
      <c r="K263" s="48"/>
      <c r="L263" s="48"/>
      <c r="M263" s="48"/>
      <c r="N263" s="48"/>
      <c r="O263" s="48"/>
      <c r="P263" s="48"/>
      <c r="Q263" s="48"/>
      <c r="R263" s="48"/>
      <c r="S263" s="48"/>
      <c r="T263" s="48"/>
      <c r="U263" s="48"/>
      <c r="V263" s="48"/>
      <c r="W263" s="48"/>
      <c r="X263" s="48"/>
      <c r="Y263" s="48"/>
      <c r="Z263" s="48"/>
    </row>
    <row r="264" spans="1:26" ht="18" thickBot="1" x14ac:dyDescent="0.35">
      <c r="A264" s="48"/>
      <c r="B264" s="48"/>
      <c r="C264" s="48"/>
      <c r="D264" s="48"/>
      <c r="E264" s="48"/>
      <c r="F264" s="48"/>
      <c r="G264" s="51"/>
      <c r="H264" s="48"/>
      <c r="I264" s="48"/>
      <c r="J264" s="48"/>
      <c r="K264" s="48"/>
      <c r="L264" s="48"/>
      <c r="M264" s="48"/>
      <c r="N264" s="48"/>
      <c r="O264" s="48"/>
      <c r="P264" s="48"/>
      <c r="Q264" s="48"/>
      <c r="R264" s="48"/>
      <c r="S264" s="48"/>
      <c r="T264" s="48"/>
      <c r="U264" s="48"/>
      <c r="V264" s="48"/>
      <c r="W264" s="48"/>
      <c r="X264" s="48"/>
      <c r="Y264" s="48"/>
      <c r="Z264" s="48"/>
    </row>
    <row r="265" spans="1:26" ht="18" thickBot="1" x14ac:dyDescent="0.35">
      <c r="A265" s="48"/>
      <c r="B265" s="48"/>
      <c r="C265" s="48"/>
      <c r="D265" s="48"/>
      <c r="E265" s="48"/>
      <c r="F265" s="48"/>
      <c r="G265" s="51"/>
      <c r="H265" s="48"/>
      <c r="I265" s="48"/>
      <c r="J265" s="48"/>
      <c r="K265" s="48"/>
      <c r="L265" s="48"/>
      <c r="M265" s="48"/>
      <c r="N265" s="48"/>
      <c r="O265" s="48"/>
      <c r="P265" s="48"/>
      <c r="Q265" s="48"/>
      <c r="R265" s="48"/>
      <c r="S265" s="48"/>
      <c r="T265" s="48"/>
      <c r="U265" s="48"/>
      <c r="V265" s="48"/>
      <c r="W265" s="48"/>
      <c r="X265" s="48"/>
      <c r="Y265" s="48"/>
      <c r="Z265" s="48"/>
    </row>
    <row r="266" spans="1:26" ht="18" thickBot="1" x14ac:dyDescent="0.35">
      <c r="A266" s="48"/>
      <c r="B266" s="48"/>
      <c r="C266" s="48"/>
      <c r="D266" s="48"/>
      <c r="E266" s="48"/>
      <c r="F266" s="48"/>
      <c r="G266" s="51"/>
      <c r="H266" s="48"/>
      <c r="I266" s="48"/>
      <c r="J266" s="48"/>
      <c r="K266" s="48"/>
      <c r="L266" s="48"/>
      <c r="M266" s="48"/>
      <c r="N266" s="48"/>
      <c r="O266" s="48"/>
      <c r="P266" s="48"/>
      <c r="Q266" s="48"/>
      <c r="R266" s="48"/>
      <c r="S266" s="48"/>
      <c r="T266" s="48"/>
      <c r="U266" s="48"/>
      <c r="V266" s="48"/>
      <c r="W266" s="48"/>
      <c r="X266" s="48"/>
      <c r="Y266" s="48"/>
      <c r="Z266" s="48"/>
    </row>
    <row r="267" spans="1:26" ht="18" thickBot="1" x14ac:dyDescent="0.35">
      <c r="A267" s="48"/>
      <c r="B267" s="48"/>
      <c r="C267" s="48"/>
      <c r="D267" s="48"/>
      <c r="E267" s="48"/>
      <c r="F267" s="48"/>
      <c r="G267" s="51"/>
      <c r="H267" s="48"/>
      <c r="I267" s="48"/>
      <c r="J267" s="48"/>
      <c r="K267" s="48"/>
      <c r="L267" s="48"/>
      <c r="M267" s="48"/>
      <c r="N267" s="48"/>
      <c r="O267" s="48"/>
      <c r="P267" s="48"/>
      <c r="Q267" s="48"/>
      <c r="R267" s="48"/>
      <c r="S267" s="48"/>
      <c r="T267" s="48"/>
      <c r="U267" s="48"/>
      <c r="V267" s="48"/>
      <c r="W267" s="48"/>
      <c r="X267" s="48"/>
      <c r="Y267" s="48"/>
      <c r="Z267" s="48"/>
    </row>
    <row r="268" spans="1:26" ht="18" thickBot="1" x14ac:dyDescent="0.35">
      <c r="A268" s="48"/>
      <c r="B268" s="48"/>
      <c r="C268" s="48"/>
      <c r="D268" s="48"/>
      <c r="E268" s="48"/>
      <c r="F268" s="48"/>
      <c r="G268" s="51"/>
      <c r="H268" s="48"/>
      <c r="I268" s="48"/>
      <c r="J268" s="48"/>
      <c r="K268" s="48"/>
      <c r="L268" s="48"/>
      <c r="M268" s="48"/>
      <c r="N268" s="48"/>
      <c r="O268" s="48"/>
      <c r="P268" s="48"/>
      <c r="Q268" s="48"/>
      <c r="R268" s="48"/>
      <c r="S268" s="48"/>
      <c r="T268" s="48"/>
      <c r="U268" s="48"/>
      <c r="V268" s="48"/>
      <c r="W268" s="48"/>
      <c r="X268" s="48"/>
      <c r="Y268" s="48"/>
      <c r="Z268" s="48"/>
    </row>
    <row r="269" spans="1:26" ht="18" thickBot="1" x14ac:dyDescent="0.35">
      <c r="A269" s="48"/>
      <c r="B269" s="48"/>
      <c r="C269" s="48"/>
      <c r="D269" s="48"/>
      <c r="E269" s="48"/>
      <c r="F269" s="48"/>
      <c r="G269" s="51"/>
      <c r="H269" s="48"/>
      <c r="I269" s="48"/>
      <c r="J269" s="48"/>
      <c r="K269" s="48"/>
      <c r="L269" s="48"/>
      <c r="M269" s="48"/>
      <c r="N269" s="48"/>
      <c r="O269" s="48"/>
      <c r="P269" s="48"/>
      <c r="Q269" s="48"/>
      <c r="R269" s="48"/>
      <c r="S269" s="48"/>
      <c r="T269" s="48"/>
      <c r="U269" s="48"/>
      <c r="V269" s="48"/>
      <c r="W269" s="48"/>
      <c r="X269" s="48"/>
      <c r="Y269" s="48"/>
      <c r="Z269" s="48"/>
    </row>
    <row r="270" spans="1:26" ht="18" thickBot="1" x14ac:dyDescent="0.35">
      <c r="A270" s="48"/>
      <c r="B270" s="48"/>
      <c r="C270" s="48"/>
      <c r="D270" s="48"/>
      <c r="E270" s="48"/>
      <c r="F270" s="48"/>
      <c r="G270" s="51"/>
      <c r="H270" s="48"/>
      <c r="I270" s="48"/>
      <c r="J270" s="48"/>
      <c r="K270" s="48"/>
      <c r="L270" s="48"/>
      <c r="M270" s="48"/>
      <c r="N270" s="48"/>
      <c r="O270" s="48"/>
      <c r="P270" s="48"/>
      <c r="Q270" s="48"/>
      <c r="R270" s="48"/>
      <c r="S270" s="48"/>
      <c r="T270" s="48"/>
      <c r="U270" s="48"/>
      <c r="V270" s="48"/>
      <c r="W270" s="48"/>
      <c r="X270" s="48"/>
      <c r="Y270" s="48"/>
      <c r="Z270" s="48"/>
    </row>
    <row r="271" spans="1:26" ht="18" thickBot="1" x14ac:dyDescent="0.35">
      <c r="A271" s="48"/>
      <c r="B271" s="48"/>
      <c r="C271" s="48"/>
      <c r="D271" s="48"/>
      <c r="E271" s="48"/>
      <c r="F271" s="48"/>
      <c r="G271" s="51"/>
      <c r="H271" s="48"/>
      <c r="I271" s="48"/>
      <c r="J271" s="48"/>
      <c r="K271" s="48"/>
      <c r="L271" s="48"/>
      <c r="M271" s="48"/>
      <c r="N271" s="48"/>
      <c r="O271" s="48"/>
      <c r="P271" s="48"/>
      <c r="Q271" s="48"/>
      <c r="R271" s="48"/>
      <c r="S271" s="48"/>
      <c r="T271" s="48"/>
      <c r="U271" s="48"/>
      <c r="V271" s="48"/>
      <c r="W271" s="48"/>
      <c r="X271" s="48"/>
      <c r="Y271" s="48"/>
      <c r="Z271" s="48"/>
    </row>
    <row r="272" spans="1:26" ht="18" thickBot="1" x14ac:dyDescent="0.35">
      <c r="A272" s="48"/>
      <c r="B272" s="48"/>
      <c r="C272" s="48"/>
      <c r="D272" s="48"/>
      <c r="E272" s="48"/>
      <c r="F272" s="48"/>
      <c r="G272" s="51"/>
      <c r="H272" s="48"/>
      <c r="I272" s="48"/>
      <c r="J272" s="48"/>
      <c r="K272" s="48"/>
      <c r="L272" s="48"/>
      <c r="M272" s="48"/>
      <c r="N272" s="48"/>
      <c r="O272" s="48"/>
      <c r="P272" s="48"/>
      <c r="Q272" s="48"/>
      <c r="R272" s="48"/>
      <c r="S272" s="48"/>
      <c r="T272" s="48"/>
      <c r="U272" s="48"/>
      <c r="V272" s="48"/>
      <c r="W272" s="48"/>
      <c r="X272" s="48"/>
      <c r="Y272" s="48"/>
      <c r="Z272" s="48"/>
    </row>
    <row r="273" spans="1:26" ht="18" thickBot="1" x14ac:dyDescent="0.35">
      <c r="A273" s="48"/>
      <c r="B273" s="48"/>
      <c r="C273" s="48"/>
      <c r="D273" s="48"/>
      <c r="E273" s="48"/>
      <c r="F273" s="48"/>
      <c r="G273" s="51"/>
      <c r="H273" s="48"/>
      <c r="I273" s="48"/>
      <c r="J273" s="48"/>
      <c r="K273" s="48"/>
      <c r="L273" s="48"/>
      <c r="M273" s="48"/>
      <c r="N273" s="48"/>
      <c r="O273" s="48"/>
      <c r="P273" s="48"/>
      <c r="Q273" s="48"/>
      <c r="R273" s="48"/>
      <c r="S273" s="48"/>
      <c r="T273" s="48"/>
      <c r="U273" s="48"/>
      <c r="V273" s="48"/>
      <c r="W273" s="48"/>
      <c r="X273" s="48"/>
      <c r="Y273" s="48"/>
      <c r="Z273" s="48"/>
    </row>
    <row r="274" spans="1:26" ht="18" thickBot="1" x14ac:dyDescent="0.35">
      <c r="A274" s="48"/>
      <c r="B274" s="48"/>
      <c r="C274" s="48"/>
      <c r="D274" s="48"/>
      <c r="E274" s="48"/>
      <c r="F274" s="48"/>
      <c r="G274" s="51"/>
      <c r="H274" s="48"/>
      <c r="I274" s="48"/>
      <c r="J274" s="48"/>
      <c r="K274" s="48"/>
      <c r="L274" s="48"/>
      <c r="M274" s="48"/>
      <c r="N274" s="48"/>
      <c r="O274" s="48"/>
      <c r="P274" s="48"/>
      <c r="Q274" s="48"/>
      <c r="R274" s="48"/>
      <c r="S274" s="48"/>
      <c r="T274" s="48"/>
      <c r="U274" s="48"/>
      <c r="V274" s="48"/>
      <c r="W274" s="48"/>
      <c r="X274" s="48"/>
      <c r="Y274" s="48"/>
      <c r="Z274" s="48"/>
    </row>
    <row r="275" spans="1:26" ht="18" thickBot="1" x14ac:dyDescent="0.35">
      <c r="A275" s="48"/>
      <c r="B275" s="48"/>
      <c r="C275" s="48"/>
      <c r="D275" s="48"/>
      <c r="E275" s="48"/>
      <c r="F275" s="48"/>
      <c r="G275" s="51"/>
      <c r="H275" s="48"/>
      <c r="I275" s="48"/>
      <c r="J275" s="48"/>
      <c r="K275" s="48"/>
      <c r="L275" s="48"/>
      <c r="M275" s="48"/>
      <c r="N275" s="48"/>
      <c r="O275" s="48"/>
      <c r="P275" s="48"/>
      <c r="Q275" s="48"/>
      <c r="R275" s="48"/>
      <c r="S275" s="48"/>
      <c r="T275" s="48"/>
      <c r="U275" s="48"/>
      <c r="V275" s="48"/>
      <c r="W275" s="48"/>
      <c r="X275" s="48"/>
      <c r="Y275" s="48"/>
      <c r="Z275" s="48"/>
    </row>
    <row r="276" spans="1:26" ht="18" thickBot="1" x14ac:dyDescent="0.35">
      <c r="A276" s="48"/>
      <c r="B276" s="48"/>
      <c r="C276" s="48"/>
      <c r="D276" s="48"/>
      <c r="E276" s="48"/>
      <c r="F276" s="48"/>
      <c r="G276" s="51"/>
      <c r="H276" s="48"/>
      <c r="I276" s="48"/>
      <c r="J276" s="48"/>
      <c r="K276" s="48"/>
      <c r="L276" s="48"/>
      <c r="M276" s="48"/>
      <c r="N276" s="48"/>
      <c r="O276" s="48"/>
      <c r="P276" s="48"/>
      <c r="Q276" s="48"/>
      <c r="R276" s="48"/>
      <c r="S276" s="48"/>
      <c r="T276" s="48"/>
      <c r="U276" s="48"/>
      <c r="V276" s="48"/>
      <c r="W276" s="48"/>
      <c r="X276" s="48"/>
      <c r="Y276" s="48"/>
      <c r="Z276" s="48"/>
    </row>
    <row r="277" spans="1:26" ht="18" thickBot="1" x14ac:dyDescent="0.35">
      <c r="A277" s="48"/>
      <c r="B277" s="48"/>
      <c r="C277" s="48"/>
      <c r="D277" s="48"/>
      <c r="E277" s="48"/>
      <c r="F277" s="48"/>
      <c r="G277" s="51"/>
      <c r="H277" s="48"/>
      <c r="I277" s="48"/>
      <c r="J277" s="48"/>
      <c r="K277" s="48"/>
      <c r="L277" s="48"/>
      <c r="M277" s="48"/>
      <c r="N277" s="48"/>
      <c r="O277" s="48"/>
      <c r="P277" s="48"/>
      <c r="Q277" s="48"/>
      <c r="R277" s="48"/>
      <c r="S277" s="48"/>
      <c r="T277" s="48"/>
      <c r="U277" s="48"/>
      <c r="V277" s="48"/>
      <c r="W277" s="48"/>
      <c r="X277" s="48"/>
      <c r="Y277" s="48"/>
      <c r="Z277" s="48"/>
    </row>
    <row r="278" spans="1:26" ht="18" thickBot="1" x14ac:dyDescent="0.35">
      <c r="A278" s="48"/>
      <c r="B278" s="48"/>
      <c r="C278" s="48"/>
      <c r="D278" s="48"/>
      <c r="E278" s="48"/>
      <c r="F278" s="48"/>
      <c r="G278" s="51"/>
      <c r="H278" s="48"/>
      <c r="I278" s="48"/>
      <c r="J278" s="48"/>
      <c r="K278" s="48"/>
      <c r="L278" s="48"/>
      <c r="M278" s="48"/>
      <c r="N278" s="48"/>
      <c r="O278" s="48"/>
      <c r="P278" s="48"/>
      <c r="Q278" s="48"/>
      <c r="R278" s="48"/>
      <c r="S278" s="48"/>
      <c r="T278" s="48"/>
      <c r="U278" s="48"/>
      <c r="V278" s="48"/>
      <c r="W278" s="48"/>
      <c r="X278" s="48"/>
      <c r="Y278" s="48"/>
      <c r="Z278" s="48"/>
    </row>
    <row r="279" spans="1:26" ht="18" thickBot="1" x14ac:dyDescent="0.35">
      <c r="A279" s="48"/>
      <c r="B279" s="48"/>
      <c r="C279" s="48"/>
      <c r="D279" s="48"/>
      <c r="E279" s="48"/>
      <c r="F279" s="48"/>
      <c r="G279" s="51"/>
      <c r="H279" s="48"/>
      <c r="I279" s="48"/>
      <c r="J279" s="48"/>
      <c r="K279" s="48"/>
      <c r="L279" s="48"/>
      <c r="M279" s="48"/>
      <c r="N279" s="48"/>
      <c r="O279" s="48"/>
      <c r="P279" s="48"/>
      <c r="Q279" s="48"/>
      <c r="R279" s="48"/>
      <c r="S279" s="48"/>
      <c r="T279" s="48"/>
      <c r="U279" s="48"/>
      <c r="V279" s="48"/>
      <c r="W279" s="48"/>
      <c r="X279" s="48"/>
      <c r="Y279" s="48"/>
      <c r="Z279" s="48"/>
    </row>
    <row r="280" spans="1:26" ht="18" thickBot="1" x14ac:dyDescent="0.35">
      <c r="A280" s="48"/>
      <c r="B280" s="48"/>
      <c r="C280" s="48"/>
      <c r="D280" s="48"/>
      <c r="E280" s="48"/>
      <c r="F280" s="48"/>
      <c r="G280" s="51"/>
      <c r="H280" s="48"/>
      <c r="I280" s="48"/>
      <c r="J280" s="48"/>
      <c r="K280" s="48"/>
      <c r="L280" s="48"/>
      <c r="M280" s="48"/>
      <c r="N280" s="48"/>
      <c r="O280" s="48"/>
      <c r="P280" s="48"/>
      <c r="Q280" s="48"/>
      <c r="R280" s="48"/>
      <c r="S280" s="48"/>
      <c r="T280" s="48"/>
      <c r="U280" s="48"/>
      <c r="V280" s="48"/>
      <c r="W280" s="48"/>
      <c r="X280" s="48"/>
      <c r="Y280" s="48"/>
      <c r="Z280" s="48"/>
    </row>
    <row r="281" spans="1:26" ht="18" thickBot="1" x14ac:dyDescent="0.35">
      <c r="A281" s="48"/>
      <c r="B281" s="48"/>
      <c r="C281" s="48"/>
      <c r="D281" s="48"/>
      <c r="E281" s="48"/>
      <c r="F281" s="48"/>
      <c r="G281" s="51"/>
      <c r="H281" s="48"/>
      <c r="I281" s="48"/>
      <c r="J281" s="48"/>
      <c r="K281" s="48"/>
      <c r="L281" s="48"/>
      <c r="M281" s="48"/>
      <c r="N281" s="48"/>
      <c r="O281" s="48"/>
      <c r="P281" s="48"/>
      <c r="Q281" s="48"/>
      <c r="R281" s="48"/>
      <c r="S281" s="48"/>
      <c r="T281" s="48"/>
      <c r="U281" s="48"/>
      <c r="V281" s="48"/>
      <c r="W281" s="48"/>
      <c r="X281" s="48"/>
      <c r="Y281" s="48"/>
      <c r="Z281" s="48"/>
    </row>
    <row r="282" spans="1:26" ht="18" thickBot="1" x14ac:dyDescent="0.35">
      <c r="A282" s="48"/>
      <c r="B282" s="48"/>
      <c r="C282" s="48"/>
      <c r="D282" s="48"/>
      <c r="E282" s="48"/>
      <c r="F282" s="48"/>
      <c r="G282" s="51"/>
      <c r="H282" s="48"/>
      <c r="I282" s="48"/>
      <c r="J282" s="48"/>
      <c r="K282" s="48"/>
      <c r="L282" s="48"/>
      <c r="M282" s="48"/>
      <c r="N282" s="48"/>
      <c r="O282" s="48"/>
      <c r="P282" s="48"/>
      <c r="Q282" s="48"/>
      <c r="R282" s="48"/>
      <c r="S282" s="48"/>
      <c r="T282" s="48"/>
      <c r="U282" s="48"/>
      <c r="V282" s="48"/>
      <c r="W282" s="48"/>
      <c r="X282" s="48"/>
      <c r="Y282" s="48"/>
      <c r="Z282" s="48"/>
    </row>
    <row r="283" spans="1:26" ht="18" thickBot="1" x14ac:dyDescent="0.35">
      <c r="A283" s="48"/>
      <c r="B283" s="48"/>
      <c r="C283" s="48"/>
      <c r="D283" s="48"/>
      <c r="E283" s="48"/>
      <c r="F283" s="48"/>
      <c r="G283" s="51"/>
      <c r="H283" s="48"/>
      <c r="I283" s="48"/>
      <c r="J283" s="48"/>
      <c r="K283" s="48"/>
      <c r="L283" s="48"/>
      <c r="M283" s="48"/>
      <c r="N283" s="48"/>
      <c r="O283" s="48"/>
      <c r="P283" s="48"/>
      <c r="Q283" s="48"/>
      <c r="R283" s="48"/>
      <c r="S283" s="48"/>
      <c r="T283" s="48"/>
      <c r="U283" s="48"/>
      <c r="V283" s="48"/>
      <c r="W283" s="48"/>
      <c r="X283" s="48"/>
      <c r="Y283" s="48"/>
      <c r="Z283" s="48"/>
    </row>
    <row r="284" spans="1:26" ht="18" thickBot="1" x14ac:dyDescent="0.35">
      <c r="A284" s="48"/>
      <c r="B284" s="48"/>
      <c r="C284" s="48"/>
      <c r="D284" s="48"/>
      <c r="E284" s="48"/>
      <c r="F284" s="48"/>
      <c r="G284" s="51"/>
      <c r="H284" s="48"/>
      <c r="I284" s="48"/>
      <c r="J284" s="48"/>
      <c r="K284" s="48"/>
      <c r="L284" s="48"/>
      <c r="M284" s="48"/>
      <c r="N284" s="48"/>
      <c r="O284" s="48"/>
      <c r="P284" s="48"/>
      <c r="Q284" s="48"/>
      <c r="R284" s="48"/>
      <c r="S284" s="48"/>
      <c r="T284" s="48"/>
      <c r="U284" s="48"/>
      <c r="V284" s="48"/>
      <c r="W284" s="48"/>
      <c r="X284" s="48"/>
      <c r="Y284" s="48"/>
      <c r="Z284" s="48"/>
    </row>
    <row r="285" spans="1:26" ht="18" thickBot="1" x14ac:dyDescent="0.35">
      <c r="A285" s="48"/>
      <c r="B285" s="48"/>
      <c r="C285" s="48"/>
      <c r="D285" s="48"/>
      <c r="E285" s="48"/>
      <c r="F285" s="48"/>
      <c r="G285" s="51"/>
      <c r="H285" s="48"/>
      <c r="I285" s="48"/>
      <c r="J285" s="48"/>
      <c r="K285" s="48"/>
      <c r="L285" s="48"/>
      <c r="M285" s="48"/>
      <c r="N285" s="48"/>
      <c r="O285" s="48"/>
      <c r="P285" s="48"/>
      <c r="Q285" s="48"/>
      <c r="R285" s="48"/>
      <c r="S285" s="48"/>
      <c r="T285" s="48"/>
      <c r="U285" s="48"/>
      <c r="V285" s="48"/>
      <c r="W285" s="48"/>
      <c r="X285" s="48"/>
      <c r="Y285" s="48"/>
      <c r="Z285" s="48"/>
    </row>
    <row r="286" spans="1:26" ht="18" thickBot="1" x14ac:dyDescent="0.35">
      <c r="A286" s="48"/>
      <c r="B286" s="48"/>
      <c r="C286" s="48"/>
      <c r="D286" s="48"/>
      <c r="E286" s="48"/>
      <c r="F286" s="48"/>
      <c r="G286" s="51"/>
      <c r="H286" s="48"/>
      <c r="I286" s="48"/>
      <c r="J286" s="48"/>
      <c r="K286" s="48"/>
      <c r="L286" s="48"/>
      <c r="M286" s="48"/>
      <c r="N286" s="48"/>
      <c r="O286" s="48"/>
      <c r="P286" s="48"/>
      <c r="Q286" s="48"/>
      <c r="R286" s="48"/>
      <c r="S286" s="48"/>
      <c r="T286" s="48"/>
      <c r="U286" s="48"/>
      <c r="V286" s="48"/>
      <c r="W286" s="48"/>
      <c r="X286" s="48"/>
      <c r="Y286" s="48"/>
      <c r="Z286" s="48"/>
    </row>
    <row r="287" spans="1:26" ht="18" thickBot="1" x14ac:dyDescent="0.35">
      <c r="A287" s="48"/>
      <c r="B287" s="48"/>
      <c r="C287" s="48"/>
      <c r="D287" s="48"/>
      <c r="E287" s="48"/>
      <c r="F287" s="48"/>
      <c r="G287" s="51"/>
      <c r="H287" s="48"/>
      <c r="I287" s="48"/>
      <c r="J287" s="48"/>
      <c r="K287" s="48"/>
      <c r="L287" s="48"/>
      <c r="M287" s="48"/>
      <c r="N287" s="48"/>
      <c r="O287" s="48"/>
      <c r="P287" s="48"/>
      <c r="Q287" s="48"/>
      <c r="R287" s="48"/>
      <c r="S287" s="48"/>
      <c r="T287" s="48"/>
      <c r="U287" s="48"/>
      <c r="V287" s="48"/>
      <c r="W287" s="48"/>
      <c r="X287" s="48"/>
      <c r="Y287" s="48"/>
      <c r="Z287" s="48"/>
    </row>
    <row r="288" spans="1:26" ht="18" thickBot="1" x14ac:dyDescent="0.35">
      <c r="A288" s="48"/>
      <c r="B288" s="48"/>
      <c r="C288" s="48"/>
      <c r="D288" s="48"/>
      <c r="E288" s="48"/>
      <c r="F288" s="48"/>
      <c r="G288" s="51"/>
      <c r="H288" s="48"/>
      <c r="I288" s="48"/>
      <c r="J288" s="48"/>
      <c r="K288" s="48"/>
      <c r="L288" s="48"/>
      <c r="M288" s="48"/>
      <c r="N288" s="48"/>
      <c r="O288" s="48"/>
      <c r="P288" s="48"/>
      <c r="Q288" s="48"/>
      <c r="R288" s="48"/>
      <c r="S288" s="48"/>
      <c r="T288" s="48"/>
      <c r="U288" s="48"/>
      <c r="V288" s="48"/>
      <c r="W288" s="48"/>
      <c r="X288" s="48"/>
      <c r="Y288" s="48"/>
      <c r="Z288" s="48"/>
    </row>
    <row r="289" spans="1:26" ht="18" thickBot="1" x14ac:dyDescent="0.35">
      <c r="A289" s="48"/>
      <c r="B289" s="48"/>
      <c r="C289" s="48"/>
      <c r="D289" s="48"/>
      <c r="E289" s="48"/>
      <c r="F289" s="48"/>
      <c r="G289" s="51"/>
      <c r="H289" s="48"/>
      <c r="I289" s="48"/>
      <c r="J289" s="48"/>
      <c r="K289" s="48"/>
      <c r="L289" s="48"/>
      <c r="M289" s="48"/>
      <c r="N289" s="48"/>
      <c r="O289" s="48"/>
      <c r="P289" s="48"/>
      <c r="Q289" s="48"/>
      <c r="R289" s="48"/>
      <c r="S289" s="48"/>
      <c r="T289" s="48"/>
      <c r="U289" s="48"/>
      <c r="V289" s="48"/>
      <c r="W289" s="48"/>
      <c r="X289" s="48"/>
      <c r="Y289" s="48"/>
      <c r="Z289" s="48"/>
    </row>
    <row r="290" spans="1:26" ht="18" thickBot="1" x14ac:dyDescent="0.35">
      <c r="A290" s="48"/>
      <c r="B290" s="48"/>
      <c r="C290" s="48"/>
      <c r="D290" s="48"/>
      <c r="E290" s="48"/>
      <c r="F290" s="48"/>
      <c r="G290" s="51"/>
      <c r="H290" s="48"/>
      <c r="I290" s="48"/>
      <c r="J290" s="48"/>
      <c r="K290" s="48"/>
      <c r="L290" s="48"/>
      <c r="M290" s="48"/>
      <c r="N290" s="48"/>
      <c r="O290" s="48"/>
      <c r="P290" s="48"/>
      <c r="Q290" s="48"/>
      <c r="R290" s="48"/>
      <c r="S290" s="48"/>
      <c r="T290" s="48"/>
      <c r="U290" s="48"/>
      <c r="V290" s="48"/>
      <c r="W290" s="48"/>
      <c r="X290" s="48"/>
      <c r="Y290" s="48"/>
      <c r="Z290" s="48"/>
    </row>
    <row r="291" spans="1:26" ht="18" thickBot="1" x14ac:dyDescent="0.35">
      <c r="A291" s="48"/>
      <c r="B291" s="48"/>
      <c r="C291" s="48"/>
      <c r="D291" s="48"/>
      <c r="E291" s="48"/>
      <c r="F291" s="48"/>
      <c r="G291" s="51"/>
      <c r="H291" s="48"/>
      <c r="I291" s="48"/>
      <c r="J291" s="48"/>
      <c r="K291" s="48"/>
      <c r="L291" s="48"/>
      <c r="M291" s="48"/>
      <c r="N291" s="48"/>
      <c r="O291" s="48"/>
      <c r="P291" s="48"/>
      <c r="Q291" s="48"/>
      <c r="R291" s="48"/>
      <c r="S291" s="48"/>
      <c r="T291" s="48"/>
      <c r="U291" s="48"/>
      <c r="V291" s="48"/>
      <c r="W291" s="48"/>
      <c r="X291" s="48"/>
      <c r="Y291" s="48"/>
      <c r="Z291" s="48"/>
    </row>
    <row r="292" spans="1:26" ht="18" thickBot="1" x14ac:dyDescent="0.35">
      <c r="A292" s="48"/>
      <c r="B292" s="48"/>
      <c r="C292" s="48"/>
      <c r="D292" s="48"/>
      <c r="E292" s="48"/>
      <c r="F292" s="48"/>
      <c r="G292" s="51"/>
      <c r="H292" s="48"/>
      <c r="I292" s="48"/>
      <c r="J292" s="48"/>
      <c r="K292" s="48"/>
      <c r="L292" s="48"/>
      <c r="M292" s="48"/>
      <c r="N292" s="48"/>
      <c r="O292" s="48"/>
      <c r="P292" s="48"/>
      <c r="Q292" s="48"/>
      <c r="R292" s="48"/>
      <c r="S292" s="48"/>
      <c r="T292" s="48"/>
      <c r="U292" s="48"/>
      <c r="V292" s="48"/>
      <c r="W292" s="48"/>
      <c r="X292" s="48"/>
      <c r="Y292" s="48"/>
      <c r="Z292" s="48"/>
    </row>
    <row r="293" spans="1:26" ht="18" thickBot="1" x14ac:dyDescent="0.35">
      <c r="A293" s="48"/>
      <c r="B293" s="48"/>
      <c r="C293" s="48"/>
      <c r="D293" s="48"/>
      <c r="E293" s="48"/>
      <c r="F293" s="48"/>
      <c r="G293" s="51"/>
      <c r="H293" s="48"/>
      <c r="I293" s="48"/>
      <c r="J293" s="48"/>
      <c r="K293" s="48"/>
      <c r="L293" s="48"/>
      <c r="M293" s="48"/>
      <c r="N293" s="48"/>
      <c r="O293" s="48"/>
      <c r="P293" s="48"/>
      <c r="Q293" s="48"/>
      <c r="R293" s="48"/>
      <c r="S293" s="48"/>
      <c r="T293" s="48"/>
      <c r="U293" s="48"/>
      <c r="V293" s="48"/>
      <c r="W293" s="48"/>
      <c r="X293" s="48"/>
      <c r="Y293" s="48"/>
      <c r="Z293" s="48"/>
    </row>
    <row r="294" spans="1:26" ht="18" thickBot="1" x14ac:dyDescent="0.35">
      <c r="A294" s="48"/>
      <c r="B294" s="48"/>
      <c r="C294" s="48"/>
      <c r="D294" s="48"/>
      <c r="E294" s="48"/>
      <c r="F294" s="48"/>
      <c r="G294" s="51"/>
      <c r="H294" s="48"/>
      <c r="I294" s="48"/>
      <c r="J294" s="48"/>
      <c r="K294" s="48"/>
      <c r="L294" s="48"/>
      <c r="M294" s="48"/>
      <c r="N294" s="48"/>
      <c r="O294" s="48"/>
      <c r="P294" s="48"/>
      <c r="Q294" s="48"/>
      <c r="R294" s="48"/>
      <c r="S294" s="48"/>
      <c r="T294" s="48"/>
      <c r="U294" s="48"/>
      <c r="V294" s="48"/>
      <c r="W294" s="48"/>
      <c r="X294" s="48"/>
      <c r="Y294" s="48"/>
      <c r="Z294" s="48"/>
    </row>
    <row r="295" spans="1:26" ht="18" thickBot="1" x14ac:dyDescent="0.35">
      <c r="A295" s="48"/>
      <c r="B295" s="48"/>
      <c r="C295" s="48"/>
      <c r="D295" s="48"/>
      <c r="E295" s="48"/>
      <c r="F295" s="48"/>
      <c r="G295" s="51"/>
      <c r="H295" s="48"/>
      <c r="I295" s="48"/>
      <c r="J295" s="48"/>
      <c r="K295" s="48"/>
      <c r="L295" s="48"/>
      <c r="M295" s="48"/>
      <c r="N295" s="48"/>
      <c r="O295" s="48"/>
      <c r="P295" s="48"/>
      <c r="Q295" s="48"/>
      <c r="R295" s="48"/>
      <c r="S295" s="48"/>
      <c r="T295" s="48"/>
      <c r="U295" s="48"/>
      <c r="V295" s="48"/>
      <c r="W295" s="48"/>
      <c r="X295" s="48"/>
      <c r="Y295" s="48"/>
      <c r="Z295" s="48"/>
    </row>
    <row r="296" spans="1:26" ht="18" thickBot="1" x14ac:dyDescent="0.35">
      <c r="A296" s="48"/>
      <c r="B296" s="48"/>
      <c r="C296" s="48"/>
      <c r="D296" s="48"/>
      <c r="E296" s="48"/>
      <c r="F296" s="48"/>
      <c r="G296" s="51"/>
      <c r="H296" s="48"/>
      <c r="I296" s="48"/>
      <c r="J296" s="48"/>
      <c r="K296" s="48"/>
      <c r="L296" s="48"/>
      <c r="M296" s="48"/>
      <c r="N296" s="48"/>
      <c r="O296" s="48"/>
      <c r="P296" s="48"/>
      <c r="Q296" s="48"/>
      <c r="R296" s="48"/>
      <c r="S296" s="48"/>
      <c r="T296" s="48"/>
      <c r="U296" s="48"/>
      <c r="V296" s="48"/>
      <c r="W296" s="48"/>
      <c r="X296" s="48"/>
      <c r="Y296" s="48"/>
      <c r="Z296" s="48"/>
    </row>
    <row r="297" spans="1:26" ht="18" thickBot="1" x14ac:dyDescent="0.35">
      <c r="A297" s="48"/>
      <c r="B297" s="48"/>
      <c r="C297" s="48"/>
      <c r="D297" s="48"/>
      <c r="E297" s="48"/>
      <c r="F297" s="48"/>
      <c r="G297" s="51"/>
      <c r="H297" s="48"/>
      <c r="I297" s="48"/>
      <c r="J297" s="48"/>
      <c r="K297" s="48"/>
      <c r="L297" s="48"/>
      <c r="M297" s="48"/>
      <c r="N297" s="48"/>
      <c r="O297" s="48"/>
      <c r="P297" s="48"/>
      <c r="Q297" s="48"/>
      <c r="R297" s="48"/>
      <c r="S297" s="48"/>
      <c r="T297" s="48"/>
      <c r="U297" s="48"/>
      <c r="V297" s="48"/>
      <c r="W297" s="48"/>
      <c r="X297" s="48"/>
      <c r="Y297" s="48"/>
      <c r="Z297" s="48"/>
    </row>
    <row r="298" spans="1:26" ht="18" thickBot="1" x14ac:dyDescent="0.35">
      <c r="A298" s="48"/>
      <c r="B298" s="48"/>
      <c r="C298" s="48"/>
      <c r="D298" s="48"/>
      <c r="E298" s="48"/>
      <c r="F298" s="48"/>
      <c r="G298" s="51"/>
      <c r="H298" s="48"/>
      <c r="I298" s="48"/>
      <c r="J298" s="48"/>
      <c r="K298" s="48"/>
      <c r="L298" s="48"/>
      <c r="M298" s="48"/>
      <c r="N298" s="48"/>
      <c r="O298" s="48"/>
      <c r="P298" s="48"/>
      <c r="Q298" s="48"/>
      <c r="R298" s="48"/>
      <c r="S298" s="48"/>
      <c r="T298" s="48"/>
      <c r="U298" s="48"/>
      <c r="V298" s="48"/>
      <c r="W298" s="48"/>
      <c r="X298" s="48"/>
      <c r="Y298" s="48"/>
      <c r="Z298" s="48"/>
    </row>
    <row r="299" spans="1:26" ht="18" thickBot="1" x14ac:dyDescent="0.35">
      <c r="A299" s="48"/>
      <c r="B299" s="48"/>
      <c r="C299" s="48"/>
      <c r="D299" s="48"/>
      <c r="E299" s="48"/>
      <c r="F299" s="48"/>
      <c r="G299" s="51"/>
      <c r="H299" s="48"/>
      <c r="I299" s="48"/>
      <c r="J299" s="48"/>
      <c r="K299" s="48"/>
      <c r="L299" s="48"/>
      <c r="M299" s="48"/>
      <c r="N299" s="48"/>
      <c r="O299" s="48"/>
      <c r="P299" s="48"/>
      <c r="Q299" s="48"/>
      <c r="R299" s="48"/>
      <c r="S299" s="48"/>
      <c r="T299" s="48"/>
      <c r="U299" s="48"/>
      <c r="V299" s="48"/>
      <c r="W299" s="48"/>
      <c r="X299" s="48"/>
      <c r="Y299" s="48"/>
      <c r="Z299" s="48"/>
    </row>
    <row r="300" spans="1:26" ht="18" thickBot="1" x14ac:dyDescent="0.35">
      <c r="A300" s="48"/>
      <c r="B300" s="48"/>
      <c r="C300" s="48"/>
      <c r="D300" s="48"/>
      <c r="E300" s="48"/>
      <c r="F300" s="48"/>
      <c r="G300" s="51"/>
      <c r="H300" s="48"/>
      <c r="I300" s="48"/>
      <c r="J300" s="48"/>
      <c r="K300" s="48"/>
      <c r="L300" s="48"/>
      <c r="M300" s="48"/>
      <c r="N300" s="48"/>
      <c r="O300" s="48"/>
      <c r="P300" s="48"/>
      <c r="Q300" s="48"/>
      <c r="R300" s="48"/>
      <c r="S300" s="48"/>
      <c r="T300" s="48"/>
      <c r="U300" s="48"/>
      <c r="V300" s="48"/>
      <c r="W300" s="48"/>
      <c r="X300" s="48"/>
      <c r="Y300" s="48"/>
      <c r="Z300" s="48"/>
    </row>
    <row r="301" spans="1:26" ht="18" thickBot="1" x14ac:dyDescent="0.35">
      <c r="A301" s="48"/>
      <c r="B301" s="48"/>
      <c r="C301" s="48"/>
      <c r="D301" s="48"/>
      <c r="E301" s="48"/>
      <c r="F301" s="48"/>
      <c r="G301" s="51"/>
      <c r="H301" s="48"/>
      <c r="I301" s="48"/>
      <c r="J301" s="48"/>
      <c r="K301" s="48"/>
      <c r="L301" s="48"/>
      <c r="M301" s="48"/>
      <c r="N301" s="48"/>
      <c r="O301" s="48"/>
      <c r="P301" s="48"/>
      <c r="Q301" s="48"/>
      <c r="R301" s="48"/>
      <c r="S301" s="48"/>
      <c r="T301" s="48"/>
      <c r="U301" s="48"/>
      <c r="V301" s="48"/>
      <c r="W301" s="48"/>
      <c r="X301" s="48"/>
      <c r="Y301" s="48"/>
      <c r="Z301" s="48"/>
    </row>
    <row r="302" spans="1:26" ht="18" thickBot="1" x14ac:dyDescent="0.35">
      <c r="A302" s="48"/>
      <c r="B302" s="48"/>
      <c r="C302" s="48"/>
      <c r="D302" s="48"/>
      <c r="E302" s="48"/>
      <c r="F302" s="48"/>
      <c r="G302" s="51"/>
      <c r="H302" s="48"/>
      <c r="I302" s="48"/>
      <c r="J302" s="48"/>
      <c r="K302" s="48"/>
      <c r="L302" s="48"/>
      <c r="M302" s="48"/>
      <c r="N302" s="48"/>
      <c r="O302" s="48"/>
      <c r="P302" s="48"/>
      <c r="Q302" s="48"/>
      <c r="R302" s="48"/>
      <c r="S302" s="48"/>
      <c r="T302" s="48"/>
      <c r="U302" s="48"/>
      <c r="V302" s="48"/>
      <c r="W302" s="48"/>
      <c r="X302" s="48"/>
      <c r="Y302" s="48"/>
      <c r="Z302" s="48"/>
    </row>
    <row r="303" spans="1:26" ht="18" thickBot="1" x14ac:dyDescent="0.35">
      <c r="A303" s="48"/>
      <c r="B303" s="48"/>
      <c r="C303" s="48"/>
      <c r="D303" s="48"/>
      <c r="E303" s="48"/>
      <c r="F303" s="48"/>
      <c r="G303" s="51"/>
      <c r="H303" s="48"/>
      <c r="I303" s="48"/>
      <c r="J303" s="48"/>
      <c r="K303" s="48"/>
      <c r="L303" s="48"/>
      <c r="M303" s="48"/>
      <c r="N303" s="48"/>
      <c r="O303" s="48"/>
      <c r="P303" s="48"/>
      <c r="Q303" s="48"/>
      <c r="R303" s="48"/>
      <c r="S303" s="48"/>
      <c r="T303" s="48"/>
      <c r="U303" s="48"/>
      <c r="V303" s="48"/>
      <c r="W303" s="48"/>
      <c r="X303" s="48"/>
      <c r="Y303" s="48"/>
      <c r="Z303" s="48"/>
    </row>
    <row r="304" spans="1:26" ht="18" thickBot="1" x14ac:dyDescent="0.35">
      <c r="A304" s="48"/>
      <c r="B304" s="48"/>
      <c r="C304" s="48"/>
      <c r="D304" s="48"/>
      <c r="E304" s="48"/>
      <c r="F304" s="48"/>
      <c r="G304" s="51"/>
      <c r="H304" s="48"/>
      <c r="I304" s="48"/>
      <c r="J304" s="48"/>
      <c r="K304" s="48"/>
      <c r="L304" s="48"/>
      <c r="M304" s="48"/>
      <c r="N304" s="48"/>
      <c r="O304" s="48"/>
      <c r="P304" s="48"/>
      <c r="Q304" s="48"/>
      <c r="R304" s="48"/>
      <c r="S304" s="48"/>
      <c r="T304" s="48"/>
      <c r="U304" s="48"/>
      <c r="V304" s="48"/>
      <c r="W304" s="48"/>
      <c r="X304" s="48"/>
      <c r="Y304" s="48"/>
      <c r="Z304" s="48"/>
    </row>
    <row r="305" spans="1:26" ht="18" thickBot="1" x14ac:dyDescent="0.35">
      <c r="A305" s="48"/>
      <c r="B305" s="48"/>
      <c r="C305" s="48"/>
      <c r="D305" s="48"/>
      <c r="E305" s="48"/>
      <c r="F305" s="48"/>
      <c r="G305" s="51"/>
      <c r="H305" s="48"/>
      <c r="I305" s="48"/>
      <c r="J305" s="48"/>
      <c r="K305" s="48"/>
      <c r="L305" s="48"/>
      <c r="M305" s="48"/>
      <c r="N305" s="48"/>
      <c r="O305" s="48"/>
      <c r="P305" s="48"/>
      <c r="Q305" s="48"/>
      <c r="R305" s="48"/>
      <c r="S305" s="48"/>
      <c r="T305" s="48"/>
      <c r="U305" s="48"/>
      <c r="V305" s="48"/>
      <c r="W305" s="48"/>
      <c r="X305" s="48"/>
      <c r="Y305" s="48"/>
      <c r="Z305" s="48"/>
    </row>
    <row r="306" spans="1:26" ht="18" thickBot="1" x14ac:dyDescent="0.35">
      <c r="A306" s="48"/>
      <c r="B306" s="48"/>
      <c r="C306" s="48"/>
      <c r="D306" s="48"/>
      <c r="E306" s="48"/>
      <c r="F306" s="48"/>
      <c r="G306" s="51"/>
      <c r="H306" s="48"/>
      <c r="I306" s="48"/>
      <c r="J306" s="48"/>
      <c r="K306" s="48"/>
      <c r="L306" s="48"/>
      <c r="M306" s="48"/>
      <c r="N306" s="48"/>
      <c r="O306" s="48"/>
      <c r="P306" s="48"/>
      <c r="Q306" s="48"/>
      <c r="R306" s="48"/>
      <c r="S306" s="48"/>
      <c r="T306" s="48"/>
      <c r="U306" s="48"/>
      <c r="V306" s="48"/>
      <c r="W306" s="48"/>
      <c r="X306" s="48"/>
      <c r="Y306" s="48"/>
      <c r="Z306" s="48"/>
    </row>
    <row r="307" spans="1:26" ht="18" thickBot="1" x14ac:dyDescent="0.35">
      <c r="A307" s="48"/>
      <c r="B307" s="48"/>
      <c r="C307" s="48"/>
      <c r="D307" s="48"/>
      <c r="E307" s="48"/>
      <c r="F307" s="48"/>
      <c r="G307" s="51"/>
      <c r="H307" s="48"/>
      <c r="I307" s="48"/>
      <c r="J307" s="48"/>
      <c r="K307" s="48"/>
      <c r="L307" s="48"/>
      <c r="M307" s="48"/>
      <c r="N307" s="48"/>
      <c r="O307" s="48"/>
      <c r="P307" s="48"/>
      <c r="Q307" s="48"/>
      <c r="R307" s="48"/>
      <c r="S307" s="48"/>
      <c r="T307" s="48"/>
      <c r="U307" s="48"/>
      <c r="V307" s="48"/>
      <c r="W307" s="48"/>
      <c r="X307" s="48"/>
      <c r="Y307" s="48"/>
      <c r="Z307" s="48"/>
    </row>
    <row r="308" spans="1:26" ht="18" thickBot="1" x14ac:dyDescent="0.35">
      <c r="A308" s="48"/>
      <c r="B308" s="48"/>
      <c r="C308" s="48"/>
      <c r="D308" s="48"/>
      <c r="E308" s="48"/>
      <c r="F308" s="48"/>
      <c r="G308" s="51"/>
      <c r="H308" s="48"/>
      <c r="I308" s="48"/>
      <c r="J308" s="48"/>
      <c r="K308" s="48"/>
      <c r="L308" s="48"/>
      <c r="M308" s="48"/>
      <c r="N308" s="48"/>
      <c r="O308" s="48"/>
      <c r="P308" s="48"/>
      <c r="Q308" s="48"/>
      <c r="R308" s="48"/>
      <c r="S308" s="48"/>
      <c r="T308" s="48"/>
      <c r="U308" s="48"/>
      <c r="V308" s="48"/>
      <c r="W308" s="48"/>
      <c r="X308" s="48"/>
      <c r="Y308" s="48"/>
      <c r="Z308" s="48"/>
    </row>
    <row r="309" spans="1:26" ht="18" thickBot="1" x14ac:dyDescent="0.35">
      <c r="A309" s="48"/>
      <c r="B309" s="48"/>
      <c r="C309" s="48"/>
      <c r="D309" s="48"/>
      <c r="E309" s="48"/>
      <c r="F309" s="48"/>
      <c r="G309" s="51"/>
      <c r="H309" s="48"/>
      <c r="I309" s="48"/>
      <c r="J309" s="48"/>
      <c r="K309" s="48"/>
      <c r="L309" s="48"/>
      <c r="M309" s="48"/>
      <c r="N309" s="48"/>
      <c r="O309" s="48"/>
      <c r="P309" s="48"/>
      <c r="Q309" s="48"/>
      <c r="R309" s="48"/>
      <c r="S309" s="48"/>
      <c r="T309" s="48"/>
      <c r="U309" s="48"/>
      <c r="V309" s="48"/>
      <c r="W309" s="48"/>
      <c r="X309" s="48"/>
      <c r="Y309" s="48"/>
      <c r="Z309" s="48"/>
    </row>
    <row r="310" spans="1:26" ht="18" thickBot="1" x14ac:dyDescent="0.35">
      <c r="A310" s="48"/>
      <c r="B310" s="48"/>
      <c r="C310" s="48"/>
      <c r="D310" s="48"/>
      <c r="E310" s="48"/>
      <c r="F310" s="48"/>
      <c r="G310" s="51"/>
      <c r="H310" s="48"/>
      <c r="I310" s="48"/>
      <c r="J310" s="48"/>
      <c r="K310" s="48"/>
      <c r="L310" s="48"/>
      <c r="M310" s="48"/>
      <c r="N310" s="48"/>
      <c r="O310" s="48"/>
      <c r="P310" s="48"/>
      <c r="Q310" s="48"/>
      <c r="R310" s="48"/>
      <c r="S310" s="48"/>
      <c r="T310" s="48"/>
      <c r="U310" s="48"/>
      <c r="V310" s="48"/>
      <c r="W310" s="48"/>
      <c r="X310" s="48"/>
      <c r="Y310" s="48"/>
      <c r="Z310" s="48"/>
    </row>
    <row r="311" spans="1:26" ht="18" thickBot="1" x14ac:dyDescent="0.35">
      <c r="A311" s="48"/>
      <c r="B311" s="48"/>
      <c r="C311" s="48"/>
      <c r="D311" s="48"/>
      <c r="E311" s="48"/>
      <c r="F311" s="48"/>
      <c r="G311" s="51"/>
      <c r="H311" s="48"/>
      <c r="I311" s="48"/>
      <c r="J311" s="48"/>
      <c r="K311" s="48"/>
      <c r="L311" s="48"/>
      <c r="M311" s="48"/>
      <c r="N311" s="48"/>
      <c r="O311" s="48"/>
      <c r="P311" s="48"/>
      <c r="Q311" s="48"/>
      <c r="R311" s="48"/>
      <c r="S311" s="48"/>
      <c r="T311" s="48"/>
      <c r="U311" s="48"/>
      <c r="V311" s="48"/>
      <c r="W311" s="48"/>
      <c r="X311" s="48"/>
      <c r="Y311" s="48"/>
      <c r="Z311" s="48"/>
    </row>
    <row r="312" spans="1:26" ht="18" thickBot="1" x14ac:dyDescent="0.35">
      <c r="A312" s="48"/>
      <c r="B312" s="48"/>
      <c r="C312" s="48"/>
      <c r="D312" s="48"/>
      <c r="E312" s="48"/>
      <c r="F312" s="48"/>
      <c r="G312" s="51"/>
      <c r="H312" s="48"/>
      <c r="I312" s="48"/>
      <c r="J312" s="48"/>
      <c r="K312" s="48"/>
      <c r="L312" s="48"/>
      <c r="M312" s="48"/>
      <c r="N312" s="48"/>
      <c r="O312" s="48"/>
      <c r="P312" s="48"/>
      <c r="Q312" s="48"/>
      <c r="R312" s="48"/>
      <c r="S312" s="48"/>
      <c r="T312" s="48"/>
      <c r="U312" s="48"/>
      <c r="V312" s="48"/>
      <c r="W312" s="48"/>
      <c r="X312" s="48"/>
      <c r="Y312" s="48"/>
      <c r="Z312" s="48"/>
    </row>
    <row r="313" spans="1:26" ht="18" thickBot="1" x14ac:dyDescent="0.35">
      <c r="A313" s="48"/>
      <c r="B313" s="48"/>
      <c r="C313" s="48"/>
      <c r="D313" s="48"/>
      <c r="E313" s="48"/>
      <c r="F313" s="48"/>
      <c r="G313" s="51"/>
      <c r="H313" s="48"/>
      <c r="I313" s="48"/>
      <c r="J313" s="48"/>
      <c r="K313" s="48"/>
      <c r="L313" s="48"/>
      <c r="M313" s="48"/>
      <c r="N313" s="48"/>
      <c r="O313" s="48"/>
      <c r="P313" s="48"/>
      <c r="Q313" s="48"/>
      <c r="R313" s="48"/>
      <c r="S313" s="48"/>
      <c r="T313" s="48"/>
      <c r="U313" s="48"/>
      <c r="V313" s="48"/>
      <c r="W313" s="48"/>
      <c r="X313" s="48"/>
      <c r="Y313" s="48"/>
      <c r="Z313" s="48"/>
    </row>
    <row r="314" spans="1:26" ht="18" thickBot="1" x14ac:dyDescent="0.35">
      <c r="A314" s="48"/>
      <c r="B314" s="48"/>
      <c r="C314" s="48"/>
      <c r="D314" s="48"/>
      <c r="E314" s="48"/>
      <c r="F314" s="48"/>
      <c r="G314" s="51"/>
      <c r="H314" s="48"/>
      <c r="I314" s="48"/>
      <c r="J314" s="48"/>
      <c r="K314" s="48"/>
      <c r="L314" s="48"/>
      <c r="M314" s="48"/>
      <c r="N314" s="48"/>
      <c r="O314" s="48"/>
      <c r="P314" s="48"/>
      <c r="Q314" s="48"/>
      <c r="R314" s="48"/>
      <c r="S314" s="48"/>
      <c r="T314" s="48"/>
      <c r="U314" s="48"/>
      <c r="V314" s="48"/>
      <c r="W314" s="48"/>
      <c r="X314" s="48"/>
      <c r="Y314" s="48"/>
      <c r="Z314" s="48"/>
    </row>
    <row r="315" spans="1:26" ht="18" thickBot="1" x14ac:dyDescent="0.35">
      <c r="A315" s="48"/>
      <c r="B315" s="48"/>
      <c r="C315" s="48"/>
      <c r="D315" s="48"/>
      <c r="E315" s="48"/>
      <c r="F315" s="48"/>
      <c r="G315" s="51"/>
      <c r="H315" s="48"/>
      <c r="I315" s="48"/>
      <c r="J315" s="48"/>
      <c r="K315" s="48"/>
      <c r="L315" s="48"/>
      <c r="M315" s="48"/>
      <c r="N315" s="48"/>
      <c r="O315" s="48"/>
      <c r="P315" s="48"/>
      <c r="Q315" s="48"/>
      <c r="R315" s="48"/>
      <c r="S315" s="48"/>
      <c r="T315" s="48"/>
      <c r="U315" s="48"/>
      <c r="V315" s="48"/>
      <c r="W315" s="48"/>
      <c r="X315" s="48"/>
      <c r="Y315" s="48"/>
      <c r="Z315" s="48"/>
    </row>
    <row r="316" spans="1:26" ht="18" thickBot="1" x14ac:dyDescent="0.35">
      <c r="A316" s="48"/>
      <c r="B316" s="48"/>
      <c r="C316" s="48"/>
      <c r="D316" s="48"/>
      <c r="E316" s="48"/>
      <c r="F316" s="48"/>
      <c r="G316" s="51"/>
      <c r="H316" s="48"/>
      <c r="I316" s="48"/>
      <c r="J316" s="48"/>
      <c r="K316" s="48"/>
      <c r="L316" s="48"/>
      <c r="M316" s="48"/>
      <c r="N316" s="48"/>
      <c r="O316" s="48"/>
      <c r="P316" s="48"/>
      <c r="Q316" s="48"/>
      <c r="R316" s="48"/>
      <c r="S316" s="48"/>
      <c r="T316" s="48"/>
      <c r="U316" s="48"/>
      <c r="V316" s="48"/>
      <c r="W316" s="48"/>
      <c r="X316" s="48"/>
      <c r="Y316" s="48"/>
      <c r="Z316" s="48"/>
    </row>
    <row r="317" spans="1:26" ht="18" thickBot="1" x14ac:dyDescent="0.35">
      <c r="A317" s="48"/>
      <c r="B317" s="48"/>
      <c r="C317" s="48"/>
      <c r="D317" s="48"/>
      <c r="E317" s="48"/>
      <c r="F317" s="48"/>
      <c r="G317" s="51"/>
      <c r="H317" s="48"/>
      <c r="I317" s="48"/>
      <c r="J317" s="48"/>
      <c r="K317" s="48"/>
      <c r="L317" s="48"/>
      <c r="M317" s="48"/>
      <c r="N317" s="48"/>
      <c r="O317" s="48"/>
      <c r="P317" s="48"/>
      <c r="Q317" s="48"/>
      <c r="R317" s="48"/>
      <c r="S317" s="48"/>
      <c r="T317" s="48"/>
      <c r="U317" s="48"/>
      <c r="V317" s="48"/>
      <c r="W317" s="48"/>
      <c r="X317" s="48"/>
      <c r="Y317" s="48"/>
      <c r="Z317" s="48"/>
    </row>
    <row r="318" spans="1:26" ht="18" thickBot="1" x14ac:dyDescent="0.35">
      <c r="A318" s="48"/>
      <c r="B318" s="48"/>
      <c r="C318" s="48"/>
      <c r="D318" s="48"/>
      <c r="E318" s="48"/>
      <c r="F318" s="48"/>
      <c r="G318" s="51"/>
      <c r="H318" s="48"/>
      <c r="I318" s="48"/>
      <c r="J318" s="48"/>
      <c r="K318" s="48"/>
      <c r="L318" s="48"/>
      <c r="M318" s="48"/>
      <c r="N318" s="48"/>
      <c r="O318" s="48"/>
      <c r="P318" s="48"/>
      <c r="Q318" s="48"/>
      <c r="R318" s="48"/>
      <c r="S318" s="48"/>
      <c r="T318" s="48"/>
      <c r="U318" s="48"/>
      <c r="V318" s="48"/>
      <c r="W318" s="48"/>
      <c r="X318" s="48"/>
      <c r="Y318" s="48"/>
      <c r="Z318" s="48"/>
    </row>
    <row r="319" spans="1:26" ht="18" thickBot="1" x14ac:dyDescent="0.35">
      <c r="A319" s="48"/>
      <c r="B319" s="48"/>
      <c r="C319" s="48"/>
      <c r="D319" s="48"/>
      <c r="E319" s="48"/>
      <c r="F319" s="48"/>
      <c r="G319" s="51"/>
      <c r="H319" s="48"/>
      <c r="I319" s="48"/>
      <c r="J319" s="48"/>
      <c r="K319" s="48"/>
      <c r="L319" s="48"/>
      <c r="M319" s="48"/>
      <c r="N319" s="48"/>
      <c r="O319" s="48"/>
      <c r="P319" s="48"/>
      <c r="Q319" s="48"/>
      <c r="R319" s="48"/>
      <c r="S319" s="48"/>
      <c r="T319" s="48"/>
      <c r="U319" s="48"/>
      <c r="V319" s="48"/>
      <c r="W319" s="48"/>
      <c r="X319" s="48"/>
      <c r="Y319" s="48"/>
      <c r="Z319" s="48"/>
    </row>
    <row r="320" spans="1:26" ht="18" thickBot="1" x14ac:dyDescent="0.35">
      <c r="A320" s="48"/>
      <c r="B320" s="48"/>
      <c r="C320" s="48"/>
      <c r="D320" s="48"/>
      <c r="E320" s="48"/>
      <c r="F320" s="48"/>
      <c r="G320" s="51"/>
      <c r="H320" s="48"/>
      <c r="I320" s="48"/>
      <c r="J320" s="48"/>
      <c r="K320" s="48"/>
      <c r="L320" s="48"/>
      <c r="M320" s="48"/>
      <c r="N320" s="48"/>
      <c r="O320" s="48"/>
      <c r="P320" s="48"/>
      <c r="Q320" s="48"/>
      <c r="R320" s="48"/>
      <c r="S320" s="48"/>
      <c r="T320" s="48"/>
      <c r="U320" s="48"/>
      <c r="V320" s="48"/>
      <c r="W320" s="48"/>
      <c r="X320" s="48"/>
      <c r="Y320" s="48"/>
      <c r="Z320" s="48"/>
    </row>
    <row r="321" spans="1:26" ht="18" thickBot="1" x14ac:dyDescent="0.35">
      <c r="A321" s="48"/>
      <c r="B321" s="48"/>
      <c r="C321" s="48"/>
      <c r="D321" s="48"/>
      <c r="E321" s="48"/>
      <c r="F321" s="48"/>
      <c r="G321" s="51"/>
      <c r="H321" s="48"/>
      <c r="I321" s="48"/>
      <c r="J321" s="48"/>
      <c r="K321" s="48"/>
      <c r="L321" s="48"/>
      <c r="M321" s="48"/>
      <c r="N321" s="48"/>
      <c r="O321" s="48"/>
      <c r="P321" s="48"/>
      <c r="Q321" s="48"/>
      <c r="R321" s="48"/>
      <c r="S321" s="48"/>
      <c r="T321" s="48"/>
      <c r="U321" s="48"/>
      <c r="V321" s="48"/>
      <c r="W321" s="48"/>
      <c r="X321" s="48"/>
      <c r="Y321" s="48"/>
      <c r="Z321" s="48"/>
    </row>
    <row r="322" spans="1:26" ht="18" thickBot="1" x14ac:dyDescent="0.35">
      <c r="A322" s="48"/>
      <c r="B322" s="48"/>
      <c r="C322" s="48"/>
      <c r="D322" s="48"/>
      <c r="E322" s="48"/>
      <c r="F322" s="48"/>
      <c r="G322" s="51"/>
      <c r="H322" s="48"/>
      <c r="I322" s="48"/>
      <c r="J322" s="48"/>
      <c r="K322" s="48"/>
      <c r="L322" s="48"/>
      <c r="M322" s="48"/>
      <c r="N322" s="48"/>
      <c r="O322" s="48"/>
      <c r="P322" s="48"/>
      <c r="Q322" s="48"/>
      <c r="R322" s="48"/>
      <c r="S322" s="48"/>
      <c r="T322" s="48"/>
      <c r="U322" s="48"/>
      <c r="V322" s="48"/>
      <c r="W322" s="48"/>
      <c r="X322" s="48"/>
      <c r="Y322" s="48"/>
      <c r="Z322" s="48"/>
    </row>
    <row r="323" spans="1:26" ht="18" thickBot="1" x14ac:dyDescent="0.35">
      <c r="A323" s="48"/>
      <c r="B323" s="48"/>
      <c r="C323" s="48"/>
      <c r="D323" s="48"/>
      <c r="E323" s="48"/>
      <c r="F323" s="48"/>
      <c r="G323" s="51"/>
      <c r="H323" s="48"/>
      <c r="I323" s="48"/>
      <c r="J323" s="48"/>
      <c r="K323" s="48"/>
      <c r="L323" s="48"/>
      <c r="M323" s="48"/>
      <c r="N323" s="48"/>
      <c r="O323" s="48"/>
      <c r="P323" s="48"/>
      <c r="Q323" s="48"/>
      <c r="R323" s="48"/>
      <c r="S323" s="48"/>
      <c r="T323" s="48"/>
      <c r="U323" s="48"/>
      <c r="V323" s="48"/>
      <c r="W323" s="48"/>
      <c r="X323" s="48"/>
      <c r="Y323" s="48"/>
      <c r="Z323" s="48"/>
    </row>
    <row r="324" spans="1:26" ht="18" thickBot="1" x14ac:dyDescent="0.35">
      <c r="A324" s="48"/>
      <c r="B324" s="48"/>
      <c r="C324" s="48"/>
      <c r="D324" s="48"/>
      <c r="E324" s="48"/>
      <c r="F324" s="48"/>
      <c r="G324" s="51"/>
      <c r="H324" s="48"/>
      <c r="I324" s="48"/>
      <c r="J324" s="48"/>
      <c r="K324" s="48"/>
      <c r="L324" s="48"/>
      <c r="M324" s="48"/>
      <c r="N324" s="48"/>
      <c r="O324" s="48"/>
      <c r="P324" s="48"/>
      <c r="Q324" s="48"/>
      <c r="R324" s="48"/>
      <c r="S324" s="48"/>
      <c r="T324" s="48"/>
      <c r="U324" s="48"/>
      <c r="V324" s="48"/>
      <c r="W324" s="48"/>
      <c r="X324" s="48"/>
      <c r="Y324" s="48"/>
      <c r="Z324" s="48"/>
    </row>
    <row r="325" spans="1:26" ht="18" thickBot="1" x14ac:dyDescent="0.35">
      <c r="A325" s="48"/>
      <c r="B325" s="48"/>
      <c r="C325" s="48"/>
      <c r="D325" s="48"/>
      <c r="E325" s="48"/>
      <c r="F325" s="48"/>
      <c r="G325" s="51"/>
      <c r="H325" s="48"/>
      <c r="I325" s="48"/>
      <c r="J325" s="48"/>
      <c r="K325" s="48"/>
      <c r="L325" s="48"/>
      <c r="M325" s="48"/>
      <c r="N325" s="48"/>
      <c r="O325" s="48"/>
      <c r="P325" s="48"/>
      <c r="Q325" s="48"/>
      <c r="R325" s="48"/>
      <c r="S325" s="48"/>
      <c r="T325" s="48"/>
      <c r="U325" s="48"/>
      <c r="V325" s="48"/>
      <c r="W325" s="48"/>
      <c r="X325" s="48"/>
      <c r="Y325" s="48"/>
      <c r="Z325" s="48"/>
    </row>
    <row r="326" spans="1:26" ht="18" thickBot="1" x14ac:dyDescent="0.35">
      <c r="A326" s="48"/>
      <c r="B326" s="48"/>
      <c r="C326" s="48"/>
      <c r="D326" s="48"/>
      <c r="E326" s="48"/>
      <c r="F326" s="48"/>
      <c r="G326" s="51"/>
      <c r="H326" s="48"/>
      <c r="I326" s="48"/>
      <c r="J326" s="48"/>
      <c r="K326" s="48"/>
      <c r="L326" s="48"/>
      <c r="M326" s="48"/>
      <c r="N326" s="48"/>
      <c r="O326" s="48"/>
      <c r="P326" s="48"/>
      <c r="Q326" s="48"/>
      <c r="R326" s="48"/>
      <c r="S326" s="48"/>
      <c r="T326" s="48"/>
      <c r="U326" s="48"/>
      <c r="V326" s="48"/>
      <c r="W326" s="48"/>
      <c r="X326" s="48"/>
      <c r="Y326" s="48"/>
      <c r="Z326" s="48"/>
    </row>
    <row r="327" spans="1:26" ht="18" thickBot="1" x14ac:dyDescent="0.35">
      <c r="A327" s="48"/>
      <c r="B327" s="48"/>
      <c r="C327" s="48"/>
      <c r="D327" s="48"/>
      <c r="E327" s="48"/>
      <c r="F327" s="48"/>
      <c r="G327" s="51"/>
      <c r="H327" s="48"/>
      <c r="I327" s="48"/>
      <c r="J327" s="48"/>
      <c r="K327" s="48"/>
      <c r="L327" s="48"/>
      <c r="M327" s="48"/>
      <c r="N327" s="48"/>
      <c r="O327" s="48"/>
      <c r="P327" s="48"/>
      <c r="Q327" s="48"/>
      <c r="R327" s="48"/>
      <c r="S327" s="48"/>
      <c r="T327" s="48"/>
      <c r="U327" s="48"/>
      <c r="V327" s="48"/>
      <c r="W327" s="48"/>
      <c r="X327" s="48"/>
      <c r="Y327" s="48"/>
      <c r="Z327" s="48"/>
    </row>
    <row r="328" spans="1:26" ht="18" thickBot="1" x14ac:dyDescent="0.35">
      <c r="A328" s="48"/>
      <c r="B328" s="48"/>
      <c r="C328" s="48"/>
      <c r="D328" s="48"/>
      <c r="E328" s="48"/>
      <c r="F328" s="48"/>
      <c r="G328" s="51"/>
      <c r="H328" s="48"/>
      <c r="I328" s="48"/>
      <c r="J328" s="48"/>
      <c r="K328" s="48"/>
      <c r="L328" s="48"/>
      <c r="M328" s="48"/>
      <c r="N328" s="48"/>
      <c r="O328" s="48"/>
      <c r="P328" s="48"/>
      <c r="Q328" s="48"/>
      <c r="R328" s="48"/>
      <c r="S328" s="48"/>
      <c r="T328" s="48"/>
      <c r="U328" s="48"/>
      <c r="V328" s="48"/>
      <c r="W328" s="48"/>
      <c r="X328" s="48"/>
      <c r="Y328" s="48"/>
      <c r="Z328" s="48"/>
    </row>
    <row r="329" spans="1:26" ht="18" thickBot="1" x14ac:dyDescent="0.35">
      <c r="A329" s="48"/>
      <c r="B329" s="48"/>
      <c r="C329" s="48"/>
      <c r="D329" s="48"/>
      <c r="E329" s="48"/>
      <c r="F329" s="48"/>
      <c r="G329" s="51"/>
      <c r="H329" s="48"/>
      <c r="I329" s="48"/>
      <c r="J329" s="48"/>
      <c r="K329" s="48"/>
      <c r="L329" s="48"/>
      <c r="M329" s="48"/>
      <c r="N329" s="48"/>
      <c r="O329" s="48"/>
      <c r="P329" s="48"/>
      <c r="Q329" s="48"/>
      <c r="R329" s="48"/>
      <c r="S329" s="48"/>
      <c r="T329" s="48"/>
      <c r="U329" s="48"/>
      <c r="V329" s="48"/>
      <c r="W329" s="48"/>
      <c r="X329" s="48"/>
      <c r="Y329" s="48"/>
      <c r="Z329" s="48"/>
    </row>
    <row r="330" spans="1:26" ht="18" thickBot="1" x14ac:dyDescent="0.35">
      <c r="A330" s="48"/>
      <c r="B330" s="48"/>
      <c r="C330" s="48"/>
      <c r="D330" s="48"/>
      <c r="E330" s="48"/>
      <c r="F330" s="48"/>
      <c r="G330" s="51"/>
      <c r="H330" s="48"/>
      <c r="I330" s="48"/>
      <c r="J330" s="48"/>
      <c r="K330" s="48"/>
      <c r="L330" s="48"/>
      <c r="M330" s="48"/>
      <c r="N330" s="48"/>
      <c r="O330" s="48"/>
      <c r="P330" s="48"/>
      <c r="Q330" s="48"/>
      <c r="R330" s="48"/>
      <c r="S330" s="48"/>
      <c r="T330" s="48"/>
      <c r="U330" s="48"/>
      <c r="V330" s="48"/>
      <c r="W330" s="48"/>
      <c r="X330" s="48"/>
      <c r="Y330" s="48"/>
      <c r="Z330" s="48"/>
    </row>
    <row r="331" spans="1:26" ht="18" thickBot="1" x14ac:dyDescent="0.35">
      <c r="A331" s="48"/>
      <c r="B331" s="48"/>
      <c r="C331" s="48"/>
      <c r="D331" s="48"/>
      <c r="E331" s="48"/>
      <c r="F331" s="48"/>
      <c r="G331" s="51"/>
      <c r="H331" s="48"/>
      <c r="I331" s="48"/>
      <c r="J331" s="48"/>
      <c r="K331" s="48"/>
      <c r="L331" s="48"/>
      <c r="M331" s="48"/>
      <c r="N331" s="48"/>
      <c r="O331" s="48"/>
      <c r="P331" s="48"/>
      <c r="Q331" s="48"/>
      <c r="R331" s="48"/>
      <c r="S331" s="48"/>
      <c r="T331" s="48"/>
      <c r="U331" s="48"/>
      <c r="V331" s="48"/>
      <c r="W331" s="48"/>
      <c r="X331" s="48"/>
      <c r="Y331" s="48"/>
      <c r="Z331" s="48"/>
    </row>
    <row r="332" spans="1:26" ht="18" thickBot="1" x14ac:dyDescent="0.35">
      <c r="A332" s="48"/>
      <c r="B332" s="48"/>
      <c r="C332" s="48"/>
      <c r="D332" s="48"/>
      <c r="E332" s="48"/>
      <c r="F332" s="48"/>
      <c r="G332" s="51"/>
      <c r="H332" s="48"/>
      <c r="I332" s="48"/>
      <c r="J332" s="48"/>
      <c r="K332" s="48"/>
      <c r="L332" s="48"/>
      <c r="M332" s="48"/>
      <c r="N332" s="48"/>
      <c r="O332" s="48"/>
      <c r="P332" s="48"/>
      <c r="Q332" s="48"/>
      <c r="R332" s="48"/>
      <c r="S332" s="48"/>
      <c r="T332" s="48"/>
      <c r="U332" s="48"/>
      <c r="V332" s="48"/>
      <c r="W332" s="48"/>
      <c r="X332" s="48"/>
      <c r="Y332" s="48"/>
      <c r="Z332" s="48"/>
    </row>
    <row r="333" spans="1:26" ht="18" thickBot="1" x14ac:dyDescent="0.35">
      <c r="A333" s="48"/>
      <c r="B333" s="48"/>
      <c r="C333" s="48"/>
      <c r="D333" s="48"/>
      <c r="E333" s="48"/>
      <c r="F333" s="48"/>
      <c r="G333" s="51"/>
      <c r="H333" s="48"/>
      <c r="I333" s="48"/>
      <c r="J333" s="48"/>
      <c r="K333" s="48"/>
      <c r="L333" s="48"/>
      <c r="M333" s="48"/>
      <c r="N333" s="48"/>
      <c r="O333" s="48"/>
      <c r="P333" s="48"/>
      <c r="Q333" s="48"/>
      <c r="R333" s="48"/>
      <c r="S333" s="48"/>
      <c r="T333" s="48"/>
      <c r="U333" s="48"/>
      <c r="V333" s="48"/>
      <c r="W333" s="48"/>
      <c r="X333" s="48"/>
      <c r="Y333" s="48"/>
      <c r="Z333" s="48"/>
    </row>
    <row r="334" spans="1:26" ht="18" thickBot="1" x14ac:dyDescent="0.35">
      <c r="A334" s="48"/>
      <c r="B334" s="48"/>
      <c r="C334" s="48"/>
      <c r="D334" s="48"/>
      <c r="E334" s="48"/>
      <c r="F334" s="48"/>
      <c r="G334" s="51"/>
      <c r="H334" s="48"/>
      <c r="I334" s="48"/>
      <c r="J334" s="48"/>
      <c r="K334" s="48"/>
      <c r="L334" s="48"/>
      <c r="M334" s="48"/>
      <c r="N334" s="48"/>
      <c r="O334" s="48"/>
      <c r="P334" s="48"/>
      <c r="Q334" s="48"/>
      <c r="R334" s="48"/>
      <c r="S334" s="48"/>
      <c r="T334" s="48"/>
      <c r="U334" s="48"/>
      <c r="V334" s="48"/>
      <c r="W334" s="48"/>
      <c r="X334" s="48"/>
      <c r="Y334" s="48"/>
      <c r="Z334" s="48"/>
    </row>
    <row r="335" spans="1:26" ht="18" thickBot="1" x14ac:dyDescent="0.35">
      <c r="A335" s="48"/>
      <c r="B335" s="48"/>
      <c r="C335" s="48"/>
      <c r="D335" s="48"/>
      <c r="E335" s="48"/>
      <c r="F335" s="48"/>
      <c r="G335" s="51"/>
      <c r="H335" s="48"/>
      <c r="I335" s="48"/>
      <c r="J335" s="48"/>
      <c r="K335" s="48"/>
      <c r="L335" s="48"/>
      <c r="M335" s="48"/>
      <c r="N335" s="48"/>
      <c r="O335" s="48"/>
      <c r="P335" s="48"/>
      <c r="Q335" s="48"/>
      <c r="R335" s="48"/>
      <c r="S335" s="48"/>
      <c r="T335" s="48"/>
      <c r="U335" s="48"/>
      <c r="V335" s="48"/>
      <c r="W335" s="48"/>
      <c r="X335" s="48"/>
      <c r="Y335" s="48"/>
      <c r="Z335" s="48"/>
    </row>
    <row r="336" spans="1:26" ht="18" thickBot="1" x14ac:dyDescent="0.35">
      <c r="A336" s="48"/>
      <c r="B336" s="48"/>
      <c r="C336" s="48"/>
      <c r="D336" s="48"/>
      <c r="E336" s="48"/>
      <c r="F336" s="48"/>
      <c r="G336" s="51"/>
      <c r="H336" s="48"/>
      <c r="I336" s="48"/>
      <c r="J336" s="48"/>
      <c r="K336" s="48"/>
      <c r="L336" s="48"/>
      <c r="M336" s="48"/>
      <c r="N336" s="48"/>
      <c r="O336" s="48"/>
      <c r="P336" s="48"/>
      <c r="Q336" s="48"/>
      <c r="R336" s="48"/>
      <c r="S336" s="48"/>
      <c r="T336" s="48"/>
      <c r="U336" s="48"/>
      <c r="V336" s="48"/>
      <c r="W336" s="48"/>
      <c r="X336" s="48"/>
      <c r="Y336" s="48"/>
      <c r="Z336" s="48"/>
    </row>
    <row r="337" spans="1:26" ht="18" thickBot="1" x14ac:dyDescent="0.35">
      <c r="A337" s="48"/>
      <c r="B337" s="48"/>
      <c r="C337" s="48"/>
      <c r="D337" s="48"/>
      <c r="E337" s="48"/>
      <c r="F337" s="48"/>
      <c r="G337" s="51"/>
      <c r="H337" s="48"/>
      <c r="I337" s="48"/>
      <c r="J337" s="48"/>
      <c r="K337" s="48"/>
      <c r="L337" s="48"/>
      <c r="M337" s="48"/>
      <c r="N337" s="48"/>
      <c r="O337" s="48"/>
      <c r="P337" s="48"/>
      <c r="Q337" s="48"/>
      <c r="R337" s="48"/>
      <c r="S337" s="48"/>
      <c r="T337" s="48"/>
      <c r="U337" s="48"/>
      <c r="V337" s="48"/>
      <c r="W337" s="48"/>
      <c r="X337" s="48"/>
      <c r="Y337" s="48"/>
      <c r="Z337" s="48"/>
    </row>
    <row r="338" spans="1:26" ht="18" thickBot="1" x14ac:dyDescent="0.35">
      <c r="A338" s="48"/>
      <c r="B338" s="48"/>
      <c r="C338" s="48"/>
      <c r="D338" s="48"/>
      <c r="E338" s="48"/>
      <c r="F338" s="48"/>
      <c r="G338" s="51"/>
      <c r="H338" s="48"/>
      <c r="I338" s="48"/>
      <c r="J338" s="48"/>
      <c r="K338" s="48"/>
      <c r="L338" s="48"/>
      <c r="M338" s="48"/>
      <c r="N338" s="48"/>
      <c r="O338" s="48"/>
      <c r="P338" s="48"/>
      <c r="Q338" s="48"/>
      <c r="R338" s="48"/>
      <c r="S338" s="48"/>
      <c r="T338" s="48"/>
      <c r="U338" s="48"/>
      <c r="V338" s="48"/>
      <c r="W338" s="48"/>
      <c r="X338" s="48"/>
      <c r="Y338" s="48"/>
      <c r="Z338" s="48"/>
    </row>
    <row r="339" spans="1:26" ht="18" thickBot="1" x14ac:dyDescent="0.35">
      <c r="A339" s="48"/>
      <c r="B339" s="48"/>
      <c r="C339" s="48"/>
      <c r="D339" s="48"/>
      <c r="E339" s="48"/>
      <c r="F339" s="48"/>
      <c r="G339" s="51"/>
      <c r="H339" s="48"/>
      <c r="I339" s="48"/>
      <c r="J339" s="48"/>
      <c r="K339" s="48"/>
      <c r="L339" s="48"/>
      <c r="M339" s="48"/>
      <c r="N339" s="48"/>
      <c r="O339" s="48"/>
      <c r="P339" s="48"/>
      <c r="Q339" s="48"/>
      <c r="R339" s="48"/>
      <c r="S339" s="48"/>
      <c r="T339" s="48"/>
      <c r="U339" s="48"/>
      <c r="V339" s="48"/>
      <c r="W339" s="48"/>
      <c r="X339" s="48"/>
      <c r="Y339" s="48"/>
      <c r="Z339" s="48"/>
    </row>
    <row r="340" spans="1:26" ht="18" thickBot="1" x14ac:dyDescent="0.35">
      <c r="A340" s="48"/>
      <c r="B340" s="48"/>
      <c r="C340" s="48"/>
      <c r="D340" s="48"/>
      <c r="E340" s="48"/>
      <c r="F340" s="48"/>
      <c r="G340" s="51"/>
      <c r="H340" s="48"/>
      <c r="I340" s="48"/>
      <c r="J340" s="48"/>
      <c r="K340" s="48"/>
      <c r="L340" s="48"/>
      <c r="M340" s="48"/>
      <c r="N340" s="48"/>
      <c r="O340" s="48"/>
      <c r="P340" s="48"/>
      <c r="Q340" s="48"/>
      <c r="R340" s="48"/>
      <c r="S340" s="48"/>
      <c r="T340" s="48"/>
      <c r="U340" s="48"/>
      <c r="V340" s="48"/>
      <c r="W340" s="48"/>
      <c r="X340" s="48"/>
      <c r="Y340" s="48"/>
      <c r="Z340" s="48"/>
    </row>
    <row r="341" spans="1:26" ht="18" thickBot="1" x14ac:dyDescent="0.35">
      <c r="A341" s="48"/>
      <c r="B341" s="48"/>
      <c r="C341" s="48"/>
      <c r="D341" s="48"/>
      <c r="E341" s="48"/>
      <c r="F341" s="48"/>
      <c r="G341" s="51"/>
      <c r="H341" s="48"/>
      <c r="I341" s="48"/>
      <c r="J341" s="48"/>
      <c r="K341" s="48"/>
      <c r="L341" s="48"/>
      <c r="M341" s="48"/>
      <c r="N341" s="48"/>
      <c r="O341" s="48"/>
      <c r="P341" s="48"/>
      <c r="Q341" s="48"/>
      <c r="R341" s="48"/>
      <c r="S341" s="48"/>
      <c r="T341" s="48"/>
      <c r="U341" s="48"/>
      <c r="V341" s="48"/>
      <c r="W341" s="48"/>
      <c r="X341" s="48"/>
      <c r="Y341" s="48"/>
      <c r="Z341" s="48"/>
    </row>
    <row r="342" spans="1:26" ht="18" thickBot="1" x14ac:dyDescent="0.35">
      <c r="A342" s="48"/>
      <c r="B342" s="48"/>
      <c r="C342" s="48"/>
      <c r="D342" s="48"/>
      <c r="E342" s="48"/>
      <c r="F342" s="48"/>
      <c r="G342" s="51"/>
      <c r="H342" s="48"/>
      <c r="I342" s="48"/>
      <c r="J342" s="48"/>
      <c r="K342" s="48"/>
      <c r="L342" s="48"/>
      <c r="M342" s="48"/>
      <c r="N342" s="48"/>
      <c r="O342" s="48"/>
      <c r="P342" s="48"/>
      <c r="Q342" s="48"/>
      <c r="R342" s="48"/>
      <c r="S342" s="48"/>
      <c r="T342" s="48"/>
      <c r="U342" s="48"/>
      <c r="V342" s="48"/>
      <c r="W342" s="48"/>
      <c r="X342" s="48"/>
      <c r="Y342" s="48"/>
      <c r="Z342" s="48"/>
    </row>
    <row r="343" spans="1:26" ht="18" thickBot="1" x14ac:dyDescent="0.35">
      <c r="A343" s="48"/>
      <c r="B343" s="48"/>
      <c r="C343" s="48"/>
      <c r="D343" s="48"/>
      <c r="E343" s="48"/>
      <c r="F343" s="48"/>
      <c r="G343" s="51"/>
      <c r="H343" s="48"/>
      <c r="I343" s="48"/>
      <c r="J343" s="48"/>
      <c r="K343" s="48"/>
      <c r="L343" s="48"/>
      <c r="M343" s="48"/>
      <c r="N343" s="48"/>
      <c r="O343" s="48"/>
      <c r="P343" s="48"/>
      <c r="Q343" s="48"/>
      <c r="R343" s="48"/>
      <c r="S343" s="48"/>
      <c r="T343" s="48"/>
      <c r="U343" s="48"/>
      <c r="V343" s="48"/>
      <c r="W343" s="48"/>
      <c r="X343" s="48"/>
      <c r="Y343" s="48"/>
      <c r="Z343" s="48"/>
    </row>
    <row r="344" spans="1:26" ht="18" thickBot="1" x14ac:dyDescent="0.35">
      <c r="A344" s="48"/>
      <c r="B344" s="48"/>
      <c r="C344" s="48"/>
      <c r="D344" s="48"/>
      <c r="E344" s="48"/>
      <c r="F344" s="48"/>
      <c r="G344" s="51"/>
      <c r="H344" s="48"/>
      <c r="I344" s="48"/>
      <c r="J344" s="48"/>
      <c r="K344" s="48"/>
      <c r="L344" s="48"/>
      <c r="M344" s="48"/>
      <c r="N344" s="48"/>
      <c r="O344" s="48"/>
      <c r="P344" s="48"/>
      <c r="Q344" s="48"/>
      <c r="R344" s="48"/>
      <c r="S344" s="48"/>
      <c r="T344" s="48"/>
      <c r="U344" s="48"/>
      <c r="V344" s="48"/>
      <c r="W344" s="48"/>
      <c r="X344" s="48"/>
      <c r="Y344" s="48"/>
      <c r="Z344" s="48"/>
    </row>
    <row r="345" spans="1:26" ht="18" thickBot="1" x14ac:dyDescent="0.35">
      <c r="A345" s="48"/>
      <c r="B345" s="48"/>
      <c r="C345" s="48"/>
      <c r="D345" s="48"/>
      <c r="E345" s="48"/>
      <c r="F345" s="48"/>
      <c r="G345" s="51"/>
      <c r="H345" s="48"/>
      <c r="I345" s="48"/>
      <c r="J345" s="48"/>
      <c r="K345" s="48"/>
      <c r="L345" s="48"/>
      <c r="M345" s="48"/>
      <c r="N345" s="48"/>
      <c r="O345" s="48"/>
      <c r="P345" s="48"/>
      <c r="Q345" s="48"/>
      <c r="R345" s="48"/>
      <c r="S345" s="48"/>
      <c r="T345" s="48"/>
      <c r="U345" s="48"/>
      <c r="V345" s="48"/>
      <c r="W345" s="48"/>
      <c r="X345" s="48"/>
      <c r="Y345" s="48"/>
      <c r="Z345" s="48"/>
    </row>
    <row r="346" spans="1:26" ht="18" thickBot="1" x14ac:dyDescent="0.35">
      <c r="A346" s="48"/>
      <c r="B346" s="48"/>
      <c r="C346" s="48"/>
      <c r="D346" s="48"/>
      <c r="E346" s="48"/>
      <c r="F346" s="48"/>
      <c r="G346" s="51"/>
      <c r="H346" s="48"/>
      <c r="I346" s="48"/>
      <c r="J346" s="48"/>
      <c r="K346" s="48"/>
      <c r="L346" s="48"/>
      <c r="M346" s="48"/>
      <c r="N346" s="48"/>
      <c r="O346" s="48"/>
      <c r="P346" s="48"/>
      <c r="Q346" s="48"/>
      <c r="R346" s="48"/>
      <c r="S346" s="48"/>
      <c r="T346" s="48"/>
      <c r="U346" s="48"/>
      <c r="V346" s="48"/>
      <c r="W346" s="48"/>
      <c r="X346" s="48"/>
      <c r="Y346" s="48"/>
      <c r="Z346" s="48"/>
    </row>
    <row r="347" spans="1:26" ht="18" thickBot="1" x14ac:dyDescent="0.35">
      <c r="A347" s="48"/>
      <c r="B347" s="48"/>
      <c r="C347" s="48"/>
      <c r="D347" s="48"/>
      <c r="E347" s="48"/>
      <c r="F347" s="48"/>
      <c r="G347" s="51"/>
      <c r="H347" s="48"/>
      <c r="I347" s="48"/>
      <c r="J347" s="48"/>
      <c r="K347" s="48"/>
      <c r="L347" s="48"/>
      <c r="M347" s="48"/>
      <c r="N347" s="48"/>
      <c r="O347" s="48"/>
      <c r="P347" s="48"/>
      <c r="Q347" s="48"/>
      <c r="R347" s="48"/>
      <c r="S347" s="48"/>
      <c r="T347" s="48"/>
      <c r="U347" s="48"/>
      <c r="V347" s="48"/>
      <c r="W347" s="48"/>
      <c r="X347" s="48"/>
      <c r="Y347" s="48"/>
      <c r="Z347" s="48"/>
    </row>
    <row r="348" spans="1:26" ht="18" thickBot="1" x14ac:dyDescent="0.35">
      <c r="A348" s="48"/>
      <c r="B348" s="48"/>
      <c r="C348" s="48"/>
      <c r="D348" s="48"/>
      <c r="E348" s="48"/>
      <c r="F348" s="48"/>
      <c r="G348" s="51"/>
      <c r="H348" s="48"/>
      <c r="I348" s="48"/>
      <c r="J348" s="48"/>
      <c r="K348" s="48"/>
      <c r="L348" s="48"/>
      <c r="M348" s="48"/>
      <c r="N348" s="48"/>
      <c r="O348" s="48"/>
      <c r="P348" s="48"/>
      <c r="Q348" s="48"/>
      <c r="R348" s="48"/>
      <c r="S348" s="48"/>
      <c r="T348" s="48"/>
      <c r="U348" s="48"/>
      <c r="V348" s="48"/>
      <c r="W348" s="48"/>
      <c r="X348" s="48"/>
      <c r="Y348" s="48"/>
      <c r="Z348" s="48"/>
    </row>
    <row r="349" spans="1:26" ht="18" thickBot="1" x14ac:dyDescent="0.35">
      <c r="A349" s="48"/>
      <c r="B349" s="48"/>
      <c r="C349" s="48"/>
      <c r="D349" s="48"/>
      <c r="E349" s="48"/>
      <c r="F349" s="48"/>
      <c r="G349" s="51"/>
      <c r="H349" s="48"/>
      <c r="I349" s="48"/>
      <c r="J349" s="48"/>
      <c r="K349" s="48"/>
      <c r="L349" s="48"/>
      <c r="M349" s="48"/>
      <c r="N349" s="48"/>
      <c r="O349" s="48"/>
      <c r="P349" s="48"/>
      <c r="Q349" s="48"/>
      <c r="R349" s="48"/>
      <c r="S349" s="48"/>
      <c r="T349" s="48"/>
      <c r="U349" s="48"/>
      <c r="V349" s="48"/>
      <c r="W349" s="48"/>
      <c r="X349" s="48"/>
      <c r="Y349" s="48"/>
      <c r="Z349" s="48"/>
    </row>
    <row r="350" spans="1:26" ht="18" thickBot="1" x14ac:dyDescent="0.35">
      <c r="A350" s="48"/>
      <c r="B350" s="48"/>
      <c r="C350" s="48"/>
      <c r="D350" s="48"/>
      <c r="E350" s="48"/>
      <c r="F350" s="48"/>
      <c r="G350" s="51"/>
      <c r="H350" s="48"/>
      <c r="I350" s="48"/>
      <c r="J350" s="48"/>
      <c r="K350" s="48"/>
      <c r="L350" s="48"/>
      <c r="M350" s="48"/>
      <c r="N350" s="48"/>
      <c r="O350" s="48"/>
      <c r="P350" s="48"/>
      <c r="Q350" s="48"/>
      <c r="R350" s="48"/>
      <c r="S350" s="48"/>
      <c r="T350" s="48"/>
      <c r="U350" s="48"/>
      <c r="V350" s="48"/>
      <c r="W350" s="48"/>
      <c r="X350" s="48"/>
      <c r="Y350" s="48"/>
      <c r="Z350" s="48"/>
    </row>
    <row r="351" spans="1:26" ht="18" thickBot="1" x14ac:dyDescent="0.35">
      <c r="A351" s="48"/>
      <c r="B351" s="48"/>
      <c r="C351" s="48"/>
      <c r="D351" s="48"/>
      <c r="E351" s="48"/>
      <c r="F351" s="48"/>
      <c r="G351" s="51"/>
      <c r="H351" s="48"/>
      <c r="I351" s="48"/>
      <c r="J351" s="48"/>
      <c r="K351" s="48"/>
      <c r="L351" s="48"/>
      <c r="M351" s="48"/>
      <c r="N351" s="48"/>
      <c r="O351" s="48"/>
      <c r="P351" s="48"/>
      <c r="Q351" s="48"/>
      <c r="R351" s="48"/>
      <c r="S351" s="48"/>
      <c r="T351" s="48"/>
      <c r="U351" s="48"/>
      <c r="V351" s="48"/>
      <c r="W351" s="48"/>
      <c r="X351" s="48"/>
      <c r="Y351" s="48"/>
      <c r="Z351" s="48"/>
    </row>
    <row r="352" spans="1:26" ht="18" thickBot="1" x14ac:dyDescent="0.35">
      <c r="A352" s="48"/>
      <c r="B352" s="48"/>
      <c r="C352" s="48"/>
      <c r="D352" s="48"/>
      <c r="E352" s="48"/>
      <c r="F352" s="48"/>
      <c r="G352" s="51"/>
      <c r="H352" s="48"/>
      <c r="I352" s="48"/>
      <c r="J352" s="48"/>
      <c r="K352" s="48"/>
      <c r="L352" s="48"/>
      <c r="M352" s="48"/>
      <c r="N352" s="48"/>
      <c r="O352" s="48"/>
      <c r="P352" s="48"/>
      <c r="Q352" s="48"/>
      <c r="R352" s="48"/>
      <c r="S352" s="48"/>
      <c r="T352" s="48"/>
      <c r="U352" s="48"/>
      <c r="V352" s="48"/>
      <c r="W352" s="48"/>
      <c r="X352" s="48"/>
      <c r="Y352" s="48"/>
      <c r="Z352" s="48"/>
    </row>
    <row r="353" spans="1:26" ht="18" thickBot="1" x14ac:dyDescent="0.35">
      <c r="A353" s="48"/>
      <c r="B353" s="48"/>
      <c r="C353" s="48"/>
      <c r="D353" s="48"/>
      <c r="E353" s="48"/>
      <c r="F353" s="48"/>
      <c r="G353" s="51"/>
      <c r="H353" s="48"/>
      <c r="I353" s="48"/>
      <c r="J353" s="48"/>
      <c r="K353" s="48"/>
      <c r="L353" s="48"/>
      <c r="M353" s="48"/>
      <c r="N353" s="48"/>
      <c r="O353" s="48"/>
      <c r="P353" s="48"/>
      <c r="Q353" s="48"/>
      <c r="R353" s="48"/>
      <c r="S353" s="48"/>
      <c r="T353" s="48"/>
      <c r="U353" s="48"/>
      <c r="V353" s="48"/>
      <c r="W353" s="48"/>
      <c r="X353" s="48"/>
      <c r="Y353" s="48"/>
      <c r="Z353" s="48"/>
    </row>
    <row r="354" spans="1:26" ht="18" thickBot="1" x14ac:dyDescent="0.35">
      <c r="A354" s="48"/>
      <c r="B354" s="48"/>
      <c r="C354" s="48"/>
      <c r="D354" s="48"/>
      <c r="E354" s="48"/>
      <c r="F354" s="48"/>
      <c r="G354" s="51"/>
      <c r="H354" s="48"/>
      <c r="I354" s="48"/>
      <c r="J354" s="48"/>
      <c r="K354" s="48"/>
      <c r="L354" s="48"/>
      <c r="M354" s="48"/>
      <c r="N354" s="48"/>
      <c r="O354" s="48"/>
      <c r="P354" s="48"/>
      <c r="Q354" s="48"/>
      <c r="R354" s="48"/>
      <c r="S354" s="48"/>
      <c r="T354" s="48"/>
      <c r="U354" s="48"/>
      <c r="V354" s="48"/>
      <c r="W354" s="48"/>
      <c r="X354" s="48"/>
      <c r="Y354" s="48"/>
      <c r="Z354" s="48"/>
    </row>
    <row r="355" spans="1:26" ht="18" thickBot="1" x14ac:dyDescent="0.35">
      <c r="A355" s="48"/>
      <c r="B355" s="48"/>
      <c r="C355" s="48"/>
      <c r="D355" s="48"/>
      <c r="E355" s="48"/>
      <c r="F355" s="48"/>
      <c r="G355" s="51"/>
      <c r="H355" s="48"/>
      <c r="I355" s="48"/>
      <c r="J355" s="48"/>
      <c r="K355" s="48"/>
      <c r="L355" s="48"/>
      <c r="M355" s="48"/>
      <c r="N355" s="48"/>
      <c r="O355" s="48"/>
      <c r="P355" s="48"/>
      <c r="Q355" s="48"/>
      <c r="R355" s="48"/>
      <c r="S355" s="48"/>
      <c r="T355" s="48"/>
      <c r="U355" s="48"/>
      <c r="V355" s="48"/>
      <c r="W355" s="48"/>
      <c r="X355" s="48"/>
      <c r="Y355" s="48"/>
      <c r="Z355" s="48"/>
    </row>
    <row r="356" spans="1:26" ht="18" thickBot="1" x14ac:dyDescent="0.35">
      <c r="A356" s="48"/>
      <c r="B356" s="48"/>
      <c r="C356" s="48"/>
      <c r="D356" s="48"/>
      <c r="E356" s="48"/>
      <c r="F356" s="48"/>
      <c r="G356" s="51"/>
      <c r="H356" s="48"/>
      <c r="I356" s="48"/>
      <c r="J356" s="48"/>
      <c r="K356" s="48"/>
      <c r="L356" s="48"/>
      <c r="M356" s="48"/>
      <c r="N356" s="48"/>
      <c r="O356" s="48"/>
      <c r="P356" s="48"/>
      <c r="Q356" s="48"/>
      <c r="R356" s="48"/>
      <c r="S356" s="48"/>
      <c r="T356" s="48"/>
      <c r="U356" s="48"/>
      <c r="V356" s="48"/>
      <c r="W356" s="48"/>
      <c r="X356" s="48"/>
      <c r="Y356" s="48"/>
      <c r="Z356" s="48"/>
    </row>
    <row r="357" spans="1:26" ht="18" thickBot="1" x14ac:dyDescent="0.35">
      <c r="A357" s="48"/>
      <c r="B357" s="48"/>
      <c r="C357" s="48"/>
      <c r="D357" s="48"/>
      <c r="E357" s="48"/>
      <c r="F357" s="48"/>
      <c r="G357" s="51"/>
      <c r="H357" s="48"/>
      <c r="I357" s="48"/>
      <c r="J357" s="48"/>
      <c r="K357" s="48"/>
      <c r="L357" s="48"/>
      <c r="M357" s="48"/>
      <c r="N357" s="48"/>
      <c r="O357" s="48"/>
      <c r="P357" s="48"/>
      <c r="Q357" s="48"/>
      <c r="R357" s="48"/>
      <c r="S357" s="48"/>
      <c r="T357" s="48"/>
      <c r="U357" s="48"/>
      <c r="V357" s="48"/>
      <c r="W357" s="48"/>
      <c r="X357" s="48"/>
      <c r="Y357" s="48"/>
      <c r="Z357" s="48"/>
    </row>
    <row r="358" spans="1:26" ht="18" thickBot="1" x14ac:dyDescent="0.35">
      <c r="A358" s="48"/>
      <c r="B358" s="48"/>
      <c r="C358" s="48"/>
      <c r="D358" s="48"/>
      <c r="E358" s="48"/>
      <c r="F358" s="48"/>
      <c r="G358" s="51"/>
      <c r="H358" s="48"/>
      <c r="I358" s="48"/>
      <c r="J358" s="48"/>
      <c r="K358" s="48"/>
      <c r="L358" s="48"/>
      <c r="M358" s="48"/>
      <c r="N358" s="48"/>
      <c r="O358" s="48"/>
      <c r="P358" s="48"/>
      <c r="Q358" s="48"/>
      <c r="R358" s="48"/>
      <c r="S358" s="48"/>
      <c r="T358" s="48"/>
      <c r="U358" s="48"/>
      <c r="V358" s="48"/>
      <c r="W358" s="48"/>
      <c r="X358" s="48"/>
      <c r="Y358" s="48"/>
      <c r="Z358" s="48"/>
    </row>
    <row r="359" spans="1:26" ht="18" thickBot="1" x14ac:dyDescent="0.35">
      <c r="A359" s="48"/>
      <c r="B359" s="48"/>
      <c r="C359" s="48"/>
      <c r="D359" s="48"/>
      <c r="E359" s="48"/>
      <c r="F359" s="48"/>
      <c r="G359" s="51"/>
      <c r="H359" s="48"/>
      <c r="I359" s="48"/>
      <c r="J359" s="48"/>
      <c r="K359" s="48"/>
      <c r="L359" s="48"/>
      <c r="M359" s="48"/>
      <c r="N359" s="48"/>
      <c r="O359" s="48"/>
      <c r="P359" s="48"/>
      <c r="Q359" s="48"/>
      <c r="R359" s="48"/>
      <c r="S359" s="48"/>
      <c r="T359" s="48"/>
      <c r="U359" s="48"/>
      <c r="V359" s="48"/>
      <c r="W359" s="48"/>
      <c r="X359" s="48"/>
      <c r="Y359" s="48"/>
      <c r="Z359" s="48"/>
    </row>
    <row r="360" spans="1:26" ht="18" thickBot="1" x14ac:dyDescent="0.35">
      <c r="A360" s="48"/>
      <c r="B360" s="48"/>
      <c r="C360" s="48"/>
      <c r="D360" s="48"/>
      <c r="E360" s="48"/>
      <c r="F360" s="48"/>
      <c r="G360" s="51"/>
      <c r="H360" s="48"/>
      <c r="I360" s="48"/>
      <c r="J360" s="48"/>
      <c r="K360" s="48"/>
      <c r="L360" s="48"/>
      <c r="M360" s="48"/>
      <c r="N360" s="48"/>
      <c r="O360" s="48"/>
      <c r="P360" s="48"/>
      <c r="Q360" s="48"/>
      <c r="R360" s="48"/>
      <c r="S360" s="48"/>
      <c r="T360" s="48"/>
      <c r="U360" s="48"/>
      <c r="V360" s="48"/>
      <c r="W360" s="48"/>
      <c r="X360" s="48"/>
      <c r="Y360" s="48"/>
      <c r="Z360" s="48"/>
    </row>
    <row r="361" spans="1:26" ht="18" thickBot="1" x14ac:dyDescent="0.35">
      <c r="A361" s="48"/>
      <c r="B361" s="48"/>
      <c r="C361" s="48"/>
      <c r="D361" s="48"/>
      <c r="E361" s="48"/>
      <c r="F361" s="48"/>
      <c r="G361" s="51"/>
      <c r="H361" s="48"/>
      <c r="I361" s="48"/>
      <c r="J361" s="48"/>
      <c r="K361" s="48"/>
      <c r="L361" s="48"/>
      <c r="M361" s="48"/>
      <c r="N361" s="48"/>
      <c r="O361" s="48"/>
      <c r="P361" s="48"/>
      <c r="Q361" s="48"/>
      <c r="R361" s="48"/>
      <c r="S361" s="48"/>
      <c r="T361" s="48"/>
      <c r="U361" s="48"/>
      <c r="V361" s="48"/>
      <c r="W361" s="48"/>
      <c r="X361" s="48"/>
      <c r="Y361" s="48"/>
      <c r="Z361" s="48"/>
    </row>
    <row r="362" spans="1:26" ht="18" thickBot="1" x14ac:dyDescent="0.35">
      <c r="A362" s="48"/>
      <c r="B362" s="48"/>
      <c r="C362" s="48"/>
      <c r="D362" s="48"/>
      <c r="E362" s="48"/>
      <c r="F362" s="48"/>
      <c r="G362" s="51"/>
      <c r="H362" s="48"/>
      <c r="I362" s="48"/>
      <c r="J362" s="48"/>
      <c r="K362" s="48"/>
      <c r="L362" s="48"/>
      <c r="M362" s="48"/>
      <c r="N362" s="48"/>
      <c r="O362" s="48"/>
      <c r="P362" s="48"/>
      <c r="Q362" s="48"/>
      <c r="R362" s="48"/>
      <c r="S362" s="48"/>
      <c r="T362" s="48"/>
      <c r="U362" s="48"/>
      <c r="V362" s="48"/>
      <c r="W362" s="48"/>
      <c r="X362" s="48"/>
      <c r="Y362" s="48"/>
      <c r="Z362" s="48"/>
    </row>
    <row r="363" spans="1:26" ht="18" thickBot="1" x14ac:dyDescent="0.35">
      <c r="A363" s="48"/>
      <c r="B363" s="48"/>
      <c r="C363" s="48"/>
      <c r="D363" s="48"/>
      <c r="E363" s="48"/>
      <c r="F363" s="48"/>
      <c r="G363" s="51"/>
      <c r="H363" s="48"/>
      <c r="I363" s="48"/>
      <c r="J363" s="48"/>
      <c r="K363" s="48"/>
      <c r="L363" s="48"/>
      <c r="M363" s="48"/>
      <c r="N363" s="48"/>
      <c r="O363" s="48"/>
      <c r="P363" s="48"/>
      <c r="Q363" s="48"/>
      <c r="R363" s="48"/>
      <c r="S363" s="48"/>
      <c r="T363" s="48"/>
      <c r="U363" s="48"/>
      <c r="V363" s="48"/>
      <c r="W363" s="48"/>
      <c r="X363" s="48"/>
      <c r="Y363" s="48"/>
      <c r="Z363" s="48"/>
    </row>
    <row r="364" spans="1:26" ht="18" thickBot="1" x14ac:dyDescent="0.35">
      <c r="A364" s="48"/>
      <c r="B364" s="48"/>
      <c r="C364" s="48"/>
      <c r="D364" s="48"/>
      <c r="E364" s="48"/>
      <c r="F364" s="48"/>
      <c r="G364" s="51"/>
      <c r="H364" s="48"/>
      <c r="I364" s="48"/>
      <c r="J364" s="48"/>
      <c r="K364" s="48"/>
      <c r="L364" s="48"/>
      <c r="M364" s="48"/>
      <c r="N364" s="48"/>
      <c r="O364" s="48"/>
      <c r="P364" s="48"/>
      <c r="Q364" s="48"/>
      <c r="R364" s="48"/>
      <c r="S364" s="48"/>
      <c r="T364" s="48"/>
      <c r="U364" s="48"/>
      <c r="V364" s="48"/>
      <c r="W364" s="48"/>
      <c r="X364" s="48"/>
      <c r="Y364" s="48"/>
      <c r="Z364" s="48"/>
    </row>
    <row r="365" spans="1:26" ht="18" thickBot="1" x14ac:dyDescent="0.35">
      <c r="A365" s="48"/>
      <c r="B365" s="48"/>
      <c r="C365" s="48"/>
      <c r="D365" s="48"/>
      <c r="E365" s="48"/>
      <c r="F365" s="48"/>
      <c r="G365" s="51"/>
      <c r="H365" s="48"/>
      <c r="I365" s="48"/>
      <c r="J365" s="48"/>
      <c r="K365" s="48"/>
      <c r="L365" s="48"/>
      <c r="M365" s="48"/>
      <c r="N365" s="48"/>
      <c r="O365" s="48"/>
      <c r="P365" s="48"/>
      <c r="Q365" s="48"/>
      <c r="R365" s="48"/>
      <c r="S365" s="48"/>
      <c r="T365" s="48"/>
      <c r="U365" s="48"/>
      <c r="V365" s="48"/>
      <c r="W365" s="48"/>
      <c r="X365" s="48"/>
      <c r="Y365" s="48"/>
      <c r="Z365" s="48"/>
    </row>
    <row r="366" spans="1:26" ht="18" thickBot="1" x14ac:dyDescent="0.35">
      <c r="A366" s="48"/>
      <c r="B366" s="48"/>
      <c r="C366" s="48"/>
      <c r="D366" s="48"/>
      <c r="E366" s="48"/>
      <c r="F366" s="48"/>
      <c r="G366" s="51"/>
      <c r="H366" s="48"/>
      <c r="I366" s="48"/>
      <c r="J366" s="48"/>
      <c r="K366" s="48"/>
      <c r="L366" s="48"/>
      <c r="M366" s="48"/>
      <c r="N366" s="48"/>
      <c r="O366" s="48"/>
      <c r="P366" s="48"/>
      <c r="Q366" s="48"/>
      <c r="R366" s="48"/>
      <c r="S366" s="48"/>
      <c r="T366" s="48"/>
      <c r="U366" s="48"/>
      <c r="V366" s="48"/>
      <c r="W366" s="48"/>
      <c r="X366" s="48"/>
      <c r="Y366" s="48"/>
      <c r="Z366" s="48"/>
    </row>
    <row r="367" spans="1:26" ht="18" thickBot="1" x14ac:dyDescent="0.35">
      <c r="A367" s="48"/>
      <c r="B367" s="48"/>
      <c r="C367" s="48"/>
      <c r="D367" s="48"/>
      <c r="E367" s="48"/>
      <c r="F367" s="48"/>
      <c r="G367" s="51"/>
      <c r="H367" s="48"/>
      <c r="I367" s="48"/>
      <c r="J367" s="48"/>
      <c r="K367" s="48"/>
      <c r="L367" s="48"/>
      <c r="M367" s="48"/>
      <c r="N367" s="48"/>
      <c r="O367" s="48"/>
      <c r="P367" s="48"/>
      <c r="Q367" s="48"/>
      <c r="R367" s="48"/>
      <c r="S367" s="48"/>
      <c r="T367" s="48"/>
      <c r="U367" s="48"/>
      <c r="V367" s="48"/>
      <c r="W367" s="48"/>
      <c r="X367" s="48"/>
      <c r="Y367" s="48"/>
      <c r="Z367" s="48"/>
    </row>
    <row r="368" spans="1:26" ht="18" thickBot="1" x14ac:dyDescent="0.35">
      <c r="A368" s="48"/>
      <c r="B368" s="48"/>
      <c r="C368" s="48"/>
      <c r="D368" s="48"/>
      <c r="E368" s="48"/>
      <c r="F368" s="48"/>
      <c r="G368" s="51"/>
      <c r="H368" s="48"/>
      <c r="I368" s="48"/>
      <c r="J368" s="48"/>
      <c r="K368" s="48"/>
      <c r="L368" s="48"/>
      <c r="M368" s="48"/>
      <c r="N368" s="48"/>
      <c r="O368" s="48"/>
      <c r="P368" s="48"/>
      <c r="Q368" s="48"/>
      <c r="R368" s="48"/>
      <c r="S368" s="48"/>
      <c r="T368" s="48"/>
      <c r="U368" s="48"/>
      <c r="V368" s="48"/>
      <c r="W368" s="48"/>
      <c r="X368" s="48"/>
      <c r="Y368" s="48"/>
      <c r="Z368" s="48"/>
    </row>
    <row r="369" spans="1:26" ht="18" thickBot="1" x14ac:dyDescent="0.35">
      <c r="A369" s="48"/>
      <c r="B369" s="48"/>
      <c r="C369" s="48"/>
      <c r="D369" s="48"/>
      <c r="E369" s="48"/>
      <c r="F369" s="48"/>
      <c r="G369" s="51"/>
      <c r="H369" s="48"/>
      <c r="I369" s="48"/>
      <c r="J369" s="48"/>
      <c r="K369" s="48"/>
      <c r="L369" s="48"/>
      <c r="M369" s="48"/>
      <c r="N369" s="48"/>
      <c r="O369" s="48"/>
      <c r="P369" s="48"/>
      <c r="Q369" s="48"/>
      <c r="R369" s="48"/>
      <c r="S369" s="48"/>
      <c r="T369" s="48"/>
      <c r="U369" s="48"/>
      <c r="V369" s="48"/>
      <c r="W369" s="48"/>
      <c r="X369" s="48"/>
      <c r="Y369" s="48"/>
      <c r="Z369" s="48"/>
    </row>
    <row r="370" spans="1:26" ht="18" thickBot="1" x14ac:dyDescent="0.35">
      <c r="A370" s="48"/>
      <c r="B370" s="48"/>
      <c r="C370" s="48"/>
      <c r="D370" s="48"/>
      <c r="E370" s="48"/>
      <c r="F370" s="48"/>
      <c r="G370" s="51"/>
      <c r="H370" s="48"/>
      <c r="I370" s="48"/>
      <c r="J370" s="48"/>
      <c r="K370" s="48"/>
      <c r="L370" s="48"/>
      <c r="M370" s="48"/>
      <c r="N370" s="48"/>
      <c r="O370" s="48"/>
      <c r="P370" s="48"/>
      <c r="Q370" s="48"/>
      <c r="R370" s="48"/>
      <c r="S370" s="48"/>
      <c r="T370" s="48"/>
      <c r="U370" s="48"/>
      <c r="V370" s="48"/>
      <c r="W370" s="48"/>
      <c r="X370" s="48"/>
      <c r="Y370" s="48"/>
      <c r="Z370" s="48"/>
    </row>
    <row r="371" spans="1:26" ht="18" thickBot="1" x14ac:dyDescent="0.35">
      <c r="A371" s="48"/>
      <c r="B371" s="48"/>
      <c r="C371" s="48"/>
      <c r="D371" s="48"/>
      <c r="E371" s="48"/>
      <c r="F371" s="48"/>
      <c r="G371" s="51"/>
      <c r="H371" s="48"/>
      <c r="I371" s="48"/>
      <c r="J371" s="48"/>
      <c r="K371" s="48"/>
      <c r="L371" s="48"/>
      <c r="M371" s="48"/>
      <c r="N371" s="48"/>
      <c r="O371" s="48"/>
      <c r="P371" s="48"/>
      <c r="Q371" s="48"/>
      <c r="R371" s="48"/>
      <c r="S371" s="48"/>
      <c r="T371" s="48"/>
      <c r="U371" s="48"/>
      <c r="V371" s="48"/>
      <c r="W371" s="48"/>
      <c r="X371" s="48"/>
      <c r="Y371" s="48"/>
      <c r="Z371" s="48"/>
    </row>
    <row r="372" spans="1:26" ht="18" thickBot="1" x14ac:dyDescent="0.35">
      <c r="A372" s="48"/>
      <c r="B372" s="48"/>
      <c r="C372" s="48"/>
      <c r="D372" s="48"/>
      <c r="E372" s="48"/>
      <c r="F372" s="48"/>
      <c r="G372" s="51"/>
      <c r="H372" s="48"/>
      <c r="I372" s="48"/>
      <c r="J372" s="48"/>
      <c r="K372" s="48"/>
      <c r="L372" s="48"/>
      <c r="M372" s="48"/>
      <c r="N372" s="48"/>
      <c r="O372" s="48"/>
      <c r="P372" s="48"/>
      <c r="Q372" s="48"/>
      <c r="R372" s="48"/>
      <c r="S372" s="48"/>
      <c r="T372" s="48"/>
      <c r="U372" s="48"/>
      <c r="V372" s="48"/>
      <c r="W372" s="48"/>
      <c r="X372" s="48"/>
      <c r="Y372" s="48"/>
      <c r="Z372" s="48"/>
    </row>
    <row r="373" spans="1:26" ht="18" thickBot="1" x14ac:dyDescent="0.35">
      <c r="A373" s="48"/>
      <c r="B373" s="48"/>
      <c r="C373" s="48"/>
      <c r="D373" s="48"/>
      <c r="E373" s="48"/>
      <c r="F373" s="48"/>
      <c r="G373" s="51"/>
      <c r="H373" s="48"/>
      <c r="I373" s="48"/>
      <c r="J373" s="48"/>
      <c r="K373" s="48"/>
      <c r="L373" s="48"/>
      <c r="M373" s="48"/>
      <c r="N373" s="48"/>
      <c r="O373" s="48"/>
      <c r="P373" s="48"/>
      <c r="Q373" s="48"/>
      <c r="R373" s="48"/>
      <c r="S373" s="48"/>
      <c r="T373" s="48"/>
      <c r="U373" s="48"/>
      <c r="V373" s="48"/>
      <c r="W373" s="48"/>
      <c r="X373" s="48"/>
      <c r="Y373" s="48"/>
      <c r="Z373" s="48"/>
    </row>
    <row r="374" spans="1:26" ht="18" thickBot="1" x14ac:dyDescent="0.35">
      <c r="A374" s="48"/>
      <c r="B374" s="48"/>
      <c r="C374" s="48"/>
      <c r="D374" s="48"/>
      <c r="E374" s="48"/>
      <c r="F374" s="48"/>
      <c r="G374" s="51"/>
      <c r="H374" s="48"/>
      <c r="I374" s="48"/>
      <c r="J374" s="48"/>
      <c r="K374" s="48"/>
      <c r="L374" s="48"/>
      <c r="M374" s="48"/>
      <c r="N374" s="48"/>
      <c r="O374" s="48"/>
      <c r="P374" s="48"/>
      <c r="Q374" s="48"/>
      <c r="R374" s="48"/>
      <c r="S374" s="48"/>
      <c r="T374" s="48"/>
      <c r="U374" s="48"/>
      <c r="V374" s="48"/>
      <c r="W374" s="48"/>
      <c r="X374" s="48"/>
      <c r="Y374" s="48"/>
      <c r="Z374" s="48"/>
    </row>
    <row r="375" spans="1:26" ht="18" thickBot="1" x14ac:dyDescent="0.35">
      <c r="A375" s="48"/>
      <c r="B375" s="48"/>
      <c r="C375" s="48"/>
      <c r="D375" s="48"/>
      <c r="E375" s="48"/>
      <c r="F375" s="48"/>
      <c r="G375" s="51"/>
      <c r="H375" s="48"/>
      <c r="I375" s="48"/>
      <c r="J375" s="48"/>
      <c r="K375" s="48"/>
      <c r="L375" s="48"/>
      <c r="M375" s="48"/>
      <c r="N375" s="48"/>
      <c r="O375" s="48"/>
      <c r="P375" s="48"/>
      <c r="Q375" s="48"/>
      <c r="R375" s="48"/>
      <c r="S375" s="48"/>
      <c r="T375" s="48"/>
      <c r="U375" s="48"/>
      <c r="V375" s="48"/>
      <c r="W375" s="48"/>
      <c r="X375" s="48"/>
      <c r="Y375" s="48"/>
      <c r="Z375" s="48"/>
    </row>
    <row r="376" spans="1:26" ht="18" thickBot="1" x14ac:dyDescent="0.35">
      <c r="A376" s="48"/>
      <c r="B376" s="48"/>
      <c r="C376" s="48"/>
      <c r="D376" s="48"/>
      <c r="E376" s="48"/>
      <c r="F376" s="48"/>
      <c r="G376" s="51"/>
      <c r="H376" s="48"/>
      <c r="I376" s="48"/>
      <c r="J376" s="48"/>
      <c r="K376" s="48"/>
      <c r="L376" s="48"/>
      <c r="M376" s="48"/>
      <c r="N376" s="48"/>
      <c r="O376" s="48"/>
      <c r="P376" s="48"/>
      <c r="Q376" s="48"/>
      <c r="R376" s="48"/>
      <c r="S376" s="48"/>
      <c r="T376" s="48"/>
      <c r="U376" s="48"/>
      <c r="V376" s="48"/>
      <c r="W376" s="48"/>
      <c r="X376" s="48"/>
      <c r="Y376" s="48"/>
      <c r="Z376" s="48"/>
    </row>
    <row r="377" spans="1:26" ht="18" thickBot="1" x14ac:dyDescent="0.35">
      <c r="A377" s="48"/>
      <c r="B377" s="48"/>
      <c r="C377" s="48"/>
      <c r="D377" s="48"/>
      <c r="E377" s="48"/>
      <c r="F377" s="48"/>
      <c r="G377" s="51"/>
      <c r="H377" s="48"/>
      <c r="I377" s="48"/>
      <c r="J377" s="48"/>
      <c r="K377" s="48"/>
      <c r="L377" s="48"/>
      <c r="M377" s="48"/>
      <c r="N377" s="48"/>
      <c r="O377" s="48"/>
      <c r="P377" s="48"/>
      <c r="Q377" s="48"/>
      <c r="R377" s="48"/>
      <c r="S377" s="48"/>
      <c r="T377" s="48"/>
      <c r="U377" s="48"/>
      <c r="V377" s="48"/>
      <c r="W377" s="48"/>
      <c r="X377" s="48"/>
      <c r="Y377" s="48"/>
      <c r="Z377" s="48"/>
    </row>
    <row r="378" spans="1:26" ht="18" thickBot="1" x14ac:dyDescent="0.35">
      <c r="A378" s="48"/>
      <c r="B378" s="48"/>
      <c r="C378" s="48"/>
      <c r="D378" s="48"/>
      <c r="E378" s="48"/>
      <c r="F378" s="48"/>
      <c r="G378" s="51"/>
      <c r="H378" s="48"/>
      <c r="I378" s="48"/>
      <c r="J378" s="48"/>
      <c r="K378" s="48"/>
      <c r="L378" s="48"/>
      <c r="M378" s="48"/>
      <c r="N378" s="48"/>
      <c r="O378" s="48"/>
      <c r="P378" s="48"/>
      <c r="Q378" s="48"/>
      <c r="R378" s="48"/>
      <c r="S378" s="48"/>
      <c r="T378" s="48"/>
      <c r="U378" s="48"/>
      <c r="V378" s="48"/>
      <c r="W378" s="48"/>
      <c r="X378" s="48"/>
      <c r="Y378" s="48"/>
      <c r="Z378" s="48"/>
    </row>
    <row r="379" spans="1:26" ht="18" thickBot="1" x14ac:dyDescent="0.35">
      <c r="A379" s="48"/>
      <c r="B379" s="48"/>
      <c r="C379" s="48"/>
      <c r="D379" s="48"/>
      <c r="E379" s="48"/>
      <c r="F379" s="48"/>
      <c r="G379" s="51"/>
      <c r="H379" s="48"/>
      <c r="I379" s="48"/>
      <c r="J379" s="48"/>
      <c r="K379" s="48"/>
      <c r="L379" s="48"/>
      <c r="M379" s="48"/>
      <c r="N379" s="48"/>
      <c r="O379" s="48"/>
      <c r="P379" s="48"/>
      <c r="Q379" s="48"/>
      <c r="R379" s="48"/>
      <c r="S379" s="48"/>
      <c r="T379" s="48"/>
      <c r="U379" s="48"/>
      <c r="V379" s="48"/>
      <c r="W379" s="48"/>
      <c r="X379" s="48"/>
      <c r="Y379" s="48"/>
      <c r="Z379" s="48"/>
    </row>
    <row r="380" spans="1:26" ht="18" thickBot="1" x14ac:dyDescent="0.35">
      <c r="A380" s="48"/>
      <c r="B380" s="48"/>
      <c r="C380" s="48"/>
      <c r="D380" s="48"/>
      <c r="E380" s="48"/>
      <c r="F380" s="48"/>
      <c r="G380" s="51"/>
      <c r="H380" s="48"/>
      <c r="I380" s="48"/>
      <c r="J380" s="48"/>
      <c r="K380" s="48"/>
      <c r="L380" s="48"/>
      <c r="M380" s="48"/>
      <c r="N380" s="48"/>
      <c r="O380" s="48"/>
      <c r="P380" s="48"/>
      <c r="Q380" s="48"/>
      <c r="R380" s="48"/>
      <c r="S380" s="48"/>
      <c r="T380" s="48"/>
      <c r="U380" s="48"/>
      <c r="V380" s="48"/>
      <c r="W380" s="48"/>
      <c r="X380" s="48"/>
      <c r="Y380" s="48"/>
      <c r="Z380" s="48"/>
    </row>
    <row r="381" spans="1:26" ht="18" thickBot="1" x14ac:dyDescent="0.35">
      <c r="A381" s="48"/>
      <c r="B381" s="48"/>
      <c r="C381" s="48"/>
      <c r="D381" s="48"/>
      <c r="E381" s="48"/>
      <c r="F381" s="48"/>
      <c r="G381" s="51"/>
      <c r="H381" s="48"/>
      <c r="I381" s="48"/>
      <c r="J381" s="48"/>
      <c r="K381" s="48"/>
      <c r="L381" s="48"/>
      <c r="M381" s="48"/>
      <c r="N381" s="48"/>
      <c r="O381" s="48"/>
      <c r="P381" s="48"/>
      <c r="Q381" s="48"/>
      <c r="R381" s="48"/>
      <c r="S381" s="48"/>
      <c r="T381" s="48"/>
      <c r="U381" s="48"/>
      <c r="V381" s="48"/>
      <c r="W381" s="48"/>
      <c r="X381" s="48"/>
      <c r="Y381" s="48"/>
      <c r="Z381" s="48"/>
    </row>
    <row r="382" spans="1:26" ht="18" thickBot="1" x14ac:dyDescent="0.35">
      <c r="A382" s="48"/>
      <c r="B382" s="48"/>
      <c r="C382" s="48"/>
      <c r="D382" s="48"/>
      <c r="E382" s="48"/>
      <c r="F382" s="48"/>
      <c r="G382" s="51"/>
      <c r="H382" s="48"/>
      <c r="I382" s="48"/>
      <c r="J382" s="48"/>
      <c r="K382" s="48"/>
      <c r="L382" s="48"/>
      <c r="M382" s="48"/>
      <c r="N382" s="48"/>
      <c r="O382" s="48"/>
      <c r="P382" s="48"/>
      <c r="Q382" s="48"/>
      <c r="R382" s="48"/>
      <c r="S382" s="48"/>
      <c r="T382" s="48"/>
      <c r="U382" s="48"/>
      <c r="V382" s="48"/>
      <c r="W382" s="48"/>
      <c r="X382" s="48"/>
      <c r="Y382" s="48"/>
      <c r="Z382" s="48"/>
    </row>
    <row r="383" spans="1:26" ht="18" thickBot="1" x14ac:dyDescent="0.35">
      <c r="A383" s="48"/>
      <c r="B383" s="48"/>
      <c r="C383" s="48"/>
      <c r="D383" s="48"/>
      <c r="E383" s="48"/>
      <c r="F383" s="48"/>
      <c r="G383" s="51"/>
      <c r="H383" s="48"/>
      <c r="I383" s="48"/>
      <c r="J383" s="48"/>
      <c r="K383" s="48"/>
      <c r="L383" s="48"/>
      <c r="M383" s="48"/>
      <c r="N383" s="48"/>
      <c r="O383" s="48"/>
      <c r="P383" s="48"/>
      <c r="Q383" s="48"/>
      <c r="R383" s="48"/>
      <c r="S383" s="48"/>
      <c r="T383" s="48"/>
      <c r="U383" s="48"/>
      <c r="V383" s="48"/>
      <c r="W383" s="48"/>
      <c r="X383" s="48"/>
      <c r="Y383" s="48"/>
      <c r="Z383" s="48"/>
    </row>
    <row r="384" spans="1:26" ht="18" thickBot="1" x14ac:dyDescent="0.35">
      <c r="A384" s="48"/>
      <c r="B384" s="48"/>
      <c r="C384" s="48"/>
      <c r="D384" s="48"/>
      <c r="E384" s="48"/>
      <c r="F384" s="48"/>
      <c r="G384" s="51"/>
      <c r="H384" s="48"/>
      <c r="I384" s="48"/>
      <c r="J384" s="48"/>
      <c r="K384" s="48"/>
      <c r="L384" s="48"/>
      <c r="M384" s="48"/>
      <c r="N384" s="48"/>
      <c r="O384" s="48"/>
      <c r="P384" s="48"/>
      <c r="Q384" s="48"/>
      <c r="R384" s="48"/>
      <c r="S384" s="48"/>
      <c r="T384" s="48"/>
      <c r="U384" s="48"/>
      <c r="V384" s="48"/>
      <c r="W384" s="48"/>
      <c r="X384" s="48"/>
      <c r="Y384" s="48"/>
      <c r="Z384" s="48"/>
    </row>
    <row r="385" spans="1:26" ht="18" thickBot="1" x14ac:dyDescent="0.35">
      <c r="A385" s="48"/>
      <c r="B385" s="48"/>
      <c r="C385" s="48"/>
      <c r="D385" s="48"/>
      <c r="E385" s="48"/>
      <c r="F385" s="48"/>
      <c r="G385" s="51"/>
      <c r="H385" s="48"/>
      <c r="I385" s="48"/>
      <c r="J385" s="48"/>
      <c r="K385" s="48"/>
      <c r="L385" s="48"/>
      <c r="M385" s="48"/>
      <c r="N385" s="48"/>
      <c r="O385" s="48"/>
      <c r="P385" s="48"/>
      <c r="Q385" s="48"/>
      <c r="R385" s="48"/>
      <c r="S385" s="48"/>
      <c r="T385" s="48"/>
      <c r="U385" s="48"/>
      <c r="V385" s="48"/>
      <c r="W385" s="48"/>
      <c r="X385" s="48"/>
      <c r="Y385" s="48"/>
      <c r="Z385" s="48"/>
    </row>
    <row r="386" spans="1:26" ht="18" thickBot="1" x14ac:dyDescent="0.35">
      <c r="A386" s="48"/>
      <c r="B386" s="48"/>
      <c r="C386" s="48"/>
      <c r="D386" s="48"/>
      <c r="E386" s="48"/>
      <c r="F386" s="48"/>
      <c r="G386" s="51"/>
      <c r="H386" s="48"/>
      <c r="I386" s="48"/>
      <c r="J386" s="48"/>
      <c r="K386" s="48"/>
      <c r="L386" s="48"/>
      <c r="M386" s="48"/>
      <c r="N386" s="48"/>
      <c r="O386" s="48"/>
      <c r="P386" s="48"/>
      <c r="Q386" s="48"/>
      <c r="R386" s="48"/>
      <c r="S386" s="48"/>
      <c r="T386" s="48"/>
      <c r="U386" s="48"/>
      <c r="V386" s="48"/>
      <c r="W386" s="48"/>
      <c r="X386" s="48"/>
      <c r="Y386" s="48"/>
      <c r="Z386" s="48"/>
    </row>
    <row r="387" spans="1:26" ht="18" thickBot="1" x14ac:dyDescent="0.35">
      <c r="A387" s="48"/>
      <c r="B387" s="48"/>
      <c r="C387" s="48"/>
      <c r="D387" s="48"/>
      <c r="E387" s="48"/>
      <c r="F387" s="48"/>
      <c r="G387" s="51"/>
      <c r="H387" s="48"/>
      <c r="I387" s="48"/>
      <c r="J387" s="48"/>
      <c r="K387" s="48"/>
      <c r="L387" s="48"/>
      <c r="M387" s="48"/>
      <c r="N387" s="48"/>
      <c r="O387" s="48"/>
      <c r="P387" s="48"/>
      <c r="Q387" s="48"/>
      <c r="R387" s="48"/>
      <c r="S387" s="48"/>
      <c r="T387" s="48"/>
      <c r="U387" s="48"/>
      <c r="V387" s="48"/>
      <c r="W387" s="48"/>
      <c r="X387" s="48"/>
      <c r="Y387" s="48"/>
      <c r="Z387" s="48"/>
    </row>
    <row r="388" spans="1:26" ht="18" thickBot="1" x14ac:dyDescent="0.35">
      <c r="A388" s="48"/>
      <c r="B388" s="48"/>
      <c r="C388" s="48"/>
      <c r="D388" s="48"/>
      <c r="E388" s="48"/>
      <c r="F388" s="48"/>
      <c r="G388" s="51"/>
      <c r="H388" s="48"/>
      <c r="I388" s="48"/>
      <c r="J388" s="48"/>
      <c r="K388" s="48"/>
      <c r="L388" s="48"/>
      <c r="M388" s="48"/>
      <c r="N388" s="48"/>
      <c r="O388" s="48"/>
      <c r="P388" s="48"/>
      <c r="Q388" s="48"/>
      <c r="R388" s="48"/>
      <c r="S388" s="48"/>
      <c r="T388" s="48"/>
      <c r="U388" s="48"/>
      <c r="V388" s="48"/>
      <c r="W388" s="48"/>
      <c r="X388" s="48"/>
      <c r="Y388" s="48"/>
      <c r="Z388" s="48"/>
    </row>
    <row r="389" spans="1:26" ht="18" thickBot="1" x14ac:dyDescent="0.35">
      <c r="A389" s="48"/>
      <c r="B389" s="48"/>
      <c r="C389" s="48"/>
      <c r="D389" s="48"/>
      <c r="E389" s="48"/>
      <c r="F389" s="48"/>
      <c r="G389" s="51"/>
      <c r="H389" s="48"/>
      <c r="I389" s="48"/>
      <c r="J389" s="48"/>
      <c r="K389" s="48"/>
      <c r="L389" s="48"/>
      <c r="M389" s="48"/>
      <c r="N389" s="48"/>
      <c r="O389" s="48"/>
      <c r="P389" s="48"/>
      <c r="Q389" s="48"/>
      <c r="R389" s="48"/>
      <c r="S389" s="48"/>
      <c r="T389" s="48"/>
      <c r="U389" s="48"/>
      <c r="V389" s="48"/>
      <c r="W389" s="48"/>
      <c r="X389" s="48"/>
      <c r="Y389" s="48"/>
      <c r="Z389" s="48"/>
    </row>
    <row r="390" spans="1:26" ht="18" thickBot="1" x14ac:dyDescent="0.35">
      <c r="A390" s="48"/>
      <c r="B390" s="48"/>
      <c r="C390" s="48"/>
      <c r="D390" s="48"/>
      <c r="E390" s="48"/>
      <c r="F390" s="48"/>
      <c r="G390" s="51"/>
      <c r="H390" s="48"/>
      <c r="I390" s="48"/>
      <c r="J390" s="48"/>
      <c r="K390" s="48"/>
      <c r="L390" s="48"/>
      <c r="M390" s="48"/>
      <c r="N390" s="48"/>
      <c r="O390" s="48"/>
      <c r="P390" s="48"/>
      <c r="Q390" s="48"/>
      <c r="R390" s="48"/>
      <c r="S390" s="48"/>
      <c r="T390" s="48"/>
      <c r="U390" s="48"/>
      <c r="V390" s="48"/>
      <c r="W390" s="48"/>
      <c r="X390" s="48"/>
      <c r="Y390" s="48"/>
      <c r="Z390" s="48"/>
    </row>
    <row r="391" spans="1:26" ht="18" thickBot="1" x14ac:dyDescent="0.35">
      <c r="A391" s="48"/>
      <c r="B391" s="48"/>
      <c r="C391" s="48"/>
      <c r="D391" s="48"/>
      <c r="E391" s="48"/>
      <c r="F391" s="48"/>
      <c r="G391" s="51"/>
      <c r="H391" s="48"/>
      <c r="I391" s="48"/>
      <c r="J391" s="48"/>
      <c r="K391" s="48"/>
      <c r="L391" s="48"/>
      <c r="M391" s="48"/>
      <c r="N391" s="48"/>
      <c r="O391" s="48"/>
      <c r="P391" s="48"/>
      <c r="Q391" s="48"/>
      <c r="R391" s="48"/>
      <c r="S391" s="48"/>
      <c r="T391" s="48"/>
      <c r="U391" s="48"/>
      <c r="V391" s="48"/>
      <c r="W391" s="48"/>
      <c r="X391" s="48"/>
      <c r="Y391" s="48"/>
      <c r="Z391" s="48"/>
    </row>
    <row r="392" spans="1:26" ht="18" thickBot="1" x14ac:dyDescent="0.35">
      <c r="A392" s="48"/>
      <c r="B392" s="48"/>
      <c r="C392" s="48"/>
      <c r="D392" s="48"/>
      <c r="E392" s="48"/>
      <c r="F392" s="48"/>
      <c r="G392" s="51"/>
      <c r="H392" s="48"/>
      <c r="I392" s="48"/>
      <c r="J392" s="48"/>
      <c r="K392" s="48"/>
      <c r="L392" s="48"/>
      <c r="M392" s="48"/>
      <c r="N392" s="48"/>
      <c r="O392" s="48"/>
      <c r="P392" s="48"/>
      <c r="Q392" s="48"/>
      <c r="R392" s="48"/>
      <c r="S392" s="48"/>
      <c r="T392" s="48"/>
      <c r="U392" s="48"/>
      <c r="V392" s="48"/>
      <c r="W392" s="48"/>
      <c r="X392" s="48"/>
      <c r="Y392" s="48"/>
      <c r="Z392" s="48"/>
    </row>
    <row r="393" spans="1:26" ht="18" thickBot="1" x14ac:dyDescent="0.35">
      <c r="A393" s="48"/>
      <c r="B393" s="48"/>
      <c r="C393" s="48"/>
      <c r="D393" s="48"/>
      <c r="E393" s="48"/>
      <c r="F393" s="48"/>
      <c r="G393" s="51"/>
      <c r="H393" s="48"/>
      <c r="I393" s="48"/>
      <c r="J393" s="48"/>
      <c r="K393" s="48"/>
      <c r="L393" s="48"/>
      <c r="M393" s="48"/>
      <c r="N393" s="48"/>
      <c r="O393" s="48"/>
      <c r="P393" s="48"/>
      <c r="Q393" s="48"/>
      <c r="R393" s="48"/>
      <c r="S393" s="48"/>
      <c r="T393" s="48"/>
      <c r="U393" s="48"/>
      <c r="V393" s="48"/>
      <c r="W393" s="48"/>
      <c r="X393" s="48"/>
      <c r="Y393" s="48"/>
      <c r="Z393" s="48"/>
    </row>
    <row r="394" spans="1:26" ht="18" thickBot="1" x14ac:dyDescent="0.35">
      <c r="A394" s="48"/>
      <c r="B394" s="48"/>
      <c r="C394" s="48"/>
      <c r="D394" s="48"/>
      <c r="E394" s="48"/>
      <c r="F394" s="48"/>
      <c r="G394" s="51"/>
      <c r="H394" s="48"/>
      <c r="I394" s="48"/>
      <c r="J394" s="48"/>
      <c r="K394" s="48"/>
      <c r="L394" s="48"/>
      <c r="M394" s="48"/>
      <c r="N394" s="48"/>
      <c r="O394" s="48"/>
      <c r="P394" s="48"/>
      <c r="Q394" s="48"/>
      <c r="R394" s="48"/>
      <c r="S394" s="48"/>
      <c r="T394" s="48"/>
      <c r="U394" s="48"/>
      <c r="V394" s="48"/>
      <c r="W394" s="48"/>
      <c r="X394" s="48"/>
      <c r="Y394" s="48"/>
      <c r="Z394" s="48"/>
    </row>
    <row r="395" spans="1:26" ht="18" thickBot="1" x14ac:dyDescent="0.35">
      <c r="A395" s="48"/>
      <c r="B395" s="48"/>
      <c r="C395" s="48"/>
      <c r="D395" s="48"/>
      <c r="E395" s="48"/>
      <c r="F395" s="48"/>
      <c r="G395" s="51"/>
      <c r="H395" s="48"/>
      <c r="I395" s="48"/>
      <c r="J395" s="48"/>
      <c r="K395" s="48"/>
      <c r="L395" s="48"/>
      <c r="M395" s="48"/>
      <c r="N395" s="48"/>
      <c r="O395" s="48"/>
      <c r="P395" s="48"/>
      <c r="Q395" s="48"/>
      <c r="R395" s="48"/>
      <c r="S395" s="48"/>
      <c r="T395" s="48"/>
      <c r="U395" s="48"/>
      <c r="V395" s="48"/>
      <c r="W395" s="48"/>
      <c r="X395" s="48"/>
      <c r="Y395" s="48"/>
      <c r="Z395" s="48"/>
    </row>
    <row r="396" spans="1:26" ht="18" thickBot="1" x14ac:dyDescent="0.35">
      <c r="A396" s="48"/>
      <c r="B396" s="48"/>
      <c r="C396" s="48"/>
      <c r="D396" s="48"/>
      <c r="E396" s="48"/>
      <c r="F396" s="48"/>
      <c r="G396" s="51"/>
      <c r="H396" s="48"/>
      <c r="I396" s="48"/>
      <c r="J396" s="48"/>
      <c r="K396" s="48"/>
      <c r="L396" s="48"/>
      <c r="M396" s="48"/>
      <c r="N396" s="48"/>
      <c r="O396" s="48"/>
      <c r="P396" s="48"/>
      <c r="Q396" s="48"/>
      <c r="R396" s="48"/>
      <c r="S396" s="48"/>
      <c r="T396" s="48"/>
      <c r="U396" s="48"/>
      <c r="V396" s="48"/>
      <c r="W396" s="48"/>
      <c r="X396" s="48"/>
      <c r="Y396" s="48"/>
      <c r="Z396" s="48"/>
    </row>
    <row r="397" spans="1:26" ht="18" thickBot="1" x14ac:dyDescent="0.35">
      <c r="A397" s="48"/>
      <c r="B397" s="48"/>
      <c r="C397" s="48"/>
      <c r="D397" s="48"/>
      <c r="E397" s="48"/>
      <c r="F397" s="48"/>
      <c r="G397" s="51"/>
      <c r="H397" s="48"/>
      <c r="I397" s="48"/>
      <c r="J397" s="48"/>
      <c r="K397" s="48"/>
      <c r="L397" s="48"/>
      <c r="M397" s="48"/>
      <c r="N397" s="48"/>
      <c r="O397" s="48"/>
      <c r="P397" s="48"/>
      <c r="Q397" s="48"/>
      <c r="R397" s="48"/>
      <c r="S397" s="48"/>
      <c r="T397" s="48"/>
      <c r="U397" s="48"/>
      <c r="V397" s="48"/>
      <c r="W397" s="48"/>
      <c r="X397" s="48"/>
      <c r="Y397" s="48"/>
      <c r="Z397" s="48"/>
    </row>
    <row r="398" spans="1:26" ht="18" thickBot="1" x14ac:dyDescent="0.35">
      <c r="A398" s="48"/>
      <c r="B398" s="48"/>
      <c r="C398" s="48"/>
      <c r="D398" s="48"/>
      <c r="E398" s="48"/>
      <c r="F398" s="48"/>
      <c r="G398" s="51"/>
      <c r="H398" s="48"/>
      <c r="I398" s="48"/>
      <c r="J398" s="48"/>
      <c r="K398" s="48"/>
      <c r="L398" s="48"/>
      <c r="M398" s="48"/>
      <c r="N398" s="48"/>
      <c r="O398" s="48"/>
      <c r="P398" s="48"/>
      <c r="Q398" s="48"/>
      <c r="R398" s="48"/>
      <c r="S398" s="48"/>
      <c r="T398" s="48"/>
      <c r="U398" s="48"/>
      <c r="V398" s="48"/>
      <c r="W398" s="48"/>
      <c r="X398" s="48"/>
      <c r="Y398" s="48"/>
      <c r="Z398" s="48"/>
    </row>
    <row r="399" spans="1:26" ht="18" thickBot="1" x14ac:dyDescent="0.35">
      <c r="A399" s="48"/>
      <c r="B399" s="48"/>
      <c r="C399" s="48"/>
      <c r="D399" s="48"/>
      <c r="E399" s="48"/>
      <c r="F399" s="48"/>
      <c r="G399" s="51"/>
      <c r="H399" s="48"/>
      <c r="I399" s="48"/>
      <c r="J399" s="48"/>
      <c r="K399" s="48"/>
      <c r="L399" s="48"/>
      <c r="M399" s="48"/>
      <c r="N399" s="48"/>
      <c r="O399" s="48"/>
      <c r="P399" s="48"/>
      <c r="Q399" s="48"/>
      <c r="R399" s="48"/>
      <c r="S399" s="48"/>
      <c r="T399" s="48"/>
      <c r="U399" s="48"/>
      <c r="V399" s="48"/>
      <c r="W399" s="48"/>
      <c r="X399" s="48"/>
      <c r="Y399" s="48"/>
      <c r="Z399" s="48"/>
    </row>
    <row r="400" spans="1:26" ht="18" thickBot="1" x14ac:dyDescent="0.35">
      <c r="A400" s="48"/>
      <c r="B400" s="48"/>
      <c r="C400" s="48"/>
      <c r="D400" s="48"/>
      <c r="E400" s="48"/>
      <c r="F400" s="48"/>
      <c r="G400" s="51"/>
      <c r="H400" s="48"/>
      <c r="I400" s="48"/>
      <c r="J400" s="48"/>
      <c r="K400" s="48"/>
      <c r="L400" s="48"/>
      <c r="M400" s="48"/>
      <c r="N400" s="48"/>
      <c r="O400" s="48"/>
      <c r="P400" s="48"/>
      <c r="Q400" s="48"/>
      <c r="R400" s="48"/>
      <c r="S400" s="48"/>
      <c r="T400" s="48"/>
      <c r="U400" s="48"/>
      <c r="V400" s="48"/>
      <c r="W400" s="48"/>
      <c r="X400" s="48"/>
      <c r="Y400" s="48"/>
      <c r="Z400" s="48"/>
    </row>
    <row r="401" spans="1:26" ht="18" thickBot="1" x14ac:dyDescent="0.35">
      <c r="A401" s="48"/>
      <c r="B401" s="48"/>
      <c r="C401" s="48"/>
      <c r="D401" s="48"/>
      <c r="E401" s="48"/>
      <c r="F401" s="48"/>
      <c r="G401" s="51"/>
      <c r="H401" s="48"/>
      <c r="I401" s="48"/>
      <c r="J401" s="48"/>
      <c r="K401" s="48"/>
      <c r="L401" s="48"/>
      <c r="M401" s="48"/>
      <c r="N401" s="48"/>
      <c r="O401" s="48"/>
      <c r="P401" s="48"/>
      <c r="Q401" s="48"/>
      <c r="R401" s="48"/>
      <c r="S401" s="48"/>
      <c r="T401" s="48"/>
      <c r="U401" s="48"/>
      <c r="V401" s="48"/>
      <c r="W401" s="48"/>
      <c r="X401" s="48"/>
      <c r="Y401" s="48"/>
      <c r="Z401" s="48"/>
    </row>
    <row r="402" spans="1:26" ht="18" thickBot="1" x14ac:dyDescent="0.35">
      <c r="A402" s="48"/>
      <c r="B402" s="48"/>
      <c r="C402" s="48"/>
      <c r="D402" s="48"/>
      <c r="E402" s="48"/>
      <c r="F402" s="48"/>
      <c r="G402" s="51"/>
      <c r="H402" s="48"/>
      <c r="I402" s="48"/>
      <c r="J402" s="48"/>
      <c r="K402" s="48"/>
      <c r="L402" s="48"/>
      <c r="M402" s="48"/>
      <c r="N402" s="48"/>
      <c r="O402" s="48"/>
      <c r="P402" s="48"/>
      <c r="Q402" s="48"/>
      <c r="R402" s="48"/>
      <c r="S402" s="48"/>
      <c r="T402" s="48"/>
      <c r="U402" s="48"/>
      <c r="V402" s="48"/>
      <c r="W402" s="48"/>
      <c r="X402" s="48"/>
      <c r="Y402" s="48"/>
      <c r="Z402" s="48"/>
    </row>
    <row r="403" spans="1:26" ht="18" thickBot="1" x14ac:dyDescent="0.35">
      <c r="A403" s="48"/>
      <c r="B403" s="48"/>
      <c r="C403" s="48"/>
      <c r="D403" s="48"/>
      <c r="E403" s="48"/>
      <c r="F403" s="48"/>
      <c r="G403" s="51"/>
      <c r="H403" s="48"/>
      <c r="I403" s="48"/>
      <c r="J403" s="48"/>
      <c r="K403" s="48"/>
      <c r="L403" s="48"/>
      <c r="M403" s="48"/>
      <c r="N403" s="48"/>
      <c r="O403" s="48"/>
      <c r="P403" s="48"/>
      <c r="Q403" s="48"/>
      <c r="R403" s="48"/>
      <c r="S403" s="48"/>
      <c r="T403" s="48"/>
      <c r="U403" s="48"/>
      <c r="V403" s="48"/>
      <c r="W403" s="48"/>
      <c r="X403" s="48"/>
      <c r="Y403" s="48"/>
      <c r="Z403" s="48"/>
    </row>
    <row r="404" spans="1:26" ht="18" thickBot="1" x14ac:dyDescent="0.35">
      <c r="A404" s="48"/>
      <c r="B404" s="48"/>
      <c r="C404" s="48"/>
      <c r="D404" s="48"/>
      <c r="E404" s="48"/>
      <c r="F404" s="48"/>
      <c r="G404" s="51"/>
      <c r="H404" s="48"/>
      <c r="I404" s="48"/>
      <c r="J404" s="48"/>
      <c r="K404" s="48"/>
      <c r="L404" s="48"/>
      <c r="M404" s="48"/>
      <c r="N404" s="48"/>
      <c r="O404" s="48"/>
      <c r="P404" s="48"/>
      <c r="Q404" s="48"/>
      <c r="R404" s="48"/>
      <c r="S404" s="48"/>
      <c r="T404" s="48"/>
      <c r="U404" s="48"/>
      <c r="V404" s="48"/>
      <c r="W404" s="48"/>
      <c r="X404" s="48"/>
      <c r="Y404" s="48"/>
      <c r="Z404" s="48"/>
    </row>
    <row r="405" spans="1:26" ht="18" thickBot="1" x14ac:dyDescent="0.35">
      <c r="A405" s="48"/>
      <c r="B405" s="48"/>
      <c r="C405" s="48"/>
      <c r="D405" s="48"/>
      <c r="E405" s="48"/>
      <c r="F405" s="48"/>
      <c r="G405" s="51"/>
      <c r="H405" s="48"/>
      <c r="I405" s="48"/>
      <c r="J405" s="48"/>
      <c r="K405" s="48"/>
      <c r="L405" s="48"/>
      <c r="M405" s="48"/>
      <c r="N405" s="48"/>
      <c r="O405" s="48"/>
      <c r="P405" s="48"/>
      <c r="Q405" s="48"/>
      <c r="R405" s="48"/>
      <c r="S405" s="48"/>
      <c r="T405" s="48"/>
      <c r="U405" s="48"/>
      <c r="V405" s="48"/>
      <c r="W405" s="48"/>
      <c r="X405" s="48"/>
      <c r="Y405" s="48"/>
      <c r="Z405" s="48"/>
    </row>
    <row r="406" spans="1:26" ht="18" thickBot="1" x14ac:dyDescent="0.35">
      <c r="A406" s="48"/>
      <c r="B406" s="48"/>
      <c r="C406" s="48"/>
      <c r="D406" s="48"/>
      <c r="E406" s="48"/>
      <c r="F406" s="48"/>
      <c r="G406" s="51"/>
      <c r="H406" s="48"/>
      <c r="I406" s="48"/>
      <c r="J406" s="48"/>
      <c r="K406" s="48"/>
      <c r="L406" s="48"/>
      <c r="M406" s="48"/>
      <c r="N406" s="48"/>
      <c r="O406" s="48"/>
      <c r="P406" s="48"/>
      <c r="Q406" s="48"/>
      <c r="R406" s="48"/>
      <c r="S406" s="48"/>
      <c r="T406" s="48"/>
      <c r="U406" s="48"/>
      <c r="V406" s="48"/>
      <c r="W406" s="48"/>
      <c r="X406" s="48"/>
      <c r="Y406" s="48"/>
      <c r="Z406" s="48"/>
    </row>
    <row r="407" spans="1:26" ht="18" thickBot="1" x14ac:dyDescent="0.35">
      <c r="A407" s="48"/>
      <c r="B407" s="48"/>
      <c r="C407" s="48"/>
      <c r="D407" s="48"/>
      <c r="E407" s="48"/>
      <c r="F407" s="48"/>
      <c r="G407" s="51"/>
      <c r="H407" s="48"/>
      <c r="I407" s="48"/>
      <c r="J407" s="48"/>
      <c r="K407" s="48"/>
      <c r="L407" s="48"/>
      <c r="M407" s="48"/>
      <c r="N407" s="48"/>
      <c r="O407" s="48"/>
      <c r="P407" s="48"/>
      <c r="Q407" s="48"/>
      <c r="R407" s="48"/>
      <c r="S407" s="48"/>
      <c r="T407" s="48"/>
      <c r="U407" s="48"/>
      <c r="V407" s="48"/>
      <c r="W407" s="48"/>
      <c r="X407" s="48"/>
      <c r="Y407" s="48"/>
      <c r="Z407" s="48"/>
    </row>
    <row r="408" spans="1:26" ht="18" thickBot="1" x14ac:dyDescent="0.35">
      <c r="A408" s="48"/>
      <c r="B408" s="48"/>
      <c r="C408" s="48"/>
      <c r="D408" s="48"/>
      <c r="E408" s="48"/>
      <c r="F408" s="48"/>
      <c r="G408" s="51"/>
      <c r="H408" s="48"/>
      <c r="I408" s="48"/>
      <c r="J408" s="48"/>
      <c r="K408" s="48"/>
      <c r="L408" s="48"/>
      <c r="M408" s="48"/>
      <c r="N408" s="48"/>
      <c r="O408" s="48"/>
      <c r="P408" s="48"/>
      <c r="Q408" s="48"/>
      <c r="R408" s="48"/>
      <c r="S408" s="48"/>
      <c r="T408" s="48"/>
      <c r="U408" s="48"/>
      <c r="V408" s="48"/>
      <c r="W408" s="48"/>
      <c r="X408" s="48"/>
      <c r="Y408" s="48"/>
      <c r="Z408" s="48"/>
    </row>
    <row r="409" spans="1:26" ht="18" thickBot="1" x14ac:dyDescent="0.35">
      <c r="A409" s="48"/>
      <c r="B409" s="48"/>
      <c r="C409" s="48"/>
      <c r="D409" s="48"/>
      <c r="E409" s="48"/>
      <c r="F409" s="48"/>
      <c r="G409" s="51"/>
      <c r="H409" s="48"/>
      <c r="I409" s="48"/>
      <c r="J409" s="48"/>
      <c r="K409" s="48"/>
      <c r="L409" s="48"/>
      <c r="M409" s="48"/>
      <c r="N409" s="48"/>
      <c r="O409" s="48"/>
      <c r="P409" s="48"/>
      <c r="Q409" s="48"/>
      <c r="R409" s="48"/>
      <c r="S409" s="48"/>
      <c r="T409" s="48"/>
      <c r="U409" s="48"/>
      <c r="V409" s="48"/>
      <c r="W409" s="48"/>
      <c r="X409" s="48"/>
      <c r="Y409" s="48"/>
      <c r="Z409" s="48"/>
    </row>
    <row r="410" spans="1:26" ht="18" thickBot="1" x14ac:dyDescent="0.35">
      <c r="A410" s="48"/>
      <c r="B410" s="48"/>
      <c r="C410" s="48"/>
      <c r="D410" s="48"/>
      <c r="E410" s="48"/>
      <c r="F410" s="48"/>
      <c r="G410" s="51"/>
      <c r="H410" s="48"/>
      <c r="I410" s="48"/>
      <c r="J410" s="48"/>
      <c r="K410" s="48"/>
      <c r="L410" s="48"/>
      <c r="M410" s="48"/>
      <c r="N410" s="48"/>
      <c r="O410" s="48"/>
      <c r="P410" s="48"/>
      <c r="Q410" s="48"/>
      <c r="R410" s="48"/>
      <c r="S410" s="48"/>
      <c r="T410" s="48"/>
      <c r="U410" s="48"/>
      <c r="V410" s="48"/>
      <c r="W410" s="48"/>
      <c r="X410" s="48"/>
      <c r="Y410" s="48"/>
      <c r="Z410" s="48"/>
    </row>
    <row r="411" spans="1:26" ht="18" thickBot="1" x14ac:dyDescent="0.35">
      <c r="A411" s="48"/>
      <c r="B411" s="48"/>
      <c r="C411" s="48"/>
      <c r="D411" s="48"/>
      <c r="E411" s="48"/>
      <c r="F411" s="48"/>
      <c r="G411" s="51"/>
      <c r="H411" s="48"/>
      <c r="I411" s="48"/>
      <c r="J411" s="48"/>
      <c r="K411" s="48"/>
      <c r="L411" s="48"/>
      <c r="M411" s="48"/>
      <c r="N411" s="48"/>
      <c r="O411" s="48"/>
      <c r="P411" s="48"/>
      <c r="Q411" s="48"/>
      <c r="R411" s="48"/>
      <c r="S411" s="48"/>
      <c r="T411" s="48"/>
      <c r="U411" s="48"/>
      <c r="V411" s="48"/>
      <c r="W411" s="48"/>
      <c r="X411" s="48"/>
      <c r="Y411" s="48"/>
      <c r="Z411" s="48"/>
    </row>
    <row r="412" spans="1:26" ht="18" thickBot="1" x14ac:dyDescent="0.35">
      <c r="A412" s="48"/>
      <c r="B412" s="48"/>
      <c r="C412" s="48"/>
      <c r="D412" s="48"/>
      <c r="E412" s="48"/>
      <c r="F412" s="48"/>
      <c r="G412" s="51"/>
      <c r="H412" s="48"/>
      <c r="I412" s="48"/>
      <c r="J412" s="48"/>
      <c r="K412" s="48"/>
      <c r="L412" s="48"/>
      <c r="M412" s="48"/>
      <c r="N412" s="48"/>
      <c r="O412" s="48"/>
      <c r="P412" s="48"/>
      <c r="Q412" s="48"/>
      <c r="R412" s="48"/>
      <c r="S412" s="48"/>
      <c r="T412" s="48"/>
      <c r="U412" s="48"/>
      <c r="V412" s="48"/>
      <c r="W412" s="48"/>
      <c r="X412" s="48"/>
      <c r="Y412" s="48"/>
      <c r="Z412" s="48"/>
    </row>
    <row r="413" spans="1:26" ht="18" thickBot="1" x14ac:dyDescent="0.35">
      <c r="A413" s="48"/>
      <c r="B413" s="48"/>
      <c r="C413" s="48"/>
      <c r="D413" s="48"/>
      <c r="E413" s="48"/>
      <c r="F413" s="48"/>
      <c r="G413" s="51"/>
      <c r="H413" s="48"/>
      <c r="I413" s="48"/>
      <c r="J413" s="48"/>
      <c r="K413" s="48"/>
      <c r="L413" s="48"/>
      <c r="M413" s="48"/>
      <c r="N413" s="48"/>
      <c r="O413" s="48"/>
      <c r="P413" s="48"/>
      <c r="Q413" s="48"/>
      <c r="R413" s="48"/>
      <c r="S413" s="48"/>
      <c r="T413" s="48"/>
      <c r="U413" s="48"/>
      <c r="V413" s="48"/>
      <c r="W413" s="48"/>
      <c r="X413" s="48"/>
      <c r="Y413" s="48"/>
      <c r="Z413" s="48"/>
    </row>
    <row r="414" spans="1:26" ht="18" thickBot="1" x14ac:dyDescent="0.35">
      <c r="A414" s="48"/>
      <c r="B414" s="48"/>
      <c r="C414" s="48"/>
      <c r="D414" s="48"/>
      <c r="E414" s="48"/>
      <c r="F414" s="48"/>
      <c r="G414" s="51"/>
      <c r="H414" s="48"/>
      <c r="I414" s="48"/>
      <c r="J414" s="48"/>
      <c r="K414" s="48"/>
      <c r="L414" s="48"/>
      <c r="M414" s="48"/>
      <c r="N414" s="48"/>
      <c r="O414" s="48"/>
      <c r="P414" s="48"/>
      <c r="Q414" s="48"/>
      <c r="R414" s="48"/>
      <c r="S414" s="48"/>
      <c r="T414" s="48"/>
      <c r="U414" s="48"/>
      <c r="V414" s="48"/>
      <c r="W414" s="48"/>
      <c r="X414" s="48"/>
      <c r="Y414" s="48"/>
      <c r="Z414" s="48"/>
    </row>
    <row r="415" spans="1:26" ht="18" thickBot="1" x14ac:dyDescent="0.35">
      <c r="A415" s="48"/>
      <c r="B415" s="48"/>
      <c r="C415" s="48"/>
      <c r="D415" s="48"/>
      <c r="E415" s="48"/>
      <c r="F415" s="48"/>
      <c r="G415" s="51"/>
      <c r="H415" s="48"/>
      <c r="I415" s="48"/>
      <c r="J415" s="48"/>
      <c r="K415" s="48"/>
      <c r="L415" s="48"/>
      <c r="M415" s="48"/>
      <c r="N415" s="48"/>
      <c r="O415" s="48"/>
      <c r="P415" s="48"/>
      <c r="Q415" s="48"/>
      <c r="R415" s="48"/>
      <c r="S415" s="48"/>
      <c r="T415" s="48"/>
      <c r="U415" s="48"/>
      <c r="V415" s="48"/>
      <c r="W415" s="48"/>
      <c r="X415" s="48"/>
      <c r="Y415" s="48"/>
      <c r="Z415" s="48"/>
    </row>
    <row r="416" spans="1:26" ht="18" thickBot="1" x14ac:dyDescent="0.35">
      <c r="A416" s="48"/>
      <c r="B416" s="48"/>
      <c r="C416" s="48"/>
      <c r="D416" s="48"/>
      <c r="E416" s="48"/>
      <c r="F416" s="48"/>
      <c r="G416" s="51"/>
      <c r="H416" s="48"/>
      <c r="I416" s="48"/>
      <c r="J416" s="48"/>
      <c r="K416" s="48"/>
      <c r="L416" s="48"/>
      <c r="M416" s="48"/>
      <c r="N416" s="48"/>
      <c r="O416" s="48"/>
      <c r="P416" s="48"/>
      <c r="Q416" s="48"/>
      <c r="R416" s="48"/>
      <c r="S416" s="48"/>
      <c r="T416" s="48"/>
      <c r="U416" s="48"/>
      <c r="V416" s="48"/>
      <c r="W416" s="48"/>
      <c r="X416" s="48"/>
      <c r="Y416" s="48"/>
      <c r="Z416" s="48"/>
    </row>
    <row r="417" spans="1:26" ht="18" thickBot="1" x14ac:dyDescent="0.35">
      <c r="A417" s="48"/>
      <c r="B417" s="48"/>
      <c r="C417" s="48"/>
      <c r="D417" s="48"/>
      <c r="E417" s="48"/>
      <c r="F417" s="48"/>
      <c r="G417" s="51"/>
      <c r="H417" s="48"/>
      <c r="I417" s="48"/>
      <c r="J417" s="48"/>
      <c r="K417" s="48"/>
      <c r="L417" s="48"/>
      <c r="M417" s="48"/>
      <c r="N417" s="48"/>
      <c r="O417" s="48"/>
      <c r="P417" s="48"/>
      <c r="Q417" s="48"/>
      <c r="R417" s="48"/>
      <c r="S417" s="48"/>
      <c r="T417" s="48"/>
      <c r="U417" s="48"/>
      <c r="V417" s="48"/>
      <c r="W417" s="48"/>
      <c r="X417" s="48"/>
      <c r="Y417" s="48"/>
      <c r="Z417" s="48"/>
    </row>
    <row r="418" spans="1:26" ht="18" thickBot="1" x14ac:dyDescent="0.35">
      <c r="A418" s="48"/>
      <c r="B418" s="48"/>
      <c r="C418" s="48"/>
      <c r="D418" s="48"/>
      <c r="E418" s="48"/>
      <c r="F418" s="48"/>
      <c r="G418" s="51"/>
      <c r="H418" s="48"/>
      <c r="I418" s="48"/>
      <c r="J418" s="48"/>
      <c r="K418" s="48"/>
      <c r="L418" s="48"/>
      <c r="M418" s="48"/>
      <c r="N418" s="48"/>
      <c r="O418" s="48"/>
      <c r="P418" s="48"/>
      <c r="Q418" s="48"/>
      <c r="R418" s="48"/>
      <c r="S418" s="48"/>
      <c r="T418" s="48"/>
      <c r="U418" s="48"/>
      <c r="V418" s="48"/>
      <c r="W418" s="48"/>
      <c r="X418" s="48"/>
      <c r="Y418" s="48"/>
      <c r="Z418" s="48"/>
    </row>
    <row r="419" spans="1:26" ht="18" thickBot="1" x14ac:dyDescent="0.35">
      <c r="A419" s="48"/>
      <c r="B419" s="48"/>
      <c r="C419" s="48"/>
      <c r="D419" s="48"/>
      <c r="E419" s="48"/>
      <c r="F419" s="48"/>
      <c r="G419" s="51"/>
      <c r="H419" s="48"/>
      <c r="I419" s="48"/>
      <c r="J419" s="48"/>
      <c r="K419" s="48"/>
      <c r="L419" s="48"/>
      <c r="M419" s="48"/>
      <c r="N419" s="48"/>
      <c r="O419" s="48"/>
      <c r="P419" s="48"/>
      <c r="Q419" s="48"/>
      <c r="R419" s="48"/>
      <c r="S419" s="48"/>
      <c r="T419" s="48"/>
      <c r="U419" s="48"/>
      <c r="V419" s="48"/>
      <c r="W419" s="48"/>
      <c r="X419" s="48"/>
      <c r="Y419" s="48"/>
      <c r="Z419" s="48"/>
    </row>
    <row r="420" spans="1:26" ht="18" thickBot="1" x14ac:dyDescent="0.35">
      <c r="A420" s="48"/>
      <c r="B420" s="48"/>
      <c r="C420" s="48"/>
      <c r="D420" s="48"/>
      <c r="E420" s="48"/>
      <c r="F420" s="48"/>
      <c r="G420" s="51"/>
      <c r="H420" s="48"/>
      <c r="I420" s="48"/>
      <c r="J420" s="48"/>
      <c r="K420" s="48"/>
      <c r="L420" s="48"/>
      <c r="M420" s="48"/>
      <c r="N420" s="48"/>
      <c r="O420" s="48"/>
      <c r="P420" s="48"/>
      <c r="Q420" s="48"/>
      <c r="R420" s="48"/>
      <c r="S420" s="48"/>
      <c r="T420" s="48"/>
      <c r="U420" s="48"/>
      <c r="V420" s="48"/>
      <c r="W420" s="48"/>
      <c r="X420" s="48"/>
      <c r="Y420" s="48"/>
      <c r="Z420" s="48"/>
    </row>
    <row r="421" spans="1:26" ht="18" thickBot="1" x14ac:dyDescent="0.35">
      <c r="A421" s="48"/>
      <c r="B421" s="48"/>
      <c r="C421" s="48"/>
      <c r="D421" s="48"/>
      <c r="E421" s="48"/>
      <c r="F421" s="48"/>
      <c r="G421" s="51"/>
      <c r="H421" s="48"/>
      <c r="I421" s="48"/>
      <c r="J421" s="48"/>
      <c r="K421" s="48"/>
      <c r="L421" s="48"/>
      <c r="M421" s="48"/>
      <c r="N421" s="48"/>
      <c r="O421" s="48"/>
      <c r="P421" s="48"/>
      <c r="Q421" s="48"/>
      <c r="R421" s="48"/>
      <c r="S421" s="48"/>
      <c r="T421" s="48"/>
      <c r="U421" s="48"/>
      <c r="V421" s="48"/>
      <c r="W421" s="48"/>
      <c r="X421" s="48"/>
      <c r="Y421" s="48"/>
      <c r="Z421" s="48"/>
    </row>
    <row r="422" spans="1:26" ht="18" thickBot="1" x14ac:dyDescent="0.35">
      <c r="A422" s="48"/>
      <c r="B422" s="48"/>
      <c r="C422" s="48"/>
      <c r="D422" s="48"/>
      <c r="E422" s="48"/>
      <c r="F422" s="48"/>
      <c r="G422" s="51"/>
      <c r="H422" s="48"/>
      <c r="I422" s="48"/>
      <c r="J422" s="48"/>
      <c r="K422" s="48"/>
      <c r="L422" s="48"/>
      <c r="M422" s="48"/>
      <c r="N422" s="48"/>
      <c r="O422" s="48"/>
      <c r="P422" s="48"/>
      <c r="Q422" s="48"/>
      <c r="R422" s="48"/>
      <c r="S422" s="48"/>
      <c r="T422" s="48"/>
      <c r="U422" s="48"/>
      <c r="V422" s="48"/>
      <c r="W422" s="48"/>
      <c r="X422" s="48"/>
      <c r="Y422" s="48"/>
      <c r="Z422" s="48"/>
    </row>
    <row r="423" spans="1:26" ht="18" thickBot="1" x14ac:dyDescent="0.35">
      <c r="A423" s="48"/>
      <c r="B423" s="48"/>
      <c r="C423" s="48"/>
      <c r="D423" s="48"/>
      <c r="E423" s="48"/>
      <c r="F423" s="48"/>
      <c r="G423" s="51"/>
      <c r="H423" s="48"/>
      <c r="I423" s="48"/>
      <c r="J423" s="48"/>
      <c r="K423" s="48"/>
      <c r="L423" s="48"/>
      <c r="M423" s="48"/>
      <c r="N423" s="48"/>
      <c r="O423" s="48"/>
      <c r="P423" s="48"/>
      <c r="Q423" s="48"/>
      <c r="R423" s="48"/>
      <c r="S423" s="48"/>
      <c r="T423" s="48"/>
      <c r="U423" s="48"/>
      <c r="V423" s="48"/>
      <c r="W423" s="48"/>
      <c r="X423" s="48"/>
      <c r="Y423" s="48"/>
      <c r="Z423" s="48"/>
    </row>
    <row r="424" spans="1:26" ht="18" thickBot="1" x14ac:dyDescent="0.35">
      <c r="A424" s="48"/>
      <c r="B424" s="48"/>
      <c r="C424" s="48"/>
      <c r="D424" s="48"/>
      <c r="E424" s="48"/>
      <c r="F424" s="48"/>
      <c r="G424" s="51"/>
      <c r="H424" s="48"/>
      <c r="I424" s="48"/>
      <c r="J424" s="48"/>
      <c r="K424" s="48"/>
      <c r="L424" s="48"/>
      <c r="M424" s="48"/>
      <c r="N424" s="48"/>
      <c r="O424" s="48"/>
      <c r="P424" s="48"/>
      <c r="Q424" s="48"/>
      <c r="R424" s="48"/>
      <c r="S424" s="48"/>
      <c r="T424" s="48"/>
      <c r="U424" s="48"/>
      <c r="V424" s="48"/>
      <c r="W424" s="48"/>
      <c r="X424" s="48"/>
      <c r="Y424" s="48"/>
      <c r="Z424" s="48"/>
    </row>
    <row r="425" spans="1:26" ht="18" thickBot="1" x14ac:dyDescent="0.35">
      <c r="A425" s="48"/>
      <c r="B425" s="48"/>
      <c r="C425" s="48"/>
      <c r="D425" s="48"/>
      <c r="E425" s="48"/>
      <c r="F425" s="48"/>
      <c r="G425" s="51"/>
      <c r="H425" s="48"/>
      <c r="I425" s="48"/>
      <c r="J425" s="48"/>
      <c r="K425" s="48"/>
      <c r="L425" s="48"/>
      <c r="M425" s="48"/>
      <c r="N425" s="48"/>
      <c r="O425" s="48"/>
      <c r="P425" s="48"/>
      <c r="Q425" s="48"/>
      <c r="R425" s="48"/>
      <c r="S425" s="48"/>
      <c r="T425" s="48"/>
      <c r="U425" s="48"/>
      <c r="V425" s="48"/>
      <c r="W425" s="48"/>
      <c r="X425" s="48"/>
      <c r="Y425" s="48"/>
      <c r="Z425" s="48"/>
    </row>
    <row r="426" spans="1:26" ht="18" thickBot="1" x14ac:dyDescent="0.35">
      <c r="A426" s="48"/>
      <c r="B426" s="48"/>
      <c r="C426" s="48"/>
      <c r="D426" s="48"/>
      <c r="E426" s="48"/>
      <c r="F426" s="48"/>
      <c r="G426" s="51"/>
      <c r="H426" s="48"/>
      <c r="I426" s="48"/>
      <c r="J426" s="48"/>
      <c r="K426" s="48"/>
      <c r="L426" s="48"/>
      <c r="M426" s="48"/>
      <c r="N426" s="48"/>
      <c r="O426" s="48"/>
      <c r="P426" s="48"/>
      <c r="Q426" s="48"/>
      <c r="R426" s="48"/>
      <c r="S426" s="48"/>
      <c r="T426" s="48"/>
      <c r="U426" s="48"/>
      <c r="V426" s="48"/>
      <c r="W426" s="48"/>
      <c r="X426" s="48"/>
      <c r="Y426" s="48"/>
      <c r="Z426" s="48"/>
    </row>
    <row r="427" spans="1:26" ht="18" thickBot="1" x14ac:dyDescent="0.35">
      <c r="A427" s="48"/>
      <c r="B427" s="48"/>
      <c r="C427" s="48"/>
      <c r="D427" s="48"/>
      <c r="E427" s="48"/>
      <c r="F427" s="48"/>
      <c r="G427" s="51"/>
      <c r="H427" s="48"/>
      <c r="I427" s="48"/>
      <c r="J427" s="48"/>
      <c r="K427" s="48"/>
      <c r="L427" s="48"/>
      <c r="M427" s="48"/>
      <c r="N427" s="48"/>
      <c r="O427" s="48"/>
      <c r="P427" s="48"/>
      <c r="Q427" s="48"/>
      <c r="R427" s="48"/>
      <c r="S427" s="48"/>
      <c r="T427" s="48"/>
      <c r="U427" s="48"/>
      <c r="V427" s="48"/>
      <c r="W427" s="48"/>
      <c r="X427" s="48"/>
      <c r="Y427" s="48"/>
      <c r="Z427" s="48"/>
    </row>
    <row r="428" spans="1:26" ht="18" thickBot="1" x14ac:dyDescent="0.35">
      <c r="A428" s="48"/>
      <c r="B428" s="48"/>
      <c r="C428" s="48"/>
      <c r="D428" s="48"/>
      <c r="E428" s="48"/>
      <c r="F428" s="48"/>
      <c r="G428" s="51"/>
      <c r="H428" s="48"/>
      <c r="I428" s="48"/>
      <c r="J428" s="48"/>
      <c r="K428" s="48"/>
      <c r="L428" s="48"/>
      <c r="M428" s="48"/>
      <c r="N428" s="48"/>
      <c r="O428" s="48"/>
      <c r="P428" s="48"/>
      <c r="Q428" s="48"/>
      <c r="R428" s="48"/>
      <c r="S428" s="48"/>
      <c r="T428" s="48"/>
      <c r="U428" s="48"/>
      <c r="V428" s="48"/>
      <c r="W428" s="48"/>
      <c r="X428" s="48"/>
      <c r="Y428" s="48"/>
      <c r="Z428" s="48"/>
    </row>
    <row r="429" spans="1:26" ht="18" thickBot="1" x14ac:dyDescent="0.35">
      <c r="A429" s="48"/>
      <c r="B429" s="48"/>
      <c r="C429" s="48"/>
      <c r="D429" s="48"/>
      <c r="E429" s="48"/>
      <c r="F429" s="48"/>
      <c r="G429" s="51"/>
      <c r="H429" s="48"/>
      <c r="I429" s="48"/>
      <c r="J429" s="48"/>
      <c r="K429" s="48"/>
      <c r="L429" s="48"/>
      <c r="M429" s="48"/>
      <c r="N429" s="48"/>
      <c r="O429" s="48"/>
      <c r="P429" s="48"/>
      <c r="Q429" s="48"/>
      <c r="R429" s="48"/>
      <c r="S429" s="48"/>
      <c r="T429" s="48"/>
      <c r="U429" s="48"/>
      <c r="V429" s="48"/>
      <c r="W429" s="48"/>
      <c r="X429" s="48"/>
      <c r="Y429" s="48"/>
      <c r="Z429" s="48"/>
    </row>
    <row r="430" spans="1:26" ht="18" thickBot="1" x14ac:dyDescent="0.35">
      <c r="A430" s="48"/>
      <c r="B430" s="48"/>
      <c r="C430" s="48"/>
      <c r="D430" s="48"/>
      <c r="E430" s="48"/>
      <c r="F430" s="48"/>
      <c r="G430" s="51"/>
      <c r="H430" s="48"/>
      <c r="I430" s="48"/>
      <c r="J430" s="48"/>
      <c r="K430" s="48"/>
      <c r="L430" s="48"/>
      <c r="M430" s="48"/>
      <c r="N430" s="48"/>
      <c r="O430" s="48"/>
      <c r="P430" s="48"/>
      <c r="Q430" s="48"/>
      <c r="R430" s="48"/>
      <c r="S430" s="48"/>
      <c r="T430" s="48"/>
      <c r="U430" s="48"/>
      <c r="V430" s="48"/>
      <c r="W430" s="48"/>
      <c r="X430" s="48"/>
      <c r="Y430" s="48"/>
      <c r="Z430" s="48"/>
    </row>
    <row r="431" spans="1:26" ht="18" thickBot="1" x14ac:dyDescent="0.35">
      <c r="A431" s="48"/>
      <c r="B431" s="48"/>
      <c r="C431" s="48"/>
      <c r="D431" s="48"/>
      <c r="E431" s="48"/>
      <c r="F431" s="48"/>
      <c r="G431" s="51"/>
      <c r="H431" s="48"/>
      <c r="I431" s="48"/>
      <c r="J431" s="48"/>
      <c r="K431" s="48"/>
      <c r="L431" s="48"/>
      <c r="M431" s="48"/>
      <c r="N431" s="48"/>
      <c r="O431" s="48"/>
      <c r="P431" s="48"/>
      <c r="Q431" s="48"/>
      <c r="R431" s="48"/>
      <c r="S431" s="48"/>
      <c r="T431" s="48"/>
      <c r="U431" s="48"/>
      <c r="V431" s="48"/>
      <c r="W431" s="48"/>
      <c r="X431" s="48"/>
      <c r="Y431" s="48"/>
      <c r="Z431" s="48"/>
    </row>
    <row r="432" spans="1:26" ht="18" thickBot="1" x14ac:dyDescent="0.35">
      <c r="A432" s="48"/>
      <c r="B432" s="48"/>
      <c r="C432" s="48"/>
      <c r="D432" s="48"/>
      <c r="E432" s="48"/>
      <c r="F432" s="48"/>
      <c r="G432" s="51"/>
      <c r="H432" s="48"/>
      <c r="I432" s="48"/>
      <c r="J432" s="48"/>
      <c r="K432" s="48"/>
      <c r="L432" s="48"/>
      <c r="M432" s="48"/>
      <c r="N432" s="48"/>
      <c r="O432" s="48"/>
      <c r="P432" s="48"/>
      <c r="Q432" s="48"/>
      <c r="R432" s="48"/>
      <c r="S432" s="48"/>
      <c r="T432" s="48"/>
      <c r="U432" s="48"/>
      <c r="V432" s="48"/>
      <c r="W432" s="48"/>
      <c r="X432" s="48"/>
      <c r="Y432" s="48"/>
      <c r="Z432" s="48"/>
    </row>
    <row r="433" spans="1:26" ht="18" thickBot="1" x14ac:dyDescent="0.35">
      <c r="A433" s="48"/>
      <c r="B433" s="48"/>
      <c r="C433" s="48"/>
      <c r="D433" s="48"/>
      <c r="E433" s="48"/>
      <c r="F433" s="48"/>
      <c r="G433" s="51"/>
      <c r="H433" s="48"/>
      <c r="I433" s="48"/>
      <c r="J433" s="48"/>
      <c r="K433" s="48"/>
      <c r="L433" s="48"/>
      <c r="M433" s="48"/>
      <c r="N433" s="48"/>
      <c r="O433" s="48"/>
      <c r="P433" s="48"/>
      <c r="Q433" s="48"/>
      <c r="R433" s="48"/>
      <c r="S433" s="48"/>
      <c r="T433" s="48"/>
      <c r="U433" s="48"/>
      <c r="V433" s="48"/>
      <c r="W433" s="48"/>
      <c r="X433" s="48"/>
      <c r="Y433" s="48"/>
      <c r="Z433" s="48"/>
    </row>
    <row r="434" spans="1:26" ht="18" thickBot="1" x14ac:dyDescent="0.35">
      <c r="A434" s="48"/>
      <c r="B434" s="48"/>
      <c r="C434" s="48"/>
      <c r="D434" s="48"/>
      <c r="E434" s="48"/>
      <c r="F434" s="48"/>
      <c r="G434" s="51"/>
      <c r="H434" s="48"/>
      <c r="I434" s="48"/>
      <c r="J434" s="48"/>
      <c r="K434" s="48"/>
      <c r="L434" s="48"/>
      <c r="M434" s="48"/>
      <c r="N434" s="48"/>
      <c r="O434" s="48"/>
      <c r="P434" s="48"/>
      <c r="Q434" s="48"/>
      <c r="R434" s="48"/>
      <c r="S434" s="48"/>
      <c r="T434" s="48"/>
      <c r="U434" s="48"/>
      <c r="V434" s="48"/>
      <c r="W434" s="48"/>
      <c r="X434" s="48"/>
      <c r="Y434" s="48"/>
      <c r="Z434" s="48"/>
    </row>
    <row r="435" spans="1:26" ht="18" thickBot="1" x14ac:dyDescent="0.35">
      <c r="A435" s="48"/>
      <c r="B435" s="48"/>
      <c r="C435" s="48"/>
      <c r="D435" s="48"/>
      <c r="E435" s="48"/>
      <c r="F435" s="48"/>
      <c r="G435" s="51"/>
      <c r="H435" s="48"/>
      <c r="I435" s="48"/>
      <c r="J435" s="48"/>
      <c r="K435" s="48"/>
      <c r="L435" s="48"/>
      <c r="M435" s="48"/>
      <c r="N435" s="48"/>
      <c r="O435" s="48"/>
      <c r="P435" s="48"/>
      <c r="Q435" s="48"/>
      <c r="R435" s="48"/>
      <c r="S435" s="48"/>
      <c r="T435" s="48"/>
      <c r="U435" s="48"/>
      <c r="V435" s="48"/>
      <c r="W435" s="48"/>
      <c r="X435" s="48"/>
      <c r="Y435" s="48"/>
      <c r="Z435" s="48"/>
    </row>
    <row r="436" spans="1:26" ht="18" thickBot="1" x14ac:dyDescent="0.35">
      <c r="A436" s="48"/>
      <c r="B436" s="48"/>
      <c r="C436" s="48"/>
      <c r="D436" s="48"/>
      <c r="E436" s="48"/>
      <c r="F436" s="48"/>
      <c r="G436" s="51"/>
      <c r="H436" s="48"/>
      <c r="I436" s="48"/>
      <c r="J436" s="48"/>
      <c r="K436" s="48"/>
      <c r="L436" s="48"/>
      <c r="M436" s="48"/>
      <c r="N436" s="48"/>
      <c r="O436" s="48"/>
      <c r="P436" s="48"/>
      <c r="Q436" s="48"/>
      <c r="R436" s="48"/>
      <c r="S436" s="48"/>
      <c r="T436" s="48"/>
      <c r="U436" s="48"/>
      <c r="V436" s="48"/>
      <c r="W436" s="48"/>
      <c r="X436" s="48"/>
      <c r="Y436" s="48"/>
      <c r="Z436" s="48"/>
    </row>
    <row r="437" spans="1:26" ht="18" thickBot="1" x14ac:dyDescent="0.35">
      <c r="A437" s="48"/>
      <c r="B437" s="48"/>
      <c r="C437" s="48"/>
      <c r="D437" s="48"/>
      <c r="E437" s="48"/>
      <c r="F437" s="48"/>
      <c r="G437" s="51"/>
      <c r="H437" s="48"/>
      <c r="I437" s="48"/>
      <c r="J437" s="48"/>
      <c r="K437" s="48"/>
      <c r="L437" s="48"/>
      <c r="M437" s="48"/>
      <c r="N437" s="48"/>
      <c r="O437" s="48"/>
      <c r="P437" s="48"/>
      <c r="Q437" s="48"/>
      <c r="R437" s="48"/>
      <c r="S437" s="48"/>
      <c r="T437" s="48"/>
      <c r="U437" s="48"/>
      <c r="V437" s="48"/>
      <c r="W437" s="48"/>
      <c r="X437" s="48"/>
      <c r="Y437" s="48"/>
      <c r="Z437" s="48"/>
    </row>
    <row r="438" spans="1:26" ht="18" thickBot="1" x14ac:dyDescent="0.35">
      <c r="A438" s="48"/>
      <c r="B438" s="48"/>
      <c r="C438" s="48"/>
      <c r="D438" s="48"/>
      <c r="E438" s="48"/>
      <c r="F438" s="48"/>
      <c r="G438" s="51"/>
      <c r="H438" s="48"/>
      <c r="I438" s="48"/>
      <c r="J438" s="48"/>
      <c r="K438" s="48"/>
      <c r="L438" s="48"/>
      <c r="M438" s="48"/>
      <c r="N438" s="48"/>
      <c r="O438" s="48"/>
      <c r="P438" s="48"/>
      <c r="Q438" s="48"/>
      <c r="R438" s="48"/>
      <c r="S438" s="48"/>
      <c r="T438" s="48"/>
      <c r="U438" s="48"/>
      <c r="V438" s="48"/>
      <c r="W438" s="48"/>
      <c r="X438" s="48"/>
      <c r="Y438" s="48"/>
      <c r="Z438" s="48"/>
    </row>
    <row r="439" spans="1:26" ht="18" thickBot="1" x14ac:dyDescent="0.35">
      <c r="A439" s="48"/>
      <c r="B439" s="48"/>
      <c r="C439" s="48"/>
      <c r="D439" s="48"/>
      <c r="E439" s="48"/>
      <c r="F439" s="48"/>
      <c r="G439" s="51"/>
      <c r="H439" s="48"/>
      <c r="I439" s="48"/>
      <c r="J439" s="48"/>
      <c r="K439" s="48"/>
      <c r="L439" s="48"/>
      <c r="M439" s="48"/>
      <c r="N439" s="48"/>
      <c r="O439" s="48"/>
      <c r="P439" s="48"/>
      <c r="Q439" s="48"/>
      <c r="R439" s="48"/>
      <c r="S439" s="48"/>
      <c r="T439" s="48"/>
      <c r="U439" s="48"/>
      <c r="V439" s="48"/>
      <c r="W439" s="48"/>
      <c r="X439" s="48"/>
      <c r="Y439" s="48"/>
      <c r="Z439" s="48"/>
    </row>
    <row r="440" spans="1:26" ht="18" thickBot="1" x14ac:dyDescent="0.35">
      <c r="A440" s="48"/>
      <c r="B440" s="48"/>
      <c r="C440" s="48"/>
      <c r="D440" s="48"/>
      <c r="E440" s="48"/>
      <c r="F440" s="48"/>
      <c r="G440" s="51"/>
      <c r="H440" s="48"/>
      <c r="I440" s="48"/>
      <c r="J440" s="48"/>
      <c r="K440" s="48"/>
      <c r="L440" s="48"/>
      <c r="M440" s="48"/>
      <c r="N440" s="48"/>
      <c r="O440" s="48"/>
      <c r="P440" s="48"/>
      <c r="Q440" s="48"/>
      <c r="R440" s="48"/>
      <c r="S440" s="48"/>
      <c r="T440" s="48"/>
      <c r="U440" s="48"/>
      <c r="V440" s="48"/>
      <c r="W440" s="48"/>
      <c r="X440" s="48"/>
      <c r="Y440" s="48"/>
      <c r="Z440" s="48"/>
    </row>
    <row r="441" spans="1:26" ht="18" thickBot="1" x14ac:dyDescent="0.35">
      <c r="A441" s="48"/>
      <c r="B441" s="48"/>
      <c r="C441" s="48"/>
      <c r="D441" s="48"/>
      <c r="E441" s="48"/>
      <c r="F441" s="48"/>
      <c r="G441" s="51"/>
      <c r="H441" s="48"/>
      <c r="I441" s="48"/>
      <c r="J441" s="48"/>
      <c r="K441" s="48"/>
      <c r="L441" s="48"/>
      <c r="M441" s="48"/>
      <c r="N441" s="48"/>
      <c r="O441" s="48"/>
      <c r="P441" s="48"/>
      <c r="Q441" s="48"/>
      <c r="R441" s="48"/>
      <c r="S441" s="48"/>
      <c r="T441" s="48"/>
      <c r="U441" s="48"/>
      <c r="V441" s="48"/>
      <c r="W441" s="48"/>
      <c r="X441" s="48"/>
      <c r="Y441" s="48"/>
      <c r="Z441" s="48"/>
    </row>
    <row r="442" spans="1:26" ht="18" thickBot="1" x14ac:dyDescent="0.35">
      <c r="A442" s="48"/>
      <c r="B442" s="48"/>
      <c r="C442" s="48"/>
      <c r="D442" s="48"/>
      <c r="E442" s="48"/>
      <c r="F442" s="48"/>
      <c r="G442" s="51"/>
      <c r="H442" s="48"/>
      <c r="I442" s="48"/>
      <c r="J442" s="48"/>
      <c r="K442" s="48"/>
      <c r="L442" s="48"/>
      <c r="M442" s="48"/>
      <c r="N442" s="48"/>
      <c r="O442" s="48"/>
      <c r="P442" s="48"/>
      <c r="Q442" s="48"/>
      <c r="R442" s="48"/>
      <c r="S442" s="48"/>
      <c r="T442" s="48"/>
      <c r="U442" s="48"/>
      <c r="V442" s="48"/>
      <c r="W442" s="48"/>
      <c r="X442" s="48"/>
      <c r="Y442" s="48"/>
      <c r="Z442" s="48"/>
    </row>
    <row r="443" spans="1:26" ht="18" thickBot="1" x14ac:dyDescent="0.35">
      <c r="A443" s="48"/>
      <c r="B443" s="48"/>
      <c r="C443" s="48"/>
      <c r="D443" s="48"/>
      <c r="E443" s="48"/>
      <c r="F443" s="48"/>
      <c r="G443" s="51"/>
      <c r="H443" s="48"/>
      <c r="I443" s="48"/>
      <c r="J443" s="48"/>
      <c r="K443" s="48"/>
      <c r="L443" s="48"/>
      <c r="M443" s="48"/>
      <c r="N443" s="48"/>
      <c r="O443" s="48"/>
      <c r="P443" s="48"/>
      <c r="Q443" s="48"/>
      <c r="R443" s="48"/>
      <c r="S443" s="48"/>
      <c r="T443" s="48"/>
      <c r="U443" s="48"/>
      <c r="V443" s="48"/>
      <c r="W443" s="48"/>
      <c r="X443" s="48"/>
      <c r="Y443" s="48"/>
      <c r="Z443" s="48"/>
    </row>
    <row r="444" spans="1:26" ht="18" thickBot="1" x14ac:dyDescent="0.35">
      <c r="A444" s="48"/>
      <c r="B444" s="48"/>
      <c r="C444" s="48"/>
      <c r="D444" s="48"/>
      <c r="E444" s="48"/>
      <c r="F444" s="48"/>
      <c r="G444" s="51"/>
      <c r="H444" s="48"/>
      <c r="I444" s="48"/>
      <c r="J444" s="48"/>
      <c r="K444" s="48"/>
      <c r="L444" s="48"/>
      <c r="M444" s="48"/>
      <c r="N444" s="48"/>
      <c r="O444" s="48"/>
      <c r="P444" s="48"/>
      <c r="Q444" s="48"/>
      <c r="R444" s="48"/>
      <c r="S444" s="48"/>
      <c r="T444" s="48"/>
      <c r="U444" s="48"/>
      <c r="V444" s="48"/>
      <c r="W444" s="48"/>
      <c r="X444" s="48"/>
      <c r="Y444" s="48"/>
      <c r="Z444" s="48"/>
    </row>
    <row r="445" spans="1:26" ht="18" thickBot="1" x14ac:dyDescent="0.35">
      <c r="A445" s="48"/>
      <c r="B445" s="48"/>
      <c r="C445" s="48"/>
      <c r="D445" s="48"/>
      <c r="E445" s="48"/>
      <c r="F445" s="48"/>
      <c r="G445" s="51"/>
      <c r="H445" s="48"/>
      <c r="I445" s="48"/>
      <c r="J445" s="48"/>
      <c r="K445" s="48"/>
      <c r="L445" s="48"/>
      <c r="M445" s="48"/>
      <c r="N445" s="48"/>
      <c r="O445" s="48"/>
      <c r="P445" s="48"/>
      <c r="Q445" s="48"/>
      <c r="R445" s="48"/>
      <c r="S445" s="48"/>
      <c r="T445" s="48"/>
      <c r="U445" s="48"/>
      <c r="V445" s="48"/>
      <c r="W445" s="48"/>
      <c r="X445" s="48"/>
      <c r="Y445" s="48"/>
      <c r="Z445" s="48"/>
    </row>
    <row r="446" spans="1:26" ht="18" thickBot="1" x14ac:dyDescent="0.35">
      <c r="A446" s="48"/>
      <c r="B446" s="48"/>
      <c r="C446" s="48"/>
      <c r="D446" s="48"/>
      <c r="E446" s="48"/>
      <c r="F446" s="48"/>
      <c r="G446" s="51"/>
      <c r="H446" s="48"/>
      <c r="I446" s="48"/>
      <c r="J446" s="48"/>
      <c r="K446" s="48"/>
      <c r="L446" s="48"/>
      <c r="M446" s="48"/>
      <c r="N446" s="48"/>
      <c r="O446" s="48"/>
      <c r="P446" s="48"/>
      <c r="Q446" s="48"/>
      <c r="R446" s="48"/>
      <c r="S446" s="48"/>
      <c r="T446" s="48"/>
      <c r="U446" s="48"/>
      <c r="V446" s="48"/>
      <c r="W446" s="48"/>
      <c r="X446" s="48"/>
      <c r="Y446" s="48"/>
      <c r="Z446" s="48"/>
    </row>
    <row r="447" spans="1:26" ht="18" thickBot="1" x14ac:dyDescent="0.35">
      <c r="A447" s="48"/>
      <c r="B447" s="48"/>
      <c r="C447" s="48"/>
      <c r="D447" s="48"/>
      <c r="E447" s="48"/>
      <c r="F447" s="48"/>
      <c r="G447" s="51"/>
      <c r="H447" s="48"/>
      <c r="I447" s="48"/>
      <c r="J447" s="48"/>
      <c r="K447" s="48"/>
      <c r="L447" s="48"/>
      <c r="M447" s="48"/>
      <c r="N447" s="48"/>
      <c r="O447" s="48"/>
      <c r="P447" s="48"/>
      <c r="Q447" s="48"/>
      <c r="R447" s="48"/>
      <c r="S447" s="48"/>
      <c r="T447" s="48"/>
      <c r="U447" s="48"/>
      <c r="V447" s="48"/>
      <c r="W447" s="48"/>
      <c r="X447" s="48"/>
      <c r="Y447" s="48"/>
      <c r="Z447" s="48"/>
    </row>
    <row r="448" spans="1:26" ht="18" thickBot="1" x14ac:dyDescent="0.35">
      <c r="A448" s="48"/>
      <c r="B448" s="48"/>
      <c r="C448" s="48"/>
      <c r="D448" s="48"/>
      <c r="E448" s="48"/>
      <c r="F448" s="48"/>
      <c r="G448" s="51"/>
      <c r="H448" s="48"/>
      <c r="I448" s="48"/>
      <c r="J448" s="48"/>
      <c r="K448" s="48"/>
      <c r="L448" s="48"/>
      <c r="M448" s="48"/>
      <c r="N448" s="48"/>
      <c r="O448" s="48"/>
      <c r="P448" s="48"/>
      <c r="Q448" s="48"/>
      <c r="R448" s="48"/>
      <c r="S448" s="48"/>
      <c r="T448" s="48"/>
      <c r="U448" s="48"/>
      <c r="V448" s="48"/>
      <c r="W448" s="48"/>
      <c r="X448" s="48"/>
      <c r="Y448" s="48"/>
      <c r="Z448" s="48"/>
    </row>
    <row r="449" spans="1:26" ht="18" thickBot="1" x14ac:dyDescent="0.35">
      <c r="A449" s="48"/>
      <c r="B449" s="48"/>
      <c r="C449" s="48"/>
      <c r="D449" s="48"/>
      <c r="E449" s="48"/>
      <c r="F449" s="48"/>
      <c r="G449" s="51"/>
      <c r="H449" s="48"/>
      <c r="I449" s="48"/>
      <c r="J449" s="48"/>
      <c r="K449" s="48"/>
      <c r="L449" s="48"/>
      <c r="M449" s="48"/>
      <c r="N449" s="48"/>
      <c r="O449" s="48"/>
      <c r="P449" s="48"/>
      <c r="Q449" s="48"/>
      <c r="R449" s="48"/>
      <c r="S449" s="48"/>
      <c r="T449" s="48"/>
      <c r="U449" s="48"/>
      <c r="V449" s="48"/>
      <c r="W449" s="48"/>
      <c r="X449" s="48"/>
      <c r="Y449" s="48"/>
      <c r="Z449" s="48"/>
    </row>
    <row r="450" spans="1:26" ht="18" thickBot="1" x14ac:dyDescent="0.35">
      <c r="A450" s="48"/>
      <c r="B450" s="48"/>
      <c r="C450" s="48"/>
      <c r="D450" s="48"/>
      <c r="E450" s="48"/>
      <c r="F450" s="48"/>
      <c r="G450" s="51"/>
      <c r="H450" s="48"/>
      <c r="I450" s="48"/>
      <c r="J450" s="48"/>
      <c r="K450" s="48"/>
      <c r="L450" s="48"/>
      <c r="M450" s="48"/>
      <c r="N450" s="48"/>
      <c r="O450" s="48"/>
      <c r="P450" s="48"/>
      <c r="Q450" s="48"/>
      <c r="R450" s="48"/>
      <c r="S450" s="48"/>
      <c r="T450" s="48"/>
      <c r="U450" s="48"/>
      <c r="V450" s="48"/>
      <c r="W450" s="48"/>
      <c r="X450" s="48"/>
      <c r="Y450" s="48"/>
      <c r="Z450" s="48"/>
    </row>
    <row r="451" spans="1:26" ht="18" thickBot="1" x14ac:dyDescent="0.35">
      <c r="A451" s="48"/>
      <c r="B451" s="48"/>
      <c r="C451" s="48"/>
      <c r="D451" s="48"/>
      <c r="E451" s="48"/>
      <c r="F451" s="48"/>
      <c r="G451" s="51"/>
      <c r="H451" s="48"/>
      <c r="I451" s="48"/>
      <c r="J451" s="48"/>
      <c r="K451" s="48"/>
      <c r="L451" s="48"/>
      <c r="M451" s="48"/>
      <c r="N451" s="48"/>
      <c r="O451" s="48"/>
      <c r="P451" s="48"/>
      <c r="Q451" s="48"/>
      <c r="R451" s="48"/>
      <c r="S451" s="48"/>
      <c r="T451" s="48"/>
      <c r="U451" s="48"/>
      <c r="V451" s="48"/>
      <c r="W451" s="48"/>
      <c r="X451" s="48"/>
      <c r="Y451" s="48"/>
      <c r="Z451" s="48"/>
    </row>
    <row r="452" spans="1:26" ht="18" thickBot="1" x14ac:dyDescent="0.35">
      <c r="A452" s="48"/>
      <c r="B452" s="48"/>
      <c r="C452" s="48"/>
      <c r="D452" s="48"/>
      <c r="E452" s="48"/>
      <c r="F452" s="48"/>
      <c r="G452" s="51"/>
      <c r="H452" s="48"/>
      <c r="I452" s="48"/>
      <c r="J452" s="48"/>
      <c r="K452" s="48"/>
      <c r="L452" s="48"/>
      <c r="M452" s="48"/>
      <c r="N452" s="48"/>
      <c r="O452" s="48"/>
      <c r="P452" s="48"/>
      <c r="Q452" s="48"/>
      <c r="R452" s="48"/>
      <c r="S452" s="48"/>
      <c r="T452" s="48"/>
      <c r="U452" s="48"/>
      <c r="V452" s="48"/>
      <c r="W452" s="48"/>
      <c r="X452" s="48"/>
      <c r="Y452" s="48"/>
      <c r="Z452" s="48"/>
    </row>
    <row r="453" spans="1:26" ht="18" thickBot="1" x14ac:dyDescent="0.35">
      <c r="A453" s="48"/>
      <c r="B453" s="48"/>
      <c r="C453" s="48"/>
      <c r="D453" s="48"/>
      <c r="E453" s="48"/>
      <c r="F453" s="48"/>
      <c r="G453" s="51"/>
      <c r="H453" s="48"/>
      <c r="I453" s="48"/>
      <c r="J453" s="48"/>
      <c r="K453" s="48"/>
      <c r="L453" s="48"/>
      <c r="M453" s="48"/>
      <c r="N453" s="48"/>
      <c r="O453" s="48"/>
      <c r="P453" s="48"/>
      <c r="Q453" s="48"/>
      <c r="R453" s="48"/>
      <c r="S453" s="48"/>
      <c r="T453" s="48"/>
      <c r="U453" s="48"/>
      <c r="V453" s="48"/>
      <c r="W453" s="48"/>
      <c r="X453" s="48"/>
      <c r="Y453" s="48"/>
      <c r="Z453" s="48"/>
    </row>
    <row r="454" spans="1:26" ht="18" thickBot="1" x14ac:dyDescent="0.35">
      <c r="A454" s="48"/>
      <c r="B454" s="48"/>
      <c r="C454" s="48"/>
      <c r="D454" s="48"/>
      <c r="E454" s="48"/>
      <c r="F454" s="48"/>
      <c r="G454" s="51"/>
      <c r="H454" s="48"/>
      <c r="I454" s="48"/>
      <c r="J454" s="48"/>
      <c r="K454" s="48"/>
      <c r="L454" s="48"/>
      <c r="M454" s="48"/>
      <c r="N454" s="48"/>
      <c r="O454" s="48"/>
      <c r="P454" s="48"/>
      <c r="Q454" s="48"/>
      <c r="R454" s="48"/>
      <c r="S454" s="48"/>
      <c r="T454" s="48"/>
      <c r="U454" s="48"/>
      <c r="V454" s="48"/>
      <c r="W454" s="48"/>
      <c r="X454" s="48"/>
      <c r="Y454" s="48"/>
      <c r="Z454" s="48"/>
    </row>
    <row r="455" spans="1:26" ht="18" thickBot="1" x14ac:dyDescent="0.35">
      <c r="A455" s="48"/>
      <c r="B455" s="48"/>
      <c r="C455" s="48"/>
      <c r="D455" s="48"/>
      <c r="E455" s="48"/>
      <c r="F455" s="48"/>
      <c r="G455" s="51"/>
      <c r="H455" s="48"/>
      <c r="I455" s="48"/>
      <c r="J455" s="48"/>
      <c r="K455" s="48"/>
      <c r="L455" s="48"/>
      <c r="M455" s="48"/>
      <c r="N455" s="48"/>
      <c r="O455" s="48"/>
      <c r="P455" s="48"/>
      <c r="Q455" s="48"/>
      <c r="R455" s="48"/>
      <c r="S455" s="48"/>
      <c r="T455" s="48"/>
      <c r="U455" s="48"/>
      <c r="V455" s="48"/>
      <c r="W455" s="48"/>
      <c r="X455" s="48"/>
      <c r="Y455" s="48"/>
      <c r="Z455" s="48"/>
    </row>
    <row r="456" spans="1:26" ht="18" thickBot="1" x14ac:dyDescent="0.35">
      <c r="A456" s="48"/>
      <c r="B456" s="48"/>
      <c r="C456" s="48"/>
      <c r="D456" s="48"/>
      <c r="E456" s="48"/>
      <c r="F456" s="48"/>
      <c r="G456" s="51"/>
      <c r="H456" s="48"/>
      <c r="I456" s="48"/>
      <c r="J456" s="48"/>
      <c r="K456" s="48"/>
      <c r="L456" s="48"/>
      <c r="M456" s="48"/>
      <c r="N456" s="48"/>
      <c r="O456" s="48"/>
      <c r="P456" s="48"/>
      <c r="Q456" s="48"/>
      <c r="R456" s="48"/>
      <c r="S456" s="48"/>
      <c r="T456" s="48"/>
      <c r="U456" s="48"/>
      <c r="V456" s="48"/>
      <c r="W456" s="48"/>
      <c r="X456" s="48"/>
      <c r="Y456" s="48"/>
      <c r="Z456" s="48"/>
    </row>
    <row r="457" spans="1:26" ht="18" thickBot="1" x14ac:dyDescent="0.35">
      <c r="A457" s="48"/>
      <c r="B457" s="48"/>
      <c r="C457" s="48"/>
      <c r="D457" s="48"/>
      <c r="E457" s="48"/>
      <c r="F457" s="48"/>
      <c r="G457" s="51"/>
      <c r="H457" s="48"/>
      <c r="I457" s="48"/>
      <c r="J457" s="48"/>
      <c r="K457" s="48"/>
      <c r="L457" s="48"/>
      <c r="M457" s="48"/>
      <c r="N457" s="48"/>
      <c r="O457" s="48"/>
      <c r="P457" s="48"/>
      <c r="Q457" s="48"/>
      <c r="R457" s="48"/>
      <c r="S457" s="48"/>
      <c r="T457" s="48"/>
      <c r="U457" s="48"/>
      <c r="V457" s="48"/>
      <c r="W457" s="48"/>
      <c r="X457" s="48"/>
      <c r="Y457" s="48"/>
      <c r="Z457" s="48"/>
    </row>
    <row r="458" spans="1:26" ht="18" thickBot="1" x14ac:dyDescent="0.35">
      <c r="A458" s="48"/>
      <c r="B458" s="48"/>
      <c r="C458" s="48"/>
      <c r="D458" s="48"/>
      <c r="E458" s="48"/>
      <c r="F458" s="48"/>
      <c r="G458" s="51"/>
      <c r="H458" s="48"/>
      <c r="I458" s="48"/>
      <c r="J458" s="48"/>
      <c r="K458" s="48"/>
      <c r="L458" s="48"/>
      <c r="M458" s="48"/>
      <c r="N458" s="48"/>
      <c r="O458" s="48"/>
      <c r="P458" s="48"/>
      <c r="Q458" s="48"/>
      <c r="R458" s="48"/>
      <c r="S458" s="48"/>
      <c r="T458" s="48"/>
      <c r="U458" s="48"/>
      <c r="V458" s="48"/>
      <c r="W458" s="48"/>
      <c r="X458" s="48"/>
      <c r="Y458" s="48"/>
      <c r="Z458" s="48"/>
    </row>
    <row r="459" spans="1:26" ht="18" thickBot="1" x14ac:dyDescent="0.35">
      <c r="A459" s="48"/>
      <c r="B459" s="48"/>
      <c r="C459" s="48"/>
      <c r="D459" s="48"/>
      <c r="E459" s="48"/>
      <c r="F459" s="48"/>
      <c r="G459" s="51"/>
      <c r="H459" s="48"/>
      <c r="I459" s="48"/>
      <c r="J459" s="48"/>
      <c r="K459" s="48"/>
      <c r="L459" s="48"/>
      <c r="M459" s="48"/>
      <c r="N459" s="48"/>
      <c r="O459" s="48"/>
      <c r="P459" s="48"/>
      <c r="Q459" s="48"/>
      <c r="R459" s="48"/>
      <c r="S459" s="48"/>
      <c r="T459" s="48"/>
      <c r="U459" s="48"/>
      <c r="V459" s="48"/>
      <c r="W459" s="48"/>
      <c r="X459" s="48"/>
      <c r="Y459" s="48"/>
      <c r="Z459" s="48"/>
    </row>
    <row r="460" spans="1:26" ht="18" thickBot="1" x14ac:dyDescent="0.35">
      <c r="A460" s="48"/>
      <c r="B460" s="48"/>
      <c r="C460" s="48"/>
      <c r="D460" s="48"/>
      <c r="E460" s="48"/>
      <c r="F460" s="48"/>
      <c r="G460" s="51"/>
      <c r="H460" s="48"/>
      <c r="I460" s="48"/>
      <c r="J460" s="48"/>
      <c r="K460" s="48"/>
      <c r="L460" s="48"/>
      <c r="M460" s="48"/>
      <c r="N460" s="48"/>
      <c r="O460" s="48"/>
      <c r="P460" s="48"/>
      <c r="Q460" s="48"/>
      <c r="R460" s="48"/>
      <c r="S460" s="48"/>
      <c r="T460" s="48"/>
      <c r="U460" s="48"/>
      <c r="V460" s="48"/>
      <c r="W460" s="48"/>
      <c r="X460" s="48"/>
      <c r="Y460" s="48"/>
      <c r="Z460" s="48"/>
    </row>
    <row r="461" spans="1:26" ht="18" thickBot="1" x14ac:dyDescent="0.35">
      <c r="A461" s="48"/>
      <c r="B461" s="48"/>
      <c r="C461" s="48"/>
      <c r="D461" s="48"/>
      <c r="E461" s="48"/>
      <c r="F461" s="48"/>
      <c r="G461" s="51"/>
      <c r="H461" s="48"/>
      <c r="I461" s="48"/>
      <c r="J461" s="48"/>
      <c r="K461" s="48"/>
      <c r="L461" s="48"/>
      <c r="M461" s="48"/>
      <c r="N461" s="48"/>
      <c r="O461" s="48"/>
      <c r="P461" s="48"/>
      <c r="Q461" s="48"/>
      <c r="R461" s="48"/>
      <c r="S461" s="48"/>
      <c r="T461" s="48"/>
      <c r="U461" s="48"/>
      <c r="V461" s="48"/>
      <c r="W461" s="48"/>
      <c r="X461" s="48"/>
      <c r="Y461" s="48"/>
      <c r="Z461" s="48"/>
    </row>
    <row r="462" spans="1:26" ht="18" thickBot="1" x14ac:dyDescent="0.35">
      <c r="A462" s="48"/>
      <c r="B462" s="48"/>
      <c r="C462" s="48"/>
      <c r="D462" s="48"/>
      <c r="E462" s="48"/>
      <c r="F462" s="48"/>
      <c r="G462" s="51"/>
      <c r="H462" s="48"/>
      <c r="I462" s="48"/>
      <c r="J462" s="48"/>
      <c r="K462" s="48"/>
      <c r="L462" s="48"/>
      <c r="M462" s="48"/>
      <c r="N462" s="48"/>
      <c r="O462" s="48"/>
      <c r="P462" s="48"/>
      <c r="Q462" s="48"/>
      <c r="R462" s="48"/>
      <c r="S462" s="48"/>
      <c r="T462" s="48"/>
      <c r="U462" s="48"/>
      <c r="V462" s="48"/>
      <c r="W462" s="48"/>
      <c r="X462" s="48"/>
      <c r="Y462" s="48"/>
      <c r="Z462" s="48"/>
    </row>
    <row r="463" spans="1:26" ht="18" thickBot="1" x14ac:dyDescent="0.35">
      <c r="A463" s="48"/>
      <c r="B463" s="48"/>
      <c r="C463" s="48"/>
      <c r="D463" s="48"/>
      <c r="E463" s="48"/>
      <c r="F463" s="48"/>
      <c r="G463" s="51"/>
      <c r="H463" s="48"/>
      <c r="I463" s="48"/>
      <c r="J463" s="48"/>
      <c r="K463" s="48"/>
      <c r="L463" s="48"/>
      <c r="M463" s="48"/>
      <c r="N463" s="48"/>
      <c r="O463" s="48"/>
      <c r="P463" s="48"/>
      <c r="Q463" s="48"/>
      <c r="R463" s="48"/>
      <c r="S463" s="48"/>
      <c r="T463" s="48"/>
      <c r="U463" s="48"/>
      <c r="V463" s="48"/>
      <c r="W463" s="48"/>
      <c r="X463" s="48"/>
      <c r="Y463" s="48"/>
      <c r="Z463" s="48"/>
    </row>
    <row r="464" spans="1:26" ht="18" thickBot="1" x14ac:dyDescent="0.35">
      <c r="A464" s="48"/>
      <c r="B464" s="48"/>
      <c r="C464" s="48"/>
      <c r="D464" s="48"/>
      <c r="E464" s="48"/>
      <c r="F464" s="48"/>
      <c r="G464" s="51"/>
      <c r="H464" s="48"/>
      <c r="I464" s="48"/>
      <c r="J464" s="48"/>
      <c r="K464" s="48"/>
      <c r="L464" s="48"/>
      <c r="M464" s="48"/>
      <c r="N464" s="48"/>
      <c r="O464" s="48"/>
      <c r="P464" s="48"/>
      <c r="Q464" s="48"/>
      <c r="R464" s="48"/>
      <c r="S464" s="48"/>
      <c r="T464" s="48"/>
      <c r="U464" s="48"/>
      <c r="V464" s="48"/>
      <c r="W464" s="48"/>
      <c r="X464" s="48"/>
      <c r="Y464" s="48"/>
      <c r="Z464" s="48"/>
    </row>
    <row r="465" spans="1:26" ht="18" thickBot="1" x14ac:dyDescent="0.35">
      <c r="A465" s="48"/>
      <c r="B465" s="48"/>
      <c r="C465" s="48"/>
      <c r="D465" s="48"/>
      <c r="E465" s="48"/>
      <c r="F465" s="48"/>
      <c r="G465" s="51"/>
      <c r="H465" s="48"/>
      <c r="I465" s="48"/>
      <c r="J465" s="48"/>
      <c r="K465" s="48"/>
      <c r="L465" s="48"/>
      <c r="M465" s="48"/>
      <c r="N465" s="48"/>
      <c r="O465" s="48"/>
      <c r="P465" s="48"/>
      <c r="Q465" s="48"/>
      <c r="R465" s="48"/>
      <c r="S465" s="48"/>
      <c r="T465" s="48"/>
      <c r="U465" s="48"/>
      <c r="V465" s="48"/>
      <c r="W465" s="48"/>
      <c r="X465" s="48"/>
      <c r="Y465" s="48"/>
      <c r="Z465" s="48"/>
    </row>
    <row r="466" spans="1:26" ht="18" thickBot="1" x14ac:dyDescent="0.35">
      <c r="A466" s="48"/>
      <c r="B466" s="48"/>
      <c r="C466" s="48"/>
      <c r="D466" s="48"/>
      <c r="E466" s="48"/>
      <c r="F466" s="48"/>
      <c r="G466" s="51"/>
      <c r="H466" s="48"/>
      <c r="I466" s="48"/>
      <c r="J466" s="48"/>
      <c r="K466" s="48"/>
      <c r="L466" s="48"/>
      <c r="M466" s="48"/>
      <c r="N466" s="48"/>
      <c r="O466" s="48"/>
      <c r="P466" s="48"/>
      <c r="Q466" s="48"/>
      <c r="R466" s="48"/>
      <c r="S466" s="48"/>
      <c r="T466" s="48"/>
      <c r="U466" s="48"/>
      <c r="V466" s="48"/>
      <c r="W466" s="48"/>
      <c r="X466" s="48"/>
      <c r="Y466" s="48"/>
      <c r="Z466" s="48"/>
    </row>
    <row r="467" spans="1:26" ht="18" thickBot="1" x14ac:dyDescent="0.35">
      <c r="A467" s="48"/>
      <c r="B467" s="48"/>
      <c r="C467" s="48"/>
      <c r="D467" s="48"/>
      <c r="E467" s="48"/>
      <c r="F467" s="48"/>
      <c r="G467" s="51"/>
      <c r="H467" s="48"/>
      <c r="I467" s="48"/>
      <c r="J467" s="48"/>
      <c r="K467" s="48"/>
      <c r="L467" s="48"/>
      <c r="M467" s="48"/>
      <c r="N467" s="48"/>
      <c r="O467" s="48"/>
      <c r="P467" s="48"/>
      <c r="Q467" s="48"/>
      <c r="R467" s="48"/>
      <c r="S467" s="48"/>
      <c r="T467" s="48"/>
      <c r="U467" s="48"/>
      <c r="V467" s="48"/>
      <c r="W467" s="48"/>
      <c r="X467" s="48"/>
      <c r="Y467" s="48"/>
      <c r="Z467" s="48"/>
    </row>
    <row r="468" spans="1:26" ht="18" thickBot="1" x14ac:dyDescent="0.35">
      <c r="A468" s="48"/>
      <c r="B468" s="48"/>
      <c r="C468" s="48"/>
      <c r="D468" s="48"/>
      <c r="E468" s="48"/>
      <c r="F468" s="48"/>
      <c r="G468" s="51"/>
      <c r="H468" s="48"/>
      <c r="I468" s="48"/>
      <c r="J468" s="48"/>
      <c r="K468" s="48"/>
      <c r="L468" s="48"/>
      <c r="M468" s="48"/>
      <c r="N468" s="48"/>
      <c r="O468" s="48"/>
      <c r="P468" s="48"/>
      <c r="Q468" s="48"/>
      <c r="R468" s="48"/>
      <c r="S468" s="48"/>
      <c r="T468" s="48"/>
      <c r="U468" s="48"/>
      <c r="V468" s="48"/>
      <c r="W468" s="48"/>
      <c r="X468" s="48"/>
      <c r="Y468" s="48"/>
      <c r="Z468" s="48"/>
    </row>
    <row r="469" spans="1:26" ht="18" thickBot="1" x14ac:dyDescent="0.35">
      <c r="A469" s="48"/>
      <c r="B469" s="48"/>
      <c r="C469" s="48"/>
      <c r="D469" s="48"/>
      <c r="E469" s="48"/>
      <c r="F469" s="48"/>
      <c r="G469" s="51"/>
      <c r="H469" s="48"/>
      <c r="I469" s="48"/>
      <c r="J469" s="48"/>
      <c r="K469" s="48"/>
      <c r="L469" s="48"/>
      <c r="M469" s="48"/>
      <c r="N469" s="48"/>
      <c r="O469" s="48"/>
      <c r="P469" s="48"/>
      <c r="Q469" s="48"/>
      <c r="R469" s="48"/>
      <c r="S469" s="48"/>
      <c r="T469" s="48"/>
      <c r="U469" s="48"/>
      <c r="V469" s="48"/>
      <c r="W469" s="48"/>
      <c r="X469" s="48"/>
      <c r="Y469" s="48"/>
      <c r="Z469" s="48"/>
    </row>
    <row r="470" spans="1:26" ht="18" thickBot="1" x14ac:dyDescent="0.35">
      <c r="A470" s="48"/>
      <c r="B470" s="48"/>
      <c r="C470" s="48"/>
      <c r="D470" s="48"/>
      <c r="E470" s="48"/>
      <c r="F470" s="48"/>
      <c r="G470" s="51"/>
      <c r="H470" s="48"/>
      <c r="I470" s="48"/>
      <c r="J470" s="48"/>
      <c r="K470" s="48"/>
      <c r="L470" s="48"/>
      <c r="M470" s="48"/>
      <c r="N470" s="48"/>
      <c r="O470" s="48"/>
      <c r="P470" s="48"/>
      <c r="Q470" s="48"/>
      <c r="R470" s="48"/>
      <c r="S470" s="48"/>
      <c r="T470" s="48"/>
      <c r="U470" s="48"/>
      <c r="V470" s="48"/>
      <c r="W470" s="48"/>
      <c r="X470" s="48"/>
      <c r="Y470" s="48"/>
      <c r="Z470" s="48"/>
    </row>
    <row r="471" spans="1:26" ht="18" thickBot="1" x14ac:dyDescent="0.35">
      <c r="A471" s="48"/>
      <c r="B471" s="48"/>
      <c r="C471" s="48"/>
      <c r="D471" s="48"/>
      <c r="E471" s="48"/>
      <c r="F471" s="48"/>
      <c r="G471" s="51"/>
      <c r="H471" s="48"/>
      <c r="I471" s="48"/>
      <c r="J471" s="48"/>
      <c r="K471" s="48"/>
      <c r="L471" s="48"/>
      <c r="M471" s="48"/>
      <c r="N471" s="48"/>
      <c r="O471" s="48"/>
      <c r="P471" s="48"/>
      <c r="Q471" s="48"/>
      <c r="R471" s="48"/>
      <c r="S471" s="48"/>
      <c r="T471" s="48"/>
      <c r="U471" s="48"/>
      <c r="V471" s="48"/>
      <c r="W471" s="48"/>
      <c r="X471" s="48"/>
      <c r="Y471" s="48"/>
      <c r="Z471" s="48"/>
    </row>
    <row r="472" spans="1:26" ht="18" thickBot="1" x14ac:dyDescent="0.35">
      <c r="A472" s="48"/>
      <c r="B472" s="48"/>
      <c r="C472" s="48"/>
      <c r="D472" s="48"/>
      <c r="E472" s="48"/>
      <c r="F472" s="48"/>
      <c r="G472" s="51"/>
      <c r="H472" s="48"/>
      <c r="I472" s="48"/>
      <c r="J472" s="48"/>
      <c r="K472" s="48"/>
      <c r="L472" s="48"/>
      <c r="M472" s="48"/>
      <c r="N472" s="48"/>
      <c r="O472" s="48"/>
      <c r="P472" s="48"/>
      <c r="Q472" s="48"/>
      <c r="R472" s="48"/>
      <c r="S472" s="48"/>
      <c r="T472" s="48"/>
      <c r="U472" s="48"/>
      <c r="V472" s="48"/>
      <c r="W472" s="48"/>
      <c r="X472" s="48"/>
      <c r="Y472" s="48"/>
      <c r="Z472" s="48"/>
    </row>
    <row r="473" spans="1:26" ht="18" thickBot="1" x14ac:dyDescent="0.35">
      <c r="A473" s="48"/>
      <c r="B473" s="48"/>
      <c r="C473" s="48"/>
      <c r="D473" s="48"/>
      <c r="E473" s="48"/>
      <c r="F473" s="48"/>
      <c r="G473" s="51"/>
      <c r="H473" s="48"/>
      <c r="I473" s="48"/>
      <c r="J473" s="48"/>
      <c r="K473" s="48"/>
      <c r="L473" s="48"/>
      <c r="M473" s="48"/>
      <c r="N473" s="48"/>
      <c r="O473" s="48"/>
      <c r="P473" s="48"/>
      <c r="Q473" s="48"/>
      <c r="R473" s="48"/>
      <c r="S473" s="48"/>
      <c r="T473" s="48"/>
      <c r="U473" s="48"/>
      <c r="V473" s="48"/>
      <c r="W473" s="48"/>
      <c r="X473" s="48"/>
      <c r="Y473" s="48"/>
      <c r="Z473" s="48"/>
    </row>
    <row r="474" spans="1:26" ht="18" thickBot="1" x14ac:dyDescent="0.35">
      <c r="A474" s="48"/>
      <c r="B474" s="48"/>
      <c r="C474" s="48"/>
      <c r="D474" s="48"/>
      <c r="E474" s="48"/>
      <c r="F474" s="48"/>
      <c r="G474" s="51"/>
      <c r="H474" s="48"/>
      <c r="I474" s="48"/>
      <c r="J474" s="48"/>
      <c r="K474" s="48"/>
      <c r="L474" s="48"/>
      <c r="M474" s="48"/>
      <c r="N474" s="48"/>
      <c r="O474" s="48"/>
      <c r="P474" s="48"/>
      <c r="Q474" s="48"/>
      <c r="R474" s="48"/>
      <c r="S474" s="48"/>
      <c r="T474" s="48"/>
      <c r="U474" s="48"/>
      <c r="V474" s="48"/>
      <c r="W474" s="48"/>
      <c r="X474" s="48"/>
      <c r="Y474" s="48"/>
      <c r="Z474" s="48"/>
    </row>
    <row r="475" spans="1:26" ht="18" thickBot="1" x14ac:dyDescent="0.35">
      <c r="A475" s="48"/>
      <c r="B475" s="48"/>
      <c r="C475" s="48"/>
      <c r="D475" s="48"/>
      <c r="E475" s="48"/>
      <c r="F475" s="48"/>
      <c r="G475" s="51"/>
      <c r="H475" s="48"/>
      <c r="I475" s="48"/>
      <c r="J475" s="48"/>
      <c r="K475" s="48"/>
      <c r="L475" s="48"/>
      <c r="M475" s="48"/>
      <c r="N475" s="48"/>
      <c r="O475" s="48"/>
      <c r="P475" s="48"/>
      <c r="Q475" s="48"/>
      <c r="R475" s="48"/>
      <c r="S475" s="48"/>
      <c r="T475" s="48"/>
      <c r="U475" s="48"/>
      <c r="V475" s="48"/>
      <c r="W475" s="48"/>
      <c r="X475" s="48"/>
      <c r="Y475" s="48"/>
      <c r="Z475" s="48"/>
    </row>
    <row r="476" spans="1:26" ht="18" thickBot="1" x14ac:dyDescent="0.35">
      <c r="A476" s="48"/>
      <c r="B476" s="48"/>
      <c r="C476" s="48"/>
      <c r="D476" s="48"/>
      <c r="E476" s="48"/>
      <c r="F476" s="48"/>
      <c r="G476" s="51"/>
      <c r="H476" s="48"/>
      <c r="I476" s="48"/>
      <c r="J476" s="48"/>
      <c r="K476" s="48"/>
      <c r="L476" s="48"/>
      <c r="M476" s="48"/>
      <c r="N476" s="48"/>
      <c r="O476" s="48"/>
      <c r="P476" s="48"/>
      <c r="Q476" s="48"/>
      <c r="R476" s="48"/>
      <c r="S476" s="48"/>
      <c r="T476" s="48"/>
      <c r="U476" s="48"/>
      <c r="V476" s="48"/>
      <c r="W476" s="48"/>
      <c r="X476" s="48"/>
      <c r="Y476" s="48"/>
      <c r="Z476" s="48"/>
    </row>
    <row r="477" spans="1:26" ht="18" thickBot="1" x14ac:dyDescent="0.35">
      <c r="A477" s="48"/>
      <c r="B477" s="48"/>
      <c r="C477" s="48"/>
      <c r="D477" s="48"/>
      <c r="E477" s="48"/>
      <c r="F477" s="48"/>
      <c r="G477" s="51"/>
      <c r="H477" s="48"/>
      <c r="I477" s="48"/>
      <c r="J477" s="48"/>
      <c r="K477" s="48"/>
      <c r="L477" s="48"/>
      <c r="M477" s="48"/>
      <c r="N477" s="48"/>
      <c r="O477" s="48"/>
      <c r="P477" s="48"/>
      <c r="Q477" s="48"/>
      <c r="R477" s="48"/>
      <c r="S477" s="48"/>
      <c r="T477" s="48"/>
      <c r="U477" s="48"/>
      <c r="V477" s="48"/>
      <c r="W477" s="48"/>
      <c r="X477" s="48"/>
      <c r="Y477" s="48"/>
      <c r="Z477" s="48"/>
    </row>
    <row r="478" spans="1:26" ht="18" thickBot="1" x14ac:dyDescent="0.35">
      <c r="A478" s="48"/>
      <c r="B478" s="48"/>
      <c r="C478" s="48"/>
      <c r="D478" s="48"/>
      <c r="E478" s="48"/>
      <c r="F478" s="48"/>
      <c r="G478" s="51"/>
      <c r="H478" s="48"/>
      <c r="I478" s="48"/>
      <c r="J478" s="48"/>
      <c r="K478" s="48"/>
      <c r="L478" s="48"/>
      <c r="M478" s="48"/>
      <c r="N478" s="48"/>
      <c r="O478" s="48"/>
      <c r="P478" s="48"/>
      <c r="Q478" s="48"/>
      <c r="R478" s="48"/>
      <c r="S478" s="48"/>
      <c r="T478" s="48"/>
      <c r="U478" s="48"/>
      <c r="V478" s="48"/>
      <c r="W478" s="48"/>
      <c r="X478" s="48"/>
      <c r="Y478" s="48"/>
      <c r="Z478" s="48"/>
    </row>
    <row r="479" spans="1:26" ht="18" thickBot="1" x14ac:dyDescent="0.35">
      <c r="A479" s="48"/>
      <c r="B479" s="48"/>
      <c r="C479" s="48"/>
      <c r="D479" s="48"/>
      <c r="E479" s="48"/>
      <c r="F479" s="48"/>
      <c r="G479" s="51"/>
      <c r="H479" s="48"/>
      <c r="I479" s="48"/>
      <c r="J479" s="48"/>
      <c r="K479" s="48"/>
      <c r="L479" s="48"/>
      <c r="M479" s="48"/>
      <c r="N479" s="48"/>
      <c r="O479" s="48"/>
      <c r="P479" s="48"/>
      <c r="Q479" s="48"/>
      <c r="R479" s="48"/>
      <c r="S479" s="48"/>
      <c r="T479" s="48"/>
      <c r="U479" s="48"/>
      <c r="V479" s="48"/>
      <c r="W479" s="48"/>
      <c r="X479" s="48"/>
      <c r="Y479" s="48"/>
      <c r="Z479" s="48"/>
    </row>
    <row r="480" spans="1:26" ht="18" thickBot="1" x14ac:dyDescent="0.35">
      <c r="A480" s="48"/>
      <c r="B480" s="48"/>
      <c r="C480" s="48"/>
      <c r="D480" s="48"/>
      <c r="E480" s="48"/>
      <c r="F480" s="48"/>
      <c r="G480" s="51"/>
      <c r="H480" s="48"/>
      <c r="I480" s="48"/>
      <c r="J480" s="48"/>
      <c r="K480" s="48"/>
      <c r="L480" s="48"/>
      <c r="M480" s="48"/>
      <c r="N480" s="48"/>
      <c r="O480" s="48"/>
      <c r="P480" s="48"/>
      <c r="Q480" s="48"/>
      <c r="R480" s="48"/>
      <c r="S480" s="48"/>
      <c r="T480" s="48"/>
      <c r="U480" s="48"/>
      <c r="V480" s="48"/>
      <c r="W480" s="48"/>
      <c r="X480" s="48"/>
      <c r="Y480" s="48"/>
      <c r="Z480" s="48"/>
    </row>
    <row r="481" spans="1:26" ht="18" thickBot="1" x14ac:dyDescent="0.35">
      <c r="A481" s="48"/>
      <c r="B481" s="48"/>
      <c r="C481" s="48"/>
      <c r="D481" s="48"/>
      <c r="E481" s="48"/>
      <c r="F481" s="48"/>
      <c r="G481" s="51"/>
      <c r="H481" s="48"/>
      <c r="I481" s="48"/>
      <c r="J481" s="48"/>
      <c r="K481" s="48"/>
      <c r="L481" s="48"/>
      <c r="M481" s="48"/>
      <c r="N481" s="48"/>
      <c r="O481" s="48"/>
      <c r="P481" s="48"/>
      <c r="Q481" s="48"/>
      <c r="R481" s="48"/>
      <c r="S481" s="48"/>
      <c r="T481" s="48"/>
      <c r="U481" s="48"/>
      <c r="V481" s="48"/>
      <c r="W481" s="48"/>
      <c r="X481" s="48"/>
      <c r="Y481" s="48"/>
      <c r="Z481" s="48"/>
    </row>
    <row r="482" spans="1:26" ht="18" thickBot="1" x14ac:dyDescent="0.35">
      <c r="A482" s="48"/>
      <c r="B482" s="48"/>
      <c r="C482" s="48"/>
      <c r="D482" s="48"/>
      <c r="E482" s="48"/>
      <c r="F482" s="48"/>
      <c r="G482" s="51"/>
      <c r="H482" s="48"/>
      <c r="I482" s="48"/>
      <c r="J482" s="48"/>
      <c r="K482" s="48"/>
      <c r="L482" s="48"/>
      <c r="M482" s="48"/>
      <c r="N482" s="48"/>
      <c r="O482" s="48"/>
      <c r="P482" s="48"/>
      <c r="Q482" s="48"/>
      <c r="R482" s="48"/>
      <c r="S482" s="48"/>
      <c r="T482" s="48"/>
      <c r="U482" s="48"/>
      <c r="V482" s="48"/>
      <c r="W482" s="48"/>
      <c r="X482" s="48"/>
      <c r="Y482" s="48"/>
      <c r="Z482" s="48"/>
    </row>
    <row r="483" spans="1:26" ht="18" thickBot="1" x14ac:dyDescent="0.35">
      <c r="A483" s="48"/>
      <c r="B483" s="48"/>
      <c r="C483" s="48"/>
      <c r="D483" s="48"/>
      <c r="E483" s="48"/>
      <c r="F483" s="48"/>
      <c r="G483" s="51"/>
      <c r="H483" s="48"/>
      <c r="I483" s="48"/>
      <c r="J483" s="48"/>
      <c r="K483" s="48"/>
      <c r="L483" s="48"/>
      <c r="M483" s="48"/>
      <c r="N483" s="48"/>
      <c r="O483" s="48"/>
      <c r="P483" s="48"/>
      <c r="Q483" s="48"/>
      <c r="R483" s="48"/>
      <c r="S483" s="48"/>
      <c r="T483" s="48"/>
      <c r="U483" s="48"/>
      <c r="V483" s="48"/>
      <c r="W483" s="48"/>
      <c r="X483" s="48"/>
      <c r="Y483" s="48"/>
      <c r="Z483" s="48"/>
    </row>
    <row r="484" spans="1:26" ht="18" thickBot="1" x14ac:dyDescent="0.35">
      <c r="A484" s="48"/>
      <c r="B484" s="48"/>
      <c r="C484" s="48"/>
      <c r="D484" s="48"/>
      <c r="E484" s="48"/>
      <c r="F484" s="48"/>
      <c r="G484" s="51"/>
      <c r="H484" s="48"/>
      <c r="I484" s="48"/>
      <c r="J484" s="48"/>
      <c r="K484" s="48"/>
      <c r="L484" s="48"/>
      <c r="M484" s="48"/>
      <c r="N484" s="48"/>
      <c r="O484" s="48"/>
      <c r="P484" s="48"/>
      <c r="Q484" s="48"/>
      <c r="R484" s="48"/>
      <c r="S484" s="48"/>
      <c r="T484" s="48"/>
      <c r="U484" s="48"/>
      <c r="V484" s="48"/>
      <c r="W484" s="48"/>
      <c r="X484" s="48"/>
      <c r="Y484" s="48"/>
      <c r="Z484" s="48"/>
    </row>
    <row r="485" spans="1:26" ht="18" thickBot="1" x14ac:dyDescent="0.35">
      <c r="A485" s="48"/>
      <c r="B485" s="48"/>
      <c r="C485" s="48"/>
      <c r="D485" s="48"/>
      <c r="E485" s="48"/>
      <c r="F485" s="48"/>
      <c r="G485" s="51"/>
      <c r="H485" s="48"/>
      <c r="I485" s="48"/>
      <c r="J485" s="48"/>
      <c r="K485" s="48"/>
      <c r="L485" s="48"/>
      <c r="M485" s="48"/>
      <c r="N485" s="48"/>
      <c r="O485" s="48"/>
      <c r="P485" s="48"/>
      <c r="Q485" s="48"/>
      <c r="R485" s="48"/>
      <c r="S485" s="48"/>
      <c r="T485" s="48"/>
      <c r="U485" s="48"/>
      <c r="V485" s="48"/>
      <c r="W485" s="48"/>
      <c r="X485" s="48"/>
      <c r="Y485" s="48"/>
      <c r="Z485" s="48"/>
    </row>
    <row r="486" spans="1:26" ht="18" thickBot="1" x14ac:dyDescent="0.35">
      <c r="A486" s="48"/>
      <c r="B486" s="48"/>
      <c r="C486" s="48"/>
      <c r="D486" s="48"/>
      <c r="E486" s="48"/>
      <c r="F486" s="48"/>
      <c r="G486" s="51"/>
      <c r="H486" s="48"/>
      <c r="I486" s="48"/>
      <c r="J486" s="48"/>
      <c r="K486" s="48"/>
      <c r="L486" s="48"/>
      <c r="M486" s="48"/>
      <c r="N486" s="48"/>
      <c r="O486" s="48"/>
      <c r="P486" s="48"/>
      <c r="Q486" s="48"/>
      <c r="R486" s="48"/>
      <c r="S486" s="48"/>
      <c r="T486" s="48"/>
      <c r="U486" s="48"/>
      <c r="V486" s="48"/>
      <c r="W486" s="48"/>
      <c r="X486" s="48"/>
      <c r="Y486" s="48"/>
      <c r="Z486" s="48"/>
    </row>
    <row r="487" spans="1:26" ht="18" thickBot="1" x14ac:dyDescent="0.35">
      <c r="A487" s="48"/>
      <c r="B487" s="48"/>
      <c r="C487" s="48"/>
      <c r="D487" s="48"/>
      <c r="E487" s="48"/>
      <c r="F487" s="48"/>
      <c r="G487" s="51"/>
      <c r="H487" s="48"/>
      <c r="I487" s="48"/>
      <c r="J487" s="48"/>
      <c r="K487" s="48"/>
      <c r="L487" s="48"/>
      <c r="M487" s="48"/>
      <c r="N487" s="48"/>
      <c r="O487" s="48"/>
      <c r="P487" s="48"/>
      <c r="Q487" s="48"/>
      <c r="R487" s="48"/>
      <c r="S487" s="48"/>
      <c r="T487" s="48"/>
      <c r="U487" s="48"/>
      <c r="V487" s="48"/>
      <c r="W487" s="48"/>
      <c r="X487" s="48"/>
      <c r="Y487" s="48"/>
      <c r="Z487" s="48"/>
    </row>
    <row r="488" spans="1:26" ht="18" thickBot="1" x14ac:dyDescent="0.35">
      <c r="A488" s="48"/>
      <c r="B488" s="48"/>
      <c r="C488" s="48"/>
      <c r="D488" s="48"/>
      <c r="E488" s="48"/>
      <c r="F488" s="48"/>
      <c r="G488" s="51"/>
      <c r="H488" s="48"/>
      <c r="I488" s="48"/>
      <c r="J488" s="48"/>
      <c r="K488" s="48"/>
      <c r="L488" s="48"/>
      <c r="M488" s="48"/>
      <c r="N488" s="48"/>
      <c r="O488" s="48"/>
      <c r="P488" s="48"/>
      <c r="Q488" s="48"/>
      <c r="R488" s="48"/>
      <c r="S488" s="48"/>
      <c r="T488" s="48"/>
      <c r="U488" s="48"/>
      <c r="V488" s="48"/>
      <c r="W488" s="48"/>
      <c r="X488" s="48"/>
      <c r="Y488" s="48"/>
      <c r="Z488" s="48"/>
    </row>
    <row r="489" spans="1:26" ht="18" thickBot="1" x14ac:dyDescent="0.35">
      <c r="A489" s="48"/>
      <c r="B489" s="48"/>
      <c r="C489" s="48"/>
      <c r="D489" s="48"/>
      <c r="E489" s="48"/>
      <c r="F489" s="48"/>
      <c r="G489" s="51"/>
      <c r="H489" s="48"/>
      <c r="I489" s="48"/>
      <c r="J489" s="48"/>
      <c r="K489" s="48"/>
      <c r="L489" s="48"/>
      <c r="M489" s="48"/>
      <c r="N489" s="48"/>
      <c r="O489" s="48"/>
      <c r="P489" s="48"/>
      <c r="Q489" s="48"/>
      <c r="R489" s="48"/>
      <c r="S489" s="48"/>
      <c r="T489" s="48"/>
      <c r="U489" s="48"/>
      <c r="V489" s="48"/>
      <c r="W489" s="48"/>
      <c r="X489" s="48"/>
      <c r="Y489" s="48"/>
      <c r="Z489" s="48"/>
    </row>
    <row r="490" spans="1:26" ht="18" thickBot="1" x14ac:dyDescent="0.35">
      <c r="A490" s="48"/>
      <c r="B490" s="48"/>
      <c r="C490" s="48"/>
      <c r="D490" s="48"/>
      <c r="E490" s="48"/>
      <c r="F490" s="48"/>
      <c r="G490" s="51"/>
      <c r="H490" s="48"/>
      <c r="I490" s="48"/>
      <c r="J490" s="48"/>
      <c r="K490" s="48"/>
      <c r="L490" s="48"/>
      <c r="M490" s="48"/>
      <c r="N490" s="48"/>
      <c r="O490" s="48"/>
      <c r="P490" s="48"/>
      <c r="Q490" s="48"/>
      <c r="R490" s="48"/>
      <c r="S490" s="48"/>
      <c r="T490" s="48"/>
      <c r="U490" s="48"/>
      <c r="V490" s="48"/>
      <c r="W490" s="48"/>
      <c r="X490" s="48"/>
      <c r="Y490" s="48"/>
      <c r="Z490" s="48"/>
    </row>
    <row r="491" spans="1:26" ht="18" thickBot="1" x14ac:dyDescent="0.35">
      <c r="A491" s="48"/>
      <c r="B491" s="48"/>
      <c r="C491" s="48"/>
      <c r="D491" s="48"/>
      <c r="E491" s="48"/>
      <c r="F491" s="48"/>
      <c r="G491" s="51"/>
      <c r="H491" s="48"/>
      <c r="I491" s="48"/>
      <c r="J491" s="48"/>
      <c r="K491" s="48"/>
      <c r="L491" s="48"/>
      <c r="M491" s="48"/>
      <c r="N491" s="48"/>
      <c r="O491" s="48"/>
      <c r="P491" s="48"/>
      <c r="Q491" s="48"/>
      <c r="R491" s="48"/>
      <c r="S491" s="48"/>
      <c r="T491" s="48"/>
      <c r="U491" s="48"/>
      <c r="V491" s="48"/>
      <c r="W491" s="48"/>
      <c r="X491" s="48"/>
      <c r="Y491" s="48"/>
      <c r="Z491" s="48"/>
    </row>
    <row r="492" spans="1:26" ht="18" thickBot="1" x14ac:dyDescent="0.35">
      <c r="A492" s="48"/>
      <c r="B492" s="48"/>
      <c r="C492" s="48"/>
      <c r="D492" s="48"/>
      <c r="E492" s="48"/>
      <c r="F492" s="48"/>
      <c r="G492" s="51"/>
      <c r="H492" s="48"/>
      <c r="I492" s="48"/>
      <c r="J492" s="48"/>
      <c r="K492" s="48"/>
      <c r="L492" s="48"/>
      <c r="M492" s="48"/>
      <c r="N492" s="48"/>
      <c r="O492" s="48"/>
      <c r="P492" s="48"/>
      <c r="Q492" s="48"/>
      <c r="R492" s="48"/>
      <c r="S492" s="48"/>
      <c r="T492" s="48"/>
      <c r="U492" s="48"/>
      <c r="V492" s="48"/>
      <c r="W492" s="48"/>
      <c r="X492" s="48"/>
      <c r="Y492" s="48"/>
      <c r="Z492" s="48"/>
    </row>
    <row r="493" spans="1:26" ht="18" thickBot="1" x14ac:dyDescent="0.35">
      <c r="A493" s="48"/>
      <c r="B493" s="48"/>
      <c r="C493" s="48"/>
      <c r="D493" s="48"/>
      <c r="E493" s="48"/>
      <c r="F493" s="48"/>
      <c r="G493" s="51"/>
      <c r="H493" s="48"/>
      <c r="I493" s="48"/>
      <c r="J493" s="48"/>
      <c r="K493" s="48"/>
      <c r="L493" s="48"/>
      <c r="M493" s="48"/>
      <c r="N493" s="48"/>
      <c r="O493" s="48"/>
      <c r="P493" s="48"/>
      <c r="Q493" s="48"/>
      <c r="R493" s="48"/>
      <c r="S493" s="48"/>
      <c r="T493" s="48"/>
      <c r="U493" s="48"/>
      <c r="V493" s="48"/>
      <c r="W493" s="48"/>
      <c r="X493" s="48"/>
      <c r="Y493" s="48"/>
      <c r="Z493" s="48"/>
    </row>
    <row r="494" spans="1:26" ht="18" thickBot="1" x14ac:dyDescent="0.35">
      <c r="A494" s="48"/>
      <c r="B494" s="48"/>
      <c r="C494" s="48"/>
      <c r="D494" s="48"/>
      <c r="E494" s="48"/>
      <c r="F494" s="48"/>
      <c r="G494" s="51"/>
      <c r="H494" s="48"/>
      <c r="I494" s="48"/>
      <c r="J494" s="48"/>
      <c r="K494" s="48"/>
      <c r="L494" s="48"/>
      <c r="M494" s="48"/>
      <c r="N494" s="48"/>
      <c r="O494" s="48"/>
      <c r="P494" s="48"/>
      <c r="Q494" s="48"/>
      <c r="R494" s="48"/>
      <c r="S494" s="48"/>
      <c r="T494" s="48"/>
      <c r="U494" s="48"/>
      <c r="V494" s="48"/>
      <c r="W494" s="48"/>
      <c r="X494" s="48"/>
      <c r="Y494" s="48"/>
      <c r="Z494" s="48"/>
    </row>
    <row r="495" spans="1:26" ht="18" thickBot="1" x14ac:dyDescent="0.35">
      <c r="A495" s="48"/>
      <c r="B495" s="48"/>
      <c r="C495" s="48"/>
      <c r="D495" s="48"/>
      <c r="E495" s="48"/>
      <c r="F495" s="48"/>
      <c r="G495" s="51"/>
      <c r="H495" s="48"/>
      <c r="I495" s="48"/>
      <c r="J495" s="48"/>
      <c r="K495" s="48"/>
      <c r="L495" s="48"/>
      <c r="M495" s="48"/>
      <c r="N495" s="48"/>
      <c r="O495" s="48"/>
      <c r="P495" s="48"/>
      <c r="Q495" s="48"/>
      <c r="R495" s="48"/>
      <c r="S495" s="48"/>
      <c r="T495" s="48"/>
      <c r="U495" s="48"/>
      <c r="V495" s="48"/>
      <c r="W495" s="48"/>
      <c r="X495" s="48"/>
      <c r="Y495" s="48"/>
      <c r="Z495" s="48"/>
    </row>
    <row r="496" spans="1:26" ht="18" thickBot="1" x14ac:dyDescent="0.35">
      <c r="A496" s="48"/>
      <c r="B496" s="48"/>
      <c r="C496" s="48"/>
      <c r="D496" s="48"/>
      <c r="E496" s="48"/>
      <c r="F496" s="48"/>
      <c r="G496" s="51"/>
      <c r="H496" s="48"/>
      <c r="I496" s="48"/>
      <c r="J496" s="48"/>
      <c r="K496" s="48"/>
      <c r="L496" s="48"/>
      <c r="M496" s="48"/>
      <c r="N496" s="48"/>
      <c r="O496" s="48"/>
      <c r="P496" s="48"/>
      <c r="Q496" s="48"/>
      <c r="R496" s="48"/>
      <c r="S496" s="48"/>
      <c r="T496" s="48"/>
      <c r="U496" s="48"/>
      <c r="V496" s="48"/>
      <c r="W496" s="48"/>
      <c r="X496" s="48"/>
      <c r="Y496" s="48"/>
      <c r="Z496" s="48"/>
    </row>
    <row r="497" spans="1:26" ht="18" thickBot="1" x14ac:dyDescent="0.35">
      <c r="A497" s="48"/>
      <c r="B497" s="48"/>
      <c r="C497" s="48"/>
      <c r="D497" s="48"/>
      <c r="E497" s="48"/>
      <c r="F497" s="48"/>
      <c r="G497" s="51"/>
      <c r="H497" s="48"/>
      <c r="I497" s="48"/>
      <c r="J497" s="48"/>
      <c r="K497" s="48"/>
      <c r="L497" s="48"/>
      <c r="M497" s="48"/>
      <c r="N497" s="48"/>
      <c r="O497" s="48"/>
      <c r="P497" s="48"/>
      <c r="Q497" s="48"/>
      <c r="R497" s="48"/>
      <c r="S497" s="48"/>
      <c r="T497" s="48"/>
      <c r="U497" s="48"/>
      <c r="V497" s="48"/>
      <c r="W497" s="48"/>
      <c r="X497" s="48"/>
      <c r="Y497" s="48"/>
      <c r="Z497" s="48"/>
    </row>
    <row r="498" spans="1:26" ht="18" thickBot="1" x14ac:dyDescent="0.35">
      <c r="A498" s="48"/>
      <c r="B498" s="48"/>
      <c r="C498" s="48"/>
      <c r="D498" s="48"/>
      <c r="E498" s="48"/>
      <c r="F498" s="48"/>
      <c r="G498" s="51"/>
      <c r="H498" s="48"/>
      <c r="I498" s="48"/>
      <c r="J498" s="48"/>
      <c r="K498" s="48"/>
      <c r="L498" s="48"/>
      <c r="M498" s="48"/>
      <c r="N498" s="48"/>
      <c r="O498" s="48"/>
      <c r="P498" s="48"/>
      <c r="Q498" s="48"/>
      <c r="R498" s="48"/>
      <c r="S498" s="48"/>
      <c r="T498" s="48"/>
      <c r="U498" s="48"/>
      <c r="V498" s="48"/>
      <c r="W498" s="48"/>
      <c r="X498" s="48"/>
      <c r="Y498" s="48"/>
      <c r="Z498" s="48"/>
    </row>
    <row r="499" spans="1:26" ht="18" thickBot="1" x14ac:dyDescent="0.35">
      <c r="A499" s="48"/>
      <c r="B499" s="48"/>
      <c r="C499" s="48"/>
      <c r="D499" s="48"/>
      <c r="E499" s="48"/>
      <c r="F499" s="48"/>
      <c r="G499" s="51"/>
      <c r="H499" s="48"/>
      <c r="I499" s="48"/>
      <c r="J499" s="48"/>
      <c r="K499" s="48"/>
      <c r="L499" s="48"/>
      <c r="M499" s="48"/>
      <c r="N499" s="48"/>
      <c r="O499" s="48"/>
      <c r="P499" s="48"/>
      <c r="Q499" s="48"/>
      <c r="R499" s="48"/>
      <c r="S499" s="48"/>
      <c r="T499" s="48"/>
      <c r="U499" s="48"/>
      <c r="V499" s="48"/>
      <c r="W499" s="48"/>
      <c r="X499" s="48"/>
      <c r="Y499" s="48"/>
      <c r="Z499" s="48"/>
    </row>
    <row r="500" spans="1:26" ht="18" thickBot="1" x14ac:dyDescent="0.35">
      <c r="A500" s="48"/>
      <c r="B500" s="48"/>
      <c r="C500" s="48"/>
      <c r="D500" s="48"/>
      <c r="E500" s="48"/>
      <c r="F500" s="48"/>
      <c r="G500" s="51"/>
      <c r="H500" s="48"/>
      <c r="I500" s="48"/>
      <c r="J500" s="48"/>
      <c r="K500" s="48"/>
      <c r="L500" s="48"/>
      <c r="M500" s="48"/>
      <c r="N500" s="48"/>
      <c r="O500" s="48"/>
      <c r="P500" s="48"/>
      <c r="Q500" s="48"/>
      <c r="R500" s="48"/>
      <c r="S500" s="48"/>
      <c r="T500" s="48"/>
      <c r="U500" s="48"/>
      <c r="V500" s="48"/>
      <c r="W500" s="48"/>
      <c r="X500" s="48"/>
      <c r="Y500" s="48"/>
      <c r="Z500" s="48"/>
    </row>
    <row r="501" spans="1:26" ht="18" thickBot="1" x14ac:dyDescent="0.35">
      <c r="A501" s="48"/>
      <c r="B501" s="48"/>
      <c r="C501" s="48"/>
      <c r="D501" s="48"/>
      <c r="E501" s="48"/>
      <c r="F501" s="48"/>
      <c r="G501" s="51"/>
      <c r="H501" s="48"/>
      <c r="I501" s="48"/>
      <c r="J501" s="48"/>
      <c r="K501" s="48"/>
      <c r="L501" s="48"/>
      <c r="M501" s="48"/>
      <c r="N501" s="48"/>
      <c r="O501" s="48"/>
      <c r="P501" s="48"/>
      <c r="Q501" s="48"/>
      <c r="R501" s="48"/>
      <c r="S501" s="48"/>
      <c r="T501" s="48"/>
      <c r="U501" s="48"/>
      <c r="V501" s="48"/>
      <c r="W501" s="48"/>
      <c r="X501" s="48"/>
      <c r="Y501" s="48"/>
      <c r="Z501" s="48"/>
    </row>
    <row r="502" spans="1:26" ht="18" thickBot="1" x14ac:dyDescent="0.35">
      <c r="A502" s="48"/>
      <c r="B502" s="48"/>
      <c r="C502" s="48"/>
      <c r="D502" s="48"/>
      <c r="E502" s="48"/>
      <c r="F502" s="48"/>
      <c r="G502" s="51"/>
      <c r="H502" s="48"/>
      <c r="I502" s="48"/>
      <c r="J502" s="48"/>
      <c r="K502" s="48"/>
      <c r="L502" s="48"/>
      <c r="M502" s="48"/>
      <c r="N502" s="48"/>
      <c r="O502" s="48"/>
      <c r="P502" s="48"/>
      <c r="Q502" s="48"/>
      <c r="R502" s="48"/>
      <c r="S502" s="48"/>
      <c r="T502" s="48"/>
      <c r="U502" s="48"/>
      <c r="V502" s="48"/>
      <c r="W502" s="48"/>
      <c r="X502" s="48"/>
      <c r="Y502" s="48"/>
      <c r="Z502" s="48"/>
    </row>
    <row r="503" spans="1:26" ht="18" thickBot="1" x14ac:dyDescent="0.35">
      <c r="A503" s="48"/>
      <c r="B503" s="48"/>
      <c r="C503" s="48"/>
      <c r="D503" s="48"/>
      <c r="E503" s="48"/>
      <c r="F503" s="48"/>
      <c r="G503" s="51"/>
      <c r="H503" s="48"/>
      <c r="I503" s="48"/>
      <c r="J503" s="48"/>
      <c r="K503" s="48"/>
      <c r="L503" s="48"/>
      <c r="M503" s="48"/>
      <c r="N503" s="48"/>
      <c r="O503" s="48"/>
      <c r="P503" s="48"/>
      <c r="Q503" s="48"/>
      <c r="R503" s="48"/>
      <c r="S503" s="48"/>
      <c r="T503" s="48"/>
      <c r="U503" s="48"/>
      <c r="V503" s="48"/>
      <c r="W503" s="48"/>
      <c r="X503" s="48"/>
      <c r="Y503" s="48"/>
      <c r="Z503" s="48"/>
    </row>
    <row r="504" spans="1:26" ht="18" thickBot="1" x14ac:dyDescent="0.35">
      <c r="A504" s="48"/>
      <c r="B504" s="48"/>
      <c r="C504" s="48"/>
      <c r="D504" s="48"/>
      <c r="E504" s="48"/>
      <c r="F504" s="48"/>
      <c r="G504" s="51"/>
      <c r="H504" s="48"/>
      <c r="I504" s="48"/>
      <c r="J504" s="48"/>
      <c r="K504" s="48"/>
      <c r="L504" s="48"/>
      <c r="M504" s="48"/>
      <c r="N504" s="48"/>
      <c r="O504" s="48"/>
      <c r="P504" s="48"/>
      <c r="Q504" s="48"/>
      <c r="R504" s="48"/>
      <c r="S504" s="48"/>
      <c r="T504" s="48"/>
      <c r="U504" s="48"/>
      <c r="V504" s="48"/>
      <c r="W504" s="48"/>
      <c r="X504" s="48"/>
      <c r="Y504" s="48"/>
      <c r="Z504" s="48"/>
    </row>
    <row r="505" spans="1:26" ht="18" thickBot="1" x14ac:dyDescent="0.35">
      <c r="A505" s="48"/>
      <c r="B505" s="48"/>
      <c r="C505" s="48"/>
      <c r="D505" s="48"/>
      <c r="E505" s="48"/>
      <c r="F505" s="48"/>
      <c r="G505" s="51"/>
      <c r="H505" s="48"/>
      <c r="I505" s="48"/>
      <c r="J505" s="48"/>
      <c r="K505" s="48"/>
      <c r="L505" s="48"/>
      <c r="M505" s="48"/>
      <c r="N505" s="48"/>
      <c r="O505" s="48"/>
      <c r="P505" s="48"/>
      <c r="Q505" s="48"/>
      <c r="R505" s="48"/>
      <c r="S505" s="48"/>
      <c r="T505" s="48"/>
      <c r="U505" s="48"/>
      <c r="V505" s="48"/>
      <c r="W505" s="48"/>
      <c r="X505" s="48"/>
      <c r="Y505" s="48"/>
      <c r="Z505" s="48"/>
    </row>
    <row r="506" spans="1:26" ht="18" thickBot="1" x14ac:dyDescent="0.35">
      <c r="A506" s="48"/>
      <c r="B506" s="48"/>
      <c r="C506" s="48"/>
      <c r="D506" s="48"/>
      <c r="E506" s="48"/>
      <c r="F506" s="48"/>
      <c r="G506" s="51"/>
      <c r="H506" s="48"/>
      <c r="I506" s="48"/>
      <c r="J506" s="48"/>
      <c r="K506" s="48"/>
      <c r="L506" s="48"/>
      <c r="M506" s="48"/>
      <c r="N506" s="48"/>
      <c r="O506" s="48"/>
      <c r="P506" s="48"/>
      <c r="Q506" s="48"/>
      <c r="R506" s="48"/>
      <c r="S506" s="48"/>
      <c r="T506" s="48"/>
      <c r="U506" s="48"/>
      <c r="V506" s="48"/>
      <c r="W506" s="48"/>
      <c r="X506" s="48"/>
      <c r="Y506" s="48"/>
      <c r="Z506" s="48"/>
    </row>
    <row r="507" spans="1:26" ht="18" thickBot="1" x14ac:dyDescent="0.35">
      <c r="A507" s="48"/>
      <c r="B507" s="48"/>
      <c r="C507" s="48"/>
      <c r="D507" s="48"/>
      <c r="E507" s="48"/>
      <c r="F507" s="48"/>
      <c r="G507" s="51"/>
      <c r="H507" s="48"/>
      <c r="I507" s="48"/>
      <c r="J507" s="48"/>
      <c r="K507" s="48"/>
      <c r="L507" s="48"/>
      <c r="M507" s="48"/>
      <c r="N507" s="48"/>
      <c r="O507" s="48"/>
      <c r="P507" s="48"/>
      <c r="Q507" s="48"/>
      <c r="R507" s="48"/>
      <c r="S507" s="48"/>
      <c r="T507" s="48"/>
      <c r="U507" s="48"/>
      <c r="V507" s="48"/>
      <c r="W507" s="48"/>
      <c r="X507" s="48"/>
      <c r="Y507" s="48"/>
      <c r="Z507" s="48"/>
    </row>
    <row r="508" spans="1:26" ht="18" thickBot="1" x14ac:dyDescent="0.35">
      <c r="A508" s="48"/>
      <c r="B508" s="48"/>
      <c r="C508" s="48"/>
      <c r="D508" s="48"/>
      <c r="E508" s="48"/>
      <c r="F508" s="48"/>
      <c r="G508" s="51"/>
      <c r="H508" s="48"/>
      <c r="I508" s="48"/>
      <c r="J508" s="48"/>
      <c r="K508" s="48"/>
      <c r="L508" s="48"/>
      <c r="M508" s="48"/>
      <c r="N508" s="48"/>
      <c r="O508" s="48"/>
      <c r="P508" s="48"/>
      <c r="Q508" s="48"/>
      <c r="R508" s="48"/>
      <c r="S508" s="48"/>
      <c r="T508" s="48"/>
      <c r="U508" s="48"/>
      <c r="V508" s="48"/>
      <c r="W508" s="48"/>
      <c r="X508" s="48"/>
      <c r="Y508" s="48"/>
      <c r="Z508" s="48"/>
    </row>
    <row r="509" spans="1:26" ht="18" thickBot="1" x14ac:dyDescent="0.35">
      <c r="A509" s="48"/>
      <c r="B509" s="48"/>
      <c r="C509" s="48"/>
      <c r="D509" s="48"/>
      <c r="E509" s="48"/>
      <c r="F509" s="48"/>
      <c r="G509" s="51"/>
      <c r="H509" s="48"/>
      <c r="I509" s="48"/>
      <c r="J509" s="48"/>
      <c r="K509" s="48"/>
      <c r="L509" s="48"/>
      <c r="M509" s="48"/>
      <c r="N509" s="48"/>
      <c r="O509" s="48"/>
      <c r="P509" s="48"/>
      <c r="Q509" s="48"/>
      <c r="R509" s="48"/>
      <c r="S509" s="48"/>
      <c r="T509" s="48"/>
      <c r="U509" s="48"/>
      <c r="V509" s="48"/>
      <c r="W509" s="48"/>
      <c r="X509" s="48"/>
      <c r="Y509" s="48"/>
      <c r="Z509" s="48"/>
    </row>
    <row r="510" spans="1:26" ht="18" thickBot="1" x14ac:dyDescent="0.35">
      <c r="A510" s="48"/>
      <c r="B510" s="48"/>
      <c r="C510" s="48"/>
      <c r="D510" s="48"/>
      <c r="E510" s="48"/>
      <c r="F510" s="48"/>
      <c r="G510" s="51"/>
      <c r="H510" s="48"/>
      <c r="I510" s="48"/>
      <c r="J510" s="48"/>
      <c r="K510" s="48"/>
      <c r="L510" s="48"/>
      <c r="M510" s="48"/>
      <c r="N510" s="48"/>
      <c r="O510" s="48"/>
      <c r="P510" s="48"/>
      <c r="Q510" s="48"/>
      <c r="R510" s="48"/>
      <c r="S510" s="48"/>
      <c r="T510" s="48"/>
      <c r="U510" s="48"/>
      <c r="V510" s="48"/>
      <c r="W510" s="48"/>
      <c r="X510" s="48"/>
      <c r="Y510" s="48"/>
      <c r="Z510" s="48"/>
    </row>
    <row r="511" spans="1:26" ht="18" thickBot="1" x14ac:dyDescent="0.35">
      <c r="A511" s="48"/>
      <c r="B511" s="48"/>
      <c r="C511" s="48"/>
      <c r="D511" s="48"/>
      <c r="E511" s="48"/>
      <c r="F511" s="48"/>
      <c r="G511" s="51"/>
      <c r="H511" s="48"/>
      <c r="I511" s="48"/>
      <c r="J511" s="48"/>
      <c r="K511" s="48"/>
      <c r="L511" s="48"/>
      <c r="M511" s="48"/>
      <c r="N511" s="48"/>
      <c r="O511" s="48"/>
      <c r="P511" s="48"/>
      <c r="Q511" s="48"/>
      <c r="R511" s="48"/>
      <c r="S511" s="48"/>
      <c r="T511" s="48"/>
      <c r="U511" s="48"/>
      <c r="V511" s="48"/>
      <c r="W511" s="48"/>
      <c r="X511" s="48"/>
      <c r="Y511" s="48"/>
      <c r="Z511" s="48"/>
    </row>
    <row r="512" spans="1:26" ht="18" thickBot="1" x14ac:dyDescent="0.35">
      <c r="A512" s="48"/>
      <c r="B512" s="48"/>
      <c r="C512" s="48"/>
      <c r="D512" s="48"/>
      <c r="E512" s="48"/>
      <c r="F512" s="48"/>
      <c r="G512" s="51"/>
      <c r="H512" s="48"/>
      <c r="I512" s="48"/>
      <c r="J512" s="48"/>
      <c r="K512" s="48"/>
      <c r="L512" s="48"/>
      <c r="M512" s="48"/>
      <c r="N512" s="48"/>
      <c r="O512" s="48"/>
      <c r="P512" s="48"/>
      <c r="Q512" s="48"/>
      <c r="R512" s="48"/>
      <c r="S512" s="48"/>
      <c r="T512" s="48"/>
      <c r="U512" s="48"/>
      <c r="V512" s="48"/>
      <c r="W512" s="48"/>
      <c r="X512" s="48"/>
      <c r="Y512" s="48"/>
      <c r="Z512" s="48"/>
    </row>
    <row r="513" spans="1:26" ht="18" thickBot="1" x14ac:dyDescent="0.35">
      <c r="A513" s="48"/>
      <c r="B513" s="48"/>
      <c r="C513" s="48"/>
      <c r="D513" s="48"/>
      <c r="E513" s="48"/>
      <c r="F513" s="48"/>
      <c r="G513" s="51"/>
      <c r="H513" s="48"/>
      <c r="I513" s="48"/>
      <c r="J513" s="48"/>
      <c r="K513" s="48"/>
      <c r="L513" s="48"/>
      <c r="M513" s="48"/>
      <c r="N513" s="48"/>
      <c r="O513" s="48"/>
      <c r="P513" s="48"/>
      <c r="Q513" s="48"/>
      <c r="R513" s="48"/>
      <c r="S513" s="48"/>
      <c r="T513" s="48"/>
      <c r="U513" s="48"/>
      <c r="V513" s="48"/>
      <c r="W513" s="48"/>
      <c r="X513" s="48"/>
      <c r="Y513" s="48"/>
      <c r="Z513" s="48"/>
    </row>
    <row r="514" spans="1:26" ht="18" thickBot="1" x14ac:dyDescent="0.35">
      <c r="A514" s="48"/>
      <c r="B514" s="48"/>
      <c r="C514" s="48"/>
      <c r="D514" s="48"/>
      <c r="E514" s="48"/>
      <c r="F514" s="48"/>
      <c r="G514" s="51"/>
      <c r="H514" s="48"/>
      <c r="I514" s="48"/>
      <c r="J514" s="48"/>
      <c r="K514" s="48"/>
      <c r="L514" s="48"/>
      <c r="M514" s="48"/>
      <c r="N514" s="48"/>
      <c r="O514" s="48"/>
      <c r="P514" s="48"/>
      <c r="Q514" s="48"/>
      <c r="R514" s="48"/>
      <c r="S514" s="48"/>
      <c r="T514" s="48"/>
      <c r="U514" s="48"/>
      <c r="V514" s="48"/>
      <c r="W514" s="48"/>
      <c r="X514" s="48"/>
      <c r="Y514" s="48"/>
      <c r="Z514" s="48"/>
    </row>
    <row r="515" spans="1:26" ht="18" thickBot="1" x14ac:dyDescent="0.35">
      <c r="A515" s="48"/>
      <c r="B515" s="48"/>
      <c r="C515" s="48"/>
      <c r="D515" s="48"/>
      <c r="E515" s="48"/>
      <c r="F515" s="48"/>
      <c r="G515" s="51"/>
      <c r="H515" s="48"/>
      <c r="I515" s="48"/>
      <c r="J515" s="48"/>
      <c r="K515" s="48"/>
      <c r="L515" s="48"/>
      <c r="M515" s="48"/>
      <c r="N515" s="48"/>
      <c r="O515" s="48"/>
      <c r="P515" s="48"/>
      <c r="Q515" s="48"/>
      <c r="R515" s="48"/>
      <c r="S515" s="48"/>
      <c r="T515" s="48"/>
      <c r="U515" s="48"/>
      <c r="V515" s="48"/>
      <c r="W515" s="48"/>
      <c r="X515" s="48"/>
      <c r="Y515" s="48"/>
      <c r="Z515" s="48"/>
    </row>
    <row r="516" spans="1:26" ht="18" thickBot="1" x14ac:dyDescent="0.35">
      <c r="A516" s="48"/>
      <c r="B516" s="48"/>
      <c r="C516" s="48"/>
      <c r="D516" s="48"/>
      <c r="E516" s="48"/>
      <c r="F516" s="48"/>
      <c r="G516" s="51"/>
      <c r="H516" s="48"/>
      <c r="I516" s="48"/>
      <c r="J516" s="48"/>
      <c r="K516" s="48"/>
      <c r="L516" s="48"/>
      <c r="M516" s="48"/>
      <c r="N516" s="48"/>
      <c r="O516" s="48"/>
      <c r="P516" s="48"/>
      <c r="Q516" s="48"/>
      <c r="R516" s="48"/>
      <c r="S516" s="48"/>
      <c r="T516" s="48"/>
      <c r="U516" s="48"/>
      <c r="V516" s="48"/>
      <c r="W516" s="48"/>
      <c r="X516" s="48"/>
      <c r="Y516" s="48"/>
      <c r="Z516" s="48"/>
    </row>
    <row r="517" spans="1:26" ht="18" thickBot="1" x14ac:dyDescent="0.35">
      <c r="A517" s="48"/>
      <c r="B517" s="48"/>
      <c r="C517" s="48"/>
      <c r="D517" s="48"/>
      <c r="E517" s="48"/>
      <c r="F517" s="48"/>
      <c r="G517" s="51"/>
      <c r="H517" s="48"/>
      <c r="I517" s="48"/>
      <c r="J517" s="48"/>
      <c r="K517" s="48"/>
      <c r="L517" s="48"/>
      <c r="M517" s="48"/>
      <c r="N517" s="48"/>
      <c r="O517" s="48"/>
      <c r="P517" s="48"/>
      <c r="Q517" s="48"/>
      <c r="R517" s="48"/>
      <c r="S517" s="48"/>
      <c r="T517" s="48"/>
      <c r="U517" s="48"/>
      <c r="V517" s="48"/>
      <c r="W517" s="48"/>
      <c r="X517" s="48"/>
      <c r="Y517" s="48"/>
      <c r="Z517" s="48"/>
    </row>
    <row r="518" spans="1:26" ht="18" thickBot="1" x14ac:dyDescent="0.35">
      <c r="A518" s="48"/>
      <c r="B518" s="48"/>
      <c r="C518" s="48"/>
      <c r="D518" s="48"/>
      <c r="E518" s="48"/>
      <c r="F518" s="48"/>
      <c r="G518" s="51"/>
      <c r="H518" s="48"/>
      <c r="I518" s="48"/>
      <c r="J518" s="48"/>
      <c r="K518" s="48"/>
      <c r="L518" s="48"/>
      <c r="M518" s="48"/>
      <c r="N518" s="48"/>
      <c r="O518" s="48"/>
      <c r="P518" s="48"/>
      <c r="Q518" s="48"/>
      <c r="R518" s="48"/>
      <c r="S518" s="48"/>
      <c r="T518" s="48"/>
      <c r="U518" s="48"/>
      <c r="V518" s="48"/>
      <c r="W518" s="48"/>
      <c r="X518" s="48"/>
      <c r="Y518" s="48"/>
      <c r="Z518" s="48"/>
    </row>
    <row r="519" spans="1:26" ht="18" thickBot="1" x14ac:dyDescent="0.35">
      <c r="A519" s="48"/>
      <c r="B519" s="48"/>
      <c r="C519" s="48"/>
      <c r="D519" s="48"/>
      <c r="E519" s="48"/>
      <c r="F519" s="48"/>
      <c r="G519" s="51"/>
      <c r="H519" s="48"/>
      <c r="I519" s="48"/>
      <c r="J519" s="48"/>
      <c r="K519" s="48"/>
      <c r="L519" s="48"/>
      <c r="M519" s="48"/>
      <c r="N519" s="48"/>
      <c r="O519" s="48"/>
      <c r="P519" s="48"/>
      <c r="Q519" s="48"/>
      <c r="R519" s="48"/>
      <c r="S519" s="48"/>
      <c r="T519" s="48"/>
      <c r="U519" s="48"/>
      <c r="V519" s="48"/>
      <c r="W519" s="48"/>
      <c r="X519" s="48"/>
      <c r="Y519" s="48"/>
      <c r="Z519" s="48"/>
    </row>
    <row r="520" spans="1:26" ht="18" thickBot="1" x14ac:dyDescent="0.35">
      <c r="A520" s="48"/>
      <c r="B520" s="48"/>
      <c r="C520" s="48"/>
      <c r="D520" s="48"/>
      <c r="E520" s="48"/>
      <c r="F520" s="48"/>
      <c r="G520" s="51"/>
      <c r="H520" s="48"/>
      <c r="I520" s="48"/>
      <c r="J520" s="48"/>
      <c r="K520" s="48"/>
      <c r="L520" s="48"/>
      <c r="M520" s="48"/>
      <c r="N520" s="48"/>
      <c r="O520" s="48"/>
      <c r="P520" s="48"/>
      <c r="Q520" s="48"/>
      <c r="R520" s="48"/>
      <c r="S520" s="48"/>
      <c r="T520" s="48"/>
      <c r="U520" s="48"/>
      <c r="V520" s="48"/>
      <c r="W520" s="48"/>
      <c r="X520" s="48"/>
      <c r="Y520" s="48"/>
      <c r="Z520" s="48"/>
    </row>
    <row r="521" spans="1:26" ht="18" thickBot="1" x14ac:dyDescent="0.35">
      <c r="A521" s="48"/>
      <c r="B521" s="48"/>
      <c r="C521" s="48"/>
      <c r="D521" s="48"/>
      <c r="E521" s="48"/>
      <c r="F521" s="48"/>
      <c r="G521" s="51"/>
      <c r="H521" s="48"/>
      <c r="I521" s="48"/>
      <c r="J521" s="48"/>
      <c r="K521" s="48"/>
      <c r="L521" s="48"/>
      <c r="M521" s="48"/>
      <c r="N521" s="48"/>
      <c r="O521" s="48"/>
      <c r="P521" s="48"/>
      <c r="Q521" s="48"/>
      <c r="R521" s="48"/>
      <c r="S521" s="48"/>
      <c r="T521" s="48"/>
      <c r="U521" s="48"/>
      <c r="V521" s="48"/>
      <c r="W521" s="48"/>
      <c r="X521" s="48"/>
      <c r="Y521" s="48"/>
      <c r="Z521" s="48"/>
    </row>
    <row r="522" spans="1:26" ht="18" thickBot="1" x14ac:dyDescent="0.35">
      <c r="A522" s="48"/>
      <c r="B522" s="48"/>
      <c r="C522" s="48"/>
      <c r="D522" s="48"/>
      <c r="E522" s="48"/>
      <c r="F522" s="48"/>
      <c r="G522" s="51"/>
      <c r="H522" s="48"/>
      <c r="I522" s="48"/>
      <c r="J522" s="48"/>
      <c r="K522" s="48"/>
      <c r="L522" s="48"/>
      <c r="M522" s="48"/>
      <c r="N522" s="48"/>
      <c r="O522" s="48"/>
      <c r="P522" s="48"/>
      <c r="Q522" s="48"/>
      <c r="R522" s="48"/>
      <c r="S522" s="48"/>
      <c r="T522" s="48"/>
      <c r="U522" s="48"/>
      <c r="V522" s="48"/>
      <c r="W522" s="48"/>
      <c r="X522" s="48"/>
      <c r="Y522" s="48"/>
      <c r="Z522" s="48"/>
    </row>
    <row r="523" spans="1:26" ht="18" thickBot="1" x14ac:dyDescent="0.35">
      <c r="A523" s="48"/>
      <c r="B523" s="48"/>
      <c r="C523" s="48"/>
      <c r="D523" s="48"/>
      <c r="E523" s="48"/>
      <c r="F523" s="48"/>
      <c r="G523" s="51"/>
      <c r="H523" s="48"/>
      <c r="I523" s="48"/>
      <c r="J523" s="48"/>
      <c r="K523" s="48"/>
      <c r="L523" s="48"/>
      <c r="M523" s="48"/>
      <c r="N523" s="48"/>
      <c r="O523" s="48"/>
      <c r="P523" s="48"/>
      <c r="Q523" s="48"/>
      <c r="R523" s="48"/>
      <c r="S523" s="48"/>
      <c r="T523" s="48"/>
      <c r="U523" s="48"/>
      <c r="V523" s="48"/>
      <c r="W523" s="48"/>
      <c r="X523" s="48"/>
      <c r="Y523" s="48"/>
      <c r="Z523" s="48"/>
    </row>
    <row r="524" spans="1:26" ht="18" thickBot="1" x14ac:dyDescent="0.35">
      <c r="A524" s="48"/>
      <c r="B524" s="48"/>
      <c r="C524" s="48"/>
      <c r="D524" s="48"/>
      <c r="E524" s="48"/>
      <c r="F524" s="48"/>
      <c r="G524" s="51"/>
      <c r="H524" s="48"/>
      <c r="I524" s="48"/>
      <c r="J524" s="48"/>
      <c r="K524" s="48"/>
      <c r="L524" s="48"/>
      <c r="M524" s="48"/>
      <c r="N524" s="48"/>
      <c r="O524" s="48"/>
      <c r="P524" s="48"/>
      <c r="Q524" s="48"/>
      <c r="R524" s="48"/>
      <c r="S524" s="48"/>
      <c r="T524" s="48"/>
      <c r="U524" s="48"/>
      <c r="V524" s="48"/>
      <c r="W524" s="48"/>
      <c r="X524" s="48"/>
      <c r="Y524" s="48"/>
      <c r="Z524" s="48"/>
    </row>
    <row r="525" spans="1:26" ht="18" thickBot="1" x14ac:dyDescent="0.35">
      <c r="A525" s="48"/>
      <c r="B525" s="48"/>
      <c r="C525" s="48"/>
      <c r="D525" s="48"/>
      <c r="E525" s="48"/>
      <c r="F525" s="48"/>
      <c r="G525" s="51"/>
      <c r="H525" s="48"/>
      <c r="I525" s="48"/>
      <c r="J525" s="48"/>
      <c r="K525" s="48"/>
      <c r="L525" s="48"/>
      <c r="M525" s="48"/>
      <c r="N525" s="48"/>
      <c r="O525" s="48"/>
      <c r="P525" s="48"/>
      <c r="Q525" s="48"/>
      <c r="R525" s="48"/>
      <c r="S525" s="48"/>
      <c r="T525" s="48"/>
      <c r="U525" s="48"/>
      <c r="V525" s="48"/>
      <c r="W525" s="48"/>
      <c r="X525" s="48"/>
      <c r="Y525" s="48"/>
      <c r="Z525" s="48"/>
    </row>
    <row r="526" spans="1:26" ht="18" thickBot="1" x14ac:dyDescent="0.35">
      <c r="A526" s="48"/>
      <c r="B526" s="48"/>
      <c r="C526" s="48"/>
      <c r="D526" s="48"/>
      <c r="E526" s="48"/>
      <c r="F526" s="48"/>
      <c r="G526" s="51"/>
      <c r="H526" s="48"/>
      <c r="I526" s="48"/>
      <c r="J526" s="48"/>
      <c r="K526" s="48"/>
      <c r="L526" s="48"/>
      <c r="M526" s="48"/>
      <c r="N526" s="48"/>
      <c r="O526" s="48"/>
      <c r="P526" s="48"/>
      <c r="Q526" s="48"/>
      <c r="R526" s="48"/>
      <c r="S526" s="48"/>
      <c r="T526" s="48"/>
      <c r="U526" s="48"/>
      <c r="V526" s="48"/>
      <c r="W526" s="48"/>
      <c r="X526" s="48"/>
      <c r="Y526" s="48"/>
      <c r="Z526" s="48"/>
    </row>
    <row r="527" spans="1:26" ht="18" thickBot="1" x14ac:dyDescent="0.35">
      <c r="A527" s="48"/>
      <c r="B527" s="48"/>
      <c r="C527" s="48"/>
      <c r="D527" s="48"/>
      <c r="E527" s="48"/>
      <c r="F527" s="48"/>
      <c r="G527" s="51"/>
      <c r="H527" s="48"/>
      <c r="I527" s="48"/>
      <c r="J527" s="48"/>
      <c r="K527" s="48"/>
      <c r="L527" s="48"/>
      <c r="M527" s="48"/>
      <c r="N527" s="48"/>
      <c r="O527" s="48"/>
      <c r="P527" s="48"/>
      <c r="Q527" s="48"/>
      <c r="R527" s="48"/>
      <c r="S527" s="48"/>
      <c r="T527" s="48"/>
      <c r="U527" s="48"/>
      <c r="V527" s="48"/>
      <c r="W527" s="48"/>
      <c r="X527" s="48"/>
      <c r="Y527" s="48"/>
      <c r="Z527" s="48"/>
    </row>
    <row r="528" spans="1:26" ht="18" thickBot="1" x14ac:dyDescent="0.35">
      <c r="A528" s="48"/>
      <c r="B528" s="48"/>
      <c r="C528" s="48"/>
      <c r="D528" s="48"/>
      <c r="E528" s="48"/>
      <c r="F528" s="48"/>
      <c r="G528" s="51"/>
      <c r="H528" s="48"/>
      <c r="I528" s="48"/>
      <c r="J528" s="48"/>
      <c r="K528" s="48"/>
      <c r="L528" s="48"/>
      <c r="M528" s="48"/>
      <c r="N528" s="48"/>
      <c r="O528" s="48"/>
      <c r="P528" s="48"/>
      <c r="Q528" s="48"/>
      <c r="R528" s="48"/>
      <c r="S528" s="48"/>
      <c r="T528" s="48"/>
      <c r="U528" s="48"/>
      <c r="V528" s="48"/>
      <c r="W528" s="48"/>
      <c r="X528" s="48"/>
      <c r="Y528" s="48"/>
      <c r="Z528" s="48"/>
    </row>
    <row r="529" spans="1:26" ht="18" thickBot="1" x14ac:dyDescent="0.35">
      <c r="A529" s="48"/>
      <c r="B529" s="48"/>
      <c r="C529" s="48"/>
      <c r="D529" s="48"/>
      <c r="E529" s="48"/>
      <c r="F529" s="48"/>
      <c r="G529" s="51"/>
      <c r="H529" s="48"/>
      <c r="I529" s="48"/>
      <c r="J529" s="48"/>
      <c r="K529" s="48"/>
      <c r="L529" s="48"/>
      <c r="M529" s="48"/>
      <c r="N529" s="48"/>
      <c r="O529" s="48"/>
      <c r="P529" s="48"/>
      <c r="Q529" s="48"/>
      <c r="R529" s="48"/>
      <c r="S529" s="48"/>
      <c r="T529" s="48"/>
      <c r="U529" s="48"/>
      <c r="V529" s="48"/>
      <c r="W529" s="48"/>
      <c r="X529" s="48"/>
      <c r="Y529" s="48"/>
      <c r="Z529" s="48"/>
    </row>
    <row r="530" spans="1:26" ht="18" thickBot="1" x14ac:dyDescent="0.35">
      <c r="A530" s="48"/>
      <c r="B530" s="48"/>
      <c r="C530" s="48"/>
      <c r="D530" s="48"/>
      <c r="E530" s="48"/>
      <c r="F530" s="48"/>
      <c r="G530" s="51"/>
      <c r="H530" s="48"/>
      <c r="I530" s="48"/>
      <c r="J530" s="48"/>
      <c r="K530" s="48"/>
      <c r="L530" s="48"/>
      <c r="M530" s="48"/>
      <c r="N530" s="48"/>
      <c r="O530" s="48"/>
      <c r="P530" s="48"/>
      <c r="Q530" s="48"/>
      <c r="R530" s="48"/>
      <c r="S530" s="48"/>
      <c r="T530" s="48"/>
      <c r="U530" s="48"/>
      <c r="V530" s="48"/>
      <c r="W530" s="48"/>
      <c r="X530" s="48"/>
      <c r="Y530" s="48"/>
      <c r="Z530" s="48"/>
    </row>
    <row r="531" spans="1:26" ht="18" thickBot="1" x14ac:dyDescent="0.35">
      <c r="A531" s="48"/>
      <c r="B531" s="48"/>
      <c r="C531" s="48"/>
      <c r="D531" s="48"/>
      <c r="E531" s="48"/>
      <c r="F531" s="48"/>
      <c r="G531" s="51"/>
      <c r="H531" s="48"/>
      <c r="I531" s="48"/>
      <c r="J531" s="48"/>
      <c r="K531" s="48"/>
      <c r="L531" s="48"/>
      <c r="M531" s="48"/>
      <c r="N531" s="48"/>
      <c r="O531" s="48"/>
      <c r="P531" s="48"/>
      <c r="Q531" s="48"/>
      <c r="R531" s="48"/>
      <c r="S531" s="48"/>
      <c r="T531" s="48"/>
      <c r="U531" s="48"/>
      <c r="V531" s="48"/>
      <c r="W531" s="48"/>
      <c r="X531" s="48"/>
      <c r="Y531" s="48"/>
      <c r="Z531" s="48"/>
    </row>
    <row r="532" spans="1:26" ht="18" thickBot="1" x14ac:dyDescent="0.35">
      <c r="A532" s="48"/>
      <c r="B532" s="48"/>
      <c r="C532" s="48"/>
      <c r="D532" s="48"/>
      <c r="E532" s="48"/>
      <c r="F532" s="48"/>
      <c r="G532" s="51"/>
      <c r="H532" s="48"/>
      <c r="I532" s="48"/>
      <c r="J532" s="48"/>
      <c r="K532" s="48"/>
      <c r="L532" s="48"/>
      <c r="M532" s="48"/>
      <c r="N532" s="48"/>
      <c r="O532" s="48"/>
      <c r="P532" s="48"/>
      <c r="Q532" s="48"/>
      <c r="R532" s="48"/>
      <c r="S532" s="48"/>
      <c r="T532" s="48"/>
      <c r="U532" s="48"/>
      <c r="V532" s="48"/>
      <c r="W532" s="48"/>
      <c r="X532" s="48"/>
      <c r="Y532" s="48"/>
      <c r="Z532" s="48"/>
    </row>
    <row r="533" spans="1:26" ht="18" thickBot="1" x14ac:dyDescent="0.35">
      <c r="A533" s="48"/>
      <c r="B533" s="48"/>
      <c r="C533" s="48"/>
      <c r="D533" s="48"/>
      <c r="E533" s="48"/>
      <c r="F533" s="48"/>
      <c r="G533" s="51"/>
      <c r="H533" s="48"/>
      <c r="I533" s="48"/>
      <c r="J533" s="48"/>
      <c r="K533" s="48"/>
      <c r="L533" s="48"/>
      <c r="M533" s="48"/>
      <c r="N533" s="48"/>
      <c r="O533" s="48"/>
      <c r="P533" s="48"/>
      <c r="Q533" s="48"/>
      <c r="R533" s="48"/>
      <c r="S533" s="48"/>
      <c r="T533" s="48"/>
      <c r="U533" s="48"/>
      <c r="V533" s="48"/>
      <c r="W533" s="48"/>
      <c r="X533" s="48"/>
      <c r="Y533" s="48"/>
      <c r="Z533" s="48"/>
    </row>
    <row r="534" spans="1:26" ht="18" thickBot="1" x14ac:dyDescent="0.35">
      <c r="A534" s="48"/>
      <c r="B534" s="48"/>
      <c r="C534" s="48"/>
      <c r="D534" s="48"/>
      <c r="E534" s="48"/>
      <c r="F534" s="48"/>
      <c r="G534" s="51"/>
      <c r="H534" s="48"/>
      <c r="I534" s="48"/>
      <c r="J534" s="48"/>
      <c r="K534" s="48"/>
      <c r="L534" s="48"/>
      <c r="M534" s="48"/>
      <c r="N534" s="48"/>
      <c r="O534" s="48"/>
      <c r="P534" s="48"/>
      <c r="Q534" s="48"/>
      <c r="R534" s="48"/>
      <c r="S534" s="48"/>
      <c r="T534" s="48"/>
      <c r="U534" s="48"/>
      <c r="V534" s="48"/>
      <c r="W534" s="48"/>
      <c r="X534" s="48"/>
      <c r="Y534" s="48"/>
      <c r="Z534" s="48"/>
    </row>
    <row r="535" spans="1:26" ht="18" thickBot="1" x14ac:dyDescent="0.35">
      <c r="A535" s="48"/>
      <c r="B535" s="48"/>
      <c r="C535" s="48"/>
      <c r="D535" s="48"/>
      <c r="E535" s="48"/>
      <c r="F535" s="48"/>
      <c r="G535" s="51"/>
      <c r="H535" s="48"/>
      <c r="I535" s="48"/>
      <c r="J535" s="48"/>
      <c r="K535" s="48"/>
      <c r="L535" s="48"/>
      <c r="M535" s="48"/>
      <c r="N535" s="48"/>
      <c r="O535" s="48"/>
      <c r="P535" s="48"/>
      <c r="Q535" s="48"/>
      <c r="R535" s="48"/>
      <c r="S535" s="48"/>
      <c r="T535" s="48"/>
      <c r="U535" s="48"/>
      <c r="V535" s="48"/>
      <c r="W535" s="48"/>
      <c r="X535" s="48"/>
      <c r="Y535" s="48"/>
      <c r="Z535" s="48"/>
    </row>
    <row r="536" spans="1:26" ht="18" thickBot="1" x14ac:dyDescent="0.35">
      <c r="A536" s="48"/>
      <c r="B536" s="48"/>
      <c r="C536" s="48"/>
      <c r="D536" s="48"/>
      <c r="E536" s="48"/>
      <c r="F536" s="48"/>
      <c r="G536" s="51"/>
      <c r="H536" s="48"/>
      <c r="I536" s="48"/>
      <c r="J536" s="48"/>
      <c r="K536" s="48"/>
      <c r="L536" s="48"/>
      <c r="M536" s="48"/>
      <c r="N536" s="48"/>
      <c r="O536" s="48"/>
      <c r="P536" s="48"/>
      <c r="Q536" s="48"/>
      <c r="R536" s="48"/>
      <c r="S536" s="48"/>
      <c r="T536" s="48"/>
      <c r="U536" s="48"/>
      <c r="V536" s="48"/>
      <c r="W536" s="48"/>
      <c r="X536" s="48"/>
      <c r="Y536" s="48"/>
      <c r="Z536" s="48"/>
    </row>
    <row r="537" spans="1:26" ht="18" thickBot="1" x14ac:dyDescent="0.35">
      <c r="A537" s="48"/>
      <c r="B537" s="48"/>
      <c r="C537" s="48"/>
      <c r="D537" s="48"/>
      <c r="E537" s="48"/>
      <c r="F537" s="48"/>
      <c r="G537" s="51"/>
      <c r="H537" s="48"/>
      <c r="I537" s="48"/>
      <c r="J537" s="48"/>
      <c r="K537" s="48"/>
      <c r="L537" s="48"/>
      <c r="M537" s="48"/>
      <c r="N537" s="48"/>
      <c r="O537" s="48"/>
      <c r="P537" s="48"/>
      <c r="Q537" s="48"/>
      <c r="R537" s="48"/>
      <c r="S537" s="48"/>
      <c r="T537" s="48"/>
      <c r="U537" s="48"/>
      <c r="V537" s="48"/>
      <c r="W537" s="48"/>
      <c r="X537" s="48"/>
      <c r="Y537" s="48"/>
      <c r="Z537" s="48"/>
    </row>
    <row r="538" spans="1:26" ht="18" thickBot="1" x14ac:dyDescent="0.35">
      <c r="A538" s="48"/>
      <c r="B538" s="48"/>
      <c r="C538" s="48"/>
      <c r="D538" s="48"/>
      <c r="E538" s="48"/>
      <c r="F538" s="48"/>
      <c r="G538" s="51"/>
      <c r="H538" s="48"/>
      <c r="I538" s="48"/>
      <c r="J538" s="48"/>
      <c r="K538" s="48"/>
      <c r="L538" s="48"/>
      <c r="M538" s="48"/>
      <c r="N538" s="48"/>
      <c r="O538" s="48"/>
      <c r="P538" s="48"/>
      <c r="Q538" s="48"/>
      <c r="R538" s="48"/>
      <c r="S538" s="48"/>
      <c r="T538" s="48"/>
      <c r="U538" s="48"/>
      <c r="V538" s="48"/>
      <c r="W538" s="48"/>
      <c r="X538" s="48"/>
      <c r="Y538" s="48"/>
      <c r="Z538" s="48"/>
    </row>
    <row r="539" spans="1:26" ht="18" thickBot="1" x14ac:dyDescent="0.35">
      <c r="A539" s="48"/>
      <c r="B539" s="48"/>
      <c r="C539" s="48"/>
      <c r="D539" s="48"/>
      <c r="E539" s="48"/>
      <c r="F539" s="48"/>
      <c r="G539" s="51"/>
      <c r="H539" s="48"/>
      <c r="I539" s="48"/>
      <c r="J539" s="48"/>
      <c r="K539" s="48"/>
      <c r="L539" s="48"/>
      <c r="M539" s="48"/>
      <c r="N539" s="48"/>
      <c r="O539" s="48"/>
      <c r="P539" s="48"/>
      <c r="Q539" s="48"/>
      <c r="R539" s="48"/>
      <c r="S539" s="48"/>
      <c r="T539" s="48"/>
      <c r="U539" s="48"/>
      <c r="V539" s="48"/>
      <c r="W539" s="48"/>
      <c r="X539" s="48"/>
      <c r="Y539" s="48"/>
      <c r="Z539" s="48"/>
    </row>
    <row r="540" spans="1:26" ht="18" thickBot="1" x14ac:dyDescent="0.35">
      <c r="A540" s="48"/>
      <c r="B540" s="48"/>
      <c r="C540" s="48"/>
      <c r="D540" s="48"/>
      <c r="E540" s="48"/>
      <c r="F540" s="48"/>
      <c r="G540" s="51"/>
      <c r="H540" s="48"/>
      <c r="I540" s="48"/>
      <c r="J540" s="48"/>
      <c r="K540" s="48"/>
      <c r="L540" s="48"/>
      <c r="M540" s="48"/>
      <c r="N540" s="48"/>
      <c r="O540" s="48"/>
      <c r="P540" s="48"/>
      <c r="Q540" s="48"/>
      <c r="R540" s="48"/>
      <c r="S540" s="48"/>
      <c r="T540" s="48"/>
      <c r="U540" s="48"/>
      <c r="V540" s="48"/>
      <c r="W540" s="48"/>
      <c r="X540" s="48"/>
      <c r="Y540" s="48"/>
      <c r="Z540" s="48"/>
    </row>
    <row r="541" spans="1:26" ht="18" thickBot="1" x14ac:dyDescent="0.35">
      <c r="A541" s="48"/>
      <c r="B541" s="48"/>
      <c r="C541" s="48"/>
      <c r="D541" s="48"/>
      <c r="E541" s="48"/>
      <c r="F541" s="48"/>
      <c r="G541" s="51"/>
      <c r="H541" s="48"/>
      <c r="I541" s="48"/>
      <c r="J541" s="48"/>
      <c r="K541" s="48"/>
      <c r="L541" s="48"/>
      <c r="M541" s="48"/>
      <c r="N541" s="48"/>
      <c r="O541" s="48"/>
      <c r="P541" s="48"/>
      <c r="Q541" s="48"/>
      <c r="R541" s="48"/>
      <c r="S541" s="48"/>
      <c r="T541" s="48"/>
      <c r="U541" s="48"/>
      <c r="V541" s="48"/>
      <c r="W541" s="48"/>
      <c r="X541" s="48"/>
      <c r="Y541" s="48"/>
      <c r="Z541" s="48"/>
    </row>
    <row r="542" spans="1:26" ht="18" thickBot="1" x14ac:dyDescent="0.35">
      <c r="A542" s="48"/>
      <c r="B542" s="48"/>
      <c r="C542" s="48"/>
      <c r="D542" s="48"/>
      <c r="E542" s="48"/>
      <c r="F542" s="48"/>
      <c r="G542" s="51"/>
      <c r="H542" s="48"/>
      <c r="I542" s="48"/>
      <c r="J542" s="48"/>
      <c r="K542" s="48"/>
      <c r="L542" s="48"/>
      <c r="M542" s="48"/>
      <c r="N542" s="48"/>
      <c r="O542" s="48"/>
      <c r="P542" s="48"/>
      <c r="Q542" s="48"/>
      <c r="R542" s="48"/>
      <c r="S542" s="48"/>
      <c r="T542" s="48"/>
      <c r="U542" s="48"/>
      <c r="V542" s="48"/>
      <c r="W542" s="48"/>
      <c r="X542" s="48"/>
      <c r="Y542" s="48"/>
      <c r="Z542" s="48"/>
    </row>
    <row r="543" spans="1:26" ht="18" thickBot="1" x14ac:dyDescent="0.35">
      <c r="A543" s="48"/>
      <c r="B543" s="48"/>
      <c r="C543" s="48"/>
      <c r="D543" s="48"/>
      <c r="E543" s="48"/>
      <c r="F543" s="48"/>
      <c r="G543" s="51"/>
      <c r="H543" s="48"/>
      <c r="I543" s="48"/>
      <c r="J543" s="48"/>
      <c r="K543" s="48"/>
      <c r="L543" s="48"/>
      <c r="M543" s="48"/>
      <c r="N543" s="48"/>
      <c r="O543" s="48"/>
      <c r="P543" s="48"/>
      <c r="Q543" s="48"/>
      <c r="R543" s="48"/>
      <c r="S543" s="48"/>
      <c r="T543" s="48"/>
      <c r="U543" s="48"/>
      <c r="V543" s="48"/>
      <c r="W543" s="48"/>
      <c r="X543" s="48"/>
      <c r="Y543" s="48"/>
      <c r="Z543" s="48"/>
    </row>
    <row r="544" spans="1:26" ht="18" thickBot="1" x14ac:dyDescent="0.35">
      <c r="A544" s="48"/>
      <c r="B544" s="48"/>
      <c r="C544" s="48"/>
      <c r="D544" s="48"/>
      <c r="E544" s="48"/>
      <c r="F544" s="48"/>
      <c r="G544" s="51"/>
      <c r="H544" s="48"/>
      <c r="I544" s="48"/>
      <c r="J544" s="48"/>
      <c r="K544" s="48"/>
      <c r="L544" s="48"/>
      <c r="M544" s="48"/>
      <c r="N544" s="48"/>
      <c r="O544" s="48"/>
      <c r="P544" s="48"/>
      <c r="Q544" s="48"/>
      <c r="R544" s="48"/>
      <c r="S544" s="48"/>
      <c r="T544" s="48"/>
      <c r="U544" s="48"/>
      <c r="V544" s="48"/>
      <c r="W544" s="48"/>
      <c r="X544" s="48"/>
      <c r="Y544" s="48"/>
      <c r="Z544" s="48"/>
    </row>
    <row r="545" spans="1:26" ht="18" thickBot="1" x14ac:dyDescent="0.35">
      <c r="A545" s="48"/>
      <c r="B545" s="48"/>
      <c r="C545" s="48"/>
      <c r="D545" s="48"/>
      <c r="E545" s="48"/>
      <c r="F545" s="48"/>
      <c r="G545" s="51"/>
      <c r="H545" s="48"/>
      <c r="I545" s="48"/>
      <c r="J545" s="48"/>
      <c r="K545" s="48"/>
      <c r="L545" s="48"/>
      <c r="M545" s="48"/>
      <c r="N545" s="48"/>
      <c r="O545" s="48"/>
      <c r="P545" s="48"/>
      <c r="Q545" s="48"/>
      <c r="R545" s="48"/>
      <c r="S545" s="48"/>
      <c r="T545" s="48"/>
      <c r="U545" s="48"/>
      <c r="V545" s="48"/>
      <c r="W545" s="48"/>
      <c r="X545" s="48"/>
      <c r="Y545" s="48"/>
      <c r="Z545" s="48"/>
    </row>
    <row r="546" spans="1:26" ht="18" thickBot="1" x14ac:dyDescent="0.35">
      <c r="A546" s="48"/>
      <c r="B546" s="48"/>
      <c r="C546" s="48"/>
      <c r="D546" s="48"/>
      <c r="E546" s="48"/>
      <c r="F546" s="48"/>
      <c r="G546" s="51"/>
      <c r="H546" s="48"/>
      <c r="I546" s="48"/>
      <c r="J546" s="48"/>
      <c r="K546" s="48"/>
      <c r="L546" s="48"/>
      <c r="M546" s="48"/>
      <c r="N546" s="48"/>
      <c r="O546" s="48"/>
      <c r="P546" s="48"/>
      <c r="Q546" s="48"/>
      <c r="R546" s="48"/>
      <c r="S546" s="48"/>
      <c r="T546" s="48"/>
      <c r="U546" s="48"/>
      <c r="V546" s="48"/>
      <c r="W546" s="48"/>
      <c r="X546" s="48"/>
      <c r="Y546" s="48"/>
      <c r="Z546" s="48"/>
    </row>
    <row r="547" spans="1:26" ht="18" thickBot="1" x14ac:dyDescent="0.35">
      <c r="A547" s="48"/>
      <c r="B547" s="48"/>
      <c r="C547" s="48"/>
      <c r="D547" s="48"/>
      <c r="E547" s="48"/>
      <c r="F547" s="48"/>
      <c r="G547" s="51"/>
      <c r="H547" s="48"/>
      <c r="I547" s="48"/>
      <c r="J547" s="48"/>
      <c r="K547" s="48"/>
      <c r="L547" s="48"/>
      <c r="M547" s="48"/>
      <c r="N547" s="48"/>
      <c r="O547" s="48"/>
      <c r="P547" s="48"/>
      <c r="Q547" s="48"/>
      <c r="R547" s="48"/>
      <c r="S547" s="48"/>
      <c r="T547" s="48"/>
      <c r="U547" s="48"/>
      <c r="V547" s="48"/>
      <c r="W547" s="48"/>
      <c r="X547" s="48"/>
      <c r="Y547" s="48"/>
      <c r="Z547" s="48"/>
    </row>
    <row r="548" spans="1:26" ht="18" thickBot="1" x14ac:dyDescent="0.35">
      <c r="A548" s="48"/>
      <c r="B548" s="48"/>
      <c r="C548" s="48"/>
      <c r="D548" s="48"/>
      <c r="E548" s="48"/>
      <c r="F548" s="48"/>
      <c r="G548" s="51"/>
      <c r="H548" s="48"/>
      <c r="I548" s="48"/>
      <c r="J548" s="48"/>
      <c r="K548" s="48"/>
      <c r="L548" s="48"/>
      <c r="M548" s="48"/>
      <c r="N548" s="48"/>
      <c r="O548" s="48"/>
      <c r="P548" s="48"/>
      <c r="Q548" s="48"/>
      <c r="R548" s="48"/>
      <c r="S548" s="48"/>
      <c r="T548" s="48"/>
      <c r="U548" s="48"/>
      <c r="V548" s="48"/>
      <c r="W548" s="48"/>
      <c r="X548" s="48"/>
      <c r="Y548" s="48"/>
      <c r="Z548" s="48"/>
    </row>
    <row r="549" spans="1:26" ht="18" thickBot="1" x14ac:dyDescent="0.35">
      <c r="A549" s="48"/>
      <c r="B549" s="48"/>
      <c r="C549" s="48"/>
      <c r="D549" s="48"/>
      <c r="E549" s="48"/>
      <c r="F549" s="48"/>
      <c r="G549" s="51"/>
      <c r="H549" s="48"/>
      <c r="I549" s="48"/>
      <c r="J549" s="48"/>
      <c r="K549" s="48"/>
      <c r="L549" s="48"/>
      <c r="M549" s="48"/>
      <c r="N549" s="48"/>
      <c r="O549" s="48"/>
      <c r="P549" s="48"/>
      <c r="Q549" s="48"/>
      <c r="R549" s="48"/>
      <c r="S549" s="48"/>
      <c r="T549" s="48"/>
      <c r="U549" s="48"/>
      <c r="V549" s="48"/>
      <c r="W549" s="48"/>
      <c r="X549" s="48"/>
      <c r="Y549" s="48"/>
      <c r="Z549" s="48"/>
    </row>
    <row r="550" spans="1:26" ht="18" thickBot="1" x14ac:dyDescent="0.35">
      <c r="A550" s="48"/>
      <c r="B550" s="48"/>
      <c r="C550" s="48"/>
      <c r="D550" s="48"/>
      <c r="E550" s="48"/>
      <c r="F550" s="48"/>
      <c r="G550" s="51"/>
      <c r="H550" s="48"/>
      <c r="I550" s="48"/>
      <c r="J550" s="48"/>
      <c r="K550" s="48"/>
      <c r="L550" s="48"/>
      <c r="M550" s="48"/>
      <c r="N550" s="48"/>
      <c r="O550" s="48"/>
      <c r="P550" s="48"/>
      <c r="Q550" s="48"/>
      <c r="R550" s="48"/>
      <c r="S550" s="48"/>
      <c r="T550" s="48"/>
      <c r="U550" s="48"/>
      <c r="V550" s="48"/>
      <c r="W550" s="48"/>
      <c r="X550" s="48"/>
      <c r="Y550" s="48"/>
      <c r="Z550" s="48"/>
    </row>
    <row r="551" spans="1:26" ht="18" thickBot="1" x14ac:dyDescent="0.35">
      <c r="A551" s="48"/>
      <c r="B551" s="48"/>
      <c r="C551" s="48"/>
      <c r="D551" s="48"/>
      <c r="E551" s="48"/>
      <c r="F551" s="48"/>
      <c r="G551" s="51"/>
      <c r="H551" s="48"/>
      <c r="I551" s="48"/>
      <c r="J551" s="48"/>
      <c r="K551" s="48"/>
      <c r="L551" s="48"/>
      <c r="M551" s="48"/>
      <c r="N551" s="48"/>
      <c r="O551" s="48"/>
      <c r="P551" s="48"/>
      <c r="Q551" s="48"/>
      <c r="R551" s="48"/>
      <c r="S551" s="48"/>
      <c r="T551" s="48"/>
      <c r="U551" s="48"/>
      <c r="V551" s="48"/>
      <c r="W551" s="48"/>
      <c r="X551" s="48"/>
      <c r="Y551" s="48"/>
      <c r="Z551" s="48"/>
    </row>
    <row r="552" spans="1:26" ht="18" thickBot="1" x14ac:dyDescent="0.35">
      <c r="A552" s="48"/>
      <c r="B552" s="48"/>
      <c r="C552" s="48"/>
      <c r="D552" s="48"/>
      <c r="E552" s="48"/>
      <c r="F552" s="48"/>
      <c r="G552" s="51"/>
      <c r="H552" s="48"/>
      <c r="I552" s="48"/>
      <c r="J552" s="48"/>
      <c r="K552" s="48"/>
      <c r="L552" s="48"/>
      <c r="M552" s="48"/>
      <c r="N552" s="48"/>
      <c r="O552" s="48"/>
      <c r="P552" s="48"/>
      <c r="Q552" s="48"/>
      <c r="R552" s="48"/>
      <c r="S552" s="48"/>
      <c r="T552" s="48"/>
      <c r="U552" s="48"/>
      <c r="V552" s="48"/>
      <c r="W552" s="48"/>
      <c r="X552" s="48"/>
      <c r="Y552" s="48"/>
      <c r="Z552" s="48"/>
    </row>
    <row r="553" spans="1:26" ht="18" thickBot="1" x14ac:dyDescent="0.35">
      <c r="A553" s="48"/>
      <c r="B553" s="48"/>
      <c r="C553" s="48"/>
      <c r="D553" s="48"/>
      <c r="E553" s="48"/>
      <c r="F553" s="48"/>
      <c r="G553" s="51"/>
      <c r="H553" s="48"/>
      <c r="I553" s="48"/>
      <c r="J553" s="48"/>
      <c r="K553" s="48"/>
      <c r="L553" s="48"/>
      <c r="M553" s="48"/>
      <c r="N553" s="48"/>
      <c r="O553" s="48"/>
      <c r="P553" s="48"/>
      <c r="Q553" s="48"/>
      <c r="R553" s="48"/>
      <c r="S553" s="48"/>
      <c r="T553" s="48"/>
      <c r="U553" s="48"/>
      <c r="V553" s="48"/>
      <c r="W553" s="48"/>
      <c r="X553" s="48"/>
      <c r="Y553" s="48"/>
      <c r="Z553" s="48"/>
    </row>
    <row r="554" spans="1:26" ht="18" thickBot="1" x14ac:dyDescent="0.35">
      <c r="A554" s="48"/>
      <c r="B554" s="48"/>
      <c r="C554" s="48"/>
      <c r="D554" s="48"/>
      <c r="E554" s="48"/>
      <c r="F554" s="48"/>
      <c r="G554" s="51"/>
      <c r="H554" s="48"/>
      <c r="I554" s="48"/>
      <c r="J554" s="48"/>
      <c r="K554" s="48"/>
      <c r="L554" s="48"/>
      <c r="M554" s="48"/>
      <c r="N554" s="48"/>
      <c r="O554" s="48"/>
      <c r="P554" s="48"/>
      <c r="Q554" s="48"/>
      <c r="R554" s="48"/>
      <c r="S554" s="48"/>
      <c r="T554" s="48"/>
      <c r="U554" s="48"/>
      <c r="V554" s="48"/>
      <c r="W554" s="48"/>
      <c r="X554" s="48"/>
      <c r="Y554" s="48"/>
      <c r="Z554" s="48"/>
    </row>
    <row r="555" spans="1:26" ht="18" thickBot="1" x14ac:dyDescent="0.35">
      <c r="A555" s="48"/>
      <c r="B555" s="48"/>
      <c r="C555" s="48"/>
      <c r="D555" s="48"/>
      <c r="E555" s="48"/>
      <c r="F555" s="48"/>
      <c r="G555" s="51"/>
      <c r="H555" s="48"/>
      <c r="I555" s="48"/>
      <c r="J555" s="48"/>
      <c r="K555" s="48"/>
      <c r="L555" s="48"/>
      <c r="M555" s="48"/>
      <c r="N555" s="48"/>
      <c r="O555" s="48"/>
      <c r="P555" s="48"/>
      <c r="Q555" s="48"/>
      <c r="R555" s="48"/>
      <c r="S555" s="48"/>
      <c r="T555" s="48"/>
      <c r="U555" s="48"/>
      <c r="V555" s="48"/>
      <c r="W555" s="48"/>
      <c r="X555" s="48"/>
      <c r="Y555" s="48"/>
      <c r="Z555" s="48"/>
    </row>
    <row r="556" spans="1:26" ht="18" thickBot="1" x14ac:dyDescent="0.35">
      <c r="A556" s="48"/>
      <c r="B556" s="48"/>
      <c r="C556" s="48"/>
      <c r="D556" s="48"/>
      <c r="E556" s="48"/>
      <c r="F556" s="48"/>
      <c r="G556" s="51"/>
      <c r="H556" s="48"/>
      <c r="I556" s="48"/>
      <c r="J556" s="48"/>
      <c r="K556" s="48"/>
      <c r="L556" s="48"/>
      <c r="M556" s="48"/>
      <c r="N556" s="48"/>
      <c r="O556" s="48"/>
      <c r="P556" s="48"/>
      <c r="Q556" s="48"/>
      <c r="R556" s="48"/>
      <c r="S556" s="48"/>
      <c r="T556" s="48"/>
      <c r="U556" s="48"/>
      <c r="V556" s="48"/>
      <c r="W556" s="48"/>
      <c r="X556" s="48"/>
      <c r="Y556" s="48"/>
      <c r="Z556" s="48"/>
    </row>
    <row r="557" spans="1:26" ht="18" thickBot="1" x14ac:dyDescent="0.35">
      <c r="A557" s="48"/>
      <c r="B557" s="48"/>
      <c r="C557" s="48"/>
      <c r="D557" s="48"/>
      <c r="E557" s="48"/>
      <c r="F557" s="48"/>
      <c r="G557" s="51"/>
      <c r="H557" s="48"/>
      <c r="I557" s="48"/>
      <c r="J557" s="48"/>
      <c r="K557" s="48"/>
      <c r="L557" s="48"/>
      <c r="M557" s="48"/>
      <c r="N557" s="48"/>
      <c r="O557" s="48"/>
      <c r="P557" s="48"/>
      <c r="Q557" s="48"/>
      <c r="R557" s="48"/>
      <c r="S557" s="48"/>
      <c r="T557" s="48"/>
      <c r="U557" s="48"/>
      <c r="V557" s="48"/>
      <c r="W557" s="48"/>
      <c r="X557" s="48"/>
      <c r="Y557" s="48"/>
      <c r="Z557" s="48"/>
    </row>
    <row r="558" spans="1:26" ht="18" thickBot="1" x14ac:dyDescent="0.35">
      <c r="A558" s="48"/>
      <c r="B558" s="48"/>
      <c r="C558" s="48"/>
      <c r="D558" s="48"/>
      <c r="E558" s="48"/>
      <c r="F558" s="48"/>
      <c r="G558" s="51"/>
      <c r="H558" s="48"/>
      <c r="I558" s="48"/>
      <c r="J558" s="48"/>
      <c r="K558" s="48"/>
      <c r="L558" s="48"/>
      <c r="M558" s="48"/>
      <c r="N558" s="48"/>
      <c r="O558" s="48"/>
      <c r="P558" s="48"/>
      <c r="Q558" s="48"/>
      <c r="R558" s="48"/>
      <c r="S558" s="48"/>
      <c r="T558" s="48"/>
      <c r="U558" s="48"/>
      <c r="V558" s="48"/>
      <c r="W558" s="48"/>
      <c r="X558" s="48"/>
      <c r="Y558" s="48"/>
      <c r="Z558" s="48"/>
    </row>
    <row r="559" spans="1:26" ht="18" thickBot="1" x14ac:dyDescent="0.35">
      <c r="A559" s="48"/>
      <c r="B559" s="48"/>
      <c r="C559" s="48"/>
      <c r="D559" s="48"/>
      <c r="E559" s="48"/>
      <c r="F559" s="48"/>
      <c r="G559" s="51"/>
      <c r="H559" s="48"/>
      <c r="I559" s="48"/>
      <c r="J559" s="48"/>
      <c r="K559" s="48"/>
      <c r="L559" s="48"/>
      <c r="M559" s="48"/>
      <c r="N559" s="48"/>
      <c r="O559" s="48"/>
      <c r="P559" s="48"/>
      <c r="Q559" s="48"/>
      <c r="R559" s="48"/>
      <c r="S559" s="48"/>
      <c r="T559" s="48"/>
      <c r="U559" s="48"/>
      <c r="V559" s="48"/>
      <c r="W559" s="48"/>
      <c r="X559" s="48"/>
      <c r="Y559" s="48"/>
      <c r="Z559" s="48"/>
    </row>
    <row r="560" spans="1:26" ht="18" thickBot="1" x14ac:dyDescent="0.35">
      <c r="A560" s="48"/>
      <c r="B560" s="48"/>
      <c r="C560" s="48"/>
      <c r="D560" s="48"/>
      <c r="E560" s="48"/>
      <c r="F560" s="48"/>
      <c r="G560" s="51"/>
      <c r="H560" s="48"/>
      <c r="I560" s="48"/>
      <c r="J560" s="48"/>
      <c r="K560" s="48"/>
      <c r="L560" s="48"/>
      <c r="M560" s="48"/>
      <c r="N560" s="48"/>
      <c r="O560" s="48"/>
      <c r="P560" s="48"/>
      <c r="Q560" s="48"/>
      <c r="R560" s="48"/>
      <c r="S560" s="48"/>
      <c r="T560" s="48"/>
      <c r="U560" s="48"/>
      <c r="V560" s="48"/>
      <c r="W560" s="48"/>
      <c r="X560" s="48"/>
      <c r="Y560" s="48"/>
      <c r="Z560" s="48"/>
    </row>
    <row r="561" spans="1:26" ht="18" thickBot="1" x14ac:dyDescent="0.35">
      <c r="A561" s="48"/>
      <c r="B561" s="48"/>
      <c r="C561" s="48"/>
      <c r="D561" s="48"/>
      <c r="E561" s="48"/>
      <c r="F561" s="48"/>
      <c r="G561" s="51"/>
      <c r="H561" s="48"/>
      <c r="I561" s="48"/>
      <c r="J561" s="48"/>
      <c r="K561" s="48"/>
      <c r="L561" s="48"/>
      <c r="M561" s="48"/>
      <c r="N561" s="48"/>
      <c r="O561" s="48"/>
      <c r="P561" s="48"/>
      <c r="Q561" s="48"/>
      <c r="R561" s="48"/>
      <c r="S561" s="48"/>
      <c r="T561" s="48"/>
      <c r="U561" s="48"/>
      <c r="V561" s="48"/>
      <c r="W561" s="48"/>
      <c r="X561" s="48"/>
      <c r="Y561" s="48"/>
      <c r="Z561" s="48"/>
    </row>
    <row r="562" spans="1:26" ht="18" thickBot="1" x14ac:dyDescent="0.35">
      <c r="A562" s="48"/>
      <c r="B562" s="48"/>
      <c r="C562" s="48"/>
      <c r="D562" s="48"/>
      <c r="E562" s="48"/>
      <c r="F562" s="48"/>
      <c r="G562" s="51"/>
      <c r="H562" s="48"/>
      <c r="I562" s="48"/>
      <c r="J562" s="48"/>
      <c r="K562" s="48"/>
      <c r="L562" s="48"/>
      <c r="M562" s="48"/>
      <c r="N562" s="48"/>
      <c r="O562" s="48"/>
      <c r="P562" s="48"/>
      <c r="Q562" s="48"/>
      <c r="R562" s="48"/>
      <c r="S562" s="48"/>
      <c r="T562" s="48"/>
      <c r="U562" s="48"/>
      <c r="V562" s="48"/>
      <c r="W562" s="48"/>
      <c r="X562" s="48"/>
      <c r="Y562" s="48"/>
      <c r="Z562" s="48"/>
    </row>
    <row r="563" spans="1:26" ht="18" thickBot="1" x14ac:dyDescent="0.35">
      <c r="A563" s="48"/>
      <c r="B563" s="48"/>
      <c r="C563" s="48"/>
      <c r="D563" s="48"/>
      <c r="E563" s="48"/>
      <c r="F563" s="48"/>
      <c r="G563" s="51"/>
      <c r="H563" s="48"/>
      <c r="I563" s="48"/>
      <c r="J563" s="48"/>
      <c r="K563" s="48"/>
      <c r="L563" s="48"/>
      <c r="M563" s="48"/>
      <c r="N563" s="48"/>
      <c r="O563" s="48"/>
      <c r="P563" s="48"/>
      <c r="Q563" s="48"/>
      <c r="R563" s="48"/>
      <c r="S563" s="48"/>
      <c r="T563" s="48"/>
      <c r="U563" s="48"/>
      <c r="V563" s="48"/>
      <c r="W563" s="48"/>
      <c r="X563" s="48"/>
      <c r="Y563" s="48"/>
      <c r="Z563" s="48"/>
    </row>
    <row r="564" spans="1:26" ht="18" thickBot="1" x14ac:dyDescent="0.35">
      <c r="A564" s="48"/>
      <c r="B564" s="48"/>
      <c r="C564" s="48"/>
      <c r="D564" s="48"/>
      <c r="E564" s="48"/>
      <c r="F564" s="48"/>
      <c r="G564" s="51"/>
      <c r="H564" s="48"/>
      <c r="I564" s="48"/>
      <c r="J564" s="48"/>
      <c r="K564" s="48"/>
      <c r="L564" s="48"/>
      <c r="M564" s="48"/>
      <c r="N564" s="48"/>
      <c r="O564" s="48"/>
      <c r="P564" s="48"/>
      <c r="Q564" s="48"/>
      <c r="R564" s="48"/>
      <c r="S564" s="48"/>
      <c r="T564" s="48"/>
      <c r="U564" s="48"/>
      <c r="V564" s="48"/>
      <c r="W564" s="48"/>
      <c r="X564" s="48"/>
      <c r="Y564" s="48"/>
      <c r="Z564" s="48"/>
    </row>
    <row r="565" spans="1:26" ht="18" thickBot="1" x14ac:dyDescent="0.35">
      <c r="A565" s="48"/>
      <c r="B565" s="48"/>
      <c r="C565" s="48"/>
      <c r="D565" s="48"/>
      <c r="E565" s="48"/>
      <c r="F565" s="48"/>
      <c r="G565" s="51"/>
      <c r="H565" s="48"/>
      <c r="I565" s="48"/>
      <c r="J565" s="48"/>
      <c r="K565" s="48"/>
      <c r="L565" s="48"/>
      <c r="M565" s="48"/>
      <c r="N565" s="48"/>
      <c r="O565" s="48"/>
      <c r="P565" s="48"/>
      <c r="Q565" s="48"/>
      <c r="R565" s="48"/>
      <c r="S565" s="48"/>
      <c r="T565" s="48"/>
      <c r="U565" s="48"/>
      <c r="V565" s="48"/>
      <c r="W565" s="48"/>
      <c r="X565" s="48"/>
      <c r="Y565" s="48"/>
      <c r="Z565" s="48"/>
    </row>
    <row r="566" spans="1:26" ht="18" thickBot="1" x14ac:dyDescent="0.35">
      <c r="A566" s="48"/>
      <c r="B566" s="48"/>
      <c r="C566" s="48"/>
      <c r="D566" s="48"/>
      <c r="E566" s="48"/>
      <c r="F566" s="48"/>
      <c r="G566" s="51"/>
      <c r="H566" s="48"/>
      <c r="I566" s="48"/>
      <c r="J566" s="48"/>
      <c r="K566" s="48"/>
      <c r="L566" s="48"/>
      <c r="M566" s="48"/>
      <c r="N566" s="48"/>
      <c r="O566" s="48"/>
      <c r="P566" s="48"/>
      <c r="Q566" s="48"/>
      <c r="R566" s="48"/>
      <c r="S566" s="48"/>
      <c r="T566" s="48"/>
      <c r="U566" s="48"/>
      <c r="V566" s="48"/>
      <c r="W566" s="48"/>
      <c r="X566" s="48"/>
      <c r="Y566" s="48"/>
      <c r="Z566" s="48"/>
    </row>
    <row r="567" spans="1:26" ht="18" thickBot="1" x14ac:dyDescent="0.35">
      <c r="A567" s="48"/>
      <c r="B567" s="48"/>
      <c r="C567" s="48"/>
      <c r="D567" s="48"/>
      <c r="E567" s="48"/>
      <c r="F567" s="48"/>
      <c r="G567" s="51"/>
      <c r="H567" s="48"/>
      <c r="I567" s="48"/>
      <c r="J567" s="48"/>
      <c r="K567" s="48"/>
      <c r="L567" s="48"/>
      <c r="M567" s="48"/>
      <c r="N567" s="48"/>
      <c r="O567" s="48"/>
      <c r="P567" s="48"/>
      <c r="Q567" s="48"/>
      <c r="R567" s="48"/>
      <c r="S567" s="48"/>
      <c r="T567" s="48"/>
      <c r="U567" s="48"/>
      <c r="V567" s="48"/>
      <c r="W567" s="48"/>
      <c r="X567" s="48"/>
      <c r="Y567" s="48"/>
      <c r="Z567" s="48"/>
    </row>
    <row r="568" spans="1:26" ht="18" thickBot="1" x14ac:dyDescent="0.35">
      <c r="A568" s="48"/>
      <c r="B568" s="48"/>
      <c r="C568" s="48"/>
      <c r="D568" s="48"/>
      <c r="E568" s="48"/>
      <c r="F568" s="48"/>
      <c r="G568" s="51"/>
      <c r="H568" s="48"/>
      <c r="I568" s="48"/>
      <c r="J568" s="48"/>
      <c r="K568" s="48"/>
      <c r="L568" s="48"/>
      <c r="M568" s="48"/>
      <c r="N568" s="48"/>
      <c r="O568" s="48"/>
      <c r="P568" s="48"/>
      <c r="Q568" s="48"/>
      <c r="R568" s="48"/>
      <c r="S568" s="48"/>
      <c r="T568" s="48"/>
      <c r="U568" s="48"/>
      <c r="V568" s="48"/>
      <c r="W568" s="48"/>
      <c r="X568" s="48"/>
      <c r="Y568" s="48"/>
      <c r="Z568" s="48"/>
    </row>
    <row r="569" spans="1:26" ht="18" thickBot="1" x14ac:dyDescent="0.35">
      <c r="A569" s="48"/>
      <c r="B569" s="48"/>
      <c r="C569" s="48"/>
      <c r="D569" s="48"/>
      <c r="E569" s="48"/>
      <c r="F569" s="48"/>
      <c r="G569" s="51"/>
      <c r="H569" s="48"/>
      <c r="I569" s="48"/>
      <c r="J569" s="48"/>
      <c r="K569" s="48"/>
      <c r="L569" s="48"/>
      <c r="M569" s="48"/>
      <c r="N569" s="48"/>
      <c r="O569" s="48"/>
      <c r="P569" s="48"/>
      <c r="Q569" s="48"/>
      <c r="R569" s="48"/>
      <c r="S569" s="48"/>
      <c r="T569" s="48"/>
      <c r="U569" s="48"/>
      <c r="V569" s="48"/>
      <c r="W569" s="48"/>
      <c r="X569" s="48"/>
      <c r="Y569" s="48"/>
      <c r="Z569" s="48"/>
    </row>
    <row r="570" spans="1:26" ht="18" thickBot="1" x14ac:dyDescent="0.35">
      <c r="A570" s="48"/>
      <c r="B570" s="48"/>
      <c r="C570" s="48"/>
      <c r="D570" s="48"/>
      <c r="E570" s="48"/>
      <c r="F570" s="48"/>
      <c r="G570" s="51"/>
      <c r="H570" s="48"/>
      <c r="I570" s="48"/>
      <c r="J570" s="48"/>
      <c r="K570" s="48"/>
      <c r="L570" s="48"/>
      <c r="M570" s="48"/>
      <c r="N570" s="48"/>
      <c r="O570" s="48"/>
      <c r="P570" s="48"/>
      <c r="Q570" s="48"/>
      <c r="R570" s="48"/>
      <c r="S570" s="48"/>
      <c r="T570" s="48"/>
      <c r="U570" s="48"/>
      <c r="V570" s="48"/>
      <c r="W570" s="48"/>
      <c r="X570" s="48"/>
      <c r="Y570" s="48"/>
      <c r="Z570" s="48"/>
    </row>
    <row r="571" spans="1:26" ht="18" thickBot="1" x14ac:dyDescent="0.35">
      <c r="A571" s="48"/>
      <c r="B571" s="48"/>
      <c r="C571" s="48"/>
      <c r="D571" s="48"/>
      <c r="E571" s="48"/>
      <c r="F571" s="48"/>
      <c r="G571" s="51"/>
      <c r="H571" s="48"/>
      <c r="I571" s="48"/>
      <c r="J571" s="48"/>
      <c r="K571" s="48"/>
      <c r="L571" s="48"/>
      <c r="M571" s="48"/>
      <c r="N571" s="48"/>
      <c r="O571" s="48"/>
      <c r="P571" s="48"/>
      <c r="Q571" s="48"/>
      <c r="R571" s="48"/>
      <c r="S571" s="48"/>
      <c r="T571" s="48"/>
      <c r="U571" s="48"/>
      <c r="V571" s="48"/>
      <c r="W571" s="48"/>
      <c r="X571" s="48"/>
      <c r="Y571" s="48"/>
      <c r="Z571" s="48"/>
    </row>
    <row r="572" spans="1:26" ht="18" thickBot="1" x14ac:dyDescent="0.35">
      <c r="A572" s="48"/>
      <c r="B572" s="48"/>
      <c r="C572" s="48"/>
      <c r="D572" s="48"/>
      <c r="E572" s="48"/>
      <c r="F572" s="48"/>
      <c r="G572" s="51"/>
      <c r="H572" s="48"/>
      <c r="I572" s="48"/>
      <c r="J572" s="48"/>
      <c r="K572" s="48"/>
      <c r="L572" s="48"/>
      <c r="M572" s="48"/>
      <c r="N572" s="48"/>
      <c r="O572" s="48"/>
      <c r="P572" s="48"/>
      <c r="Q572" s="48"/>
      <c r="R572" s="48"/>
      <c r="S572" s="48"/>
      <c r="T572" s="48"/>
      <c r="U572" s="48"/>
      <c r="V572" s="48"/>
      <c r="W572" s="48"/>
      <c r="X572" s="48"/>
      <c r="Y572" s="48"/>
      <c r="Z572" s="48"/>
    </row>
    <row r="573" spans="1:26" ht="18" thickBot="1" x14ac:dyDescent="0.35">
      <c r="A573" s="48"/>
      <c r="B573" s="48"/>
      <c r="C573" s="48"/>
      <c r="D573" s="48"/>
      <c r="E573" s="48"/>
      <c r="F573" s="48"/>
      <c r="G573" s="51"/>
      <c r="H573" s="48"/>
      <c r="I573" s="48"/>
      <c r="J573" s="48"/>
      <c r="K573" s="48"/>
      <c r="L573" s="48"/>
      <c r="M573" s="48"/>
      <c r="N573" s="48"/>
      <c r="O573" s="48"/>
      <c r="P573" s="48"/>
      <c r="Q573" s="48"/>
      <c r="R573" s="48"/>
      <c r="S573" s="48"/>
      <c r="T573" s="48"/>
      <c r="U573" s="48"/>
      <c r="V573" s="48"/>
      <c r="W573" s="48"/>
      <c r="X573" s="48"/>
      <c r="Y573" s="48"/>
      <c r="Z573" s="48"/>
    </row>
    <row r="574" spans="1:26" ht="18" thickBot="1" x14ac:dyDescent="0.35">
      <c r="A574" s="48"/>
      <c r="B574" s="48"/>
      <c r="C574" s="48"/>
      <c r="D574" s="48"/>
      <c r="E574" s="48"/>
      <c r="F574" s="48"/>
      <c r="G574" s="51"/>
      <c r="H574" s="48"/>
      <c r="I574" s="48"/>
      <c r="J574" s="48"/>
      <c r="K574" s="48"/>
      <c r="L574" s="48"/>
      <c r="M574" s="48"/>
      <c r="N574" s="48"/>
      <c r="O574" s="48"/>
      <c r="P574" s="48"/>
      <c r="Q574" s="48"/>
      <c r="R574" s="48"/>
      <c r="S574" s="48"/>
      <c r="T574" s="48"/>
      <c r="U574" s="48"/>
      <c r="V574" s="48"/>
      <c r="W574" s="48"/>
      <c r="X574" s="48"/>
      <c r="Y574" s="48"/>
      <c r="Z574" s="48"/>
    </row>
    <row r="575" spans="1:26" ht="18" thickBot="1" x14ac:dyDescent="0.35">
      <c r="A575" s="48"/>
      <c r="B575" s="48"/>
      <c r="C575" s="48"/>
      <c r="D575" s="48"/>
      <c r="E575" s="48"/>
      <c r="F575" s="48"/>
      <c r="G575" s="51"/>
      <c r="H575" s="48"/>
      <c r="I575" s="48"/>
      <c r="J575" s="48"/>
      <c r="K575" s="48"/>
      <c r="L575" s="48"/>
      <c r="M575" s="48"/>
      <c r="N575" s="48"/>
      <c r="O575" s="48"/>
      <c r="P575" s="48"/>
      <c r="Q575" s="48"/>
      <c r="R575" s="48"/>
      <c r="S575" s="48"/>
      <c r="T575" s="48"/>
      <c r="U575" s="48"/>
      <c r="V575" s="48"/>
      <c r="W575" s="48"/>
      <c r="X575" s="48"/>
      <c r="Y575" s="48"/>
      <c r="Z575" s="48"/>
    </row>
    <row r="576" spans="1:26" ht="18" thickBot="1" x14ac:dyDescent="0.35">
      <c r="A576" s="48"/>
      <c r="B576" s="48"/>
      <c r="C576" s="48"/>
      <c r="D576" s="48"/>
      <c r="E576" s="48"/>
      <c r="F576" s="48"/>
      <c r="G576" s="51"/>
      <c r="H576" s="48"/>
      <c r="I576" s="48"/>
      <c r="J576" s="48"/>
      <c r="K576" s="48"/>
      <c r="L576" s="48"/>
      <c r="M576" s="48"/>
      <c r="N576" s="48"/>
      <c r="O576" s="48"/>
      <c r="P576" s="48"/>
      <c r="Q576" s="48"/>
      <c r="R576" s="48"/>
      <c r="S576" s="48"/>
      <c r="T576" s="48"/>
      <c r="U576" s="48"/>
      <c r="V576" s="48"/>
      <c r="W576" s="48"/>
      <c r="X576" s="48"/>
      <c r="Y576" s="48"/>
      <c r="Z576" s="48"/>
    </row>
    <row r="577" spans="1:26" ht="18" thickBot="1" x14ac:dyDescent="0.35">
      <c r="A577" s="48"/>
      <c r="B577" s="48"/>
      <c r="C577" s="48"/>
      <c r="D577" s="48"/>
      <c r="E577" s="48"/>
      <c r="F577" s="48"/>
      <c r="G577" s="51"/>
      <c r="H577" s="48"/>
      <c r="I577" s="48"/>
      <c r="J577" s="48"/>
      <c r="K577" s="48"/>
      <c r="L577" s="48"/>
      <c r="M577" s="48"/>
      <c r="N577" s="48"/>
      <c r="O577" s="48"/>
      <c r="P577" s="48"/>
      <c r="Q577" s="48"/>
      <c r="R577" s="48"/>
      <c r="S577" s="48"/>
      <c r="T577" s="48"/>
      <c r="U577" s="48"/>
      <c r="V577" s="48"/>
      <c r="W577" s="48"/>
      <c r="X577" s="48"/>
      <c r="Y577" s="48"/>
      <c r="Z577" s="48"/>
    </row>
    <row r="578" spans="1:26" ht="18" thickBot="1" x14ac:dyDescent="0.35">
      <c r="A578" s="48"/>
      <c r="B578" s="48"/>
      <c r="C578" s="48"/>
      <c r="D578" s="48"/>
      <c r="E578" s="48"/>
      <c r="F578" s="48"/>
      <c r="G578" s="51"/>
      <c r="H578" s="48"/>
      <c r="I578" s="48"/>
      <c r="J578" s="48"/>
      <c r="K578" s="48"/>
      <c r="L578" s="48"/>
      <c r="M578" s="48"/>
      <c r="N578" s="48"/>
      <c r="O578" s="48"/>
      <c r="P578" s="48"/>
      <c r="Q578" s="48"/>
      <c r="R578" s="48"/>
      <c r="S578" s="48"/>
      <c r="T578" s="48"/>
      <c r="U578" s="48"/>
      <c r="V578" s="48"/>
      <c r="W578" s="48"/>
      <c r="X578" s="48"/>
      <c r="Y578" s="48"/>
      <c r="Z578" s="48"/>
    </row>
    <row r="579" spans="1:26" ht="18" thickBot="1" x14ac:dyDescent="0.35">
      <c r="A579" s="48"/>
      <c r="B579" s="48"/>
      <c r="C579" s="48"/>
      <c r="D579" s="48"/>
      <c r="E579" s="48"/>
      <c r="F579" s="48"/>
      <c r="G579" s="51"/>
      <c r="H579" s="48"/>
      <c r="I579" s="48"/>
      <c r="J579" s="48"/>
      <c r="K579" s="48"/>
      <c r="L579" s="48"/>
      <c r="M579" s="48"/>
      <c r="N579" s="48"/>
      <c r="O579" s="48"/>
      <c r="P579" s="48"/>
      <c r="Q579" s="48"/>
      <c r="R579" s="48"/>
      <c r="S579" s="48"/>
      <c r="T579" s="48"/>
      <c r="U579" s="48"/>
      <c r="V579" s="48"/>
      <c r="W579" s="48"/>
      <c r="X579" s="48"/>
      <c r="Y579" s="48"/>
      <c r="Z579" s="48"/>
    </row>
    <row r="580" spans="1:26" ht="18" thickBot="1" x14ac:dyDescent="0.35">
      <c r="A580" s="48"/>
      <c r="B580" s="48"/>
      <c r="C580" s="48"/>
      <c r="D580" s="48"/>
      <c r="E580" s="48"/>
      <c r="F580" s="48"/>
      <c r="G580" s="51"/>
      <c r="H580" s="48"/>
      <c r="I580" s="48"/>
      <c r="J580" s="48"/>
      <c r="K580" s="48"/>
      <c r="L580" s="48"/>
      <c r="M580" s="48"/>
      <c r="N580" s="48"/>
      <c r="O580" s="48"/>
      <c r="P580" s="48"/>
      <c r="Q580" s="48"/>
      <c r="R580" s="48"/>
      <c r="S580" s="48"/>
      <c r="T580" s="48"/>
      <c r="U580" s="48"/>
      <c r="V580" s="48"/>
      <c r="W580" s="48"/>
      <c r="X580" s="48"/>
      <c r="Y580" s="48"/>
      <c r="Z580" s="48"/>
    </row>
    <row r="581" spans="1:26" ht="18" thickBot="1" x14ac:dyDescent="0.35">
      <c r="A581" s="48"/>
      <c r="B581" s="48"/>
      <c r="C581" s="48"/>
      <c r="D581" s="48"/>
      <c r="E581" s="48"/>
      <c r="F581" s="48"/>
      <c r="G581" s="51"/>
      <c r="H581" s="48"/>
      <c r="I581" s="48"/>
      <c r="J581" s="48"/>
      <c r="K581" s="48"/>
      <c r="L581" s="48"/>
      <c r="M581" s="48"/>
      <c r="N581" s="48"/>
      <c r="O581" s="48"/>
      <c r="P581" s="48"/>
      <c r="Q581" s="48"/>
      <c r="R581" s="48"/>
      <c r="S581" s="48"/>
      <c r="T581" s="48"/>
      <c r="U581" s="48"/>
      <c r="V581" s="48"/>
      <c r="W581" s="48"/>
      <c r="X581" s="48"/>
      <c r="Y581" s="48"/>
      <c r="Z581" s="48"/>
    </row>
    <row r="582" spans="1:26" ht="18" thickBot="1" x14ac:dyDescent="0.35">
      <c r="A582" s="48"/>
      <c r="B582" s="48"/>
      <c r="C582" s="48"/>
      <c r="D582" s="48"/>
      <c r="E582" s="48"/>
      <c r="F582" s="48"/>
      <c r="G582" s="51"/>
      <c r="H582" s="48"/>
      <c r="I582" s="48"/>
      <c r="J582" s="48"/>
      <c r="K582" s="48"/>
      <c r="L582" s="48"/>
      <c r="M582" s="48"/>
      <c r="N582" s="48"/>
      <c r="O582" s="48"/>
      <c r="P582" s="48"/>
      <c r="Q582" s="48"/>
      <c r="R582" s="48"/>
      <c r="S582" s="48"/>
      <c r="T582" s="48"/>
      <c r="U582" s="48"/>
      <c r="V582" s="48"/>
      <c r="W582" s="48"/>
      <c r="X582" s="48"/>
      <c r="Y582" s="48"/>
      <c r="Z582" s="48"/>
    </row>
    <row r="583" spans="1:26" ht="18" thickBot="1" x14ac:dyDescent="0.35">
      <c r="A583" s="48"/>
      <c r="B583" s="48"/>
      <c r="C583" s="48"/>
      <c r="D583" s="48"/>
      <c r="E583" s="48"/>
      <c r="F583" s="48"/>
      <c r="G583" s="51"/>
      <c r="H583" s="48"/>
      <c r="I583" s="48"/>
      <c r="J583" s="48"/>
      <c r="K583" s="48"/>
      <c r="L583" s="48"/>
      <c r="M583" s="48"/>
      <c r="N583" s="48"/>
      <c r="O583" s="48"/>
      <c r="P583" s="48"/>
      <c r="Q583" s="48"/>
      <c r="R583" s="48"/>
      <c r="S583" s="48"/>
      <c r="T583" s="48"/>
      <c r="U583" s="48"/>
      <c r="V583" s="48"/>
      <c r="W583" s="48"/>
      <c r="X583" s="48"/>
      <c r="Y583" s="48"/>
      <c r="Z583" s="48"/>
    </row>
    <row r="584" spans="1:26" ht="18" thickBot="1" x14ac:dyDescent="0.35">
      <c r="A584" s="48"/>
      <c r="B584" s="48"/>
      <c r="C584" s="48"/>
      <c r="D584" s="48"/>
      <c r="E584" s="48"/>
      <c r="F584" s="48"/>
      <c r="G584" s="51"/>
      <c r="H584" s="48"/>
      <c r="I584" s="48"/>
      <c r="J584" s="48"/>
      <c r="K584" s="48"/>
      <c r="L584" s="48"/>
      <c r="M584" s="48"/>
      <c r="N584" s="48"/>
      <c r="O584" s="48"/>
      <c r="P584" s="48"/>
      <c r="Q584" s="48"/>
      <c r="R584" s="48"/>
      <c r="S584" s="48"/>
      <c r="T584" s="48"/>
      <c r="U584" s="48"/>
      <c r="V584" s="48"/>
      <c r="W584" s="48"/>
      <c r="X584" s="48"/>
      <c r="Y584" s="48"/>
      <c r="Z584" s="48"/>
    </row>
    <row r="585" spans="1:26" ht="18" thickBot="1" x14ac:dyDescent="0.35">
      <c r="A585" s="48"/>
      <c r="B585" s="48"/>
      <c r="C585" s="48"/>
      <c r="D585" s="48"/>
      <c r="E585" s="48"/>
      <c r="F585" s="48"/>
      <c r="G585" s="51"/>
      <c r="H585" s="48"/>
      <c r="I585" s="48"/>
      <c r="J585" s="48"/>
      <c r="K585" s="48"/>
      <c r="L585" s="48"/>
      <c r="M585" s="48"/>
      <c r="N585" s="48"/>
      <c r="O585" s="48"/>
      <c r="P585" s="48"/>
      <c r="Q585" s="48"/>
      <c r="R585" s="48"/>
      <c r="S585" s="48"/>
      <c r="T585" s="48"/>
      <c r="U585" s="48"/>
      <c r="V585" s="48"/>
      <c r="W585" s="48"/>
      <c r="X585" s="48"/>
      <c r="Y585" s="48"/>
      <c r="Z585" s="48"/>
    </row>
    <row r="586" spans="1:26" ht="18" thickBot="1" x14ac:dyDescent="0.35">
      <c r="A586" s="48"/>
      <c r="B586" s="48"/>
      <c r="C586" s="48"/>
      <c r="D586" s="48"/>
      <c r="E586" s="48"/>
      <c r="F586" s="48"/>
      <c r="G586" s="51"/>
      <c r="H586" s="48"/>
      <c r="I586" s="48"/>
      <c r="J586" s="48"/>
      <c r="K586" s="48"/>
      <c r="L586" s="48"/>
      <c r="M586" s="48"/>
      <c r="N586" s="48"/>
      <c r="O586" s="48"/>
      <c r="P586" s="48"/>
      <c r="Q586" s="48"/>
      <c r="R586" s="48"/>
      <c r="S586" s="48"/>
      <c r="T586" s="48"/>
      <c r="U586" s="48"/>
      <c r="V586" s="48"/>
      <c r="W586" s="48"/>
      <c r="X586" s="48"/>
      <c r="Y586" s="48"/>
      <c r="Z586" s="48"/>
    </row>
    <row r="587" spans="1:26" ht="18" thickBot="1" x14ac:dyDescent="0.35">
      <c r="A587" s="48"/>
      <c r="B587" s="48"/>
      <c r="C587" s="48"/>
      <c r="D587" s="48"/>
      <c r="E587" s="48"/>
      <c r="F587" s="48"/>
      <c r="G587" s="51"/>
      <c r="H587" s="48"/>
      <c r="I587" s="48"/>
      <c r="J587" s="48"/>
      <c r="K587" s="48"/>
      <c r="L587" s="48"/>
      <c r="M587" s="48"/>
      <c r="N587" s="48"/>
      <c r="O587" s="48"/>
      <c r="P587" s="48"/>
      <c r="Q587" s="48"/>
      <c r="R587" s="48"/>
      <c r="S587" s="48"/>
      <c r="T587" s="48"/>
      <c r="U587" s="48"/>
      <c r="V587" s="48"/>
      <c r="W587" s="48"/>
      <c r="X587" s="48"/>
      <c r="Y587" s="48"/>
      <c r="Z587" s="48"/>
    </row>
    <row r="588" spans="1:26" ht="18" thickBot="1" x14ac:dyDescent="0.35">
      <c r="A588" s="48"/>
      <c r="B588" s="48"/>
      <c r="C588" s="48"/>
      <c r="D588" s="48"/>
      <c r="E588" s="48"/>
      <c r="F588" s="48"/>
      <c r="G588" s="51"/>
      <c r="H588" s="48"/>
      <c r="I588" s="48"/>
      <c r="J588" s="48"/>
      <c r="K588" s="48"/>
      <c r="L588" s="48"/>
      <c r="M588" s="48"/>
      <c r="N588" s="48"/>
      <c r="O588" s="48"/>
      <c r="P588" s="48"/>
      <c r="Q588" s="48"/>
      <c r="R588" s="48"/>
      <c r="S588" s="48"/>
      <c r="T588" s="48"/>
      <c r="U588" s="48"/>
      <c r="V588" s="48"/>
      <c r="W588" s="48"/>
      <c r="X588" s="48"/>
      <c r="Y588" s="48"/>
      <c r="Z588" s="48"/>
    </row>
    <row r="589" spans="1:26" ht="18" thickBot="1" x14ac:dyDescent="0.35">
      <c r="A589" s="48"/>
      <c r="B589" s="48"/>
      <c r="C589" s="48"/>
      <c r="D589" s="48"/>
      <c r="E589" s="48"/>
      <c r="F589" s="48"/>
      <c r="G589" s="51"/>
      <c r="H589" s="48"/>
      <c r="I589" s="48"/>
      <c r="J589" s="48"/>
      <c r="K589" s="48"/>
      <c r="L589" s="48"/>
      <c r="M589" s="48"/>
      <c r="N589" s="48"/>
      <c r="O589" s="48"/>
      <c r="P589" s="48"/>
      <c r="Q589" s="48"/>
      <c r="R589" s="48"/>
      <c r="S589" s="48"/>
      <c r="T589" s="48"/>
      <c r="U589" s="48"/>
      <c r="V589" s="48"/>
      <c r="W589" s="48"/>
      <c r="X589" s="48"/>
      <c r="Y589" s="48"/>
      <c r="Z589" s="48"/>
    </row>
    <row r="590" spans="1:26" ht="18" thickBot="1" x14ac:dyDescent="0.35">
      <c r="A590" s="48"/>
      <c r="B590" s="48"/>
      <c r="C590" s="48"/>
      <c r="D590" s="48"/>
      <c r="E590" s="48"/>
      <c r="F590" s="48"/>
      <c r="G590" s="51"/>
      <c r="H590" s="48"/>
      <c r="I590" s="48"/>
      <c r="J590" s="48"/>
      <c r="K590" s="48"/>
      <c r="L590" s="48"/>
      <c r="M590" s="48"/>
      <c r="N590" s="48"/>
      <c r="O590" s="48"/>
      <c r="P590" s="48"/>
      <c r="Q590" s="48"/>
      <c r="R590" s="48"/>
      <c r="S590" s="48"/>
      <c r="T590" s="48"/>
      <c r="U590" s="48"/>
      <c r="V590" s="48"/>
      <c r="W590" s="48"/>
      <c r="X590" s="48"/>
      <c r="Y590" s="48"/>
      <c r="Z590" s="48"/>
    </row>
    <row r="591" spans="1:26" ht="18" thickBot="1" x14ac:dyDescent="0.35">
      <c r="A591" s="48"/>
      <c r="B591" s="48"/>
      <c r="C591" s="48"/>
      <c r="D591" s="48"/>
      <c r="E591" s="48"/>
      <c r="F591" s="48"/>
      <c r="G591" s="51"/>
      <c r="H591" s="48"/>
      <c r="I591" s="48"/>
      <c r="J591" s="48"/>
      <c r="K591" s="48"/>
      <c r="L591" s="48"/>
      <c r="M591" s="48"/>
      <c r="N591" s="48"/>
      <c r="O591" s="48"/>
      <c r="P591" s="48"/>
      <c r="Q591" s="48"/>
      <c r="R591" s="48"/>
      <c r="S591" s="48"/>
      <c r="T591" s="48"/>
      <c r="U591" s="48"/>
      <c r="V591" s="48"/>
      <c r="W591" s="48"/>
      <c r="X591" s="48"/>
      <c r="Y591" s="48"/>
      <c r="Z591" s="48"/>
    </row>
    <row r="592" spans="1:26" ht="18" thickBot="1" x14ac:dyDescent="0.35">
      <c r="A592" s="48"/>
      <c r="B592" s="48"/>
      <c r="C592" s="48"/>
      <c r="D592" s="48"/>
      <c r="E592" s="48"/>
      <c r="F592" s="48"/>
      <c r="G592" s="51"/>
      <c r="H592" s="48"/>
      <c r="I592" s="48"/>
      <c r="J592" s="48"/>
      <c r="K592" s="48"/>
      <c r="L592" s="48"/>
      <c r="M592" s="48"/>
      <c r="N592" s="48"/>
      <c r="O592" s="48"/>
      <c r="P592" s="48"/>
      <c r="Q592" s="48"/>
      <c r="R592" s="48"/>
      <c r="S592" s="48"/>
      <c r="T592" s="48"/>
      <c r="U592" s="48"/>
      <c r="V592" s="48"/>
      <c r="W592" s="48"/>
      <c r="X592" s="48"/>
      <c r="Y592" s="48"/>
      <c r="Z592" s="48"/>
    </row>
    <row r="593" spans="1:26" ht="18" thickBot="1" x14ac:dyDescent="0.35">
      <c r="A593" s="48"/>
      <c r="B593" s="48"/>
      <c r="C593" s="48"/>
      <c r="D593" s="48"/>
      <c r="E593" s="48"/>
      <c r="F593" s="48"/>
      <c r="G593" s="51"/>
      <c r="H593" s="48"/>
      <c r="I593" s="48"/>
      <c r="J593" s="48"/>
      <c r="K593" s="48"/>
      <c r="L593" s="48"/>
      <c r="M593" s="48"/>
      <c r="N593" s="48"/>
      <c r="O593" s="48"/>
      <c r="P593" s="48"/>
      <c r="Q593" s="48"/>
      <c r="R593" s="48"/>
      <c r="S593" s="48"/>
      <c r="T593" s="48"/>
      <c r="U593" s="48"/>
      <c r="V593" s="48"/>
      <c r="W593" s="48"/>
      <c r="X593" s="48"/>
      <c r="Y593" s="48"/>
      <c r="Z593" s="48"/>
    </row>
    <row r="594" spans="1:26" ht="18" thickBot="1" x14ac:dyDescent="0.35">
      <c r="A594" s="48"/>
      <c r="B594" s="48"/>
      <c r="C594" s="48"/>
      <c r="D594" s="48"/>
      <c r="E594" s="48"/>
      <c r="F594" s="48"/>
      <c r="G594" s="51"/>
      <c r="H594" s="48"/>
      <c r="I594" s="48"/>
      <c r="J594" s="48"/>
      <c r="K594" s="48"/>
      <c r="L594" s="48"/>
      <c r="M594" s="48"/>
      <c r="N594" s="48"/>
      <c r="O594" s="48"/>
      <c r="P594" s="48"/>
      <c r="Q594" s="48"/>
      <c r="R594" s="48"/>
      <c r="S594" s="48"/>
      <c r="T594" s="48"/>
      <c r="U594" s="48"/>
      <c r="V594" s="48"/>
      <c r="W594" s="48"/>
      <c r="X594" s="48"/>
      <c r="Y594" s="48"/>
      <c r="Z594" s="48"/>
    </row>
    <row r="595" spans="1:26" ht="18" thickBot="1" x14ac:dyDescent="0.35">
      <c r="A595" s="48"/>
      <c r="B595" s="48"/>
      <c r="C595" s="48"/>
      <c r="D595" s="48"/>
      <c r="E595" s="48"/>
      <c r="F595" s="48"/>
      <c r="G595" s="51"/>
      <c r="H595" s="48"/>
      <c r="I595" s="48"/>
      <c r="J595" s="48"/>
      <c r="K595" s="48"/>
      <c r="L595" s="48"/>
      <c r="M595" s="48"/>
      <c r="N595" s="48"/>
      <c r="O595" s="48"/>
      <c r="P595" s="48"/>
      <c r="Q595" s="48"/>
      <c r="R595" s="48"/>
      <c r="S595" s="48"/>
      <c r="T595" s="48"/>
      <c r="U595" s="48"/>
      <c r="V595" s="48"/>
      <c r="W595" s="48"/>
      <c r="X595" s="48"/>
      <c r="Y595" s="48"/>
      <c r="Z595" s="48"/>
    </row>
    <row r="596" spans="1:26" ht="18" thickBot="1" x14ac:dyDescent="0.35">
      <c r="A596" s="48"/>
      <c r="B596" s="48"/>
      <c r="C596" s="48"/>
      <c r="D596" s="48"/>
      <c r="E596" s="48"/>
      <c r="F596" s="48"/>
      <c r="G596" s="51"/>
      <c r="H596" s="48"/>
      <c r="I596" s="48"/>
      <c r="J596" s="48"/>
      <c r="K596" s="48"/>
      <c r="L596" s="48"/>
      <c r="M596" s="48"/>
      <c r="N596" s="48"/>
      <c r="O596" s="48"/>
      <c r="P596" s="48"/>
      <c r="Q596" s="48"/>
      <c r="R596" s="48"/>
      <c r="S596" s="48"/>
      <c r="T596" s="48"/>
      <c r="U596" s="48"/>
      <c r="V596" s="48"/>
      <c r="W596" s="48"/>
      <c r="X596" s="48"/>
      <c r="Y596" s="48"/>
      <c r="Z596" s="48"/>
    </row>
    <row r="597" spans="1:26" ht="18" thickBot="1" x14ac:dyDescent="0.35">
      <c r="A597" s="48"/>
      <c r="B597" s="48"/>
      <c r="C597" s="48"/>
      <c r="D597" s="48"/>
      <c r="E597" s="48"/>
      <c r="F597" s="48"/>
      <c r="G597" s="51"/>
      <c r="H597" s="48"/>
      <c r="I597" s="48"/>
      <c r="J597" s="48"/>
      <c r="K597" s="48"/>
      <c r="L597" s="48"/>
      <c r="M597" s="48"/>
      <c r="N597" s="48"/>
      <c r="O597" s="48"/>
      <c r="P597" s="48"/>
      <c r="Q597" s="48"/>
      <c r="R597" s="48"/>
      <c r="S597" s="48"/>
      <c r="T597" s="48"/>
      <c r="U597" s="48"/>
      <c r="V597" s="48"/>
      <c r="W597" s="48"/>
      <c r="X597" s="48"/>
      <c r="Y597" s="48"/>
      <c r="Z597" s="48"/>
    </row>
    <row r="598" spans="1:26" ht="18" thickBot="1" x14ac:dyDescent="0.35">
      <c r="A598" s="48"/>
      <c r="B598" s="48"/>
      <c r="C598" s="48"/>
      <c r="D598" s="48"/>
      <c r="E598" s="48"/>
      <c r="F598" s="48"/>
      <c r="G598" s="51"/>
      <c r="H598" s="48"/>
      <c r="I598" s="48"/>
      <c r="J598" s="48"/>
      <c r="K598" s="48"/>
      <c r="L598" s="48"/>
      <c r="M598" s="48"/>
      <c r="N598" s="48"/>
      <c r="O598" s="48"/>
      <c r="P598" s="48"/>
      <c r="Q598" s="48"/>
      <c r="R598" s="48"/>
      <c r="S598" s="48"/>
      <c r="T598" s="48"/>
      <c r="U598" s="48"/>
      <c r="V598" s="48"/>
      <c r="W598" s="48"/>
      <c r="X598" s="48"/>
      <c r="Y598" s="48"/>
      <c r="Z598" s="48"/>
    </row>
    <row r="599" spans="1:26" ht="18" thickBot="1" x14ac:dyDescent="0.35">
      <c r="A599" s="48"/>
      <c r="B599" s="48"/>
      <c r="C599" s="48"/>
      <c r="D599" s="48"/>
      <c r="E599" s="48"/>
      <c r="F599" s="48"/>
      <c r="G599" s="51"/>
      <c r="H599" s="48"/>
      <c r="I599" s="48"/>
      <c r="J599" s="48"/>
      <c r="K599" s="48"/>
      <c r="L599" s="48"/>
      <c r="M599" s="48"/>
      <c r="N599" s="48"/>
      <c r="O599" s="48"/>
      <c r="P599" s="48"/>
      <c r="Q599" s="48"/>
      <c r="R599" s="48"/>
      <c r="S599" s="48"/>
      <c r="T599" s="48"/>
      <c r="U599" s="48"/>
      <c r="V599" s="48"/>
      <c r="W599" s="48"/>
      <c r="X599" s="48"/>
      <c r="Y599" s="48"/>
      <c r="Z599" s="48"/>
    </row>
    <row r="600" spans="1:26" ht="18" thickBot="1" x14ac:dyDescent="0.35">
      <c r="A600" s="48"/>
      <c r="B600" s="48"/>
      <c r="C600" s="48"/>
      <c r="D600" s="48"/>
      <c r="E600" s="48"/>
      <c r="F600" s="48"/>
      <c r="G600" s="51"/>
      <c r="H600" s="48"/>
      <c r="I600" s="48"/>
      <c r="J600" s="48"/>
      <c r="K600" s="48"/>
      <c r="L600" s="48"/>
      <c r="M600" s="48"/>
      <c r="N600" s="48"/>
      <c r="O600" s="48"/>
      <c r="P600" s="48"/>
      <c r="Q600" s="48"/>
      <c r="R600" s="48"/>
      <c r="S600" s="48"/>
      <c r="T600" s="48"/>
      <c r="U600" s="48"/>
      <c r="V600" s="48"/>
      <c r="W600" s="48"/>
      <c r="X600" s="48"/>
      <c r="Y600" s="48"/>
      <c r="Z600" s="48"/>
    </row>
    <row r="601" spans="1:26" ht="18" thickBot="1" x14ac:dyDescent="0.35">
      <c r="A601" s="48"/>
      <c r="B601" s="48"/>
      <c r="C601" s="48"/>
      <c r="D601" s="48"/>
      <c r="E601" s="48"/>
      <c r="F601" s="48"/>
      <c r="G601" s="51"/>
      <c r="H601" s="48"/>
      <c r="I601" s="48"/>
      <c r="J601" s="48"/>
      <c r="K601" s="48"/>
      <c r="L601" s="48"/>
      <c r="M601" s="48"/>
      <c r="N601" s="48"/>
      <c r="O601" s="48"/>
      <c r="P601" s="48"/>
      <c r="Q601" s="48"/>
      <c r="R601" s="48"/>
      <c r="S601" s="48"/>
      <c r="T601" s="48"/>
      <c r="U601" s="48"/>
      <c r="V601" s="48"/>
      <c r="W601" s="48"/>
      <c r="X601" s="48"/>
      <c r="Y601" s="48"/>
      <c r="Z601" s="48"/>
    </row>
    <row r="602" spans="1:26" ht="18" thickBot="1" x14ac:dyDescent="0.35">
      <c r="A602" s="48"/>
      <c r="B602" s="48"/>
      <c r="C602" s="48"/>
      <c r="D602" s="48"/>
      <c r="E602" s="48"/>
      <c r="F602" s="48"/>
      <c r="G602" s="51"/>
      <c r="H602" s="48"/>
      <c r="I602" s="48"/>
      <c r="J602" s="48"/>
      <c r="K602" s="48"/>
      <c r="L602" s="48"/>
      <c r="M602" s="48"/>
      <c r="N602" s="48"/>
      <c r="O602" s="48"/>
      <c r="P602" s="48"/>
      <c r="Q602" s="48"/>
      <c r="R602" s="48"/>
      <c r="S602" s="48"/>
      <c r="T602" s="48"/>
      <c r="U602" s="48"/>
      <c r="V602" s="48"/>
      <c r="W602" s="48"/>
      <c r="X602" s="48"/>
      <c r="Y602" s="48"/>
      <c r="Z602" s="48"/>
    </row>
    <row r="603" spans="1:26" ht="18" thickBot="1" x14ac:dyDescent="0.35">
      <c r="A603" s="48"/>
      <c r="B603" s="48"/>
      <c r="C603" s="48"/>
      <c r="D603" s="48"/>
      <c r="E603" s="48"/>
      <c r="F603" s="48"/>
      <c r="G603" s="51"/>
      <c r="H603" s="48"/>
      <c r="I603" s="48"/>
      <c r="J603" s="48"/>
      <c r="K603" s="48"/>
      <c r="L603" s="48"/>
      <c r="M603" s="48"/>
      <c r="N603" s="48"/>
      <c r="O603" s="48"/>
      <c r="P603" s="48"/>
      <c r="Q603" s="48"/>
      <c r="R603" s="48"/>
      <c r="S603" s="48"/>
      <c r="T603" s="48"/>
      <c r="U603" s="48"/>
      <c r="V603" s="48"/>
      <c r="W603" s="48"/>
      <c r="X603" s="48"/>
      <c r="Y603" s="48"/>
      <c r="Z603" s="48"/>
    </row>
    <row r="604" spans="1:26" ht="18" thickBot="1" x14ac:dyDescent="0.35">
      <c r="A604" s="48"/>
      <c r="B604" s="48"/>
      <c r="C604" s="48"/>
      <c r="D604" s="48"/>
      <c r="E604" s="48"/>
      <c r="F604" s="48"/>
      <c r="G604" s="51"/>
      <c r="H604" s="48"/>
      <c r="I604" s="48"/>
      <c r="J604" s="48"/>
      <c r="K604" s="48"/>
      <c r="L604" s="48"/>
      <c r="M604" s="48"/>
      <c r="N604" s="48"/>
      <c r="O604" s="48"/>
      <c r="P604" s="48"/>
      <c r="Q604" s="48"/>
      <c r="R604" s="48"/>
      <c r="S604" s="48"/>
      <c r="T604" s="48"/>
      <c r="U604" s="48"/>
      <c r="V604" s="48"/>
      <c r="W604" s="48"/>
      <c r="X604" s="48"/>
      <c r="Y604" s="48"/>
      <c r="Z604" s="48"/>
    </row>
    <row r="605" spans="1:26" ht="18" thickBot="1" x14ac:dyDescent="0.35">
      <c r="A605" s="48"/>
      <c r="B605" s="48"/>
      <c r="C605" s="48"/>
      <c r="D605" s="48"/>
      <c r="E605" s="48"/>
      <c r="F605" s="48"/>
      <c r="G605" s="51"/>
      <c r="H605" s="48"/>
      <c r="I605" s="48"/>
      <c r="J605" s="48"/>
      <c r="K605" s="48"/>
      <c r="L605" s="48"/>
      <c r="M605" s="48"/>
      <c r="N605" s="48"/>
      <c r="O605" s="48"/>
      <c r="P605" s="48"/>
      <c r="Q605" s="48"/>
      <c r="R605" s="48"/>
      <c r="S605" s="48"/>
      <c r="T605" s="48"/>
      <c r="U605" s="48"/>
      <c r="V605" s="48"/>
      <c r="W605" s="48"/>
      <c r="X605" s="48"/>
      <c r="Y605" s="48"/>
      <c r="Z605" s="48"/>
    </row>
    <row r="606" spans="1:26" ht="18" thickBot="1" x14ac:dyDescent="0.35">
      <c r="A606" s="48"/>
      <c r="B606" s="48"/>
      <c r="C606" s="48"/>
      <c r="D606" s="48"/>
      <c r="E606" s="48"/>
      <c r="F606" s="48"/>
      <c r="G606" s="51"/>
      <c r="H606" s="48"/>
      <c r="I606" s="48"/>
      <c r="J606" s="48"/>
      <c r="K606" s="48"/>
      <c r="L606" s="48"/>
      <c r="M606" s="48"/>
      <c r="N606" s="48"/>
      <c r="O606" s="48"/>
      <c r="P606" s="48"/>
      <c r="Q606" s="48"/>
      <c r="R606" s="48"/>
      <c r="S606" s="48"/>
      <c r="T606" s="48"/>
      <c r="U606" s="48"/>
      <c r="V606" s="48"/>
      <c r="W606" s="48"/>
      <c r="X606" s="48"/>
      <c r="Y606" s="48"/>
      <c r="Z606" s="48"/>
    </row>
    <row r="607" spans="1:26" ht="18" thickBot="1" x14ac:dyDescent="0.35">
      <c r="A607" s="48"/>
      <c r="B607" s="48"/>
      <c r="C607" s="48"/>
      <c r="D607" s="48"/>
      <c r="E607" s="48"/>
      <c r="F607" s="48"/>
      <c r="G607" s="51"/>
      <c r="H607" s="48"/>
      <c r="I607" s="48"/>
      <c r="J607" s="48"/>
      <c r="K607" s="48"/>
      <c r="L607" s="48"/>
      <c r="M607" s="48"/>
      <c r="N607" s="48"/>
      <c r="O607" s="48"/>
      <c r="P607" s="48"/>
      <c r="Q607" s="48"/>
      <c r="R607" s="48"/>
      <c r="S607" s="48"/>
      <c r="T607" s="48"/>
      <c r="U607" s="48"/>
      <c r="V607" s="48"/>
      <c r="W607" s="48"/>
      <c r="X607" s="48"/>
      <c r="Y607" s="48"/>
      <c r="Z607" s="48"/>
    </row>
    <row r="608" spans="1:26" ht="18" thickBot="1" x14ac:dyDescent="0.35">
      <c r="A608" s="48"/>
      <c r="B608" s="48"/>
      <c r="C608" s="48"/>
      <c r="D608" s="48"/>
      <c r="E608" s="48"/>
      <c r="F608" s="48"/>
      <c r="G608" s="51"/>
      <c r="H608" s="48"/>
      <c r="I608" s="48"/>
      <c r="J608" s="48"/>
      <c r="K608" s="48"/>
      <c r="L608" s="48"/>
      <c r="M608" s="48"/>
      <c r="N608" s="48"/>
      <c r="O608" s="48"/>
      <c r="P608" s="48"/>
      <c r="Q608" s="48"/>
      <c r="R608" s="48"/>
      <c r="S608" s="48"/>
      <c r="T608" s="48"/>
      <c r="U608" s="48"/>
      <c r="V608" s="48"/>
      <c r="W608" s="48"/>
      <c r="X608" s="48"/>
      <c r="Y608" s="48"/>
      <c r="Z608" s="48"/>
    </row>
    <row r="609" spans="1:26" ht="18" thickBot="1" x14ac:dyDescent="0.35">
      <c r="A609" s="48"/>
      <c r="B609" s="48"/>
      <c r="C609" s="48"/>
      <c r="D609" s="48"/>
      <c r="E609" s="48"/>
      <c r="F609" s="48"/>
      <c r="G609" s="51"/>
      <c r="H609" s="48"/>
      <c r="I609" s="48"/>
      <c r="J609" s="48"/>
      <c r="K609" s="48"/>
      <c r="L609" s="48"/>
      <c r="M609" s="48"/>
      <c r="N609" s="48"/>
      <c r="O609" s="48"/>
      <c r="P609" s="48"/>
      <c r="Q609" s="48"/>
      <c r="R609" s="48"/>
      <c r="S609" s="48"/>
      <c r="T609" s="48"/>
      <c r="U609" s="48"/>
      <c r="V609" s="48"/>
      <c r="W609" s="48"/>
      <c r="X609" s="48"/>
      <c r="Y609" s="48"/>
      <c r="Z609" s="48"/>
    </row>
    <row r="610" spans="1:26" ht="18" thickBot="1" x14ac:dyDescent="0.35">
      <c r="A610" s="48"/>
      <c r="B610" s="48"/>
      <c r="C610" s="48"/>
      <c r="D610" s="48"/>
      <c r="E610" s="48"/>
      <c r="F610" s="48"/>
      <c r="G610" s="51"/>
      <c r="H610" s="48"/>
      <c r="I610" s="48"/>
      <c r="J610" s="48"/>
      <c r="K610" s="48"/>
      <c r="L610" s="48"/>
      <c r="M610" s="48"/>
      <c r="N610" s="48"/>
      <c r="O610" s="48"/>
      <c r="P610" s="48"/>
      <c r="Q610" s="48"/>
      <c r="R610" s="48"/>
      <c r="S610" s="48"/>
      <c r="T610" s="48"/>
      <c r="U610" s="48"/>
      <c r="V610" s="48"/>
      <c r="W610" s="48"/>
      <c r="X610" s="48"/>
      <c r="Y610" s="48"/>
      <c r="Z610" s="48"/>
    </row>
    <row r="611" spans="1:26" ht="18" thickBot="1" x14ac:dyDescent="0.35">
      <c r="A611" s="48"/>
      <c r="B611" s="48"/>
      <c r="C611" s="48"/>
      <c r="D611" s="48"/>
      <c r="E611" s="48"/>
      <c r="F611" s="48"/>
      <c r="G611" s="51"/>
      <c r="H611" s="48"/>
      <c r="I611" s="48"/>
      <c r="J611" s="48"/>
      <c r="K611" s="48"/>
      <c r="L611" s="48"/>
      <c r="M611" s="48"/>
      <c r="N611" s="48"/>
      <c r="O611" s="48"/>
      <c r="P611" s="48"/>
      <c r="Q611" s="48"/>
      <c r="R611" s="48"/>
      <c r="S611" s="48"/>
      <c r="T611" s="48"/>
      <c r="U611" s="48"/>
      <c r="V611" s="48"/>
      <c r="W611" s="48"/>
      <c r="X611" s="48"/>
      <c r="Y611" s="48"/>
      <c r="Z611" s="48"/>
    </row>
    <row r="612" spans="1:26" ht="18" thickBot="1" x14ac:dyDescent="0.35">
      <c r="A612" s="48"/>
      <c r="B612" s="48"/>
      <c r="C612" s="48"/>
      <c r="D612" s="48"/>
      <c r="E612" s="48"/>
      <c r="F612" s="48"/>
      <c r="G612" s="51"/>
      <c r="H612" s="48"/>
      <c r="I612" s="48"/>
      <c r="J612" s="48"/>
      <c r="K612" s="48"/>
      <c r="L612" s="48"/>
      <c r="M612" s="48"/>
      <c r="N612" s="48"/>
      <c r="O612" s="48"/>
      <c r="P612" s="48"/>
      <c r="Q612" s="48"/>
      <c r="R612" s="48"/>
      <c r="S612" s="48"/>
      <c r="T612" s="48"/>
      <c r="U612" s="48"/>
      <c r="V612" s="48"/>
      <c r="W612" s="48"/>
      <c r="X612" s="48"/>
      <c r="Y612" s="48"/>
      <c r="Z612" s="48"/>
    </row>
    <row r="613" spans="1:26" ht="18" thickBot="1" x14ac:dyDescent="0.35">
      <c r="A613" s="48"/>
      <c r="B613" s="48"/>
      <c r="C613" s="48"/>
      <c r="D613" s="48"/>
      <c r="E613" s="48"/>
      <c r="F613" s="48"/>
      <c r="G613" s="51"/>
      <c r="H613" s="48"/>
      <c r="I613" s="48"/>
      <c r="J613" s="48"/>
      <c r="K613" s="48"/>
      <c r="L613" s="48"/>
      <c r="M613" s="48"/>
      <c r="N613" s="48"/>
      <c r="O613" s="48"/>
      <c r="P613" s="48"/>
      <c r="Q613" s="48"/>
      <c r="R613" s="48"/>
      <c r="S613" s="48"/>
      <c r="T613" s="48"/>
      <c r="U613" s="48"/>
      <c r="V613" s="48"/>
      <c r="W613" s="48"/>
      <c r="X613" s="48"/>
      <c r="Y613" s="48"/>
      <c r="Z613" s="48"/>
    </row>
    <row r="614" spans="1:26" ht="18" thickBot="1" x14ac:dyDescent="0.35">
      <c r="A614" s="48"/>
      <c r="B614" s="48"/>
      <c r="C614" s="48"/>
      <c r="D614" s="48"/>
      <c r="E614" s="48"/>
      <c r="F614" s="48"/>
      <c r="G614" s="51"/>
      <c r="H614" s="48"/>
      <c r="I614" s="48"/>
      <c r="J614" s="48"/>
      <c r="K614" s="48"/>
      <c r="L614" s="48"/>
      <c r="M614" s="48"/>
      <c r="N614" s="48"/>
      <c r="O614" s="48"/>
      <c r="P614" s="48"/>
      <c r="Q614" s="48"/>
      <c r="R614" s="48"/>
      <c r="S614" s="48"/>
      <c r="T614" s="48"/>
      <c r="U614" s="48"/>
      <c r="V614" s="48"/>
      <c r="W614" s="48"/>
      <c r="X614" s="48"/>
      <c r="Y614" s="48"/>
      <c r="Z614" s="48"/>
    </row>
    <row r="615" spans="1:26" ht="18" thickBot="1" x14ac:dyDescent="0.35">
      <c r="A615" s="48"/>
      <c r="B615" s="48"/>
      <c r="C615" s="48"/>
      <c r="D615" s="48"/>
      <c r="E615" s="48"/>
      <c r="F615" s="48"/>
      <c r="G615" s="51"/>
      <c r="H615" s="48"/>
      <c r="I615" s="48"/>
      <c r="J615" s="48"/>
      <c r="K615" s="48"/>
      <c r="L615" s="48"/>
      <c r="M615" s="48"/>
      <c r="N615" s="48"/>
      <c r="O615" s="48"/>
      <c r="P615" s="48"/>
      <c r="Q615" s="48"/>
      <c r="R615" s="48"/>
      <c r="S615" s="48"/>
      <c r="T615" s="48"/>
      <c r="U615" s="48"/>
      <c r="V615" s="48"/>
      <c r="W615" s="48"/>
      <c r="X615" s="48"/>
      <c r="Y615" s="48"/>
      <c r="Z615" s="48"/>
    </row>
    <row r="616" spans="1:26" ht="18" thickBot="1" x14ac:dyDescent="0.35">
      <c r="A616" s="48"/>
      <c r="B616" s="48"/>
      <c r="C616" s="48"/>
      <c r="D616" s="48"/>
      <c r="E616" s="48"/>
      <c r="F616" s="48"/>
      <c r="G616" s="51"/>
      <c r="H616" s="48"/>
      <c r="I616" s="48"/>
      <c r="J616" s="48"/>
      <c r="K616" s="48"/>
      <c r="L616" s="48"/>
      <c r="M616" s="48"/>
      <c r="N616" s="48"/>
      <c r="O616" s="48"/>
      <c r="P616" s="48"/>
      <c r="Q616" s="48"/>
      <c r="R616" s="48"/>
      <c r="S616" s="48"/>
      <c r="T616" s="48"/>
      <c r="U616" s="48"/>
      <c r="V616" s="48"/>
      <c r="W616" s="48"/>
      <c r="X616" s="48"/>
      <c r="Y616" s="48"/>
      <c r="Z616" s="48"/>
    </row>
    <row r="617" spans="1:26" ht="18" thickBot="1" x14ac:dyDescent="0.35">
      <c r="A617" s="48"/>
      <c r="B617" s="48"/>
      <c r="C617" s="48"/>
      <c r="D617" s="48"/>
      <c r="E617" s="48"/>
      <c r="F617" s="48"/>
      <c r="G617" s="51"/>
      <c r="H617" s="48"/>
      <c r="I617" s="48"/>
      <c r="J617" s="48"/>
      <c r="K617" s="48"/>
      <c r="L617" s="48"/>
      <c r="M617" s="48"/>
      <c r="N617" s="48"/>
      <c r="O617" s="48"/>
      <c r="P617" s="48"/>
      <c r="Q617" s="48"/>
      <c r="R617" s="48"/>
      <c r="S617" s="48"/>
      <c r="T617" s="48"/>
      <c r="U617" s="48"/>
      <c r="V617" s="48"/>
      <c r="W617" s="48"/>
      <c r="X617" s="48"/>
      <c r="Y617" s="48"/>
      <c r="Z617" s="48"/>
    </row>
    <row r="618" spans="1:26" ht="18" thickBot="1" x14ac:dyDescent="0.35">
      <c r="A618" s="48"/>
      <c r="B618" s="48"/>
      <c r="C618" s="48"/>
      <c r="D618" s="48"/>
      <c r="E618" s="48"/>
      <c r="F618" s="48"/>
      <c r="G618" s="51"/>
      <c r="H618" s="48"/>
      <c r="I618" s="48"/>
      <c r="J618" s="48"/>
      <c r="K618" s="48"/>
      <c r="L618" s="48"/>
      <c r="M618" s="48"/>
      <c r="N618" s="48"/>
      <c r="O618" s="48"/>
      <c r="P618" s="48"/>
      <c r="Q618" s="48"/>
      <c r="R618" s="48"/>
      <c r="S618" s="48"/>
      <c r="T618" s="48"/>
      <c r="U618" s="48"/>
      <c r="V618" s="48"/>
      <c r="W618" s="48"/>
      <c r="X618" s="48"/>
      <c r="Y618" s="48"/>
      <c r="Z618" s="48"/>
    </row>
    <row r="619" spans="1:26" ht="18" thickBot="1" x14ac:dyDescent="0.35">
      <c r="A619" s="48"/>
      <c r="B619" s="48"/>
      <c r="C619" s="48"/>
      <c r="D619" s="48"/>
      <c r="E619" s="48"/>
      <c r="F619" s="48"/>
      <c r="G619" s="51"/>
      <c r="H619" s="48"/>
      <c r="I619" s="48"/>
      <c r="J619" s="48"/>
      <c r="K619" s="48"/>
      <c r="L619" s="48"/>
      <c r="M619" s="48"/>
      <c r="N619" s="48"/>
      <c r="O619" s="48"/>
      <c r="P619" s="48"/>
      <c r="Q619" s="48"/>
      <c r="R619" s="48"/>
      <c r="S619" s="48"/>
      <c r="T619" s="48"/>
      <c r="U619" s="48"/>
      <c r="V619" s="48"/>
      <c r="W619" s="48"/>
      <c r="X619" s="48"/>
      <c r="Y619" s="48"/>
      <c r="Z619" s="48"/>
    </row>
    <row r="620" spans="1:26" ht="18" thickBot="1" x14ac:dyDescent="0.35">
      <c r="A620" s="48"/>
      <c r="B620" s="48"/>
      <c r="C620" s="48"/>
      <c r="D620" s="48"/>
      <c r="E620" s="48"/>
      <c r="F620" s="48"/>
      <c r="G620" s="51"/>
      <c r="H620" s="48"/>
      <c r="I620" s="48"/>
      <c r="J620" s="48"/>
      <c r="K620" s="48"/>
      <c r="L620" s="48"/>
      <c r="M620" s="48"/>
      <c r="N620" s="48"/>
      <c r="O620" s="48"/>
      <c r="P620" s="48"/>
      <c r="Q620" s="48"/>
      <c r="R620" s="48"/>
      <c r="S620" s="48"/>
      <c r="T620" s="48"/>
      <c r="U620" s="48"/>
      <c r="V620" s="48"/>
      <c r="W620" s="48"/>
      <c r="X620" s="48"/>
      <c r="Y620" s="48"/>
      <c r="Z620" s="48"/>
    </row>
    <row r="621" spans="1:26" ht="18" thickBot="1" x14ac:dyDescent="0.35">
      <c r="A621" s="48"/>
      <c r="B621" s="48"/>
      <c r="C621" s="48"/>
      <c r="D621" s="48"/>
      <c r="E621" s="48"/>
      <c r="F621" s="48"/>
      <c r="G621" s="51"/>
      <c r="H621" s="48"/>
      <c r="I621" s="48"/>
      <c r="J621" s="48"/>
      <c r="K621" s="48"/>
      <c r="L621" s="48"/>
      <c r="M621" s="48"/>
      <c r="N621" s="48"/>
      <c r="O621" s="48"/>
      <c r="P621" s="48"/>
      <c r="Q621" s="48"/>
      <c r="R621" s="48"/>
      <c r="S621" s="48"/>
      <c r="T621" s="48"/>
      <c r="U621" s="48"/>
      <c r="V621" s="48"/>
      <c r="W621" s="48"/>
      <c r="X621" s="48"/>
      <c r="Y621" s="48"/>
      <c r="Z621" s="48"/>
    </row>
    <row r="622" spans="1:26" ht="18" thickBot="1" x14ac:dyDescent="0.35">
      <c r="A622" s="48"/>
      <c r="B622" s="48"/>
      <c r="C622" s="48"/>
      <c r="D622" s="48"/>
      <c r="E622" s="48"/>
      <c r="F622" s="48"/>
      <c r="G622" s="51"/>
      <c r="H622" s="48"/>
      <c r="I622" s="48"/>
      <c r="J622" s="48"/>
      <c r="K622" s="48"/>
      <c r="L622" s="48"/>
      <c r="M622" s="48"/>
      <c r="N622" s="48"/>
      <c r="O622" s="48"/>
      <c r="P622" s="48"/>
      <c r="Q622" s="48"/>
      <c r="R622" s="48"/>
      <c r="S622" s="48"/>
      <c r="T622" s="48"/>
      <c r="U622" s="48"/>
      <c r="V622" s="48"/>
      <c r="W622" s="48"/>
      <c r="X622" s="48"/>
      <c r="Y622" s="48"/>
      <c r="Z622" s="48"/>
    </row>
    <row r="623" spans="1:26" ht="18" thickBot="1" x14ac:dyDescent="0.35">
      <c r="A623" s="48"/>
      <c r="B623" s="48"/>
      <c r="C623" s="48"/>
      <c r="D623" s="48"/>
      <c r="E623" s="48"/>
      <c r="F623" s="48"/>
      <c r="G623" s="51"/>
      <c r="H623" s="48"/>
      <c r="I623" s="48"/>
      <c r="J623" s="48"/>
      <c r="K623" s="48"/>
      <c r="L623" s="48"/>
      <c r="M623" s="48"/>
      <c r="N623" s="48"/>
      <c r="O623" s="48"/>
      <c r="P623" s="48"/>
      <c r="Q623" s="48"/>
      <c r="R623" s="48"/>
      <c r="S623" s="48"/>
      <c r="T623" s="48"/>
      <c r="U623" s="48"/>
      <c r="V623" s="48"/>
      <c r="W623" s="48"/>
      <c r="X623" s="48"/>
      <c r="Y623" s="48"/>
      <c r="Z623" s="48"/>
    </row>
    <row r="624" spans="1:26" ht="18" thickBot="1" x14ac:dyDescent="0.35">
      <c r="A624" s="48"/>
      <c r="B624" s="48"/>
      <c r="C624" s="48"/>
      <c r="D624" s="48"/>
      <c r="E624" s="48"/>
      <c r="F624" s="48"/>
      <c r="G624" s="51"/>
      <c r="H624" s="48"/>
      <c r="I624" s="48"/>
      <c r="J624" s="48"/>
      <c r="K624" s="48"/>
      <c r="L624" s="48"/>
      <c r="M624" s="48"/>
      <c r="N624" s="48"/>
      <c r="O624" s="48"/>
      <c r="P624" s="48"/>
      <c r="Q624" s="48"/>
      <c r="R624" s="48"/>
      <c r="S624" s="48"/>
      <c r="T624" s="48"/>
      <c r="U624" s="48"/>
      <c r="V624" s="48"/>
      <c r="W624" s="48"/>
      <c r="X624" s="48"/>
      <c r="Y624" s="48"/>
      <c r="Z624" s="48"/>
    </row>
    <row r="625" spans="1:26" ht="18" thickBot="1" x14ac:dyDescent="0.35">
      <c r="A625" s="48"/>
      <c r="B625" s="48"/>
      <c r="C625" s="48"/>
      <c r="D625" s="48"/>
      <c r="E625" s="48"/>
      <c r="F625" s="48"/>
      <c r="G625" s="51"/>
      <c r="H625" s="48"/>
      <c r="I625" s="48"/>
      <c r="J625" s="48"/>
      <c r="K625" s="48"/>
      <c r="L625" s="48"/>
      <c r="M625" s="48"/>
      <c r="N625" s="48"/>
      <c r="O625" s="48"/>
      <c r="P625" s="48"/>
      <c r="Q625" s="48"/>
      <c r="R625" s="48"/>
      <c r="S625" s="48"/>
      <c r="T625" s="48"/>
      <c r="U625" s="48"/>
      <c r="V625" s="48"/>
      <c r="W625" s="48"/>
      <c r="X625" s="48"/>
      <c r="Y625" s="48"/>
      <c r="Z625" s="48"/>
    </row>
    <row r="626" spans="1:26" ht="18" thickBot="1" x14ac:dyDescent="0.35">
      <c r="A626" s="48"/>
      <c r="B626" s="48"/>
      <c r="C626" s="48"/>
      <c r="D626" s="48"/>
      <c r="E626" s="48"/>
      <c r="F626" s="48"/>
      <c r="G626" s="51"/>
      <c r="H626" s="48"/>
      <c r="I626" s="48"/>
      <c r="J626" s="48"/>
      <c r="K626" s="48"/>
      <c r="L626" s="48"/>
      <c r="M626" s="48"/>
      <c r="N626" s="48"/>
      <c r="O626" s="48"/>
      <c r="P626" s="48"/>
      <c r="Q626" s="48"/>
      <c r="R626" s="48"/>
      <c r="S626" s="48"/>
      <c r="T626" s="48"/>
      <c r="U626" s="48"/>
      <c r="V626" s="48"/>
      <c r="W626" s="48"/>
      <c r="X626" s="48"/>
      <c r="Y626" s="48"/>
      <c r="Z626" s="48"/>
    </row>
    <row r="627" spans="1:26" ht="18" thickBot="1" x14ac:dyDescent="0.35">
      <c r="A627" s="48"/>
      <c r="B627" s="48"/>
      <c r="C627" s="48"/>
      <c r="D627" s="48"/>
      <c r="E627" s="48"/>
      <c r="F627" s="48"/>
      <c r="G627" s="51"/>
      <c r="H627" s="48"/>
      <c r="I627" s="48"/>
      <c r="J627" s="48"/>
      <c r="K627" s="48"/>
      <c r="L627" s="48"/>
      <c r="M627" s="48"/>
      <c r="N627" s="48"/>
      <c r="O627" s="48"/>
      <c r="P627" s="48"/>
      <c r="Q627" s="48"/>
      <c r="R627" s="48"/>
      <c r="S627" s="48"/>
      <c r="T627" s="48"/>
      <c r="U627" s="48"/>
      <c r="V627" s="48"/>
      <c r="W627" s="48"/>
      <c r="X627" s="48"/>
      <c r="Y627" s="48"/>
      <c r="Z627" s="48"/>
    </row>
    <row r="628" spans="1:26" ht="18" thickBot="1" x14ac:dyDescent="0.35">
      <c r="A628" s="48"/>
      <c r="B628" s="48"/>
      <c r="C628" s="48"/>
      <c r="D628" s="48"/>
      <c r="E628" s="48"/>
      <c r="F628" s="48"/>
      <c r="G628" s="51"/>
      <c r="H628" s="48"/>
      <c r="I628" s="48"/>
      <c r="J628" s="48"/>
      <c r="K628" s="48"/>
      <c r="L628" s="48"/>
      <c r="M628" s="48"/>
      <c r="N628" s="48"/>
      <c r="O628" s="48"/>
      <c r="P628" s="48"/>
      <c r="Q628" s="48"/>
      <c r="R628" s="48"/>
      <c r="S628" s="48"/>
      <c r="T628" s="48"/>
      <c r="U628" s="48"/>
      <c r="V628" s="48"/>
      <c r="W628" s="48"/>
      <c r="X628" s="48"/>
      <c r="Y628" s="48"/>
      <c r="Z628" s="48"/>
    </row>
    <row r="629" spans="1:26" ht="18" thickBot="1" x14ac:dyDescent="0.35">
      <c r="A629" s="48"/>
      <c r="B629" s="48"/>
      <c r="C629" s="48"/>
      <c r="D629" s="48"/>
      <c r="E629" s="48"/>
      <c r="F629" s="48"/>
      <c r="G629" s="51"/>
      <c r="H629" s="48"/>
      <c r="I629" s="48"/>
      <c r="J629" s="48"/>
      <c r="K629" s="48"/>
      <c r="L629" s="48"/>
      <c r="M629" s="48"/>
      <c r="N629" s="48"/>
      <c r="O629" s="48"/>
      <c r="P629" s="48"/>
      <c r="Q629" s="48"/>
      <c r="R629" s="48"/>
      <c r="S629" s="48"/>
      <c r="T629" s="48"/>
      <c r="U629" s="48"/>
      <c r="V629" s="48"/>
      <c r="W629" s="48"/>
      <c r="X629" s="48"/>
      <c r="Y629" s="48"/>
      <c r="Z629" s="48"/>
    </row>
    <row r="630" spans="1:26" ht="18" thickBot="1" x14ac:dyDescent="0.35">
      <c r="A630" s="48"/>
      <c r="B630" s="48"/>
      <c r="C630" s="48"/>
      <c r="D630" s="48"/>
      <c r="E630" s="48"/>
      <c r="F630" s="48"/>
      <c r="G630" s="51"/>
      <c r="H630" s="48"/>
      <c r="I630" s="48"/>
      <c r="J630" s="48"/>
      <c r="K630" s="48"/>
      <c r="L630" s="48"/>
      <c r="M630" s="48"/>
      <c r="N630" s="48"/>
      <c r="O630" s="48"/>
      <c r="P630" s="48"/>
      <c r="Q630" s="48"/>
      <c r="R630" s="48"/>
      <c r="S630" s="48"/>
      <c r="T630" s="48"/>
      <c r="U630" s="48"/>
      <c r="V630" s="48"/>
      <c r="W630" s="48"/>
      <c r="X630" s="48"/>
      <c r="Y630" s="48"/>
      <c r="Z630" s="48"/>
    </row>
    <row r="631" spans="1:26" ht="18" thickBot="1" x14ac:dyDescent="0.35">
      <c r="A631" s="48"/>
      <c r="B631" s="48"/>
      <c r="C631" s="48"/>
      <c r="D631" s="48"/>
      <c r="E631" s="48"/>
      <c r="F631" s="48"/>
      <c r="G631" s="51"/>
      <c r="H631" s="48"/>
      <c r="I631" s="48"/>
      <c r="J631" s="48"/>
      <c r="K631" s="48"/>
      <c r="L631" s="48"/>
      <c r="M631" s="48"/>
      <c r="N631" s="48"/>
      <c r="O631" s="48"/>
      <c r="P631" s="48"/>
      <c r="Q631" s="48"/>
      <c r="R631" s="48"/>
      <c r="S631" s="48"/>
      <c r="T631" s="48"/>
      <c r="U631" s="48"/>
      <c r="V631" s="48"/>
      <c r="W631" s="48"/>
      <c r="X631" s="48"/>
      <c r="Y631" s="48"/>
      <c r="Z631" s="48"/>
    </row>
    <row r="632" spans="1:26" ht="18" thickBot="1" x14ac:dyDescent="0.35">
      <c r="A632" s="48"/>
      <c r="B632" s="48"/>
      <c r="C632" s="48"/>
      <c r="D632" s="48"/>
      <c r="E632" s="48"/>
      <c r="F632" s="48"/>
      <c r="G632" s="51"/>
      <c r="H632" s="48"/>
      <c r="I632" s="48"/>
      <c r="J632" s="48"/>
      <c r="K632" s="48"/>
      <c r="L632" s="48"/>
      <c r="M632" s="48"/>
      <c r="N632" s="48"/>
      <c r="O632" s="48"/>
      <c r="P632" s="48"/>
      <c r="Q632" s="48"/>
      <c r="R632" s="48"/>
      <c r="S632" s="48"/>
      <c r="T632" s="48"/>
      <c r="U632" s="48"/>
      <c r="V632" s="48"/>
      <c r="W632" s="48"/>
      <c r="X632" s="48"/>
      <c r="Y632" s="48"/>
      <c r="Z632" s="48"/>
    </row>
    <row r="633" spans="1:26" ht="18" thickBot="1" x14ac:dyDescent="0.35">
      <c r="A633" s="48"/>
      <c r="B633" s="48"/>
      <c r="C633" s="48"/>
      <c r="D633" s="48"/>
      <c r="E633" s="48"/>
      <c r="F633" s="48"/>
      <c r="G633" s="51"/>
      <c r="H633" s="48"/>
      <c r="I633" s="48"/>
      <c r="J633" s="48"/>
      <c r="K633" s="48"/>
      <c r="L633" s="48"/>
      <c r="M633" s="48"/>
      <c r="N633" s="48"/>
      <c r="O633" s="48"/>
      <c r="P633" s="48"/>
      <c r="Q633" s="48"/>
      <c r="R633" s="48"/>
      <c r="S633" s="48"/>
      <c r="T633" s="48"/>
      <c r="U633" s="48"/>
      <c r="V633" s="48"/>
      <c r="W633" s="48"/>
      <c r="X633" s="48"/>
      <c r="Y633" s="48"/>
      <c r="Z633" s="48"/>
    </row>
    <row r="634" spans="1:26" ht="18" thickBot="1" x14ac:dyDescent="0.35">
      <c r="A634" s="48"/>
      <c r="B634" s="48"/>
      <c r="C634" s="48"/>
      <c r="D634" s="48"/>
      <c r="E634" s="48"/>
      <c r="F634" s="48"/>
      <c r="G634" s="51"/>
      <c r="H634" s="48"/>
      <c r="I634" s="48"/>
      <c r="J634" s="48"/>
      <c r="K634" s="48"/>
      <c r="L634" s="48"/>
      <c r="M634" s="48"/>
      <c r="N634" s="48"/>
      <c r="O634" s="48"/>
      <c r="P634" s="48"/>
      <c r="Q634" s="48"/>
      <c r="R634" s="48"/>
      <c r="S634" s="48"/>
      <c r="T634" s="48"/>
      <c r="U634" s="48"/>
      <c r="V634" s="48"/>
      <c r="W634" s="48"/>
      <c r="X634" s="48"/>
      <c r="Y634" s="48"/>
      <c r="Z634" s="48"/>
    </row>
    <row r="635" spans="1:26" ht="18" thickBot="1" x14ac:dyDescent="0.35">
      <c r="A635" s="48"/>
      <c r="B635" s="48"/>
      <c r="C635" s="48"/>
      <c r="D635" s="48"/>
      <c r="E635" s="48"/>
      <c r="F635" s="48"/>
      <c r="G635" s="51"/>
      <c r="H635" s="48"/>
      <c r="I635" s="48"/>
      <c r="J635" s="48"/>
      <c r="K635" s="48"/>
      <c r="L635" s="48"/>
      <c r="M635" s="48"/>
      <c r="N635" s="48"/>
      <c r="O635" s="48"/>
      <c r="P635" s="48"/>
      <c r="Q635" s="48"/>
      <c r="R635" s="48"/>
      <c r="S635" s="48"/>
      <c r="T635" s="48"/>
      <c r="U635" s="48"/>
      <c r="V635" s="48"/>
      <c r="W635" s="48"/>
      <c r="X635" s="48"/>
      <c r="Y635" s="48"/>
      <c r="Z635" s="48"/>
    </row>
    <row r="636" spans="1:26" ht="18" thickBot="1" x14ac:dyDescent="0.35">
      <c r="A636" s="48"/>
      <c r="B636" s="48"/>
      <c r="C636" s="48"/>
      <c r="D636" s="48"/>
      <c r="E636" s="48"/>
      <c r="F636" s="48"/>
      <c r="G636" s="51"/>
      <c r="H636" s="48"/>
      <c r="I636" s="48"/>
      <c r="J636" s="48"/>
      <c r="K636" s="48"/>
      <c r="L636" s="48"/>
      <c r="M636" s="48"/>
      <c r="N636" s="48"/>
      <c r="O636" s="48"/>
      <c r="P636" s="48"/>
      <c r="Q636" s="48"/>
      <c r="R636" s="48"/>
      <c r="S636" s="48"/>
      <c r="T636" s="48"/>
      <c r="U636" s="48"/>
      <c r="V636" s="48"/>
      <c r="W636" s="48"/>
      <c r="X636" s="48"/>
      <c r="Y636" s="48"/>
      <c r="Z636" s="48"/>
    </row>
    <row r="637" spans="1:26" ht="18" thickBot="1" x14ac:dyDescent="0.35">
      <c r="A637" s="48"/>
      <c r="B637" s="48"/>
      <c r="C637" s="48"/>
      <c r="D637" s="48"/>
      <c r="E637" s="48"/>
      <c r="F637" s="48"/>
      <c r="G637" s="51"/>
      <c r="H637" s="48"/>
      <c r="I637" s="48"/>
      <c r="J637" s="48"/>
      <c r="K637" s="48"/>
      <c r="L637" s="48"/>
      <c r="M637" s="48"/>
      <c r="N637" s="48"/>
      <c r="O637" s="48"/>
      <c r="P637" s="48"/>
      <c r="Q637" s="48"/>
      <c r="R637" s="48"/>
      <c r="S637" s="48"/>
      <c r="T637" s="48"/>
      <c r="U637" s="48"/>
      <c r="V637" s="48"/>
      <c r="W637" s="48"/>
      <c r="X637" s="48"/>
      <c r="Y637" s="48"/>
      <c r="Z637" s="48"/>
    </row>
    <row r="638" spans="1:26" ht="18" thickBot="1" x14ac:dyDescent="0.35">
      <c r="A638" s="48"/>
      <c r="B638" s="48"/>
      <c r="C638" s="48"/>
      <c r="D638" s="48"/>
      <c r="E638" s="48"/>
      <c r="F638" s="48"/>
      <c r="G638" s="51"/>
      <c r="H638" s="48"/>
      <c r="I638" s="48"/>
      <c r="J638" s="48"/>
      <c r="K638" s="48"/>
      <c r="L638" s="48"/>
      <c r="M638" s="48"/>
      <c r="N638" s="48"/>
      <c r="O638" s="48"/>
      <c r="P638" s="48"/>
      <c r="Q638" s="48"/>
      <c r="R638" s="48"/>
      <c r="S638" s="48"/>
      <c r="T638" s="48"/>
      <c r="U638" s="48"/>
      <c r="V638" s="48"/>
      <c r="W638" s="48"/>
      <c r="X638" s="48"/>
      <c r="Y638" s="48"/>
      <c r="Z638" s="48"/>
    </row>
    <row r="639" spans="1:26" ht="18" thickBot="1" x14ac:dyDescent="0.35">
      <c r="A639" s="48"/>
      <c r="B639" s="48"/>
      <c r="C639" s="48"/>
      <c r="D639" s="48"/>
      <c r="E639" s="48"/>
      <c r="F639" s="48"/>
      <c r="G639" s="51"/>
      <c r="H639" s="48"/>
      <c r="I639" s="48"/>
      <c r="J639" s="48"/>
      <c r="K639" s="48"/>
      <c r="L639" s="48"/>
      <c r="M639" s="48"/>
      <c r="N639" s="48"/>
      <c r="O639" s="48"/>
      <c r="P639" s="48"/>
      <c r="Q639" s="48"/>
      <c r="R639" s="48"/>
      <c r="S639" s="48"/>
      <c r="T639" s="48"/>
      <c r="U639" s="48"/>
      <c r="V639" s="48"/>
      <c r="W639" s="48"/>
      <c r="X639" s="48"/>
      <c r="Y639" s="48"/>
      <c r="Z639" s="48"/>
    </row>
    <row r="640" spans="1:26" ht="18" thickBot="1" x14ac:dyDescent="0.35">
      <c r="A640" s="48"/>
      <c r="B640" s="48"/>
      <c r="C640" s="48"/>
      <c r="D640" s="48"/>
      <c r="E640" s="48"/>
      <c r="F640" s="48"/>
      <c r="G640" s="51"/>
      <c r="H640" s="48"/>
      <c r="I640" s="48"/>
      <c r="J640" s="48"/>
      <c r="K640" s="48"/>
      <c r="L640" s="48"/>
      <c r="M640" s="48"/>
      <c r="N640" s="48"/>
      <c r="O640" s="48"/>
      <c r="P640" s="48"/>
      <c r="Q640" s="48"/>
      <c r="R640" s="48"/>
      <c r="S640" s="48"/>
      <c r="T640" s="48"/>
      <c r="U640" s="48"/>
      <c r="V640" s="48"/>
      <c r="W640" s="48"/>
      <c r="X640" s="48"/>
      <c r="Y640" s="48"/>
      <c r="Z640" s="48"/>
    </row>
    <row r="641" spans="1:26" ht="18" thickBot="1" x14ac:dyDescent="0.35">
      <c r="A641" s="48"/>
      <c r="B641" s="48"/>
      <c r="C641" s="48"/>
      <c r="D641" s="48"/>
      <c r="E641" s="48"/>
      <c r="F641" s="48"/>
      <c r="G641" s="51"/>
      <c r="H641" s="48"/>
      <c r="I641" s="48"/>
      <c r="J641" s="48"/>
      <c r="K641" s="48"/>
      <c r="L641" s="48"/>
      <c r="M641" s="48"/>
      <c r="N641" s="48"/>
      <c r="O641" s="48"/>
      <c r="P641" s="48"/>
      <c r="Q641" s="48"/>
      <c r="R641" s="48"/>
      <c r="S641" s="48"/>
      <c r="T641" s="48"/>
      <c r="U641" s="48"/>
      <c r="V641" s="48"/>
      <c r="W641" s="48"/>
      <c r="X641" s="48"/>
      <c r="Y641" s="48"/>
      <c r="Z641" s="48"/>
    </row>
    <row r="642" spans="1:26" ht="18" thickBot="1" x14ac:dyDescent="0.35">
      <c r="A642" s="48"/>
      <c r="B642" s="48"/>
      <c r="C642" s="48"/>
      <c r="D642" s="48"/>
      <c r="E642" s="48"/>
      <c r="F642" s="48"/>
      <c r="G642" s="51"/>
      <c r="H642" s="48"/>
      <c r="I642" s="48"/>
      <c r="J642" s="48"/>
      <c r="K642" s="48"/>
      <c r="L642" s="48"/>
      <c r="M642" s="48"/>
      <c r="N642" s="48"/>
      <c r="O642" s="48"/>
      <c r="P642" s="48"/>
      <c r="Q642" s="48"/>
      <c r="R642" s="48"/>
      <c r="S642" s="48"/>
      <c r="T642" s="48"/>
      <c r="U642" s="48"/>
      <c r="V642" s="48"/>
      <c r="W642" s="48"/>
      <c r="X642" s="48"/>
      <c r="Y642" s="48"/>
      <c r="Z642" s="48"/>
    </row>
    <row r="643" spans="1:26" ht="18" thickBot="1" x14ac:dyDescent="0.35">
      <c r="A643" s="48"/>
      <c r="B643" s="48"/>
      <c r="C643" s="48"/>
      <c r="D643" s="48"/>
      <c r="E643" s="48"/>
      <c r="F643" s="48"/>
      <c r="G643" s="51"/>
      <c r="H643" s="48"/>
      <c r="I643" s="48"/>
      <c r="J643" s="48"/>
      <c r="K643" s="48"/>
      <c r="L643" s="48"/>
      <c r="M643" s="48"/>
      <c r="N643" s="48"/>
      <c r="O643" s="48"/>
      <c r="P643" s="48"/>
      <c r="Q643" s="48"/>
      <c r="R643" s="48"/>
      <c r="S643" s="48"/>
      <c r="T643" s="48"/>
      <c r="U643" s="48"/>
      <c r="V643" s="48"/>
      <c r="W643" s="48"/>
      <c r="X643" s="48"/>
      <c r="Y643" s="48"/>
      <c r="Z643" s="48"/>
    </row>
    <row r="644" spans="1:26" ht="18" thickBot="1" x14ac:dyDescent="0.35">
      <c r="A644" s="48"/>
      <c r="B644" s="48"/>
      <c r="C644" s="48"/>
      <c r="D644" s="48"/>
      <c r="E644" s="48"/>
      <c r="F644" s="48"/>
      <c r="G644" s="51"/>
      <c r="H644" s="48"/>
      <c r="I644" s="48"/>
      <c r="J644" s="48"/>
      <c r="K644" s="48"/>
      <c r="L644" s="48"/>
      <c r="M644" s="48"/>
      <c r="N644" s="48"/>
      <c r="O644" s="48"/>
      <c r="P644" s="48"/>
      <c r="Q644" s="48"/>
      <c r="R644" s="48"/>
      <c r="S644" s="48"/>
      <c r="T644" s="48"/>
      <c r="U644" s="48"/>
      <c r="V644" s="48"/>
      <c r="W644" s="48"/>
      <c r="X644" s="48"/>
      <c r="Y644" s="48"/>
      <c r="Z644" s="48"/>
    </row>
    <row r="645" spans="1:26" ht="18" thickBot="1" x14ac:dyDescent="0.35">
      <c r="A645" s="48"/>
      <c r="B645" s="48"/>
      <c r="C645" s="48"/>
      <c r="D645" s="48"/>
      <c r="E645" s="48"/>
      <c r="F645" s="48"/>
      <c r="G645" s="51"/>
      <c r="H645" s="48"/>
      <c r="I645" s="48"/>
      <c r="J645" s="48"/>
      <c r="K645" s="48"/>
      <c r="L645" s="48"/>
      <c r="M645" s="48"/>
      <c r="N645" s="48"/>
      <c r="O645" s="48"/>
      <c r="P645" s="48"/>
      <c r="Q645" s="48"/>
      <c r="R645" s="48"/>
      <c r="S645" s="48"/>
      <c r="T645" s="48"/>
      <c r="U645" s="48"/>
      <c r="V645" s="48"/>
      <c r="W645" s="48"/>
      <c r="X645" s="48"/>
      <c r="Y645" s="48"/>
      <c r="Z645" s="48"/>
    </row>
    <row r="646" spans="1:26" ht="18" thickBot="1" x14ac:dyDescent="0.35">
      <c r="A646" s="48"/>
      <c r="B646" s="48"/>
      <c r="C646" s="48"/>
      <c r="D646" s="48"/>
      <c r="E646" s="48"/>
      <c r="F646" s="48"/>
      <c r="G646" s="51"/>
      <c r="H646" s="48"/>
      <c r="I646" s="48"/>
      <c r="J646" s="48"/>
      <c r="K646" s="48"/>
      <c r="L646" s="48"/>
      <c r="M646" s="48"/>
      <c r="N646" s="48"/>
      <c r="O646" s="48"/>
      <c r="P646" s="48"/>
      <c r="Q646" s="48"/>
      <c r="R646" s="48"/>
      <c r="S646" s="48"/>
      <c r="T646" s="48"/>
      <c r="U646" s="48"/>
      <c r="V646" s="48"/>
      <c r="W646" s="48"/>
      <c r="X646" s="48"/>
      <c r="Y646" s="48"/>
      <c r="Z646" s="48"/>
    </row>
    <row r="647" spans="1:26" ht="18" thickBot="1" x14ac:dyDescent="0.35">
      <c r="A647" s="48"/>
      <c r="B647" s="48"/>
      <c r="C647" s="48"/>
      <c r="D647" s="48"/>
      <c r="E647" s="48"/>
      <c r="F647" s="48"/>
      <c r="G647" s="51"/>
      <c r="H647" s="48"/>
      <c r="I647" s="48"/>
      <c r="J647" s="48"/>
      <c r="K647" s="48"/>
      <c r="L647" s="48"/>
      <c r="M647" s="48"/>
      <c r="N647" s="48"/>
      <c r="O647" s="48"/>
      <c r="P647" s="48"/>
      <c r="Q647" s="48"/>
      <c r="R647" s="48"/>
      <c r="S647" s="48"/>
      <c r="T647" s="48"/>
      <c r="U647" s="48"/>
      <c r="V647" s="48"/>
      <c r="W647" s="48"/>
      <c r="X647" s="48"/>
      <c r="Y647" s="48"/>
      <c r="Z647" s="48"/>
    </row>
    <row r="648" spans="1:26" ht="18" thickBot="1" x14ac:dyDescent="0.35">
      <c r="A648" s="48"/>
      <c r="B648" s="48"/>
      <c r="C648" s="48"/>
      <c r="D648" s="48"/>
      <c r="E648" s="48"/>
      <c r="F648" s="48"/>
      <c r="G648" s="51"/>
      <c r="H648" s="48"/>
      <c r="I648" s="48"/>
      <c r="J648" s="48"/>
      <c r="K648" s="48"/>
      <c r="L648" s="48"/>
      <c r="M648" s="48"/>
      <c r="N648" s="48"/>
      <c r="O648" s="48"/>
      <c r="P648" s="48"/>
      <c r="Q648" s="48"/>
      <c r="R648" s="48"/>
      <c r="S648" s="48"/>
      <c r="T648" s="48"/>
      <c r="U648" s="48"/>
      <c r="V648" s="48"/>
      <c r="W648" s="48"/>
      <c r="X648" s="48"/>
      <c r="Y648" s="48"/>
      <c r="Z648" s="48"/>
    </row>
    <row r="649" spans="1:26" ht="18" thickBot="1" x14ac:dyDescent="0.35">
      <c r="A649" s="48"/>
      <c r="B649" s="48"/>
      <c r="C649" s="48"/>
      <c r="D649" s="48"/>
      <c r="E649" s="48"/>
      <c r="F649" s="48"/>
      <c r="G649" s="51"/>
      <c r="H649" s="48"/>
      <c r="I649" s="48"/>
      <c r="J649" s="48"/>
      <c r="K649" s="48"/>
      <c r="L649" s="48"/>
      <c r="M649" s="48"/>
      <c r="N649" s="48"/>
      <c r="O649" s="48"/>
      <c r="P649" s="48"/>
      <c r="Q649" s="48"/>
      <c r="R649" s="48"/>
      <c r="S649" s="48"/>
      <c r="T649" s="48"/>
      <c r="U649" s="48"/>
      <c r="V649" s="48"/>
      <c r="W649" s="48"/>
      <c r="X649" s="48"/>
      <c r="Y649" s="48"/>
      <c r="Z649" s="48"/>
    </row>
    <row r="650" spans="1:26" ht="18" thickBot="1" x14ac:dyDescent="0.35">
      <c r="A650" s="48"/>
      <c r="B650" s="48"/>
      <c r="C650" s="48"/>
      <c r="D650" s="48"/>
      <c r="E650" s="48"/>
      <c r="F650" s="48"/>
      <c r="G650" s="51"/>
      <c r="H650" s="48"/>
      <c r="I650" s="48"/>
      <c r="J650" s="48"/>
      <c r="K650" s="48"/>
      <c r="L650" s="48"/>
      <c r="M650" s="48"/>
      <c r="N650" s="48"/>
      <c r="O650" s="48"/>
      <c r="P650" s="48"/>
      <c r="Q650" s="48"/>
      <c r="R650" s="48"/>
      <c r="S650" s="48"/>
      <c r="T650" s="48"/>
      <c r="U650" s="48"/>
      <c r="V650" s="48"/>
      <c r="W650" s="48"/>
      <c r="X650" s="48"/>
      <c r="Y650" s="48"/>
      <c r="Z650" s="48"/>
    </row>
    <row r="651" spans="1:26" ht="18" thickBot="1" x14ac:dyDescent="0.35">
      <c r="A651" s="48"/>
      <c r="B651" s="48"/>
      <c r="C651" s="48"/>
      <c r="D651" s="48"/>
      <c r="E651" s="48"/>
      <c r="F651" s="48"/>
      <c r="G651" s="51"/>
      <c r="H651" s="48"/>
      <c r="I651" s="48"/>
      <c r="J651" s="48"/>
      <c r="K651" s="48"/>
      <c r="L651" s="48"/>
      <c r="M651" s="48"/>
      <c r="N651" s="48"/>
      <c r="O651" s="48"/>
      <c r="P651" s="48"/>
      <c r="Q651" s="48"/>
      <c r="R651" s="48"/>
      <c r="S651" s="48"/>
      <c r="T651" s="48"/>
      <c r="U651" s="48"/>
      <c r="V651" s="48"/>
      <c r="W651" s="48"/>
      <c r="X651" s="48"/>
      <c r="Y651" s="48"/>
      <c r="Z651" s="48"/>
    </row>
    <row r="652" spans="1:26" ht="18" thickBot="1" x14ac:dyDescent="0.35">
      <c r="A652" s="48"/>
      <c r="B652" s="48"/>
      <c r="C652" s="48"/>
      <c r="D652" s="48"/>
      <c r="E652" s="48"/>
      <c r="F652" s="48"/>
      <c r="G652" s="51"/>
      <c r="H652" s="48"/>
      <c r="I652" s="48"/>
      <c r="J652" s="48"/>
      <c r="K652" s="48"/>
      <c r="L652" s="48"/>
      <c r="M652" s="48"/>
      <c r="N652" s="48"/>
      <c r="O652" s="48"/>
      <c r="P652" s="48"/>
      <c r="Q652" s="48"/>
      <c r="R652" s="48"/>
      <c r="S652" s="48"/>
      <c r="T652" s="48"/>
      <c r="U652" s="48"/>
      <c r="V652" s="48"/>
      <c r="W652" s="48"/>
      <c r="X652" s="48"/>
      <c r="Y652" s="48"/>
      <c r="Z652" s="48"/>
    </row>
    <row r="653" spans="1:26" ht="18" thickBot="1" x14ac:dyDescent="0.35">
      <c r="A653" s="48"/>
      <c r="B653" s="48"/>
      <c r="C653" s="48"/>
      <c r="D653" s="48"/>
      <c r="E653" s="48"/>
      <c r="F653" s="48"/>
      <c r="G653" s="51"/>
      <c r="H653" s="48"/>
      <c r="I653" s="48"/>
      <c r="J653" s="48"/>
      <c r="K653" s="48"/>
      <c r="L653" s="48"/>
      <c r="M653" s="48"/>
      <c r="N653" s="48"/>
      <c r="O653" s="48"/>
      <c r="P653" s="48"/>
      <c r="Q653" s="48"/>
      <c r="R653" s="48"/>
      <c r="S653" s="48"/>
      <c r="T653" s="48"/>
      <c r="U653" s="48"/>
      <c r="V653" s="48"/>
      <c r="W653" s="48"/>
      <c r="X653" s="48"/>
      <c r="Y653" s="48"/>
      <c r="Z653" s="48"/>
    </row>
    <row r="654" spans="1:26" ht="18" thickBot="1" x14ac:dyDescent="0.35">
      <c r="A654" s="48"/>
      <c r="B654" s="48"/>
      <c r="C654" s="48"/>
      <c r="D654" s="48"/>
      <c r="E654" s="48"/>
      <c r="F654" s="48"/>
      <c r="G654" s="51"/>
      <c r="H654" s="48"/>
      <c r="I654" s="48"/>
      <c r="J654" s="48"/>
      <c r="K654" s="48"/>
      <c r="L654" s="48"/>
      <c r="M654" s="48"/>
      <c r="N654" s="48"/>
      <c r="O654" s="48"/>
      <c r="P654" s="48"/>
      <c r="Q654" s="48"/>
      <c r="R654" s="48"/>
      <c r="S654" s="48"/>
      <c r="T654" s="48"/>
      <c r="U654" s="48"/>
      <c r="V654" s="48"/>
      <c r="W654" s="48"/>
      <c r="X654" s="48"/>
      <c r="Y654" s="48"/>
      <c r="Z654" s="48"/>
    </row>
    <row r="655" spans="1:26" ht="18" thickBot="1" x14ac:dyDescent="0.35">
      <c r="A655" s="48"/>
      <c r="B655" s="48"/>
      <c r="C655" s="48"/>
      <c r="D655" s="48"/>
      <c r="E655" s="48"/>
      <c r="F655" s="48"/>
      <c r="G655" s="51"/>
      <c r="H655" s="48"/>
      <c r="I655" s="48"/>
      <c r="J655" s="48"/>
      <c r="K655" s="48"/>
      <c r="L655" s="48"/>
      <c r="M655" s="48"/>
      <c r="N655" s="48"/>
      <c r="O655" s="48"/>
      <c r="P655" s="48"/>
      <c r="Q655" s="48"/>
      <c r="R655" s="48"/>
      <c r="S655" s="48"/>
      <c r="T655" s="48"/>
      <c r="U655" s="48"/>
      <c r="V655" s="48"/>
      <c r="W655" s="48"/>
      <c r="X655" s="48"/>
      <c r="Y655" s="48"/>
      <c r="Z655" s="48"/>
    </row>
    <row r="656" spans="1:26" ht="18" thickBot="1" x14ac:dyDescent="0.35">
      <c r="A656" s="48"/>
      <c r="B656" s="48"/>
      <c r="C656" s="48"/>
      <c r="D656" s="48"/>
      <c r="E656" s="48"/>
      <c r="F656" s="48"/>
      <c r="G656" s="51"/>
      <c r="H656" s="48"/>
      <c r="I656" s="48"/>
      <c r="J656" s="48"/>
      <c r="K656" s="48"/>
      <c r="L656" s="48"/>
      <c r="M656" s="48"/>
      <c r="N656" s="48"/>
      <c r="O656" s="48"/>
      <c r="P656" s="48"/>
      <c r="Q656" s="48"/>
      <c r="R656" s="48"/>
      <c r="S656" s="48"/>
      <c r="T656" s="48"/>
      <c r="U656" s="48"/>
      <c r="V656" s="48"/>
      <c r="W656" s="48"/>
      <c r="X656" s="48"/>
      <c r="Y656" s="48"/>
      <c r="Z656" s="48"/>
    </row>
    <row r="657" spans="1:26" ht="18" thickBot="1" x14ac:dyDescent="0.35">
      <c r="A657" s="48"/>
      <c r="B657" s="48"/>
      <c r="C657" s="48"/>
      <c r="D657" s="48"/>
      <c r="E657" s="48"/>
      <c r="F657" s="48"/>
      <c r="G657" s="51"/>
      <c r="H657" s="48"/>
      <c r="I657" s="48"/>
      <c r="J657" s="48"/>
      <c r="K657" s="48"/>
      <c r="L657" s="48"/>
      <c r="M657" s="48"/>
      <c r="N657" s="48"/>
      <c r="O657" s="48"/>
      <c r="P657" s="48"/>
      <c r="Q657" s="48"/>
      <c r="R657" s="48"/>
      <c r="S657" s="48"/>
      <c r="T657" s="48"/>
      <c r="U657" s="48"/>
      <c r="V657" s="48"/>
      <c r="W657" s="48"/>
      <c r="X657" s="48"/>
      <c r="Y657" s="48"/>
      <c r="Z657" s="48"/>
    </row>
    <row r="658" spans="1:26" ht="18" thickBot="1" x14ac:dyDescent="0.35">
      <c r="A658" s="48"/>
      <c r="B658" s="48"/>
      <c r="C658" s="48"/>
      <c r="D658" s="48"/>
      <c r="E658" s="48"/>
      <c r="F658" s="48"/>
      <c r="G658" s="51"/>
      <c r="H658" s="48"/>
      <c r="I658" s="48"/>
      <c r="J658" s="48"/>
      <c r="K658" s="48"/>
      <c r="L658" s="48"/>
      <c r="M658" s="48"/>
      <c r="N658" s="48"/>
      <c r="O658" s="48"/>
      <c r="P658" s="48"/>
      <c r="Q658" s="48"/>
      <c r="R658" s="48"/>
      <c r="S658" s="48"/>
      <c r="T658" s="48"/>
      <c r="U658" s="48"/>
      <c r="V658" s="48"/>
      <c r="W658" s="48"/>
      <c r="X658" s="48"/>
      <c r="Y658" s="48"/>
      <c r="Z658" s="48"/>
    </row>
    <row r="659" spans="1:26" ht="18" thickBot="1" x14ac:dyDescent="0.35">
      <c r="A659" s="48"/>
      <c r="B659" s="48"/>
      <c r="C659" s="48"/>
      <c r="D659" s="48"/>
      <c r="E659" s="48"/>
      <c r="F659" s="48"/>
      <c r="G659" s="51"/>
      <c r="H659" s="48"/>
      <c r="I659" s="48"/>
      <c r="J659" s="48"/>
      <c r="K659" s="48"/>
      <c r="L659" s="48"/>
      <c r="M659" s="48"/>
      <c r="N659" s="48"/>
      <c r="O659" s="48"/>
      <c r="P659" s="48"/>
      <c r="Q659" s="48"/>
      <c r="R659" s="48"/>
      <c r="S659" s="48"/>
      <c r="T659" s="48"/>
      <c r="U659" s="48"/>
      <c r="V659" s="48"/>
      <c r="W659" s="48"/>
      <c r="X659" s="48"/>
      <c r="Y659" s="48"/>
      <c r="Z659" s="48"/>
    </row>
    <row r="660" spans="1:26" ht="18" thickBot="1" x14ac:dyDescent="0.35">
      <c r="A660" s="48"/>
      <c r="B660" s="48"/>
      <c r="C660" s="48"/>
      <c r="D660" s="48"/>
      <c r="E660" s="48"/>
      <c r="F660" s="48"/>
      <c r="G660" s="51"/>
      <c r="H660" s="48"/>
      <c r="I660" s="48"/>
      <c r="J660" s="48"/>
      <c r="K660" s="48"/>
      <c r="L660" s="48"/>
      <c r="M660" s="48"/>
      <c r="N660" s="48"/>
      <c r="O660" s="48"/>
      <c r="P660" s="48"/>
      <c r="Q660" s="48"/>
      <c r="R660" s="48"/>
      <c r="S660" s="48"/>
      <c r="T660" s="48"/>
      <c r="U660" s="48"/>
      <c r="V660" s="48"/>
      <c r="W660" s="48"/>
      <c r="X660" s="48"/>
      <c r="Y660" s="48"/>
      <c r="Z660" s="48"/>
    </row>
    <row r="661" spans="1:26" ht="18" thickBot="1" x14ac:dyDescent="0.35">
      <c r="A661" s="48"/>
      <c r="B661" s="48"/>
      <c r="C661" s="48"/>
      <c r="D661" s="48"/>
      <c r="E661" s="48"/>
      <c r="F661" s="48"/>
      <c r="G661" s="51"/>
      <c r="H661" s="48"/>
      <c r="I661" s="48"/>
      <c r="J661" s="48"/>
      <c r="K661" s="48"/>
      <c r="L661" s="48"/>
      <c r="M661" s="48"/>
      <c r="N661" s="48"/>
      <c r="O661" s="48"/>
      <c r="P661" s="48"/>
      <c r="Q661" s="48"/>
      <c r="R661" s="48"/>
      <c r="S661" s="48"/>
      <c r="T661" s="48"/>
      <c r="U661" s="48"/>
      <c r="V661" s="48"/>
      <c r="W661" s="48"/>
      <c r="X661" s="48"/>
      <c r="Y661" s="48"/>
      <c r="Z661" s="48"/>
    </row>
    <row r="662" spans="1:26" ht="18" thickBot="1" x14ac:dyDescent="0.35">
      <c r="A662" s="48"/>
      <c r="B662" s="48"/>
      <c r="C662" s="48"/>
      <c r="D662" s="48"/>
      <c r="E662" s="48"/>
      <c r="F662" s="48"/>
      <c r="G662" s="51"/>
      <c r="H662" s="48"/>
      <c r="I662" s="48"/>
      <c r="J662" s="48"/>
      <c r="K662" s="48"/>
      <c r="L662" s="48"/>
      <c r="M662" s="48"/>
      <c r="N662" s="48"/>
      <c r="O662" s="48"/>
      <c r="P662" s="48"/>
      <c r="Q662" s="48"/>
      <c r="R662" s="48"/>
      <c r="S662" s="48"/>
      <c r="T662" s="48"/>
      <c r="U662" s="48"/>
      <c r="V662" s="48"/>
      <c r="W662" s="48"/>
      <c r="X662" s="48"/>
      <c r="Y662" s="48"/>
      <c r="Z662" s="48"/>
    </row>
    <row r="663" spans="1:26" ht="18" thickBot="1" x14ac:dyDescent="0.35">
      <c r="A663" s="48"/>
      <c r="B663" s="48"/>
      <c r="C663" s="48"/>
      <c r="D663" s="48"/>
      <c r="E663" s="48"/>
      <c r="F663" s="48"/>
      <c r="G663" s="51"/>
      <c r="H663" s="48"/>
      <c r="I663" s="48"/>
      <c r="J663" s="48"/>
      <c r="K663" s="48"/>
      <c r="L663" s="48"/>
      <c r="M663" s="48"/>
      <c r="N663" s="48"/>
      <c r="O663" s="48"/>
      <c r="P663" s="48"/>
      <c r="Q663" s="48"/>
      <c r="R663" s="48"/>
      <c r="S663" s="48"/>
      <c r="T663" s="48"/>
      <c r="U663" s="48"/>
      <c r="V663" s="48"/>
      <c r="W663" s="48"/>
      <c r="X663" s="48"/>
      <c r="Y663" s="48"/>
      <c r="Z663" s="48"/>
    </row>
    <row r="664" spans="1:26" ht="18" thickBot="1" x14ac:dyDescent="0.35">
      <c r="A664" s="48"/>
      <c r="B664" s="48"/>
      <c r="C664" s="48"/>
      <c r="D664" s="48"/>
      <c r="E664" s="48"/>
      <c r="F664" s="48"/>
      <c r="G664" s="51"/>
      <c r="H664" s="48"/>
      <c r="I664" s="48"/>
      <c r="J664" s="48"/>
      <c r="K664" s="48"/>
      <c r="L664" s="48"/>
      <c r="M664" s="48"/>
      <c r="N664" s="48"/>
      <c r="O664" s="48"/>
      <c r="P664" s="48"/>
      <c r="Q664" s="48"/>
      <c r="R664" s="48"/>
      <c r="S664" s="48"/>
      <c r="T664" s="48"/>
      <c r="U664" s="48"/>
      <c r="V664" s="48"/>
      <c r="W664" s="48"/>
      <c r="X664" s="48"/>
      <c r="Y664" s="48"/>
      <c r="Z664" s="48"/>
    </row>
    <row r="665" spans="1:26" ht="18" thickBot="1" x14ac:dyDescent="0.35">
      <c r="A665" s="48"/>
      <c r="B665" s="48"/>
      <c r="C665" s="48"/>
      <c r="D665" s="48"/>
      <c r="E665" s="48"/>
      <c r="F665" s="48"/>
      <c r="G665" s="51"/>
      <c r="H665" s="48"/>
      <c r="I665" s="48"/>
      <c r="J665" s="48"/>
      <c r="K665" s="48"/>
      <c r="L665" s="48"/>
      <c r="M665" s="48"/>
      <c r="N665" s="48"/>
      <c r="O665" s="48"/>
      <c r="P665" s="48"/>
      <c r="Q665" s="48"/>
      <c r="R665" s="48"/>
      <c r="S665" s="48"/>
      <c r="T665" s="48"/>
      <c r="U665" s="48"/>
      <c r="V665" s="48"/>
      <c r="W665" s="48"/>
      <c r="X665" s="48"/>
      <c r="Y665" s="48"/>
      <c r="Z665" s="48"/>
    </row>
    <row r="666" spans="1:26" ht="18" thickBot="1" x14ac:dyDescent="0.35">
      <c r="A666" s="48"/>
      <c r="B666" s="48"/>
      <c r="C666" s="48"/>
      <c r="D666" s="48"/>
      <c r="E666" s="48"/>
      <c r="F666" s="48"/>
      <c r="G666" s="51"/>
      <c r="H666" s="48"/>
      <c r="I666" s="48"/>
      <c r="J666" s="48"/>
      <c r="K666" s="48"/>
      <c r="L666" s="48"/>
      <c r="M666" s="48"/>
      <c r="N666" s="48"/>
      <c r="O666" s="48"/>
      <c r="P666" s="48"/>
      <c r="Q666" s="48"/>
      <c r="R666" s="48"/>
      <c r="S666" s="48"/>
      <c r="T666" s="48"/>
      <c r="U666" s="48"/>
      <c r="V666" s="48"/>
      <c r="W666" s="48"/>
      <c r="X666" s="48"/>
      <c r="Y666" s="48"/>
      <c r="Z666" s="48"/>
    </row>
    <row r="667" spans="1:26" ht="18" thickBot="1" x14ac:dyDescent="0.35">
      <c r="A667" s="48"/>
      <c r="B667" s="48"/>
      <c r="C667" s="48"/>
      <c r="D667" s="48"/>
      <c r="E667" s="48"/>
      <c r="F667" s="48"/>
      <c r="G667" s="51"/>
      <c r="H667" s="48"/>
      <c r="I667" s="48"/>
      <c r="J667" s="48"/>
      <c r="K667" s="48"/>
      <c r="L667" s="48"/>
      <c r="M667" s="48"/>
      <c r="N667" s="48"/>
      <c r="O667" s="48"/>
      <c r="P667" s="48"/>
      <c r="Q667" s="48"/>
      <c r="R667" s="48"/>
      <c r="S667" s="48"/>
      <c r="T667" s="48"/>
      <c r="U667" s="48"/>
      <c r="V667" s="48"/>
      <c r="W667" s="48"/>
      <c r="X667" s="48"/>
      <c r="Y667" s="48"/>
      <c r="Z667" s="48"/>
    </row>
    <row r="668" spans="1:26" ht="18" thickBot="1" x14ac:dyDescent="0.35">
      <c r="A668" s="48"/>
      <c r="B668" s="48"/>
      <c r="C668" s="48"/>
      <c r="D668" s="48"/>
      <c r="E668" s="48"/>
      <c r="F668" s="48"/>
      <c r="G668" s="51"/>
      <c r="H668" s="48"/>
      <c r="I668" s="48"/>
      <c r="J668" s="48"/>
      <c r="K668" s="48"/>
      <c r="L668" s="48"/>
      <c r="M668" s="48"/>
      <c r="N668" s="48"/>
      <c r="O668" s="48"/>
      <c r="P668" s="48"/>
      <c r="Q668" s="48"/>
      <c r="R668" s="48"/>
      <c r="S668" s="48"/>
      <c r="T668" s="48"/>
      <c r="U668" s="48"/>
      <c r="V668" s="48"/>
      <c r="W668" s="48"/>
      <c r="X668" s="48"/>
      <c r="Y668" s="48"/>
      <c r="Z668" s="48"/>
    </row>
    <row r="669" spans="1:26" ht="18" thickBot="1" x14ac:dyDescent="0.35">
      <c r="A669" s="48"/>
      <c r="B669" s="48"/>
      <c r="C669" s="48"/>
      <c r="D669" s="48"/>
      <c r="E669" s="48"/>
      <c r="F669" s="48"/>
      <c r="G669" s="51"/>
      <c r="H669" s="48"/>
      <c r="I669" s="48"/>
      <c r="J669" s="48"/>
      <c r="K669" s="48"/>
      <c r="L669" s="48"/>
      <c r="M669" s="48"/>
      <c r="N669" s="48"/>
      <c r="O669" s="48"/>
      <c r="P669" s="48"/>
      <c r="Q669" s="48"/>
      <c r="R669" s="48"/>
      <c r="S669" s="48"/>
      <c r="T669" s="48"/>
      <c r="U669" s="48"/>
      <c r="V669" s="48"/>
      <c r="W669" s="48"/>
      <c r="X669" s="48"/>
      <c r="Y669" s="48"/>
      <c r="Z669" s="48"/>
    </row>
    <row r="670" spans="1:26" ht="18" thickBot="1" x14ac:dyDescent="0.35">
      <c r="A670" s="48"/>
      <c r="B670" s="48"/>
      <c r="C670" s="48"/>
      <c r="D670" s="48"/>
      <c r="E670" s="48"/>
      <c r="F670" s="48"/>
      <c r="G670" s="51"/>
      <c r="H670" s="48"/>
      <c r="I670" s="48"/>
      <c r="J670" s="48"/>
      <c r="K670" s="48"/>
      <c r="L670" s="48"/>
      <c r="M670" s="48"/>
      <c r="N670" s="48"/>
      <c r="O670" s="48"/>
      <c r="P670" s="48"/>
      <c r="Q670" s="48"/>
      <c r="R670" s="48"/>
      <c r="S670" s="48"/>
      <c r="T670" s="48"/>
      <c r="U670" s="48"/>
      <c r="V670" s="48"/>
      <c r="W670" s="48"/>
      <c r="X670" s="48"/>
      <c r="Y670" s="48"/>
      <c r="Z670" s="48"/>
    </row>
    <row r="671" spans="1:26" ht="18" thickBot="1" x14ac:dyDescent="0.35">
      <c r="A671" s="48"/>
      <c r="B671" s="48"/>
      <c r="C671" s="48"/>
      <c r="D671" s="48"/>
      <c r="E671" s="48"/>
      <c r="F671" s="48"/>
      <c r="G671" s="51"/>
      <c r="H671" s="48"/>
      <c r="I671" s="48"/>
      <c r="J671" s="48"/>
      <c r="K671" s="48"/>
      <c r="L671" s="48"/>
      <c r="M671" s="48"/>
      <c r="N671" s="48"/>
      <c r="O671" s="48"/>
      <c r="P671" s="48"/>
      <c r="Q671" s="48"/>
      <c r="R671" s="48"/>
      <c r="S671" s="48"/>
      <c r="T671" s="48"/>
      <c r="U671" s="48"/>
      <c r="V671" s="48"/>
      <c r="W671" s="48"/>
      <c r="X671" s="48"/>
      <c r="Y671" s="48"/>
      <c r="Z671" s="48"/>
    </row>
    <row r="672" spans="1:26" ht="18" thickBot="1" x14ac:dyDescent="0.35">
      <c r="A672" s="48"/>
      <c r="B672" s="48"/>
      <c r="C672" s="48"/>
      <c r="D672" s="48"/>
      <c r="E672" s="48"/>
      <c r="F672" s="48"/>
      <c r="G672" s="51"/>
      <c r="H672" s="48"/>
      <c r="I672" s="48"/>
      <c r="J672" s="48"/>
      <c r="K672" s="48"/>
      <c r="L672" s="48"/>
      <c r="M672" s="48"/>
      <c r="N672" s="48"/>
      <c r="O672" s="48"/>
      <c r="P672" s="48"/>
      <c r="Q672" s="48"/>
      <c r="R672" s="48"/>
      <c r="S672" s="48"/>
      <c r="T672" s="48"/>
      <c r="U672" s="48"/>
      <c r="V672" s="48"/>
      <c r="W672" s="48"/>
      <c r="X672" s="48"/>
      <c r="Y672" s="48"/>
      <c r="Z672" s="48"/>
    </row>
    <row r="673" spans="1:26" ht="18" thickBot="1" x14ac:dyDescent="0.35">
      <c r="A673" s="48"/>
      <c r="B673" s="48"/>
      <c r="C673" s="48"/>
      <c r="D673" s="48"/>
      <c r="E673" s="48"/>
      <c r="F673" s="48"/>
      <c r="G673" s="51"/>
      <c r="H673" s="48"/>
      <c r="I673" s="48"/>
      <c r="J673" s="48"/>
      <c r="K673" s="48"/>
      <c r="L673" s="48"/>
      <c r="M673" s="48"/>
      <c r="N673" s="48"/>
      <c r="O673" s="48"/>
      <c r="P673" s="48"/>
      <c r="Q673" s="48"/>
      <c r="R673" s="48"/>
      <c r="S673" s="48"/>
      <c r="T673" s="48"/>
      <c r="U673" s="48"/>
      <c r="V673" s="48"/>
      <c r="W673" s="48"/>
      <c r="X673" s="48"/>
      <c r="Y673" s="48"/>
      <c r="Z673" s="48"/>
    </row>
    <row r="674" spans="1:26" ht="18" thickBot="1" x14ac:dyDescent="0.35">
      <c r="A674" s="48"/>
      <c r="B674" s="48"/>
      <c r="C674" s="48"/>
      <c r="D674" s="48"/>
      <c r="E674" s="48"/>
      <c r="F674" s="48"/>
      <c r="G674" s="51"/>
      <c r="H674" s="48"/>
      <c r="I674" s="48"/>
      <c r="J674" s="48"/>
      <c r="K674" s="48"/>
      <c r="L674" s="48"/>
      <c r="M674" s="48"/>
      <c r="N674" s="48"/>
      <c r="O674" s="48"/>
      <c r="P674" s="48"/>
      <c r="Q674" s="48"/>
      <c r="R674" s="48"/>
      <c r="S674" s="48"/>
      <c r="T674" s="48"/>
      <c r="U674" s="48"/>
      <c r="V674" s="48"/>
      <c r="W674" s="48"/>
      <c r="X674" s="48"/>
      <c r="Y674" s="48"/>
      <c r="Z674" s="48"/>
    </row>
    <row r="675" spans="1:26" ht="18" thickBot="1" x14ac:dyDescent="0.35">
      <c r="A675" s="48"/>
      <c r="B675" s="48"/>
      <c r="C675" s="48"/>
      <c r="D675" s="48"/>
      <c r="E675" s="48"/>
      <c r="F675" s="48"/>
      <c r="G675" s="51"/>
      <c r="H675" s="48"/>
      <c r="I675" s="48"/>
      <c r="J675" s="48"/>
      <c r="K675" s="48"/>
      <c r="L675" s="48"/>
      <c r="M675" s="48"/>
      <c r="N675" s="48"/>
      <c r="O675" s="48"/>
      <c r="P675" s="48"/>
      <c r="Q675" s="48"/>
      <c r="R675" s="48"/>
      <c r="S675" s="48"/>
      <c r="T675" s="48"/>
      <c r="U675" s="48"/>
      <c r="V675" s="48"/>
      <c r="W675" s="48"/>
      <c r="X675" s="48"/>
      <c r="Y675" s="48"/>
      <c r="Z675" s="48"/>
    </row>
    <row r="676" spans="1:26" ht="18" thickBot="1" x14ac:dyDescent="0.35">
      <c r="A676" s="48"/>
      <c r="B676" s="48"/>
      <c r="C676" s="48"/>
      <c r="D676" s="48"/>
      <c r="E676" s="48"/>
      <c r="F676" s="48"/>
      <c r="G676" s="51"/>
      <c r="H676" s="48"/>
      <c r="I676" s="48"/>
      <c r="J676" s="48"/>
      <c r="K676" s="48"/>
      <c r="L676" s="48"/>
      <c r="M676" s="48"/>
      <c r="N676" s="48"/>
      <c r="O676" s="48"/>
      <c r="P676" s="48"/>
      <c r="Q676" s="48"/>
      <c r="R676" s="48"/>
      <c r="S676" s="48"/>
      <c r="T676" s="48"/>
      <c r="U676" s="48"/>
      <c r="V676" s="48"/>
      <c r="W676" s="48"/>
      <c r="X676" s="48"/>
      <c r="Y676" s="48"/>
      <c r="Z676" s="48"/>
    </row>
    <row r="677" spans="1:26" ht="18" thickBot="1" x14ac:dyDescent="0.35">
      <c r="A677" s="48"/>
      <c r="B677" s="48"/>
      <c r="C677" s="48"/>
      <c r="D677" s="48"/>
      <c r="E677" s="48"/>
      <c r="F677" s="48"/>
      <c r="G677" s="51"/>
      <c r="H677" s="48"/>
      <c r="I677" s="48"/>
      <c r="J677" s="48"/>
      <c r="K677" s="48"/>
      <c r="L677" s="48"/>
      <c r="M677" s="48"/>
      <c r="N677" s="48"/>
      <c r="O677" s="48"/>
      <c r="P677" s="48"/>
      <c r="Q677" s="48"/>
      <c r="R677" s="48"/>
      <c r="S677" s="48"/>
      <c r="T677" s="48"/>
      <c r="U677" s="48"/>
      <c r="V677" s="48"/>
      <c r="W677" s="48"/>
      <c r="X677" s="48"/>
      <c r="Y677" s="48"/>
      <c r="Z677" s="48"/>
    </row>
    <row r="678" spans="1:26" ht="18" thickBot="1" x14ac:dyDescent="0.35">
      <c r="A678" s="48"/>
      <c r="B678" s="48"/>
      <c r="C678" s="48"/>
      <c r="D678" s="48"/>
      <c r="E678" s="48"/>
      <c r="F678" s="48"/>
      <c r="G678" s="51"/>
      <c r="H678" s="48"/>
      <c r="I678" s="48"/>
      <c r="J678" s="48"/>
      <c r="K678" s="48"/>
      <c r="L678" s="48"/>
      <c r="M678" s="48"/>
      <c r="N678" s="48"/>
      <c r="O678" s="48"/>
      <c r="P678" s="48"/>
      <c r="Q678" s="48"/>
      <c r="R678" s="48"/>
      <c r="S678" s="48"/>
      <c r="T678" s="48"/>
      <c r="U678" s="48"/>
      <c r="V678" s="48"/>
      <c r="W678" s="48"/>
      <c r="X678" s="48"/>
      <c r="Y678" s="48"/>
      <c r="Z678" s="48"/>
    </row>
    <row r="679" spans="1:26" ht="18" thickBot="1" x14ac:dyDescent="0.35">
      <c r="A679" s="48"/>
      <c r="B679" s="48"/>
      <c r="C679" s="48"/>
      <c r="D679" s="48"/>
      <c r="E679" s="48"/>
      <c r="F679" s="48"/>
      <c r="G679" s="51"/>
      <c r="H679" s="48"/>
      <c r="I679" s="48"/>
      <c r="J679" s="48"/>
      <c r="K679" s="48"/>
      <c r="L679" s="48"/>
      <c r="M679" s="48"/>
      <c r="N679" s="48"/>
      <c r="O679" s="48"/>
      <c r="P679" s="48"/>
      <c r="Q679" s="48"/>
      <c r="R679" s="48"/>
      <c r="S679" s="48"/>
      <c r="T679" s="48"/>
      <c r="U679" s="48"/>
      <c r="V679" s="48"/>
      <c r="W679" s="48"/>
      <c r="X679" s="48"/>
      <c r="Y679" s="48"/>
      <c r="Z679" s="48"/>
    </row>
    <row r="680" spans="1:26" ht="18" thickBot="1" x14ac:dyDescent="0.35">
      <c r="A680" s="48"/>
      <c r="B680" s="48"/>
      <c r="C680" s="48"/>
      <c r="D680" s="48"/>
      <c r="E680" s="48"/>
      <c r="F680" s="48"/>
      <c r="G680" s="51"/>
      <c r="H680" s="48"/>
      <c r="I680" s="48"/>
      <c r="J680" s="48"/>
      <c r="K680" s="48"/>
      <c r="L680" s="48"/>
      <c r="M680" s="48"/>
      <c r="N680" s="48"/>
      <c r="O680" s="48"/>
      <c r="P680" s="48"/>
      <c r="Q680" s="48"/>
      <c r="R680" s="48"/>
      <c r="S680" s="48"/>
      <c r="T680" s="48"/>
      <c r="U680" s="48"/>
      <c r="V680" s="48"/>
      <c r="W680" s="48"/>
      <c r="X680" s="48"/>
      <c r="Y680" s="48"/>
      <c r="Z680" s="48"/>
    </row>
    <row r="681" spans="1:26" ht="18" thickBot="1" x14ac:dyDescent="0.35">
      <c r="A681" s="48"/>
      <c r="B681" s="48"/>
      <c r="C681" s="48"/>
      <c r="D681" s="48"/>
      <c r="E681" s="48"/>
      <c r="F681" s="48"/>
      <c r="G681" s="51"/>
      <c r="H681" s="48"/>
      <c r="I681" s="48"/>
      <c r="J681" s="48"/>
      <c r="K681" s="48"/>
      <c r="L681" s="48"/>
      <c r="M681" s="48"/>
      <c r="N681" s="48"/>
      <c r="O681" s="48"/>
      <c r="P681" s="48"/>
      <c r="Q681" s="48"/>
      <c r="R681" s="48"/>
      <c r="S681" s="48"/>
      <c r="T681" s="48"/>
      <c r="U681" s="48"/>
      <c r="V681" s="48"/>
      <c r="W681" s="48"/>
      <c r="X681" s="48"/>
      <c r="Y681" s="48"/>
      <c r="Z681" s="48"/>
    </row>
    <row r="682" spans="1:26" ht="18" thickBot="1" x14ac:dyDescent="0.35">
      <c r="A682" s="48"/>
      <c r="B682" s="48"/>
      <c r="C682" s="48"/>
      <c r="D682" s="48"/>
      <c r="E682" s="48"/>
      <c r="F682" s="48"/>
      <c r="G682" s="51"/>
      <c r="H682" s="48"/>
      <c r="I682" s="48"/>
      <c r="J682" s="48"/>
      <c r="K682" s="48"/>
      <c r="L682" s="48"/>
      <c r="M682" s="48"/>
      <c r="N682" s="48"/>
      <c r="O682" s="48"/>
      <c r="P682" s="48"/>
      <c r="Q682" s="48"/>
      <c r="R682" s="48"/>
      <c r="S682" s="48"/>
      <c r="T682" s="48"/>
      <c r="U682" s="48"/>
      <c r="V682" s="48"/>
      <c r="W682" s="48"/>
      <c r="X682" s="48"/>
      <c r="Y682" s="48"/>
      <c r="Z682" s="48"/>
    </row>
    <row r="683" spans="1:26" ht="18" thickBot="1" x14ac:dyDescent="0.35">
      <c r="A683" s="48"/>
      <c r="B683" s="48"/>
      <c r="C683" s="48"/>
      <c r="D683" s="48"/>
      <c r="E683" s="48"/>
      <c r="F683" s="48"/>
      <c r="G683" s="51"/>
      <c r="H683" s="48"/>
      <c r="I683" s="48"/>
      <c r="J683" s="48"/>
      <c r="K683" s="48"/>
      <c r="L683" s="48"/>
      <c r="M683" s="48"/>
      <c r="N683" s="48"/>
      <c r="O683" s="48"/>
      <c r="P683" s="48"/>
      <c r="Q683" s="48"/>
      <c r="R683" s="48"/>
      <c r="S683" s="48"/>
      <c r="T683" s="48"/>
      <c r="U683" s="48"/>
      <c r="V683" s="48"/>
      <c r="W683" s="48"/>
      <c r="X683" s="48"/>
      <c r="Y683" s="48"/>
      <c r="Z683" s="48"/>
    </row>
    <row r="684" spans="1:26" ht="18" thickBot="1" x14ac:dyDescent="0.35">
      <c r="A684" s="48"/>
      <c r="B684" s="48"/>
      <c r="C684" s="48"/>
      <c r="D684" s="48"/>
      <c r="E684" s="48"/>
      <c r="F684" s="48"/>
      <c r="G684" s="51"/>
      <c r="H684" s="48"/>
      <c r="I684" s="48"/>
      <c r="J684" s="48"/>
      <c r="K684" s="48"/>
      <c r="L684" s="48"/>
      <c r="M684" s="48"/>
      <c r="N684" s="48"/>
      <c r="O684" s="48"/>
      <c r="P684" s="48"/>
      <c r="Q684" s="48"/>
      <c r="R684" s="48"/>
      <c r="S684" s="48"/>
      <c r="T684" s="48"/>
      <c r="U684" s="48"/>
      <c r="V684" s="48"/>
      <c r="W684" s="48"/>
      <c r="X684" s="48"/>
      <c r="Y684" s="48"/>
      <c r="Z684" s="48"/>
    </row>
    <row r="685" spans="1:26" ht="18" thickBot="1" x14ac:dyDescent="0.35">
      <c r="A685" s="48"/>
      <c r="B685" s="48"/>
      <c r="C685" s="48"/>
      <c r="D685" s="48"/>
      <c r="E685" s="48"/>
      <c r="F685" s="48"/>
      <c r="G685" s="51"/>
      <c r="H685" s="48"/>
      <c r="I685" s="48"/>
      <c r="J685" s="48"/>
      <c r="K685" s="48"/>
      <c r="L685" s="48"/>
      <c r="M685" s="48"/>
      <c r="N685" s="48"/>
      <c r="O685" s="48"/>
      <c r="P685" s="48"/>
      <c r="Q685" s="48"/>
      <c r="R685" s="48"/>
      <c r="S685" s="48"/>
      <c r="T685" s="48"/>
      <c r="U685" s="48"/>
      <c r="V685" s="48"/>
      <c r="W685" s="48"/>
      <c r="X685" s="48"/>
      <c r="Y685" s="48"/>
      <c r="Z685" s="48"/>
    </row>
    <row r="686" spans="1:26" ht="18" thickBot="1" x14ac:dyDescent="0.35">
      <c r="A686" s="48"/>
      <c r="B686" s="48"/>
      <c r="C686" s="48"/>
      <c r="D686" s="48"/>
      <c r="E686" s="48"/>
      <c r="F686" s="48"/>
      <c r="G686" s="51"/>
      <c r="H686" s="48"/>
      <c r="I686" s="48"/>
      <c r="J686" s="48"/>
      <c r="K686" s="48"/>
      <c r="L686" s="48"/>
      <c r="M686" s="48"/>
      <c r="N686" s="48"/>
      <c r="O686" s="48"/>
      <c r="P686" s="48"/>
      <c r="Q686" s="48"/>
      <c r="R686" s="48"/>
      <c r="S686" s="48"/>
      <c r="T686" s="48"/>
      <c r="U686" s="48"/>
      <c r="V686" s="48"/>
      <c r="W686" s="48"/>
      <c r="X686" s="48"/>
      <c r="Y686" s="48"/>
      <c r="Z686" s="48"/>
    </row>
    <row r="687" spans="1:26" ht="18" thickBot="1" x14ac:dyDescent="0.35">
      <c r="A687" s="48"/>
      <c r="B687" s="48"/>
      <c r="C687" s="48"/>
      <c r="D687" s="48"/>
      <c r="E687" s="48"/>
      <c r="F687" s="48"/>
      <c r="G687" s="51"/>
      <c r="H687" s="48"/>
      <c r="I687" s="48"/>
      <c r="J687" s="48"/>
      <c r="K687" s="48"/>
      <c r="L687" s="48"/>
      <c r="M687" s="48"/>
      <c r="N687" s="48"/>
      <c r="O687" s="48"/>
      <c r="P687" s="48"/>
      <c r="Q687" s="48"/>
      <c r="R687" s="48"/>
      <c r="S687" s="48"/>
      <c r="T687" s="48"/>
      <c r="U687" s="48"/>
      <c r="V687" s="48"/>
      <c r="W687" s="48"/>
      <c r="X687" s="48"/>
      <c r="Y687" s="48"/>
      <c r="Z687" s="48"/>
    </row>
    <row r="688" spans="1:26" ht="18" thickBot="1" x14ac:dyDescent="0.35">
      <c r="A688" s="48"/>
      <c r="B688" s="48"/>
      <c r="C688" s="48"/>
      <c r="D688" s="48"/>
      <c r="E688" s="48"/>
      <c r="F688" s="48"/>
      <c r="G688" s="51"/>
      <c r="H688" s="48"/>
      <c r="I688" s="48"/>
      <c r="J688" s="48"/>
      <c r="K688" s="48"/>
      <c r="L688" s="48"/>
      <c r="M688" s="48"/>
      <c r="N688" s="48"/>
      <c r="O688" s="48"/>
      <c r="P688" s="48"/>
      <c r="Q688" s="48"/>
      <c r="R688" s="48"/>
      <c r="S688" s="48"/>
      <c r="T688" s="48"/>
      <c r="U688" s="48"/>
      <c r="V688" s="48"/>
      <c r="W688" s="48"/>
      <c r="X688" s="48"/>
      <c r="Y688" s="48"/>
      <c r="Z688" s="48"/>
    </row>
    <row r="689" spans="1:26" ht="18" thickBot="1" x14ac:dyDescent="0.35">
      <c r="A689" s="48"/>
      <c r="B689" s="48"/>
      <c r="C689" s="48"/>
      <c r="D689" s="48"/>
      <c r="E689" s="48"/>
      <c r="F689" s="48"/>
      <c r="G689" s="51"/>
      <c r="H689" s="48"/>
      <c r="I689" s="48"/>
      <c r="J689" s="48"/>
      <c r="K689" s="48"/>
      <c r="L689" s="48"/>
      <c r="M689" s="48"/>
      <c r="N689" s="48"/>
      <c r="O689" s="48"/>
      <c r="P689" s="48"/>
      <c r="Q689" s="48"/>
      <c r="R689" s="48"/>
      <c r="S689" s="48"/>
      <c r="T689" s="48"/>
      <c r="U689" s="48"/>
      <c r="V689" s="48"/>
      <c r="W689" s="48"/>
      <c r="X689" s="48"/>
      <c r="Y689" s="48"/>
      <c r="Z689" s="48"/>
    </row>
    <row r="690" spans="1:26" ht="18" thickBot="1" x14ac:dyDescent="0.35">
      <c r="A690" s="48"/>
      <c r="B690" s="48"/>
      <c r="C690" s="48"/>
      <c r="D690" s="48"/>
      <c r="E690" s="48"/>
      <c r="F690" s="48"/>
      <c r="G690" s="51"/>
      <c r="H690" s="48"/>
      <c r="I690" s="48"/>
      <c r="J690" s="48"/>
      <c r="K690" s="48"/>
      <c r="L690" s="48"/>
      <c r="M690" s="48"/>
      <c r="N690" s="48"/>
      <c r="O690" s="48"/>
      <c r="P690" s="48"/>
      <c r="Q690" s="48"/>
      <c r="R690" s="48"/>
      <c r="S690" s="48"/>
      <c r="T690" s="48"/>
      <c r="U690" s="48"/>
      <c r="V690" s="48"/>
      <c r="W690" s="48"/>
      <c r="X690" s="48"/>
      <c r="Y690" s="48"/>
      <c r="Z690" s="48"/>
    </row>
    <row r="691" spans="1:26" ht="18" thickBot="1" x14ac:dyDescent="0.35">
      <c r="A691" s="48"/>
      <c r="B691" s="48"/>
      <c r="C691" s="48"/>
      <c r="D691" s="48"/>
      <c r="E691" s="48"/>
      <c r="F691" s="48"/>
      <c r="G691" s="51"/>
      <c r="H691" s="48"/>
      <c r="I691" s="48"/>
      <c r="J691" s="48"/>
      <c r="K691" s="48"/>
      <c r="L691" s="48"/>
      <c r="M691" s="48"/>
      <c r="N691" s="48"/>
      <c r="O691" s="48"/>
      <c r="P691" s="48"/>
      <c r="Q691" s="48"/>
      <c r="R691" s="48"/>
      <c r="S691" s="48"/>
      <c r="T691" s="48"/>
      <c r="U691" s="48"/>
      <c r="V691" s="48"/>
      <c r="W691" s="48"/>
      <c r="X691" s="48"/>
      <c r="Y691" s="48"/>
      <c r="Z691" s="48"/>
    </row>
    <row r="692" spans="1:26" ht="18" thickBot="1" x14ac:dyDescent="0.35">
      <c r="A692" s="48"/>
      <c r="B692" s="48"/>
      <c r="C692" s="48"/>
      <c r="D692" s="48"/>
      <c r="E692" s="48"/>
      <c r="F692" s="48"/>
      <c r="G692" s="51"/>
      <c r="H692" s="48"/>
      <c r="I692" s="48"/>
      <c r="J692" s="48"/>
      <c r="K692" s="48"/>
      <c r="L692" s="48"/>
      <c r="M692" s="48"/>
      <c r="N692" s="48"/>
      <c r="O692" s="48"/>
      <c r="P692" s="48"/>
      <c r="Q692" s="48"/>
      <c r="R692" s="48"/>
      <c r="S692" s="48"/>
      <c r="T692" s="48"/>
      <c r="U692" s="48"/>
      <c r="V692" s="48"/>
      <c r="W692" s="48"/>
      <c r="X692" s="48"/>
      <c r="Y692" s="48"/>
      <c r="Z692" s="48"/>
    </row>
    <row r="693" spans="1:26" ht="18" thickBot="1" x14ac:dyDescent="0.35">
      <c r="A693" s="48"/>
      <c r="B693" s="48"/>
      <c r="C693" s="48"/>
      <c r="D693" s="48"/>
      <c r="E693" s="48"/>
      <c r="F693" s="48"/>
      <c r="G693" s="51"/>
      <c r="H693" s="48"/>
      <c r="I693" s="48"/>
      <c r="J693" s="48"/>
      <c r="K693" s="48"/>
      <c r="L693" s="48"/>
      <c r="M693" s="48"/>
      <c r="N693" s="48"/>
      <c r="O693" s="48"/>
      <c r="P693" s="48"/>
      <c r="Q693" s="48"/>
      <c r="R693" s="48"/>
      <c r="S693" s="48"/>
      <c r="T693" s="48"/>
      <c r="U693" s="48"/>
      <c r="V693" s="48"/>
      <c r="W693" s="48"/>
      <c r="X693" s="48"/>
      <c r="Y693" s="48"/>
      <c r="Z693" s="48"/>
    </row>
    <row r="694" spans="1:26" ht="18" thickBot="1" x14ac:dyDescent="0.35">
      <c r="A694" s="48"/>
      <c r="B694" s="48"/>
      <c r="C694" s="48"/>
      <c r="D694" s="48"/>
      <c r="E694" s="48"/>
      <c r="F694" s="48"/>
      <c r="G694" s="51"/>
      <c r="H694" s="48"/>
      <c r="I694" s="48"/>
      <c r="J694" s="48"/>
      <c r="K694" s="48"/>
      <c r="L694" s="48"/>
      <c r="M694" s="48"/>
      <c r="N694" s="48"/>
      <c r="O694" s="48"/>
      <c r="P694" s="48"/>
      <c r="Q694" s="48"/>
      <c r="R694" s="48"/>
      <c r="S694" s="48"/>
      <c r="T694" s="48"/>
      <c r="U694" s="48"/>
      <c r="V694" s="48"/>
      <c r="W694" s="48"/>
      <c r="X694" s="48"/>
      <c r="Y694" s="48"/>
      <c r="Z694" s="48"/>
    </row>
    <row r="695" spans="1:26" ht="18" thickBot="1" x14ac:dyDescent="0.35">
      <c r="A695" s="48"/>
      <c r="B695" s="48"/>
      <c r="C695" s="48"/>
      <c r="D695" s="48"/>
      <c r="E695" s="48"/>
      <c r="F695" s="48"/>
      <c r="G695" s="51"/>
      <c r="H695" s="48"/>
      <c r="I695" s="48"/>
      <c r="J695" s="48"/>
      <c r="K695" s="48"/>
      <c r="L695" s="48"/>
      <c r="M695" s="48"/>
      <c r="N695" s="48"/>
      <c r="O695" s="48"/>
      <c r="P695" s="48"/>
      <c r="Q695" s="48"/>
      <c r="R695" s="48"/>
      <c r="S695" s="48"/>
      <c r="T695" s="48"/>
      <c r="U695" s="48"/>
      <c r="V695" s="48"/>
      <c r="W695" s="48"/>
      <c r="X695" s="48"/>
      <c r="Y695" s="48"/>
      <c r="Z695" s="48"/>
    </row>
    <row r="696" spans="1:26" ht="18" thickBot="1" x14ac:dyDescent="0.35">
      <c r="A696" s="48"/>
      <c r="B696" s="48"/>
      <c r="C696" s="48"/>
      <c r="D696" s="48"/>
      <c r="E696" s="48"/>
      <c r="F696" s="48"/>
      <c r="G696" s="51"/>
      <c r="H696" s="48"/>
      <c r="I696" s="48"/>
      <c r="J696" s="48"/>
      <c r="K696" s="48"/>
      <c r="L696" s="48"/>
      <c r="M696" s="48"/>
      <c r="N696" s="48"/>
      <c r="O696" s="48"/>
      <c r="P696" s="48"/>
      <c r="Q696" s="48"/>
      <c r="R696" s="48"/>
      <c r="S696" s="48"/>
      <c r="T696" s="48"/>
      <c r="U696" s="48"/>
      <c r="V696" s="48"/>
      <c r="W696" s="48"/>
      <c r="X696" s="48"/>
      <c r="Y696" s="48"/>
      <c r="Z696" s="48"/>
    </row>
    <row r="697" spans="1:26" ht="18" thickBot="1" x14ac:dyDescent="0.35">
      <c r="A697" s="48"/>
      <c r="B697" s="48"/>
      <c r="C697" s="48"/>
      <c r="D697" s="48"/>
      <c r="E697" s="48"/>
      <c r="F697" s="48"/>
      <c r="G697" s="51"/>
      <c r="H697" s="48"/>
      <c r="I697" s="48"/>
      <c r="J697" s="48"/>
      <c r="K697" s="48"/>
      <c r="L697" s="48"/>
      <c r="M697" s="48"/>
      <c r="N697" s="48"/>
      <c r="O697" s="48"/>
      <c r="P697" s="48"/>
      <c r="Q697" s="48"/>
      <c r="R697" s="48"/>
      <c r="S697" s="48"/>
      <c r="T697" s="48"/>
      <c r="U697" s="48"/>
      <c r="V697" s="48"/>
      <c r="W697" s="48"/>
      <c r="X697" s="48"/>
      <c r="Y697" s="48"/>
      <c r="Z697" s="48"/>
    </row>
    <row r="698" spans="1:26" ht="18" thickBot="1" x14ac:dyDescent="0.35">
      <c r="A698" s="48"/>
      <c r="B698" s="48"/>
      <c r="C698" s="48"/>
      <c r="D698" s="48"/>
      <c r="E698" s="48"/>
      <c r="F698" s="48"/>
      <c r="G698" s="51"/>
      <c r="H698" s="48"/>
      <c r="I698" s="48"/>
      <c r="J698" s="48"/>
      <c r="K698" s="48"/>
      <c r="L698" s="48"/>
      <c r="M698" s="48"/>
      <c r="N698" s="48"/>
      <c r="O698" s="48"/>
      <c r="P698" s="48"/>
      <c r="Q698" s="48"/>
      <c r="R698" s="48"/>
      <c r="S698" s="48"/>
      <c r="T698" s="48"/>
      <c r="U698" s="48"/>
      <c r="V698" s="48"/>
      <c r="W698" s="48"/>
      <c r="X698" s="48"/>
      <c r="Y698" s="48"/>
      <c r="Z698" s="48"/>
    </row>
    <row r="699" spans="1:26" ht="18" thickBot="1" x14ac:dyDescent="0.35">
      <c r="A699" s="48"/>
      <c r="B699" s="48"/>
      <c r="C699" s="48"/>
      <c r="D699" s="48"/>
      <c r="E699" s="48"/>
      <c r="F699" s="48"/>
      <c r="G699" s="51"/>
      <c r="H699" s="48"/>
      <c r="I699" s="48"/>
      <c r="J699" s="48"/>
      <c r="K699" s="48"/>
      <c r="L699" s="48"/>
      <c r="M699" s="48"/>
      <c r="N699" s="48"/>
      <c r="O699" s="48"/>
      <c r="P699" s="48"/>
      <c r="Q699" s="48"/>
      <c r="R699" s="48"/>
      <c r="S699" s="48"/>
      <c r="T699" s="48"/>
      <c r="U699" s="48"/>
      <c r="V699" s="48"/>
      <c r="W699" s="48"/>
      <c r="X699" s="48"/>
      <c r="Y699" s="48"/>
      <c r="Z699" s="48"/>
    </row>
    <row r="700" spans="1:26" ht="18" thickBot="1" x14ac:dyDescent="0.35">
      <c r="A700" s="48"/>
      <c r="B700" s="48"/>
      <c r="C700" s="48"/>
      <c r="D700" s="48"/>
      <c r="E700" s="48"/>
      <c r="F700" s="48"/>
      <c r="G700" s="51"/>
      <c r="H700" s="48"/>
      <c r="I700" s="48"/>
      <c r="J700" s="48"/>
      <c r="K700" s="48"/>
      <c r="L700" s="48"/>
      <c r="M700" s="48"/>
      <c r="N700" s="48"/>
      <c r="O700" s="48"/>
      <c r="P700" s="48"/>
      <c r="Q700" s="48"/>
      <c r="R700" s="48"/>
      <c r="S700" s="48"/>
      <c r="T700" s="48"/>
      <c r="U700" s="48"/>
      <c r="V700" s="48"/>
      <c r="W700" s="48"/>
      <c r="X700" s="48"/>
      <c r="Y700" s="48"/>
      <c r="Z700" s="48"/>
    </row>
    <row r="701" spans="1:26" ht="18" thickBot="1" x14ac:dyDescent="0.35">
      <c r="A701" s="48"/>
      <c r="B701" s="48"/>
      <c r="C701" s="48"/>
      <c r="D701" s="48"/>
      <c r="E701" s="48"/>
      <c r="F701" s="48"/>
      <c r="G701" s="51"/>
      <c r="H701" s="48"/>
      <c r="I701" s="48"/>
      <c r="J701" s="48"/>
      <c r="K701" s="48"/>
      <c r="L701" s="48"/>
      <c r="M701" s="48"/>
      <c r="N701" s="48"/>
      <c r="O701" s="48"/>
      <c r="P701" s="48"/>
      <c r="Q701" s="48"/>
      <c r="R701" s="48"/>
      <c r="S701" s="48"/>
      <c r="T701" s="48"/>
      <c r="U701" s="48"/>
      <c r="V701" s="48"/>
      <c r="W701" s="48"/>
      <c r="X701" s="48"/>
      <c r="Y701" s="48"/>
      <c r="Z701" s="48"/>
    </row>
    <row r="702" spans="1:26" ht="18" thickBot="1" x14ac:dyDescent="0.35">
      <c r="A702" s="48"/>
      <c r="B702" s="48"/>
      <c r="C702" s="48"/>
      <c r="D702" s="48"/>
      <c r="E702" s="48"/>
      <c r="F702" s="48"/>
      <c r="G702" s="51"/>
      <c r="H702" s="48"/>
      <c r="I702" s="48"/>
      <c r="J702" s="48"/>
      <c r="K702" s="48"/>
      <c r="L702" s="48"/>
      <c r="M702" s="48"/>
      <c r="N702" s="48"/>
      <c r="O702" s="48"/>
      <c r="P702" s="48"/>
      <c r="Q702" s="48"/>
      <c r="R702" s="48"/>
      <c r="S702" s="48"/>
      <c r="T702" s="48"/>
      <c r="U702" s="48"/>
      <c r="V702" s="48"/>
      <c r="W702" s="48"/>
      <c r="X702" s="48"/>
      <c r="Y702" s="48"/>
      <c r="Z702" s="48"/>
    </row>
    <row r="703" spans="1:26" ht="18" thickBot="1" x14ac:dyDescent="0.35">
      <c r="A703" s="48"/>
      <c r="B703" s="48"/>
      <c r="C703" s="48"/>
      <c r="D703" s="48"/>
      <c r="E703" s="48"/>
      <c r="F703" s="48"/>
      <c r="G703" s="51"/>
      <c r="H703" s="48"/>
      <c r="I703" s="48"/>
      <c r="J703" s="48"/>
      <c r="K703" s="48"/>
      <c r="L703" s="48"/>
      <c r="M703" s="48"/>
      <c r="N703" s="48"/>
      <c r="O703" s="48"/>
      <c r="P703" s="48"/>
      <c r="Q703" s="48"/>
      <c r="R703" s="48"/>
      <c r="S703" s="48"/>
      <c r="T703" s="48"/>
      <c r="U703" s="48"/>
      <c r="V703" s="48"/>
      <c r="W703" s="48"/>
      <c r="X703" s="48"/>
      <c r="Y703" s="48"/>
      <c r="Z703" s="48"/>
    </row>
    <row r="704" spans="1:26" ht="18" thickBot="1" x14ac:dyDescent="0.35">
      <c r="A704" s="48"/>
      <c r="B704" s="48"/>
      <c r="C704" s="48"/>
      <c r="D704" s="48"/>
      <c r="E704" s="48"/>
      <c r="F704" s="48"/>
      <c r="G704" s="51"/>
      <c r="H704" s="48"/>
      <c r="I704" s="48"/>
      <c r="J704" s="48"/>
      <c r="K704" s="48"/>
      <c r="L704" s="48"/>
      <c r="M704" s="48"/>
      <c r="N704" s="48"/>
      <c r="O704" s="48"/>
      <c r="P704" s="48"/>
      <c r="Q704" s="48"/>
      <c r="R704" s="48"/>
      <c r="S704" s="48"/>
      <c r="T704" s="48"/>
      <c r="U704" s="48"/>
      <c r="V704" s="48"/>
      <c r="W704" s="48"/>
      <c r="X704" s="48"/>
      <c r="Y704" s="48"/>
      <c r="Z704" s="48"/>
    </row>
    <row r="705" spans="1:26" ht="18" thickBot="1" x14ac:dyDescent="0.35">
      <c r="A705" s="48"/>
      <c r="B705" s="48"/>
      <c r="C705" s="48"/>
      <c r="D705" s="48"/>
      <c r="E705" s="48"/>
      <c r="F705" s="48"/>
      <c r="G705" s="51"/>
      <c r="H705" s="48"/>
      <c r="I705" s="48"/>
      <c r="J705" s="48"/>
      <c r="K705" s="48"/>
      <c r="L705" s="48"/>
      <c r="M705" s="48"/>
      <c r="N705" s="48"/>
      <c r="O705" s="48"/>
      <c r="P705" s="48"/>
      <c r="Q705" s="48"/>
      <c r="R705" s="48"/>
      <c r="S705" s="48"/>
      <c r="T705" s="48"/>
      <c r="U705" s="48"/>
      <c r="V705" s="48"/>
      <c r="W705" s="48"/>
      <c r="X705" s="48"/>
      <c r="Y705" s="48"/>
      <c r="Z705" s="48"/>
    </row>
    <row r="706" spans="1:26" ht="18" thickBot="1" x14ac:dyDescent="0.35">
      <c r="A706" s="48"/>
      <c r="B706" s="48"/>
      <c r="C706" s="48"/>
      <c r="D706" s="48"/>
      <c r="E706" s="48"/>
      <c r="F706" s="48"/>
      <c r="G706" s="51"/>
      <c r="H706" s="48"/>
      <c r="I706" s="48"/>
      <c r="J706" s="48"/>
      <c r="K706" s="48"/>
      <c r="L706" s="48"/>
      <c r="M706" s="48"/>
      <c r="N706" s="48"/>
      <c r="O706" s="48"/>
      <c r="P706" s="48"/>
      <c r="Q706" s="48"/>
      <c r="R706" s="48"/>
      <c r="S706" s="48"/>
      <c r="T706" s="48"/>
      <c r="U706" s="48"/>
      <c r="V706" s="48"/>
      <c r="W706" s="48"/>
      <c r="X706" s="48"/>
      <c r="Y706" s="48"/>
      <c r="Z706" s="48"/>
    </row>
    <row r="707" spans="1:26" ht="18" thickBot="1" x14ac:dyDescent="0.35">
      <c r="A707" s="48"/>
      <c r="B707" s="48"/>
      <c r="C707" s="48"/>
      <c r="D707" s="48"/>
      <c r="E707" s="48"/>
      <c r="F707" s="48"/>
      <c r="G707" s="51"/>
      <c r="H707" s="48"/>
      <c r="I707" s="48"/>
      <c r="J707" s="48"/>
      <c r="K707" s="48"/>
      <c r="L707" s="48"/>
      <c r="M707" s="48"/>
      <c r="N707" s="48"/>
      <c r="O707" s="48"/>
      <c r="P707" s="48"/>
      <c r="Q707" s="48"/>
      <c r="R707" s="48"/>
      <c r="S707" s="48"/>
      <c r="T707" s="48"/>
      <c r="U707" s="48"/>
      <c r="V707" s="48"/>
      <c r="W707" s="48"/>
      <c r="X707" s="48"/>
      <c r="Y707" s="48"/>
      <c r="Z707" s="48"/>
    </row>
    <row r="708" spans="1:26" ht="18" thickBot="1" x14ac:dyDescent="0.35">
      <c r="A708" s="48"/>
      <c r="B708" s="48"/>
      <c r="C708" s="48"/>
      <c r="D708" s="48"/>
      <c r="E708" s="48"/>
      <c r="F708" s="48"/>
      <c r="G708" s="51"/>
      <c r="H708" s="48"/>
      <c r="I708" s="48"/>
      <c r="J708" s="48"/>
      <c r="K708" s="48"/>
      <c r="L708" s="48"/>
      <c r="M708" s="48"/>
      <c r="N708" s="48"/>
      <c r="O708" s="48"/>
      <c r="P708" s="48"/>
      <c r="Q708" s="48"/>
      <c r="R708" s="48"/>
      <c r="S708" s="48"/>
      <c r="T708" s="48"/>
      <c r="U708" s="48"/>
      <c r="V708" s="48"/>
      <c r="W708" s="48"/>
      <c r="X708" s="48"/>
      <c r="Y708" s="48"/>
      <c r="Z708" s="48"/>
    </row>
    <row r="709" spans="1:26" ht="18" thickBot="1" x14ac:dyDescent="0.35">
      <c r="A709" s="48"/>
      <c r="B709" s="48"/>
      <c r="C709" s="48"/>
      <c r="D709" s="48"/>
      <c r="E709" s="48"/>
      <c r="F709" s="48"/>
      <c r="G709" s="51"/>
      <c r="H709" s="48"/>
      <c r="I709" s="48"/>
      <c r="J709" s="48"/>
      <c r="K709" s="48"/>
      <c r="L709" s="48"/>
      <c r="M709" s="48"/>
      <c r="N709" s="48"/>
      <c r="O709" s="48"/>
      <c r="P709" s="48"/>
      <c r="Q709" s="48"/>
      <c r="R709" s="48"/>
      <c r="S709" s="48"/>
      <c r="T709" s="48"/>
      <c r="U709" s="48"/>
      <c r="V709" s="48"/>
      <c r="W709" s="48"/>
      <c r="X709" s="48"/>
      <c r="Y709" s="48"/>
      <c r="Z709" s="48"/>
    </row>
    <row r="710" spans="1:26" ht="18" thickBot="1" x14ac:dyDescent="0.35">
      <c r="A710" s="48"/>
      <c r="B710" s="48"/>
      <c r="C710" s="48"/>
      <c r="D710" s="48"/>
      <c r="E710" s="48"/>
      <c r="F710" s="48"/>
      <c r="G710" s="51"/>
      <c r="H710" s="48"/>
      <c r="I710" s="48"/>
      <c r="J710" s="48"/>
      <c r="K710" s="48"/>
      <c r="L710" s="48"/>
      <c r="M710" s="48"/>
      <c r="N710" s="48"/>
      <c r="O710" s="48"/>
      <c r="P710" s="48"/>
      <c r="Q710" s="48"/>
      <c r="R710" s="48"/>
      <c r="S710" s="48"/>
      <c r="T710" s="48"/>
      <c r="U710" s="48"/>
      <c r="V710" s="48"/>
      <c r="W710" s="48"/>
      <c r="X710" s="48"/>
      <c r="Y710" s="48"/>
      <c r="Z710" s="48"/>
    </row>
    <row r="711" spans="1:26" ht="18" thickBot="1" x14ac:dyDescent="0.35">
      <c r="A711" s="48"/>
      <c r="B711" s="48"/>
      <c r="C711" s="48"/>
      <c r="D711" s="48"/>
      <c r="E711" s="48"/>
      <c r="F711" s="48"/>
      <c r="G711" s="51"/>
      <c r="H711" s="48"/>
      <c r="I711" s="48"/>
      <c r="J711" s="48"/>
      <c r="K711" s="48"/>
      <c r="L711" s="48"/>
      <c r="M711" s="48"/>
      <c r="N711" s="48"/>
      <c r="O711" s="48"/>
      <c r="P711" s="48"/>
      <c r="Q711" s="48"/>
      <c r="R711" s="48"/>
      <c r="S711" s="48"/>
      <c r="T711" s="48"/>
      <c r="U711" s="48"/>
      <c r="V711" s="48"/>
      <c r="W711" s="48"/>
      <c r="X711" s="48"/>
      <c r="Y711" s="48"/>
      <c r="Z711" s="48"/>
    </row>
    <row r="712" spans="1:26" ht="18" thickBot="1" x14ac:dyDescent="0.35">
      <c r="A712" s="48"/>
      <c r="B712" s="48"/>
      <c r="C712" s="48"/>
      <c r="D712" s="48"/>
      <c r="E712" s="48"/>
      <c r="F712" s="48"/>
      <c r="G712" s="51"/>
      <c r="H712" s="48"/>
      <c r="I712" s="48"/>
      <c r="J712" s="48"/>
      <c r="K712" s="48"/>
      <c r="L712" s="48"/>
      <c r="M712" s="48"/>
      <c r="N712" s="48"/>
      <c r="O712" s="48"/>
      <c r="P712" s="48"/>
      <c r="Q712" s="48"/>
      <c r="R712" s="48"/>
      <c r="S712" s="48"/>
      <c r="T712" s="48"/>
      <c r="U712" s="48"/>
      <c r="V712" s="48"/>
      <c r="W712" s="48"/>
      <c r="X712" s="48"/>
      <c r="Y712" s="48"/>
      <c r="Z712" s="48"/>
    </row>
    <row r="713" spans="1:26" ht="18" thickBot="1" x14ac:dyDescent="0.35">
      <c r="A713" s="48"/>
      <c r="B713" s="48"/>
      <c r="C713" s="48"/>
      <c r="D713" s="48"/>
      <c r="E713" s="48"/>
      <c r="F713" s="48"/>
      <c r="G713" s="51"/>
      <c r="H713" s="48"/>
      <c r="I713" s="48"/>
      <c r="J713" s="48"/>
      <c r="K713" s="48"/>
      <c r="L713" s="48"/>
      <c r="M713" s="48"/>
      <c r="N713" s="48"/>
      <c r="O713" s="48"/>
      <c r="P713" s="48"/>
      <c r="Q713" s="48"/>
      <c r="R713" s="48"/>
      <c r="S713" s="48"/>
      <c r="T713" s="48"/>
      <c r="U713" s="48"/>
      <c r="V713" s="48"/>
      <c r="W713" s="48"/>
      <c r="X713" s="48"/>
      <c r="Y713" s="48"/>
      <c r="Z713" s="48"/>
    </row>
    <row r="714" spans="1:26" ht="18" thickBot="1" x14ac:dyDescent="0.35">
      <c r="A714" s="48"/>
      <c r="B714" s="48"/>
      <c r="C714" s="48"/>
      <c r="D714" s="48"/>
      <c r="E714" s="48"/>
      <c r="F714" s="48"/>
      <c r="G714" s="51"/>
      <c r="H714" s="48"/>
      <c r="I714" s="48"/>
      <c r="J714" s="48"/>
      <c r="K714" s="48"/>
      <c r="L714" s="48"/>
      <c r="M714" s="48"/>
      <c r="N714" s="48"/>
      <c r="O714" s="48"/>
      <c r="P714" s="48"/>
      <c r="Q714" s="48"/>
      <c r="R714" s="48"/>
      <c r="S714" s="48"/>
      <c r="T714" s="48"/>
      <c r="U714" s="48"/>
      <c r="V714" s="48"/>
      <c r="W714" s="48"/>
      <c r="X714" s="48"/>
      <c r="Y714" s="48"/>
      <c r="Z714" s="48"/>
    </row>
    <row r="715" spans="1:26" ht="18" thickBot="1" x14ac:dyDescent="0.35">
      <c r="A715" s="48"/>
      <c r="B715" s="48"/>
      <c r="C715" s="48"/>
      <c r="D715" s="48"/>
      <c r="E715" s="48"/>
      <c r="F715" s="48"/>
      <c r="G715" s="51"/>
      <c r="H715" s="48"/>
      <c r="I715" s="48"/>
      <c r="J715" s="48"/>
      <c r="K715" s="48"/>
      <c r="L715" s="48"/>
      <c r="M715" s="48"/>
      <c r="N715" s="48"/>
      <c r="O715" s="48"/>
      <c r="P715" s="48"/>
      <c r="Q715" s="48"/>
      <c r="R715" s="48"/>
      <c r="S715" s="48"/>
      <c r="T715" s="48"/>
      <c r="U715" s="48"/>
      <c r="V715" s="48"/>
      <c r="W715" s="48"/>
      <c r="X715" s="48"/>
      <c r="Y715" s="48"/>
      <c r="Z715" s="48"/>
    </row>
    <row r="716" spans="1:26" ht="18" thickBot="1" x14ac:dyDescent="0.35">
      <c r="A716" s="48"/>
      <c r="B716" s="48"/>
      <c r="C716" s="48"/>
      <c r="D716" s="48"/>
      <c r="E716" s="48"/>
      <c r="F716" s="48"/>
      <c r="G716" s="51"/>
      <c r="H716" s="48"/>
      <c r="I716" s="48"/>
      <c r="J716" s="48"/>
      <c r="K716" s="48"/>
      <c r="L716" s="48"/>
      <c r="M716" s="48"/>
      <c r="N716" s="48"/>
      <c r="O716" s="48"/>
      <c r="P716" s="48"/>
      <c r="Q716" s="48"/>
      <c r="R716" s="48"/>
      <c r="S716" s="48"/>
      <c r="T716" s="48"/>
      <c r="U716" s="48"/>
      <c r="V716" s="48"/>
      <c r="W716" s="48"/>
      <c r="X716" s="48"/>
      <c r="Y716" s="48"/>
      <c r="Z716" s="48"/>
    </row>
    <row r="717" spans="1:26" ht="18" thickBot="1" x14ac:dyDescent="0.35">
      <c r="A717" s="48"/>
      <c r="B717" s="48"/>
      <c r="C717" s="48"/>
      <c r="D717" s="48"/>
      <c r="E717" s="48"/>
      <c r="F717" s="48"/>
      <c r="G717" s="51"/>
      <c r="H717" s="48"/>
      <c r="I717" s="48"/>
      <c r="J717" s="48"/>
      <c r="K717" s="48"/>
      <c r="L717" s="48"/>
      <c r="M717" s="48"/>
      <c r="N717" s="48"/>
      <c r="O717" s="48"/>
      <c r="P717" s="48"/>
      <c r="Q717" s="48"/>
      <c r="R717" s="48"/>
      <c r="S717" s="48"/>
      <c r="T717" s="48"/>
      <c r="U717" s="48"/>
      <c r="V717" s="48"/>
      <c r="W717" s="48"/>
      <c r="X717" s="48"/>
      <c r="Y717" s="48"/>
      <c r="Z717" s="48"/>
    </row>
    <row r="718" spans="1:26" ht="18" thickBot="1" x14ac:dyDescent="0.35">
      <c r="A718" s="48"/>
      <c r="B718" s="48"/>
      <c r="C718" s="48"/>
      <c r="D718" s="48"/>
      <c r="E718" s="48"/>
      <c r="F718" s="48"/>
      <c r="G718" s="51"/>
      <c r="H718" s="48"/>
      <c r="I718" s="48"/>
      <c r="J718" s="48"/>
      <c r="K718" s="48"/>
      <c r="L718" s="48"/>
      <c r="M718" s="48"/>
      <c r="N718" s="48"/>
      <c r="O718" s="48"/>
      <c r="P718" s="48"/>
      <c r="Q718" s="48"/>
      <c r="R718" s="48"/>
      <c r="S718" s="48"/>
      <c r="T718" s="48"/>
      <c r="U718" s="48"/>
      <c r="V718" s="48"/>
      <c r="W718" s="48"/>
      <c r="X718" s="48"/>
      <c r="Y718" s="48"/>
      <c r="Z718" s="48"/>
    </row>
    <row r="719" spans="1:26" ht="18" thickBot="1" x14ac:dyDescent="0.35">
      <c r="A719" s="48"/>
      <c r="B719" s="48"/>
      <c r="C719" s="48"/>
      <c r="D719" s="48"/>
      <c r="E719" s="48"/>
      <c r="F719" s="48"/>
      <c r="G719" s="51"/>
      <c r="H719" s="48"/>
      <c r="I719" s="48"/>
      <c r="J719" s="48"/>
      <c r="K719" s="48"/>
      <c r="L719" s="48"/>
      <c r="M719" s="48"/>
      <c r="N719" s="48"/>
      <c r="O719" s="48"/>
      <c r="P719" s="48"/>
      <c r="Q719" s="48"/>
      <c r="R719" s="48"/>
      <c r="S719" s="48"/>
      <c r="T719" s="48"/>
      <c r="U719" s="48"/>
      <c r="V719" s="48"/>
      <c r="W719" s="48"/>
      <c r="X719" s="48"/>
      <c r="Y719" s="48"/>
      <c r="Z719" s="48"/>
    </row>
    <row r="720" spans="1:26" ht="18" thickBot="1" x14ac:dyDescent="0.35">
      <c r="A720" s="48"/>
      <c r="B720" s="48"/>
      <c r="C720" s="48"/>
      <c r="D720" s="48"/>
      <c r="E720" s="48"/>
      <c r="F720" s="48"/>
      <c r="G720" s="51"/>
      <c r="H720" s="48"/>
      <c r="I720" s="48"/>
      <c r="J720" s="48"/>
      <c r="K720" s="48"/>
      <c r="L720" s="48"/>
      <c r="M720" s="48"/>
      <c r="N720" s="48"/>
      <c r="O720" s="48"/>
      <c r="P720" s="48"/>
      <c r="Q720" s="48"/>
      <c r="R720" s="48"/>
      <c r="S720" s="48"/>
      <c r="T720" s="48"/>
      <c r="U720" s="48"/>
      <c r="V720" s="48"/>
      <c r="W720" s="48"/>
      <c r="X720" s="48"/>
      <c r="Y720" s="48"/>
      <c r="Z720" s="48"/>
    </row>
    <row r="721" spans="1:26" ht="18" thickBot="1" x14ac:dyDescent="0.35">
      <c r="A721" s="48"/>
      <c r="B721" s="48"/>
      <c r="C721" s="48"/>
      <c r="D721" s="48"/>
      <c r="E721" s="48"/>
      <c r="F721" s="48"/>
      <c r="G721" s="51"/>
      <c r="H721" s="48"/>
      <c r="I721" s="48"/>
      <c r="J721" s="48"/>
      <c r="K721" s="48"/>
      <c r="L721" s="48"/>
      <c r="M721" s="48"/>
      <c r="N721" s="48"/>
      <c r="O721" s="48"/>
      <c r="P721" s="48"/>
      <c r="Q721" s="48"/>
      <c r="R721" s="48"/>
      <c r="S721" s="48"/>
      <c r="T721" s="48"/>
      <c r="U721" s="48"/>
      <c r="V721" s="48"/>
      <c r="W721" s="48"/>
      <c r="X721" s="48"/>
      <c r="Y721" s="48"/>
      <c r="Z721" s="48"/>
    </row>
    <row r="722" spans="1:26" ht="18" thickBot="1" x14ac:dyDescent="0.35">
      <c r="A722" s="48"/>
      <c r="B722" s="48"/>
      <c r="C722" s="48"/>
      <c r="D722" s="48"/>
      <c r="E722" s="48"/>
      <c r="F722" s="48"/>
      <c r="G722" s="51"/>
      <c r="H722" s="48"/>
      <c r="I722" s="48"/>
      <c r="J722" s="48"/>
      <c r="K722" s="48"/>
      <c r="L722" s="48"/>
      <c r="M722" s="48"/>
      <c r="N722" s="48"/>
      <c r="O722" s="48"/>
      <c r="P722" s="48"/>
      <c r="Q722" s="48"/>
      <c r="R722" s="48"/>
      <c r="S722" s="48"/>
      <c r="T722" s="48"/>
      <c r="U722" s="48"/>
      <c r="V722" s="48"/>
      <c r="W722" s="48"/>
      <c r="X722" s="48"/>
      <c r="Y722" s="48"/>
      <c r="Z722" s="48"/>
    </row>
    <row r="723" spans="1:26" ht="18" thickBot="1" x14ac:dyDescent="0.35">
      <c r="A723" s="48"/>
      <c r="B723" s="48"/>
      <c r="C723" s="48"/>
      <c r="D723" s="48"/>
      <c r="E723" s="48"/>
      <c r="F723" s="48"/>
      <c r="G723" s="51"/>
      <c r="H723" s="48"/>
      <c r="I723" s="48"/>
      <c r="J723" s="48"/>
      <c r="K723" s="48"/>
      <c r="L723" s="48"/>
      <c r="M723" s="48"/>
      <c r="N723" s="48"/>
      <c r="O723" s="48"/>
      <c r="P723" s="48"/>
      <c r="Q723" s="48"/>
      <c r="R723" s="48"/>
      <c r="S723" s="48"/>
      <c r="T723" s="48"/>
      <c r="U723" s="48"/>
      <c r="V723" s="48"/>
      <c r="W723" s="48"/>
      <c r="X723" s="48"/>
      <c r="Y723" s="48"/>
      <c r="Z723" s="48"/>
    </row>
    <row r="724" spans="1:26" ht="18" thickBot="1" x14ac:dyDescent="0.35">
      <c r="A724" s="48"/>
      <c r="B724" s="48"/>
      <c r="C724" s="48"/>
      <c r="D724" s="48"/>
      <c r="E724" s="48"/>
      <c r="F724" s="48"/>
      <c r="G724" s="51"/>
      <c r="H724" s="48"/>
      <c r="I724" s="48"/>
      <c r="J724" s="48"/>
      <c r="K724" s="48"/>
      <c r="L724" s="48"/>
      <c r="M724" s="48"/>
      <c r="N724" s="48"/>
      <c r="O724" s="48"/>
      <c r="P724" s="48"/>
      <c r="Q724" s="48"/>
      <c r="R724" s="48"/>
      <c r="S724" s="48"/>
      <c r="T724" s="48"/>
      <c r="U724" s="48"/>
      <c r="V724" s="48"/>
      <c r="W724" s="48"/>
      <c r="X724" s="48"/>
      <c r="Y724" s="48"/>
      <c r="Z724" s="48"/>
    </row>
    <row r="725" spans="1:26" ht="18" thickBot="1" x14ac:dyDescent="0.35">
      <c r="A725" s="48"/>
      <c r="B725" s="48"/>
      <c r="C725" s="48"/>
      <c r="D725" s="48"/>
      <c r="E725" s="48"/>
      <c r="F725" s="48"/>
      <c r="G725" s="51"/>
      <c r="H725" s="48"/>
      <c r="I725" s="48"/>
      <c r="J725" s="48"/>
      <c r="K725" s="48"/>
      <c r="L725" s="48"/>
      <c r="M725" s="48"/>
      <c r="N725" s="48"/>
      <c r="O725" s="48"/>
      <c r="P725" s="48"/>
      <c r="Q725" s="48"/>
      <c r="R725" s="48"/>
      <c r="S725" s="48"/>
      <c r="T725" s="48"/>
      <c r="U725" s="48"/>
      <c r="V725" s="48"/>
      <c r="W725" s="48"/>
      <c r="X725" s="48"/>
      <c r="Y725" s="48"/>
      <c r="Z725" s="48"/>
    </row>
    <row r="726" spans="1:26" ht="18" thickBot="1" x14ac:dyDescent="0.35">
      <c r="A726" s="48"/>
      <c r="B726" s="48"/>
      <c r="C726" s="48"/>
      <c r="D726" s="48"/>
      <c r="E726" s="48"/>
      <c r="F726" s="48"/>
      <c r="G726" s="51"/>
      <c r="H726" s="48"/>
      <c r="I726" s="48"/>
      <c r="J726" s="48"/>
      <c r="K726" s="48"/>
      <c r="L726" s="48"/>
      <c r="M726" s="48"/>
      <c r="N726" s="48"/>
      <c r="O726" s="48"/>
      <c r="P726" s="48"/>
      <c r="Q726" s="48"/>
      <c r="R726" s="48"/>
      <c r="S726" s="48"/>
      <c r="T726" s="48"/>
      <c r="U726" s="48"/>
      <c r="V726" s="48"/>
      <c r="W726" s="48"/>
      <c r="X726" s="48"/>
      <c r="Y726" s="48"/>
      <c r="Z726" s="48"/>
    </row>
    <row r="727" spans="1:26" ht="18" thickBot="1" x14ac:dyDescent="0.35">
      <c r="A727" s="48"/>
      <c r="B727" s="48"/>
      <c r="C727" s="48"/>
      <c r="D727" s="48"/>
      <c r="E727" s="48"/>
      <c r="F727" s="48"/>
      <c r="G727" s="51"/>
      <c r="H727" s="48"/>
      <c r="I727" s="48"/>
      <c r="J727" s="48"/>
      <c r="K727" s="48"/>
      <c r="L727" s="48"/>
      <c r="M727" s="48"/>
      <c r="N727" s="48"/>
      <c r="O727" s="48"/>
      <c r="P727" s="48"/>
      <c r="Q727" s="48"/>
      <c r="R727" s="48"/>
      <c r="S727" s="48"/>
      <c r="T727" s="48"/>
      <c r="U727" s="48"/>
      <c r="V727" s="48"/>
      <c r="W727" s="48"/>
      <c r="X727" s="48"/>
      <c r="Y727" s="48"/>
      <c r="Z727" s="48"/>
    </row>
    <row r="728" spans="1:26" ht="18" thickBot="1" x14ac:dyDescent="0.35">
      <c r="A728" s="48"/>
      <c r="B728" s="48"/>
      <c r="C728" s="48"/>
      <c r="D728" s="48"/>
      <c r="E728" s="48"/>
      <c r="F728" s="48"/>
      <c r="G728" s="51"/>
      <c r="H728" s="48"/>
      <c r="I728" s="48"/>
      <c r="J728" s="48"/>
      <c r="K728" s="48"/>
      <c r="L728" s="48"/>
      <c r="M728" s="48"/>
      <c r="N728" s="48"/>
      <c r="O728" s="48"/>
      <c r="P728" s="48"/>
      <c r="Q728" s="48"/>
      <c r="R728" s="48"/>
      <c r="S728" s="48"/>
      <c r="T728" s="48"/>
      <c r="U728" s="48"/>
      <c r="V728" s="48"/>
      <c r="W728" s="48"/>
      <c r="X728" s="48"/>
      <c r="Y728" s="48"/>
      <c r="Z728" s="48"/>
    </row>
    <row r="729" spans="1:26" ht="18" thickBot="1" x14ac:dyDescent="0.35">
      <c r="A729" s="48"/>
      <c r="B729" s="48"/>
      <c r="C729" s="48"/>
      <c r="D729" s="48"/>
      <c r="E729" s="48"/>
      <c r="F729" s="48"/>
      <c r="G729" s="51"/>
      <c r="H729" s="48"/>
      <c r="I729" s="48"/>
      <c r="J729" s="48"/>
      <c r="K729" s="48"/>
      <c r="L729" s="48"/>
      <c r="M729" s="48"/>
      <c r="N729" s="48"/>
      <c r="O729" s="48"/>
      <c r="P729" s="48"/>
      <c r="Q729" s="48"/>
      <c r="R729" s="48"/>
      <c r="S729" s="48"/>
      <c r="T729" s="48"/>
      <c r="U729" s="48"/>
      <c r="V729" s="48"/>
      <c r="W729" s="48"/>
      <c r="X729" s="48"/>
      <c r="Y729" s="48"/>
      <c r="Z729" s="48"/>
    </row>
    <row r="730" spans="1:26" ht="18" thickBot="1" x14ac:dyDescent="0.35">
      <c r="A730" s="48"/>
      <c r="B730" s="48"/>
      <c r="C730" s="48"/>
      <c r="D730" s="48"/>
      <c r="E730" s="48"/>
      <c r="F730" s="48"/>
      <c r="G730" s="51"/>
      <c r="H730" s="48"/>
      <c r="I730" s="48"/>
      <c r="J730" s="48"/>
      <c r="K730" s="48"/>
      <c r="L730" s="48"/>
      <c r="M730" s="48"/>
      <c r="N730" s="48"/>
      <c r="O730" s="48"/>
      <c r="P730" s="48"/>
      <c r="Q730" s="48"/>
      <c r="R730" s="48"/>
      <c r="S730" s="48"/>
      <c r="T730" s="48"/>
      <c r="U730" s="48"/>
      <c r="V730" s="48"/>
      <c r="W730" s="48"/>
      <c r="X730" s="48"/>
      <c r="Y730" s="48"/>
      <c r="Z730" s="48"/>
    </row>
    <row r="731" spans="1:26" ht="18" thickBot="1" x14ac:dyDescent="0.35">
      <c r="A731" s="48"/>
      <c r="B731" s="48"/>
      <c r="C731" s="48"/>
      <c r="D731" s="48"/>
      <c r="E731" s="48"/>
      <c r="F731" s="48"/>
      <c r="G731" s="51"/>
      <c r="H731" s="48"/>
      <c r="I731" s="48"/>
      <c r="J731" s="48"/>
      <c r="K731" s="48"/>
      <c r="L731" s="48"/>
      <c r="M731" s="48"/>
      <c r="N731" s="48"/>
      <c r="O731" s="48"/>
      <c r="P731" s="48"/>
      <c r="Q731" s="48"/>
      <c r="R731" s="48"/>
      <c r="S731" s="48"/>
      <c r="T731" s="48"/>
      <c r="U731" s="48"/>
      <c r="V731" s="48"/>
      <c r="W731" s="48"/>
      <c r="X731" s="48"/>
      <c r="Y731" s="48"/>
      <c r="Z731" s="48"/>
    </row>
    <row r="732" spans="1:26" ht="18" thickBot="1" x14ac:dyDescent="0.35">
      <c r="A732" s="48"/>
      <c r="B732" s="48"/>
      <c r="C732" s="48"/>
      <c r="D732" s="48"/>
      <c r="E732" s="48"/>
      <c r="F732" s="48"/>
      <c r="G732" s="51"/>
      <c r="H732" s="48"/>
      <c r="I732" s="48"/>
      <c r="J732" s="48"/>
      <c r="K732" s="48"/>
      <c r="L732" s="48"/>
      <c r="M732" s="48"/>
      <c r="N732" s="48"/>
      <c r="O732" s="48"/>
      <c r="P732" s="48"/>
      <c r="Q732" s="48"/>
      <c r="R732" s="48"/>
      <c r="S732" s="48"/>
      <c r="T732" s="48"/>
      <c r="U732" s="48"/>
      <c r="V732" s="48"/>
      <c r="W732" s="48"/>
      <c r="X732" s="48"/>
      <c r="Y732" s="48"/>
      <c r="Z732" s="48"/>
    </row>
    <row r="733" spans="1:26" ht="18" thickBot="1" x14ac:dyDescent="0.35">
      <c r="A733" s="48"/>
      <c r="B733" s="48"/>
      <c r="C733" s="48"/>
      <c r="D733" s="48"/>
      <c r="E733" s="48"/>
      <c r="F733" s="48"/>
      <c r="G733" s="51"/>
      <c r="H733" s="48"/>
      <c r="I733" s="48"/>
      <c r="J733" s="48"/>
      <c r="K733" s="48"/>
      <c r="L733" s="48"/>
      <c r="M733" s="48"/>
      <c r="N733" s="48"/>
      <c r="O733" s="48"/>
      <c r="P733" s="48"/>
      <c r="Q733" s="48"/>
      <c r="R733" s="48"/>
      <c r="S733" s="48"/>
      <c r="T733" s="48"/>
      <c r="U733" s="48"/>
      <c r="V733" s="48"/>
      <c r="W733" s="48"/>
      <c r="X733" s="48"/>
      <c r="Y733" s="48"/>
      <c r="Z733" s="48"/>
    </row>
    <row r="734" spans="1:26" ht="18" thickBot="1" x14ac:dyDescent="0.35">
      <c r="A734" s="48"/>
      <c r="B734" s="48"/>
      <c r="C734" s="48"/>
      <c r="D734" s="48"/>
      <c r="E734" s="48"/>
      <c r="F734" s="48"/>
      <c r="G734" s="51"/>
      <c r="H734" s="48"/>
      <c r="I734" s="48"/>
      <c r="J734" s="48"/>
      <c r="K734" s="48"/>
      <c r="L734" s="48"/>
      <c r="M734" s="48"/>
      <c r="N734" s="48"/>
      <c r="O734" s="48"/>
      <c r="P734" s="48"/>
      <c r="Q734" s="48"/>
      <c r="R734" s="48"/>
      <c r="S734" s="48"/>
      <c r="T734" s="48"/>
      <c r="U734" s="48"/>
      <c r="V734" s="48"/>
      <c r="W734" s="48"/>
      <c r="X734" s="48"/>
      <c r="Y734" s="48"/>
      <c r="Z734" s="48"/>
    </row>
    <row r="735" spans="1:26" ht="18" thickBot="1" x14ac:dyDescent="0.35">
      <c r="A735" s="48"/>
      <c r="B735" s="48"/>
      <c r="C735" s="48"/>
      <c r="D735" s="48"/>
      <c r="E735" s="48"/>
      <c r="F735" s="48"/>
      <c r="G735" s="51"/>
      <c r="H735" s="48"/>
      <c r="I735" s="48"/>
      <c r="J735" s="48"/>
      <c r="K735" s="48"/>
      <c r="L735" s="48"/>
      <c r="M735" s="48"/>
      <c r="N735" s="48"/>
      <c r="O735" s="48"/>
      <c r="P735" s="48"/>
      <c r="Q735" s="48"/>
      <c r="R735" s="48"/>
      <c r="S735" s="48"/>
      <c r="T735" s="48"/>
      <c r="U735" s="48"/>
      <c r="V735" s="48"/>
      <c r="W735" s="48"/>
      <c r="X735" s="48"/>
      <c r="Y735" s="48"/>
      <c r="Z735" s="48"/>
    </row>
    <row r="736" spans="1:26" ht="18" thickBot="1" x14ac:dyDescent="0.35">
      <c r="A736" s="48"/>
      <c r="B736" s="48"/>
      <c r="C736" s="48"/>
      <c r="D736" s="48"/>
      <c r="E736" s="48"/>
      <c r="F736" s="48"/>
      <c r="G736" s="51"/>
      <c r="H736" s="48"/>
      <c r="I736" s="48"/>
      <c r="J736" s="48"/>
      <c r="K736" s="48"/>
      <c r="L736" s="48"/>
      <c r="M736" s="48"/>
      <c r="N736" s="48"/>
      <c r="O736" s="48"/>
      <c r="P736" s="48"/>
      <c r="Q736" s="48"/>
      <c r="R736" s="48"/>
      <c r="S736" s="48"/>
      <c r="T736" s="48"/>
      <c r="U736" s="48"/>
      <c r="V736" s="48"/>
      <c r="W736" s="48"/>
      <c r="X736" s="48"/>
      <c r="Y736" s="48"/>
      <c r="Z736" s="48"/>
    </row>
    <row r="737" spans="1:26" ht="18" thickBot="1" x14ac:dyDescent="0.35">
      <c r="A737" s="48"/>
      <c r="B737" s="48"/>
      <c r="C737" s="48"/>
      <c r="D737" s="48"/>
      <c r="E737" s="48"/>
      <c r="F737" s="48"/>
      <c r="G737" s="51"/>
      <c r="H737" s="48"/>
      <c r="I737" s="48"/>
      <c r="J737" s="48"/>
      <c r="K737" s="48"/>
      <c r="L737" s="48"/>
      <c r="M737" s="48"/>
      <c r="N737" s="48"/>
      <c r="O737" s="48"/>
      <c r="P737" s="48"/>
      <c r="Q737" s="48"/>
      <c r="R737" s="48"/>
      <c r="S737" s="48"/>
      <c r="T737" s="48"/>
      <c r="U737" s="48"/>
      <c r="V737" s="48"/>
      <c r="W737" s="48"/>
      <c r="X737" s="48"/>
      <c r="Y737" s="48"/>
      <c r="Z737" s="48"/>
    </row>
    <row r="738" spans="1:26" ht="18" thickBot="1" x14ac:dyDescent="0.35">
      <c r="A738" s="48"/>
      <c r="B738" s="48"/>
      <c r="C738" s="48"/>
      <c r="D738" s="48"/>
      <c r="E738" s="48"/>
      <c r="F738" s="48"/>
      <c r="G738" s="51"/>
      <c r="H738" s="48"/>
      <c r="I738" s="48"/>
      <c r="J738" s="48"/>
      <c r="K738" s="48"/>
      <c r="L738" s="48"/>
      <c r="M738" s="48"/>
      <c r="N738" s="48"/>
      <c r="O738" s="48"/>
      <c r="P738" s="48"/>
      <c r="Q738" s="48"/>
      <c r="R738" s="48"/>
      <c r="S738" s="48"/>
      <c r="T738" s="48"/>
      <c r="U738" s="48"/>
      <c r="V738" s="48"/>
      <c r="W738" s="48"/>
      <c r="X738" s="48"/>
      <c r="Y738" s="48"/>
      <c r="Z738" s="48"/>
    </row>
    <row r="739" spans="1:26" ht="18" thickBot="1" x14ac:dyDescent="0.35">
      <c r="A739" s="48"/>
      <c r="B739" s="48"/>
      <c r="C739" s="48"/>
      <c r="D739" s="48"/>
      <c r="E739" s="48"/>
      <c r="F739" s="48"/>
      <c r="G739" s="51"/>
      <c r="H739" s="48"/>
      <c r="I739" s="48"/>
      <c r="J739" s="48"/>
      <c r="K739" s="48"/>
      <c r="L739" s="48"/>
      <c r="M739" s="48"/>
      <c r="N739" s="48"/>
      <c r="O739" s="48"/>
      <c r="P739" s="48"/>
      <c r="Q739" s="48"/>
      <c r="R739" s="48"/>
      <c r="S739" s="48"/>
      <c r="T739" s="48"/>
      <c r="U739" s="48"/>
      <c r="V739" s="48"/>
      <c r="W739" s="48"/>
      <c r="X739" s="48"/>
      <c r="Y739" s="48"/>
      <c r="Z739" s="48"/>
    </row>
    <row r="740" spans="1:26" ht="18" thickBot="1" x14ac:dyDescent="0.35">
      <c r="A740" s="48"/>
      <c r="B740" s="48"/>
      <c r="C740" s="48"/>
      <c r="D740" s="48"/>
      <c r="E740" s="48"/>
      <c r="F740" s="48"/>
      <c r="G740" s="51"/>
      <c r="H740" s="48"/>
      <c r="I740" s="48"/>
      <c r="J740" s="48"/>
      <c r="K740" s="48"/>
      <c r="L740" s="48"/>
      <c r="M740" s="48"/>
      <c r="N740" s="48"/>
      <c r="O740" s="48"/>
      <c r="P740" s="48"/>
      <c r="Q740" s="48"/>
      <c r="R740" s="48"/>
      <c r="S740" s="48"/>
      <c r="T740" s="48"/>
      <c r="U740" s="48"/>
      <c r="V740" s="48"/>
      <c r="W740" s="48"/>
      <c r="X740" s="48"/>
      <c r="Y740" s="48"/>
      <c r="Z740" s="48"/>
    </row>
    <row r="741" spans="1:26" ht="18" thickBot="1" x14ac:dyDescent="0.35">
      <c r="A741" s="48"/>
      <c r="B741" s="48"/>
      <c r="C741" s="48"/>
      <c r="D741" s="48"/>
      <c r="E741" s="48"/>
      <c r="F741" s="48"/>
      <c r="G741" s="51"/>
      <c r="H741" s="48"/>
      <c r="I741" s="48"/>
      <c r="J741" s="48"/>
      <c r="K741" s="48"/>
      <c r="L741" s="48"/>
      <c r="M741" s="48"/>
      <c r="N741" s="48"/>
      <c r="O741" s="48"/>
      <c r="P741" s="48"/>
      <c r="Q741" s="48"/>
      <c r="R741" s="48"/>
      <c r="S741" s="48"/>
      <c r="T741" s="48"/>
      <c r="U741" s="48"/>
      <c r="V741" s="48"/>
      <c r="W741" s="48"/>
      <c r="X741" s="48"/>
      <c r="Y741" s="48"/>
      <c r="Z741" s="48"/>
    </row>
    <row r="742" spans="1:26" ht="18" thickBot="1" x14ac:dyDescent="0.35">
      <c r="A742" s="48"/>
      <c r="B742" s="48"/>
      <c r="C742" s="48"/>
      <c r="D742" s="48"/>
      <c r="E742" s="48"/>
      <c r="F742" s="48"/>
      <c r="G742" s="51"/>
      <c r="H742" s="48"/>
      <c r="I742" s="48"/>
      <c r="J742" s="48"/>
      <c r="K742" s="48"/>
      <c r="L742" s="48"/>
      <c r="M742" s="48"/>
      <c r="N742" s="48"/>
      <c r="O742" s="48"/>
      <c r="P742" s="48"/>
      <c r="Q742" s="48"/>
      <c r="R742" s="48"/>
      <c r="S742" s="48"/>
      <c r="T742" s="48"/>
      <c r="U742" s="48"/>
      <c r="V742" s="48"/>
      <c r="W742" s="48"/>
      <c r="X742" s="48"/>
      <c r="Y742" s="48"/>
      <c r="Z742" s="48"/>
    </row>
    <row r="743" spans="1:26" ht="18" thickBot="1" x14ac:dyDescent="0.35">
      <c r="A743" s="48"/>
      <c r="B743" s="48"/>
      <c r="C743" s="48"/>
      <c r="D743" s="48"/>
      <c r="E743" s="48"/>
      <c r="F743" s="48"/>
      <c r="G743" s="51"/>
      <c r="H743" s="48"/>
      <c r="I743" s="48"/>
      <c r="J743" s="48"/>
      <c r="K743" s="48"/>
      <c r="L743" s="48"/>
      <c r="M743" s="48"/>
      <c r="N743" s="48"/>
      <c r="O743" s="48"/>
      <c r="P743" s="48"/>
      <c r="Q743" s="48"/>
      <c r="R743" s="48"/>
      <c r="S743" s="48"/>
      <c r="T743" s="48"/>
      <c r="U743" s="48"/>
      <c r="V743" s="48"/>
      <c r="W743" s="48"/>
      <c r="X743" s="48"/>
      <c r="Y743" s="48"/>
      <c r="Z743" s="48"/>
    </row>
    <row r="744" spans="1:26" ht="18" thickBot="1" x14ac:dyDescent="0.35">
      <c r="A744" s="48"/>
      <c r="B744" s="48"/>
      <c r="C744" s="48"/>
      <c r="D744" s="48"/>
      <c r="E744" s="48"/>
      <c r="F744" s="48"/>
      <c r="G744" s="51"/>
      <c r="H744" s="48"/>
      <c r="I744" s="48"/>
      <c r="J744" s="48"/>
      <c r="K744" s="48"/>
      <c r="L744" s="48"/>
      <c r="M744" s="48"/>
      <c r="N744" s="48"/>
      <c r="O744" s="48"/>
      <c r="P744" s="48"/>
      <c r="Q744" s="48"/>
      <c r="R744" s="48"/>
      <c r="S744" s="48"/>
      <c r="T744" s="48"/>
      <c r="U744" s="48"/>
      <c r="V744" s="48"/>
      <c r="W744" s="48"/>
      <c r="X744" s="48"/>
      <c r="Y744" s="48"/>
      <c r="Z744" s="48"/>
    </row>
    <row r="745" spans="1:26" ht="18" thickBot="1" x14ac:dyDescent="0.35">
      <c r="A745" s="48"/>
      <c r="B745" s="48"/>
      <c r="C745" s="48"/>
      <c r="D745" s="48"/>
      <c r="E745" s="48"/>
      <c r="F745" s="48"/>
      <c r="G745" s="51"/>
      <c r="H745" s="48"/>
      <c r="I745" s="48"/>
      <c r="J745" s="48"/>
      <c r="K745" s="48"/>
      <c r="L745" s="48"/>
      <c r="M745" s="48"/>
      <c r="N745" s="48"/>
      <c r="O745" s="48"/>
      <c r="P745" s="48"/>
      <c r="Q745" s="48"/>
      <c r="R745" s="48"/>
      <c r="S745" s="48"/>
      <c r="T745" s="48"/>
      <c r="U745" s="48"/>
      <c r="V745" s="48"/>
      <c r="W745" s="48"/>
      <c r="X745" s="48"/>
      <c r="Y745" s="48"/>
      <c r="Z745" s="48"/>
    </row>
    <row r="746" spans="1:26" ht="18" thickBot="1" x14ac:dyDescent="0.35">
      <c r="A746" s="48"/>
      <c r="B746" s="48"/>
      <c r="C746" s="48"/>
      <c r="D746" s="48"/>
      <c r="E746" s="48"/>
      <c r="F746" s="48"/>
      <c r="G746" s="51"/>
      <c r="H746" s="48"/>
      <c r="I746" s="48"/>
      <c r="J746" s="48"/>
      <c r="K746" s="48"/>
      <c r="L746" s="48"/>
      <c r="M746" s="48"/>
      <c r="N746" s="48"/>
      <c r="O746" s="48"/>
      <c r="P746" s="48"/>
      <c r="Q746" s="48"/>
      <c r="R746" s="48"/>
      <c r="S746" s="48"/>
      <c r="T746" s="48"/>
      <c r="U746" s="48"/>
      <c r="V746" s="48"/>
      <c r="W746" s="48"/>
      <c r="X746" s="48"/>
      <c r="Y746" s="48"/>
      <c r="Z746" s="48"/>
    </row>
    <row r="747" spans="1:26" ht="18" thickBot="1" x14ac:dyDescent="0.35">
      <c r="A747" s="48"/>
      <c r="B747" s="48"/>
      <c r="C747" s="48"/>
      <c r="D747" s="48"/>
      <c r="E747" s="48"/>
      <c r="F747" s="48"/>
      <c r="G747" s="51"/>
      <c r="H747" s="48"/>
      <c r="I747" s="48"/>
      <c r="J747" s="48"/>
      <c r="K747" s="48"/>
      <c r="L747" s="48"/>
      <c r="M747" s="48"/>
      <c r="N747" s="48"/>
      <c r="O747" s="48"/>
      <c r="P747" s="48"/>
      <c r="Q747" s="48"/>
      <c r="R747" s="48"/>
      <c r="S747" s="48"/>
      <c r="T747" s="48"/>
      <c r="U747" s="48"/>
      <c r="V747" s="48"/>
      <c r="W747" s="48"/>
      <c r="X747" s="48"/>
      <c r="Y747" s="48"/>
      <c r="Z747" s="48"/>
    </row>
    <row r="748" spans="1:26" ht="18" thickBot="1" x14ac:dyDescent="0.35">
      <c r="A748" s="48"/>
      <c r="B748" s="48"/>
      <c r="C748" s="48"/>
      <c r="D748" s="48"/>
      <c r="E748" s="48"/>
      <c r="F748" s="48"/>
      <c r="G748" s="51"/>
      <c r="H748" s="48"/>
      <c r="I748" s="48"/>
      <c r="J748" s="48"/>
      <c r="K748" s="48"/>
      <c r="L748" s="48"/>
      <c r="M748" s="48"/>
      <c r="N748" s="48"/>
      <c r="O748" s="48"/>
      <c r="P748" s="48"/>
      <c r="Q748" s="48"/>
      <c r="R748" s="48"/>
      <c r="S748" s="48"/>
      <c r="T748" s="48"/>
      <c r="U748" s="48"/>
      <c r="V748" s="48"/>
      <c r="W748" s="48"/>
      <c r="X748" s="48"/>
      <c r="Y748" s="48"/>
      <c r="Z748" s="48"/>
    </row>
    <row r="749" spans="1:26" ht="18" thickBot="1" x14ac:dyDescent="0.35">
      <c r="A749" s="48"/>
      <c r="B749" s="48"/>
      <c r="C749" s="48"/>
      <c r="D749" s="48"/>
      <c r="E749" s="48"/>
      <c r="F749" s="48"/>
      <c r="G749" s="51"/>
      <c r="H749" s="48"/>
      <c r="I749" s="48"/>
      <c r="J749" s="48"/>
      <c r="K749" s="48"/>
      <c r="L749" s="48"/>
      <c r="M749" s="48"/>
      <c r="N749" s="48"/>
      <c r="O749" s="48"/>
      <c r="P749" s="48"/>
      <c r="Q749" s="48"/>
      <c r="R749" s="48"/>
      <c r="S749" s="48"/>
      <c r="T749" s="48"/>
      <c r="U749" s="48"/>
      <c r="V749" s="48"/>
      <c r="W749" s="48"/>
      <c r="X749" s="48"/>
      <c r="Y749" s="48"/>
      <c r="Z749" s="48"/>
    </row>
    <row r="750" spans="1:26" ht="18" thickBot="1" x14ac:dyDescent="0.35">
      <c r="A750" s="48"/>
      <c r="B750" s="48"/>
      <c r="C750" s="48"/>
      <c r="D750" s="48"/>
      <c r="E750" s="48"/>
      <c r="F750" s="48"/>
      <c r="G750" s="51"/>
      <c r="H750" s="48"/>
      <c r="I750" s="48"/>
      <c r="J750" s="48"/>
      <c r="K750" s="48"/>
      <c r="L750" s="48"/>
      <c r="M750" s="48"/>
      <c r="N750" s="48"/>
      <c r="O750" s="48"/>
      <c r="P750" s="48"/>
      <c r="Q750" s="48"/>
      <c r="R750" s="48"/>
      <c r="S750" s="48"/>
      <c r="T750" s="48"/>
      <c r="U750" s="48"/>
      <c r="V750" s="48"/>
      <c r="W750" s="48"/>
      <c r="X750" s="48"/>
      <c r="Y750" s="48"/>
      <c r="Z750" s="48"/>
    </row>
    <row r="751" spans="1:26" ht="18" thickBot="1" x14ac:dyDescent="0.35">
      <c r="A751" s="48"/>
      <c r="B751" s="48"/>
      <c r="C751" s="48"/>
      <c r="D751" s="48"/>
      <c r="E751" s="48"/>
      <c r="F751" s="48"/>
      <c r="G751" s="51"/>
      <c r="H751" s="48"/>
      <c r="I751" s="48"/>
      <c r="J751" s="48"/>
      <c r="K751" s="48"/>
      <c r="L751" s="48"/>
      <c r="M751" s="48"/>
      <c r="N751" s="48"/>
      <c r="O751" s="48"/>
      <c r="P751" s="48"/>
      <c r="Q751" s="48"/>
      <c r="R751" s="48"/>
      <c r="S751" s="48"/>
      <c r="T751" s="48"/>
      <c r="U751" s="48"/>
      <c r="V751" s="48"/>
      <c r="W751" s="48"/>
      <c r="X751" s="48"/>
      <c r="Y751" s="48"/>
      <c r="Z751" s="48"/>
    </row>
    <row r="752" spans="1:26" ht="18" thickBot="1" x14ac:dyDescent="0.35">
      <c r="A752" s="48"/>
      <c r="B752" s="48"/>
      <c r="C752" s="48"/>
      <c r="D752" s="48"/>
      <c r="E752" s="48"/>
      <c r="F752" s="48"/>
      <c r="G752" s="51"/>
      <c r="H752" s="48"/>
      <c r="I752" s="48"/>
      <c r="J752" s="48"/>
      <c r="K752" s="48"/>
      <c r="L752" s="48"/>
      <c r="M752" s="48"/>
      <c r="N752" s="48"/>
      <c r="O752" s="48"/>
      <c r="P752" s="48"/>
      <c r="Q752" s="48"/>
      <c r="R752" s="48"/>
      <c r="S752" s="48"/>
      <c r="T752" s="48"/>
      <c r="U752" s="48"/>
      <c r="V752" s="48"/>
      <c r="W752" s="48"/>
      <c r="X752" s="48"/>
      <c r="Y752" s="48"/>
      <c r="Z752" s="48"/>
    </row>
    <row r="753" spans="1:26" ht="18" thickBot="1" x14ac:dyDescent="0.35">
      <c r="A753" s="48"/>
      <c r="B753" s="48"/>
      <c r="C753" s="48"/>
      <c r="D753" s="48"/>
      <c r="E753" s="48"/>
      <c r="F753" s="48"/>
      <c r="G753" s="51"/>
      <c r="H753" s="48"/>
      <c r="I753" s="48"/>
      <c r="J753" s="48"/>
      <c r="K753" s="48"/>
      <c r="L753" s="48"/>
      <c r="M753" s="48"/>
      <c r="N753" s="48"/>
      <c r="O753" s="48"/>
      <c r="P753" s="48"/>
      <c r="Q753" s="48"/>
      <c r="R753" s="48"/>
      <c r="S753" s="48"/>
      <c r="T753" s="48"/>
      <c r="U753" s="48"/>
      <c r="V753" s="48"/>
      <c r="W753" s="48"/>
      <c r="X753" s="48"/>
      <c r="Y753" s="48"/>
      <c r="Z753" s="48"/>
    </row>
    <row r="754" spans="1:26" ht="18" thickBot="1" x14ac:dyDescent="0.35">
      <c r="A754" s="48"/>
      <c r="B754" s="48"/>
      <c r="C754" s="48"/>
      <c r="D754" s="48"/>
      <c r="E754" s="48"/>
      <c r="F754" s="48"/>
      <c r="G754" s="51"/>
      <c r="H754" s="48"/>
      <c r="I754" s="48"/>
      <c r="J754" s="48"/>
      <c r="K754" s="48"/>
      <c r="L754" s="48"/>
      <c r="M754" s="48"/>
      <c r="N754" s="48"/>
      <c r="O754" s="48"/>
      <c r="P754" s="48"/>
      <c r="Q754" s="48"/>
      <c r="R754" s="48"/>
      <c r="S754" s="48"/>
      <c r="T754" s="48"/>
      <c r="U754" s="48"/>
      <c r="V754" s="48"/>
      <c r="W754" s="48"/>
      <c r="X754" s="48"/>
      <c r="Y754" s="48"/>
      <c r="Z754" s="48"/>
    </row>
    <row r="755" spans="1:26" ht="18" thickBot="1" x14ac:dyDescent="0.35">
      <c r="A755" s="48"/>
      <c r="B755" s="48"/>
      <c r="C755" s="48"/>
      <c r="D755" s="48"/>
      <c r="E755" s="48"/>
      <c r="F755" s="48"/>
      <c r="G755" s="51"/>
      <c r="H755" s="48"/>
      <c r="I755" s="48"/>
      <c r="J755" s="48"/>
      <c r="K755" s="48"/>
      <c r="L755" s="48"/>
      <c r="M755" s="48"/>
      <c r="N755" s="48"/>
      <c r="O755" s="48"/>
      <c r="P755" s="48"/>
      <c r="Q755" s="48"/>
      <c r="R755" s="48"/>
      <c r="S755" s="48"/>
      <c r="T755" s="48"/>
      <c r="U755" s="48"/>
      <c r="V755" s="48"/>
      <c r="W755" s="48"/>
      <c r="X755" s="48"/>
      <c r="Y755" s="48"/>
      <c r="Z755" s="48"/>
    </row>
    <row r="756" spans="1:26" ht="18" thickBot="1" x14ac:dyDescent="0.35">
      <c r="A756" s="48"/>
      <c r="B756" s="48"/>
      <c r="C756" s="48"/>
      <c r="D756" s="48"/>
      <c r="E756" s="48"/>
      <c r="F756" s="48"/>
      <c r="G756" s="51"/>
      <c r="H756" s="48"/>
      <c r="I756" s="48"/>
      <c r="J756" s="48"/>
      <c r="K756" s="48"/>
      <c r="L756" s="48"/>
      <c r="M756" s="48"/>
      <c r="N756" s="48"/>
      <c r="O756" s="48"/>
      <c r="P756" s="48"/>
      <c r="Q756" s="48"/>
      <c r="R756" s="48"/>
      <c r="S756" s="48"/>
      <c r="T756" s="48"/>
      <c r="U756" s="48"/>
      <c r="V756" s="48"/>
      <c r="W756" s="48"/>
      <c r="X756" s="48"/>
      <c r="Y756" s="48"/>
      <c r="Z756" s="48"/>
    </row>
    <row r="757" spans="1:26" ht="18" thickBot="1" x14ac:dyDescent="0.35">
      <c r="A757" s="48"/>
      <c r="B757" s="48"/>
      <c r="C757" s="48"/>
      <c r="D757" s="48"/>
      <c r="E757" s="48"/>
      <c r="F757" s="48"/>
      <c r="G757" s="51"/>
      <c r="H757" s="48"/>
      <c r="I757" s="48"/>
      <c r="J757" s="48"/>
      <c r="K757" s="48"/>
      <c r="L757" s="48"/>
      <c r="M757" s="48"/>
      <c r="N757" s="48"/>
      <c r="O757" s="48"/>
      <c r="P757" s="48"/>
      <c r="Q757" s="48"/>
      <c r="R757" s="48"/>
      <c r="S757" s="48"/>
      <c r="T757" s="48"/>
      <c r="U757" s="48"/>
      <c r="V757" s="48"/>
      <c r="W757" s="48"/>
      <c r="X757" s="48"/>
      <c r="Y757" s="48"/>
      <c r="Z757" s="48"/>
    </row>
    <row r="758" spans="1:26" ht="18" thickBot="1" x14ac:dyDescent="0.35">
      <c r="A758" s="48"/>
      <c r="B758" s="48"/>
      <c r="C758" s="48"/>
      <c r="D758" s="48"/>
      <c r="E758" s="48"/>
      <c r="F758" s="48"/>
      <c r="G758" s="51"/>
      <c r="H758" s="48"/>
      <c r="I758" s="48"/>
      <c r="J758" s="48"/>
      <c r="K758" s="48"/>
      <c r="L758" s="48"/>
      <c r="M758" s="48"/>
      <c r="N758" s="48"/>
      <c r="O758" s="48"/>
      <c r="P758" s="48"/>
      <c r="Q758" s="48"/>
      <c r="R758" s="48"/>
      <c r="S758" s="48"/>
      <c r="T758" s="48"/>
      <c r="U758" s="48"/>
      <c r="V758" s="48"/>
      <c r="W758" s="48"/>
      <c r="X758" s="48"/>
      <c r="Y758" s="48"/>
      <c r="Z758" s="48"/>
    </row>
    <row r="759" spans="1:26" ht="18" thickBot="1" x14ac:dyDescent="0.35">
      <c r="A759" s="48"/>
      <c r="B759" s="48"/>
      <c r="C759" s="48"/>
      <c r="D759" s="48"/>
      <c r="E759" s="48"/>
      <c r="F759" s="48"/>
      <c r="G759" s="51"/>
      <c r="H759" s="48"/>
      <c r="I759" s="48"/>
      <c r="J759" s="48"/>
      <c r="K759" s="48"/>
      <c r="L759" s="48"/>
      <c r="M759" s="48"/>
      <c r="N759" s="48"/>
      <c r="O759" s="48"/>
      <c r="P759" s="48"/>
      <c r="Q759" s="48"/>
      <c r="R759" s="48"/>
      <c r="S759" s="48"/>
      <c r="T759" s="48"/>
      <c r="U759" s="48"/>
      <c r="V759" s="48"/>
      <c r="W759" s="48"/>
      <c r="X759" s="48"/>
      <c r="Y759" s="48"/>
      <c r="Z759" s="48"/>
    </row>
    <row r="760" spans="1:26" ht="18" thickBot="1" x14ac:dyDescent="0.35">
      <c r="A760" s="48"/>
      <c r="B760" s="48"/>
      <c r="C760" s="48"/>
      <c r="D760" s="48"/>
      <c r="E760" s="48"/>
      <c r="F760" s="48"/>
      <c r="G760" s="51"/>
      <c r="H760" s="48"/>
      <c r="I760" s="48"/>
      <c r="J760" s="48"/>
      <c r="K760" s="48"/>
      <c r="L760" s="48"/>
      <c r="M760" s="48"/>
      <c r="N760" s="48"/>
      <c r="O760" s="48"/>
      <c r="P760" s="48"/>
      <c r="Q760" s="48"/>
      <c r="R760" s="48"/>
      <c r="S760" s="48"/>
      <c r="T760" s="48"/>
      <c r="U760" s="48"/>
      <c r="V760" s="48"/>
      <c r="W760" s="48"/>
      <c r="X760" s="48"/>
      <c r="Y760" s="48"/>
      <c r="Z760" s="48"/>
    </row>
    <row r="761" spans="1:26" ht="18" thickBot="1" x14ac:dyDescent="0.35">
      <c r="A761" s="48"/>
      <c r="B761" s="48"/>
      <c r="C761" s="48"/>
      <c r="D761" s="48"/>
      <c r="E761" s="48"/>
      <c r="F761" s="48"/>
      <c r="G761" s="51"/>
      <c r="H761" s="48"/>
      <c r="I761" s="48"/>
      <c r="J761" s="48"/>
      <c r="K761" s="48"/>
      <c r="L761" s="48"/>
      <c r="M761" s="48"/>
      <c r="N761" s="48"/>
      <c r="O761" s="48"/>
      <c r="P761" s="48"/>
      <c r="Q761" s="48"/>
      <c r="R761" s="48"/>
      <c r="S761" s="48"/>
      <c r="T761" s="48"/>
      <c r="U761" s="48"/>
      <c r="V761" s="48"/>
      <c r="W761" s="48"/>
      <c r="X761" s="48"/>
      <c r="Y761" s="48"/>
      <c r="Z761" s="48"/>
    </row>
    <row r="762" spans="1:26" ht="18" thickBot="1" x14ac:dyDescent="0.35">
      <c r="A762" s="48"/>
      <c r="B762" s="48"/>
      <c r="C762" s="48"/>
      <c r="D762" s="48"/>
      <c r="E762" s="48"/>
      <c r="F762" s="48"/>
      <c r="G762" s="51"/>
      <c r="H762" s="48"/>
      <c r="I762" s="48"/>
      <c r="J762" s="48"/>
      <c r="K762" s="48"/>
      <c r="L762" s="48"/>
      <c r="M762" s="48"/>
      <c r="N762" s="48"/>
      <c r="O762" s="48"/>
      <c r="P762" s="48"/>
      <c r="Q762" s="48"/>
      <c r="R762" s="48"/>
      <c r="S762" s="48"/>
      <c r="T762" s="48"/>
      <c r="U762" s="48"/>
      <c r="V762" s="48"/>
      <c r="W762" s="48"/>
      <c r="X762" s="48"/>
      <c r="Y762" s="48"/>
      <c r="Z762" s="48"/>
    </row>
    <row r="763" spans="1:26" ht="18" thickBot="1" x14ac:dyDescent="0.35">
      <c r="A763" s="48"/>
      <c r="B763" s="48"/>
      <c r="C763" s="48"/>
      <c r="D763" s="48"/>
      <c r="E763" s="48"/>
      <c r="F763" s="48"/>
      <c r="G763" s="51"/>
      <c r="H763" s="48"/>
      <c r="I763" s="48"/>
      <c r="J763" s="48"/>
      <c r="K763" s="48"/>
      <c r="L763" s="48"/>
      <c r="M763" s="48"/>
      <c r="N763" s="48"/>
      <c r="O763" s="48"/>
      <c r="P763" s="48"/>
      <c r="Q763" s="48"/>
      <c r="R763" s="48"/>
      <c r="S763" s="48"/>
      <c r="T763" s="48"/>
      <c r="U763" s="48"/>
      <c r="V763" s="48"/>
      <c r="W763" s="48"/>
      <c r="X763" s="48"/>
      <c r="Y763" s="48"/>
      <c r="Z763" s="48"/>
    </row>
    <row r="764" spans="1:26" ht="18" thickBot="1" x14ac:dyDescent="0.35">
      <c r="A764" s="48"/>
      <c r="B764" s="48"/>
      <c r="C764" s="48"/>
      <c r="D764" s="48"/>
      <c r="E764" s="48"/>
      <c r="F764" s="48"/>
      <c r="G764" s="51"/>
      <c r="H764" s="48"/>
      <c r="I764" s="48"/>
      <c r="J764" s="48"/>
      <c r="K764" s="48"/>
      <c r="L764" s="48"/>
      <c r="M764" s="48"/>
      <c r="N764" s="48"/>
      <c r="O764" s="48"/>
      <c r="P764" s="48"/>
      <c r="Q764" s="48"/>
      <c r="R764" s="48"/>
      <c r="S764" s="48"/>
      <c r="T764" s="48"/>
      <c r="U764" s="48"/>
      <c r="V764" s="48"/>
      <c r="W764" s="48"/>
      <c r="X764" s="48"/>
      <c r="Y764" s="48"/>
      <c r="Z764" s="48"/>
    </row>
    <row r="765" spans="1:26" ht="18" thickBot="1" x14ac:dyDescent="0.35">
      <c r="A765" s="48"/>
      <c r="B765" s="48"/>
      <c r="C765" s="48"/>
      <c r="D765" s="48"/>
      <c r="E765" s="48"/>
      <c r="F765" s="48"/>
      <c r="G765" s="51"/>
      <c r="H765" s="48"/>
      <c r="I765" s="48"/>
      <c r="J765" s="48"/>
      <c r="K765" s="48"/>
      <c r="L765" s="48"/>
      <c r="M765" s="48"/>
      <c r="N765" s="48"/>
      <c r="O765" s="48"/>
      <c r="P765" s="48"/>
      <c r="Q765" s="48"/>
      <c r="R765" s="48"/>
      <c r="S765" s="48"/>
      <c r="T765" s="48"/>
      <c r="U765" s="48"/>
      <c r="V765" s="48"/>
      <c r="W765" s="48"/>
      <c r="X765" s="48"/>
      <c r="Y765" s="48"/>
      <c r="Z765" s="48"/>
    </row>
    <row r="766" spans="1:26" ht="18" thickBot="1" x14ac:dyDescent="0.35">
      <c r="A766" s="48"/>
      <c r="B766" s="48"/>
      <c r="C766" s="48"/>
      <c r="D766" s="48"/>
      <c r="E766" s="48"/>
      <c r="F766" s="48"/>
      <c r="G766" s="51"/>
      <c r="H766" s="48"/>
      <c r="I766" s="48"/>
      <c r="J766" s="48"/>
      <c r="K766" s="48"/>
      <c r="L766" s="48"/>
      <c r="M766" s="48"/>
      <c r="N766" s="48"/>
      <c r="O766" s="48"/>
      <c r="P766" s="48"/>
      <c r="Q766" s="48"/>
      <c r="R766" s="48"/>
      <c r="S766" s="48"/>
      <c r="T766" s="48"/>
      <c r="U766" s="48"/>
      <c r="V766" s="48"/>
      <c r="W766" s="48"/>
      <c r="X766" s="48"/>
      <c r="Y766" s="48"/>
      <c r="Z766" s="48"/>
    </row>
    <row r="767" spans="1:26" ht="18" thickBot="1" x14ac:dyDescent="0.35">
      <c r="A767" s="48"/>
      <c r="B767" s="48"/>
      <c r="C767" s="48"/>
      <c r="D767" s="48"/>
      <c r="E767" s="48"/>
      <c r="F767" s="48"/>
      <c r="G767" s="51"/>
      <c r="H767" s="48"/>
      <c r="I767" s="48"/>
      <c r="J767" s="48"/>
      <c r="K767" s="48"/>
      <c r="L767" s="48"/>
      <c r="M767" s="48"/>
      <c r="N767" s="48"/>
      <c r="O767" s="48"/>
      <c r="P767" s="48"/>
      <c r="Q767" s="48"/>
      <c r="R767" s="48"/>
      <c r="S767" s="48"/>
      <c r="T767" s="48"/>
      <c r="U767" s="48"/>
      <c r="V767" s="48"/>
      <c r="W767" s="48"/>
      <c r="X767" s="48"/>
      <c r="Y767" s="48"/>
      <c r="Z767" s="48"/>
    </row>
    <row r="768" spans="1:26" ht="18" thickBot="1" x14ac:dyDescent="0.35">
      <c r="A768" s="48"/>
      <c r="B768" s="48"/>
      <c r="C768" s="48"/>
      <c r="D768" s="48"/>
      <c r="E768" s="48"/>
      <c r="F768" s="48"/>
      <c r="G768" s="51"/>
      <c r="H768" s="48"/>
      <c r="I768" s="48"/>
      <c r="J768" s="48"/>
      <c r="K768" s="48"/>
      <c r="L768" s="48"/>
      <c r="M768" s="48"/>
      <c r="N768" s="48"/>
      <c r="O768" s="48"/>
      <c r="P768" s="48"/>
      <c r="Q768" s="48"/>
      <c r="R768" s="48"/>
      <c r="S768" s="48"/>
      <c r="T768" s="48"/>
      <c r="U768" s="48"/>
      <c r="V768" s="48"/>
      <c r="W768" s="48"/>
      <c r="X768" s="48"/>
      <c r="Y768" s="48"/>
      <c r="Z768" s="48"/>
    </row>
    <row r="769" spans="1:26" ht="18" thickBot="1" x14ac:dyDescent="0.35">
      <c r="A769" s="48"/>
      <c r="B769" s="48"/>
      <c r="C769" s="48"/>
      <c r="D769" s="48"/>
      <c r="E769" s="48"/>
      <c r="F769" s="48"/>
      <c r="G769" s="51"/>
      <c r="H769" s="48"/>
      <c r="I769" s="48"/>
      <c r="J769" s="48"/>
      <c r="K769" s="48"/>
      <c r="L769" s="48"/>
      <c r="M769" s="48"/>
      <c r="N769" s="48"/>
      <c r="O769" s="48"/>
      <c r="P769" s="48"/>
      <c r="Q769" s="48"/>
      <c r="R769" s="48"/>
      <c r="S769" s="48"/>
      <c r="T769" s="48"/>
      <c r="U769" s="48"/>
      <c r="V769" s="48"/>
      <c r="W769" s="48"/>
      <c r="X769" s="48"/>
      <c r="Y769" s="48"/>
      <c r="Z769" s="48"/>
    </row>
    <row r="770" spans="1:26" ht="18" thickBot="1" x14ac:dyDescent="0.35">
      <c r="A770" s="48"/>
      <c r="B770" s="48"/>
      <c r="C770" s="48"/>
      <c r="D770" s="48"/>
      <c r="E770" s="48"/>
      <c r="F770" s="48"/>
      <c r="G770" s="51"/>
      <c r="H770" s="48"/>
      <c r="I770" s="48"/>
      <c r="J770" s="48"/>
      <c r="K770" s="48"/>
      <c r="L770" s="48"/>
      <c r="M770" s="48"/>
      <c r="N770" s="48"/>
      <c r="O770" s="48"/>
      <c r="P770" s="48"/>
      <c r="Q770" s="48"/>
      <c r="R770" s="48"/>
      <c r="S770" s="48"/>
      <c r="T770" s="48"/>
      <c r="U770" s="48"/>
      <c r="V770" s="48"/>
      <c r="W770" s="48"/>
      <c r="X770" s="48"/>
      <c r="Y770" s="48"/>
      <c r="Z770" s="48"/>
    </row>
    <row r="771" spans="1:26" ht="18" thickBot="1" x14ac:dyDescent="0.35">
      <c r="A771" s="48"/>
      <c r="B771" s="48"/>
      <c r="C771" s="48"/>
      <c r="D771" s="48"/>
      <c r="E771" s="48"/>
      <c r="F771" s="48"/>
      <c r="G771" s="51"/>
      <c r="H771" s="48"/>
      <c r="I771" s="48"/>
      <c r="J771" s="48"/>
      <c r="K771" s="48"/>
      <c r="L771" s="48"/>
      <c r="M771" s="48"/>
      <c r="N771" s="48"/>
      <c r="O771" s="48"/>
      <c r="P771" s="48"/>
      <c r="Q771" s="48"/>
      <c r="R771" s="48"/>
      <c r="S771" s="48"/>
      <c r="T771" s="48"/>
      <c r="U771" s="48"/>
      <c r="V771" s="48"/>
      <c r="W771" s="48"/>
      <c r="X771" s="48"/>
      <c r="Y771" s="48"/>
      <c r="Z771" s="48"/>
    </row>
    <row r="772" spans="1:26" ht="18" thickBot="1" x14ac:dyDescent="0.35">
      <c r="A772" s="48"/>
      <c r="B772" s="48"/>
      <c r="C772" s="48"/>
      <c r="D772" s="48"/>
      <c r="E772" s="48"/>
      <c r="F772" s="48"/>
      <c r="G772" s="51"/>
      <c r="H772" s="48"/>
      <c r="I772" s="48"/>
      <c r="J772" s="48"/>
      <c r="K772" s="48"/>
      <c r="L772" s="48"/>
      <c r="M772" s="48"/>
      <c r="N772" s="48"/>
      <c r="O772" s="48"/>
      <c r="P772" s="48"/>
      <c r="Q772" s="48"/>
      <c r="R772" s="48"/>
      <c r="S772" s="48"/>
      <c r="T772" s="48"/>
      <c r="U772" s="48"/>
      <c r="V772" s="48"/>
      <c r="W772" s="48"/>
      <c r="X772" s="48"/>
      <c r="Y772" s="48"/>
      <c r="Z772" s="48"/>
    </row>
    <row r="773" spans="1:26" ht="18" thickBot="1" x14ac:dyDescent="0.35">
      <c r="A773" s="48"/>
      <c r="B773" s="48"/>
      <c r="C773" s="48"/>
      <c r="D773" s="48"/>
      <c r="E773" s="48"/>
      <c r="F773" s="48"/>
      <c r="G773" s="51"/>
      <c r="H773" s="48"/>
      <c r="I773" s="48"/>
      <c r="J773" s="48"/>
      <c r="K773" s="48"/>
      <c r="L773" s="48"/>
      <c r="M773" s="48"/>
      <c r="N773" s="48"/>
      <c r="O773" s="48"/>
      <c r="P773" s="48"/>
      <c r="Q773" s="48"/>
      <c r="R773" s="48"/>
      <c r="S773" s="48"/>
      <c r="T773" s="48"/>
      <c r="U773" s="48"/>
      <c r="V773" s="48"/>
      <c r="W773" s="48"/>
      <c r="X773" s="48"/>
      <c r="Y773" s="48"/>
      <c r="Z773" s="48"/>
    </row>
    <row r="774" spans="1:26" ht="18" thickBot="1" x14ac:dyDescent="0.35">
      <c r="A774" s="48"/>
      <c r="B774" s="48"/>
      <c r="C774" s="48"/>
      <c r="D774" s="48"/>
      <c r="E774" s="48"/>
      <c r="F774" s="48"/>
      <c r="G774" s="51"/>
      <c r="H774" s="48"/>
      <c r="I774" s="48"/>
      <c r="J774" s="48"/>
      <c r="K774" s="48"/>
      <c r="L774" s="48"/>
      <c r="M774" s="48"/>
      <c r="N774" s="48"/>
      <c r="O774" s="48"/>
      <c r="P774" s="48"/>
      <c r="Q774" s="48"/>
      <c r="R774" s="48"/>
      <c r="S774" s="48"/>
      <c r="T774" s="48"/>
      <c r="U774" s="48"/>
      <c r="V774" s="48"/>
      <c r="W774" s="48"/>
      <c r="X774" s="48"/>
      <c r="Y774" s="48"/>
      <c r="Z774" s="48"/>
    </row>
    <row r="775" spans="1:26" ht="18" thickBot="1" x14ac:dyDescent="0.35">
      <c r="A775" s="48"/>
      <c r="B775" s="48"/>
      <c r="C775" s="48"/>
      <c r="D775" s="48"/>
      <c r="E775" s="48"/>
      <c r="F775" s="48"/>
      <c r="G775" s="51"/>
      <c r="H775" s="48"/>
      <c r="I775" s="48"/>
      <c r="J775" s="48"/>
      <c r="K775" s="48"/>
      <c r="L775" s="48"/>
      <c r="M775" s="48"/>
      <c r="N775" s="48"/>
      <c r="O775" s="48"/>
      <c r="P775" s="48"/>
      <c r="Q775" s="48"/>
      <c r="R775" s="48"/>
      <c r="S775" s="48"/>
      <c r="T775" s="48"/>
      <c r="U775" s="48"/>
      <c r="V775" s="48"/>
      <c r="W775" s="48"/>
      <c r="X775" s="48"/>
      <c r="Y775" s="48"/>
      <c r="Z775" s="48"/>
    </row>
    <row r="776" spans="1:26" ht="18" thickBot="1" x14ac:dyDescent="0.35">
      <c r="A776" s="48"/>
      <c r="B776" s="48"/>
      <c r="C776" s="48"/>
      <c r="D776" s="48"/>
      <c r="E776" s="48"/>
      <c r="F776" s="48"/>
      <c r="G776" s="51"/>
      <c r="H776" s="48"/>
      <c r="I776" s="48"/>
      <c r="J776" s="48"/>
      <c r="K776" s="48"/>
      <c r="L776" s="48"/>
      <c r="M776" s="48"/>
      <c r="N776" s="48"/>
      <c r="O776" s="48"/>
      <c r="P776" s="48"/>
      <c r="Q776" s="48"/>
      <c r="R776" s="48"/>
      <c r="S776" s="48"/>
      <c r="T776" s="48"/>
      <c r="U776" s="48"/>
      <c r="V776" s="48"/>
      <c r="W776" s="48"/>
      <c r="X776" s="48"/>
      <c r="Y776" s="48"/>
      <c r="Z776" s="48"/>
    </row>
    <row r="777" spans="1:26" ht="18" thickBot="1" x14ac:dyDescent="0.35">
      <c r="A777" s="48"/>
      <c r="B777" s="48"/>
      <c r="C777" s="48"/>
      <c r="D777" s="48"/>
      <c r="E777" s="48"/>
      <c r="F777" s="48"/>
      <c r="G777" s="51"/>
      <c r="H777" s="48"/>
      <c r="I777" s="48"/>
      <c r="J777" s="48"/>
      <c r="K777" s="48"/>
      <c r="L777" s="48"/>
      <c r="M777" s="48"/>
      <c r="N777" s="48"/>
      <c r="O777" s="48"/>
      <c r="P777" s="48"/>
      <c r="Q777" s="48"/>
      <c r="R777" s="48"/>
      <c r="S777" s="48"/>
      <c r="T777" s="48"/>
      <c r="U777" s="48"/>
      <c r="V777" s="48"/>
      <c r="W777" s="48"/>
      <c r="X777" s="48"/>
      <c r="Y777" s="48"/>
      <c r="Z777" s="48"/>
    </row>
    <row r="778" spans="1:26" ht="18" thickBot="1" x14ac:dyDescent="0.35">
      <c r="A778" s="48"/>
      <c r="B778" s="48"/>
      <c r="C778" s="48"/>
      <c r="D778" s="48"/>
      <c r="E778" s="48"/>
      <c r="F778" s="48"/>
      <c r="G778" s="51"/>
      <c r="H778" s="48"/>
      <c r="I778" s="48"/>
      <c r="J778" s="48"/>
      <c r="K778" s="48"/>
      <c r="L778" s="48"/>
      <c r="M778" s="48"/>
      <c r="N778" s="48"/>
      <c r="O778" s="48"/>
      <c r="P778" s="48"/>
      <c r="Q778" s="48"/>
      <c r="R778" s="48"/>
      <c r="S778" s="48"/>
      <c r="T778" s="48"/>
      <c r="U778" s="48"/>
      <c r="V778" s="48"/>
      <c r="W778" s="48"/>
      <c r="X778" s="48"/>
      <c r="Y778" s="48"/>
      <c r="Z778" s="48"/>
    </row>
    <row r="779" spans="1:26" ht="18" thickBot="1" x14ac:dyDescent="0.35">
      <c r="A779" s="48"/>
      <c r="B779" s="48"/>
      <c r="C779" s="48"/>
      <c r="D779" s="48"/>
      <c r="E779" s="48"/>
      <c r="F779" s="48"/>
      <c r="G779" s="51"/>
      <c r="H779" s="48"/>
      <c r="I779" s="48"/>
      <c r="J779" s="48"/>
      <c r="K779" s="48"/>
      <c r="L779" s="48"/>
      <c r="M779" s="48"/>
      <c r="N779" s="48"/>
      <c r="O779" s="48"/>
      <c r="P779" s="48"/>
      <c r="Q779" s="48"/>
      <c r="R779" s="48"/>
      <c r="S779" s="48"/>
      <c r="T779" s="48"/>
      <c r="U779" s="48"/>
      <c r="V779" s="48"/>
      <c r="W779" s="48"/>
      <c r="X779" s="48"/>
      <c r="Y779" s="48"/>
      <c r="Z779" s="48"/>
    </row>
    <row r="780" spans="1:26" ht="18" thickBot="1" x14ac:dyDescent="0.35">
      <c r="A780" s="48"/>
      <c r="B780" s="48"/>
      <c r="C780" s="48"/>
      <c r="D780" s="48"/>
      <c r="E780" s="48"/>
      <c r="F780" s="48"/>
      <c r="G780" s="51"/>
      <c r="H780" s="48"/>
      <c r="I780" s="48"/>
      <c r="J780" s="48"/>
      <c r="K780" s="48"/>
      <c r="L780" s="48"/>
      <c r="M780" s="48"/>
      <c r="N780" s="48"/>
      <c r="O780" s="48"/>
      <c r="P780" s="48"/>
      <c r="Q780" s="48"/>
      <c r="R780" s="48"/>
      <c r="S780" s="48"/>
      <c r="T780" s="48"/>
      <c r="U780" s="48"/>
      <c r="V780" s="48"/>
      <c r="W780" s="48"/>
      <c r="X780" s="48"/>
      <c r="Y780" s="48"/>
      <c r="Z780" s="48"/>
    </row>
    <row r="781" spans="1:26" ht="18" thickBot="1" x14ac:dyDescent="0.35">
      <c r="A781" s="48"/>
      <c r="B781" s="48"/>
      <c r="C781" s="48"/>
      <c r="D781" s="48"/>
      <c r="E781" s="48"/>
      <c r="F781" s="48"/>
      <c r="G781" s="51"/>
      <c r="H781" s="48"/>
      <c r="I781" s="48"/>
      <c r="J781" s="48"/>
      <c r="K781" s="48"/>
      <c r="L781" s="48"/>
      <c r="M781" s="48"/>
      <c r="N781" s="48"/>
      <c r="O781" s="48"/>
      <c r="P781" s="48"/>
      <c r="Q781" s="48"/>
      <c r="R781" s="48"/>
      <c r="S781" s="48"/>
      <c r="T781" s="48"/>
      <c r="U781" s="48"/>
      <c r="V781" s="48"/>
      <c r="W781" s="48"/>
      <c r="X781" s="48"/>
      <c r="Y781" s="48"/>
      <c r="Z781" s="48"/>
    </row>
    <row r="782" spans="1:26" ht="18" thickBot="1" x14ac:dyDescent="0.35">
      <c r="A782" s="48"/>
      <c r="B782" s="48"/>
      <c r="C782" s="48"/>
      <c r="D782" s="48"/>
      <c r="E782" s="48"/>
      <c r="F782" s="48"/>
      <c r="G782" s="51"/>
      <c r="H782" s="48"/>
      <c r="I782" s="48"/>
      <c r="J782" s="48"/>
      <c r="K782" s="48"/>
      <c r="L782" s="48"/>
      <c r="M782" s="48"/>
      <c r="N782" s="48"/>
      <c r="O782" s="48"/>
      <c r="P782" s="48"/>
      <c r="Q782" s="48"/>
      <c r="R782" s="48"/>
      <c r="S782" s="48"/>
      <c r="T782" s="48"/>
      <c r="U782" s="48"/>
      <c r="V782" s="48"/>
      <c r="W782" s="48"/>
      <c r="X782" s="48"/>
      <c r="Y782" s="48"/>
      <c r="Z782" s="48"/>
    </row>
    <row r="783" spans="1:26" ht="18" thickBot="1" x14ac:dyDescent="0.35">
      <c r="A783" s="48"/>
      <c r="B783" s="48"/>
      <c r="C783" s="48"/>
      <c r="D783" s="48"/>
      <c r="E783" s="48"/>
      <c r="F783" s="48"/>
      <c r="G783" s="51"/>
      <c r="H783" s="48"/>
      <c r="I783" s="48"/>
      <c r="J783" s="48"/>
      <c r="K783" s="48"/>
      <c r="L783" s="48"/>
      <c r="M783" s="48"/>
      <c r="N783" s="48"/>
      <c r="O783" s="48"/>
      <c r="P783" s="48"/>
      <c r="Q783" s="48"/>
      <c r="R783" s="48"/>
      <c r="S783" s="48"/>
      <c r="T783" s="48"/>
      <c r="U783" s="48"/>
      <c r="V783" s="48"/>
      <c r="W783" s="48"/>
      <c r="X783" s="48"/>
      <c r="Y783" s="48"/>
      <c r="Z783" s="48"/>
    </row>
    <row r="784" spans="1:26" ht="18" thickBot="1" x14ac:dyDescent="0.35">
      <c r="A784" s="48"/>
      <c r="B784" s="48"/>
      <c r="C784" s="48"/>
      <c r="D784" s="48"/>
      <c r="E784" s="48"/>
      <c r="F784" s="48"/>
      <c r="G784" s="51"/>
      <c r="H784" s="48"/>
      <c r="I784" s="48"/>
      <c r="J784" s="48"/>
      <c r="K784" s="48"/>
      <c r="L784" s="48"/>
      <c r="M784" s="48"/>
      <c r="N784" s="48"/>
      <c r="O784" s="48"/>
      <c r="P784" s="48"/>
      <c r="Q784" s="48"/>
      <c r="R784" s="48"/>
      <c r="S784" s="48"/>
      <c r="T784" s="48"/>
      <c r="U784" s="48"/>
      <c r="V784" s="48"/>
      <c r="W784" s="48"/>
      <c r="X784" s="48"/>
      <c r="Y784" s="48"/>
      <c r="Z784" s="48"/>
    </row>
    <row r="785" spans="1:26" ht="18" thickBot="1" x14ac:dyDescent="0.35">
      <c r="A785" s="48"/>
      <c r="B785" s="48"/>
      <c r="C785" s="48"/>
      <c r="D785" s="48"/>
      <c r="E785" s="48"/>
      <c r="F785" s="48"/>
      <c r="G785" s="51"/>
      <c r="H785" s="48"/>
      <c r="I785" s="48"/>
      <c r="J785" s="48"/>
      <c r="K785" s="48"/>
      <c r="L785" s="48"/>
      <c r="M785" s="48"/>
      <c r="N785" s="48"/>
      <c r="O785" s="48"/>
      <c r="P785" s="48"/>
      <c r="Q785" s="48"/>
      <c r="R785" s="48"/>
      <c r="S785" s="48"/>
      <c r="T785" s="48"/>
      <c r="U785" s="48"/>
      <c r="V785" s="48"/>
      <c r="W785" s="48"/>
      <c r="X785" s="48"/>
      <c r="Y785" s="48"/>
      <c r="Z785" s="48"/>
    </row>
    <row r="786" spans="1:26" ht="18" thickBot="1" x14ac:dyDescent="0.35">
      <c r="A786" s="48"/>
      <c r="B786" s="48"/>
      <c r="C786" s="48"/>
      <c r="D786" s="48"/>
      <c r="E786" s="48"/>
      <c r="F786" s="48"/>
      <c r="G786" s="51"/>
      <c r="H786" s="48"/>
      <c r="I786" s="48"/>
      <c r="J786" s="48"/>
      <c r="K786" s="48"/>
      <c r="L786" s="48"/>
      <c r="M786" s="48"/>
      <c r="N786" s="48"/>
      <c r="O786" s="48"/>
      <c r="P786" s="48"/>
      <c r="Q786" s="48"/>
      <c r="R786" s="48"/>
      <c r="S786" s="48"/>
      <c r="T786" s="48"/>
      <c r="U786" s="48"/>
      <c r="V786" s="48"/>
      <c r="W786" s="48"/>
      <c r="X786" s="48"/>
      <c r="Y786" s="48"/>
      <c r="Z786" s="48"/>
    </row>
    <row r="787" spans="1:26" ht="18" thickBot="1" x14ac:dyDescent="0.35">
      <c r="A787" s="48"/>
      <c r="B787" s="48"/>
      <c r="C787" s="48"/>
      <c r="D787" s="48"/>
      <c r="E787" s="48"/>
      <c r="F787" s="48"/>
      <c r="G787" s="51"/>
      <c r="H787" s="48"/>
      <c r="I787" s="48"/>
      <c r="J787" s="48"/>
      <c r="K787" s="48"/>
      <c r="L787" s="48"/>
      <c r="M787" s="48"/>
      <c r="N787" s="48"/>
      <c r="O787" s="48"/>
      <c r="P787" s="48"/>
      <c r="Q787" s="48"/>
      <c r="R787" s="48"/>
      <c r="S787" s="48"/>
      <c r="T787" s="48"/>
      <c r="U787" s="48"/>
      <c r="V787" s="48"/>
      <c r="W787" s="48"/>
      <c r="X787" s="48"/>
      <c r="Y787" s="48"/>
      <c r="Z787" s="48"/>
    </row>
    <row r="788" spans="1:26" ht="18" thickBot="1" x14ac:dyDescent="0.35">
      <c r="A788" s="48"/>
      <c r="B788" s="48"/>
      <c r="C788" s="48"/>
      <c r="D788" s="48"/>
      <c r="E788" s="48"/>
      <c r="F788" s="48"/>
      <c r="G788" s="51"/>
      <c r="H788" s="48"/>
      <c r="I788" s="48"/>
      <c r="J788" s="48"/>
      <c r="K788" s="48"/>
      <c r="L788" s="48"/>
      <c r="M788" s="48"/>
      <c r="N788" s="48"/>
      <c r="O788" s="48"/>
      <c r="P788" s="48"/>
      <c r="Q788" s="48"/>
      <c r="R788" s="48"/>
      <c r="S788" s="48"/>
      <c r="T788" s="48"/>
      <c r="U788" s="48"/>
      <c r="V788" s="48"/>
      <c r="W788" s="48"/>
      <c r="X788" s="48"/>
      <c r="Y788" s="48"/>
      <c r="Z788" s="48"/>
    </row>
    <row r="789" spans="1:26" ht="18" thickBot="1" x14ac:dyDescent="0.35">
      <c r="A789" s="48"/>
      <c r="B789" s="48"/>
      <c r="C789" s="48"/>
      <c r="D789" s="48"/>
      <c r="E789" s="48"/>
      <c r="F789" s="48"/>
      <c r="G789" s="51"/>
      <c r="H789" s="48"/>
      <c r="I789" s="48"/>
      <c r="J789" s="48"/>
      <c r="K789" s="48"/>
      <c r="L789" s="48"/>
      <c r="M789" s="48"/>
      <c r="N789" s="48"/>
      <c r="O789" s="48"/>
      <c r="P789" s="48"/>
      <c r="Q789" s="48"/>
      <c r="R789" s="48"/>
      <c r="S789" s="48"/>
      <c r="T789" s="48"/>
      <c r="U789" s="48"/>
      <c r="V789" s="48"/>
      <c r="W789" s="48"/>
      <c r="X789" s="48"/>
      <c r="Y789" s="48"/>
      <c r="Z789" s="48"/>
    </row>
    <row r="790" spans="1:26" ht="18" thickBot="1" x14ac:dyDescent="0.35">
      <c r="A790" s="48"/>
      <c r="B790" s="48"/>
      <c r="C790" s="48"/>
      <c r="D790" s="48"/>
      <c r="E790" s="48"/>
      <c r="F790" s="48"/>
      <c r="G790" s="51"/>
      <c r="H790" s="48"/>
      <c r="I790" s="48"/>
      <c r="J790" s="48"/>
      <c r="K790" s="48"/>
      <c r="L790" s="48"/>
      <c r="M790" s="48"/>
      <c r="N790" s="48"/>
      <c r="O790" s="48"/>
      <c r="P790" s="48"/>
      <c r="Q790" s="48"/>
      <c r="R790" s="48"/>
      <c r="S790" s="48"/>
      <c r="T790" s="48"/>
      <c r="U790" s="48"/>
      <c r="V790" s="48"/>
      <c r="W790" s="48"/>
      <c r="X790" s="48"/>
      <c r="Y790" s="48"/>
      <c r="Z790" s="48"/>
    </row>
    <row r="791" spans="1:26" ht="18" thickBot="1" x14ac:dyDescent="0.35">
      <c r="A791" s="48"/>
      <c r="B791" s="48"/>
      <c r="C791" s="48"/>
      <c r="D791" s="48"/>
      <c r="E791" s="48"/>
      <c r="F791" s="48"/>
      <c r="G791" s="51"/>
      <c r="H791" s="48"/>
      <c r="I791" s="48"/>
      <c r="J791" s="48"/>
      <c r="K791" s="48"/>
      <c r="L791" s="48"/>
      <c r="M791" s="48"/>
      <c r="N791" s="48"/>
      <c r="O791" s="48"/>
      <c r="P791" s="48"/>
      <c r="Q791" s="48"/>
      <c r="R791" s="48"/>
      <c r="S791" s="48"/>
      <c r="T791" s="48"/>
      <c r="U791" s="48"/>
      <c r="V791" s="48"/>
      <c r="W791" s="48"/>
      <c r="X791" s="48"/>
      <c r="Y791" s="48"/>
      <c r="Z791" s="48"/>
    </row>
    <row r="792" spans="1:26" ht="18" thickBot="1" x14ac:dyDescent="0.35">
      <c r="A792" s="48"/>
      <c r="B792" s="48"/>
      <c r="C792" s="48"/>
      <c r="D792" s="48"/>
      <c r="E792" s="48"/>
      <c r="F792" s="48"/>
      <c r="G792" s="51"/>
      <c r="H792" s="48"/>
      <c r="I792" s="48"/>
      <c r="J792" s="48"/>
      <c r="K792" s="48"/>
      <c r="L792" s="48"/>
      <c r="M792" s="48"/>
      <c r="N792" s="48"/>
      <c r="O792" s="48"/>
      <c r="P792" s="48"/>
      <c r="Q792" s="48"/>
      <c r="R792" s="48"/>
      <c r="S792" s="48"/>
      <c r="T792" s="48"/>
      <c r="U792" s="48"/>
      <c r="V792" s="48"/>
      <c r="W792" s="48"/>
      <c r="X792" s="48"/>
      <c r="Y792" s="48"/>
      <c r="Z792" s="48"/>
    </row>
    <row r="793" spans="1:26" ht="18" thickBot="1" x14ac:dyDescent="0.35">
      <c r="A793" s="48"/>
      <c r="B793" s="48"/>
      <c r="C793" s="48"/>
      <c r="D793" s="48"/>
      <c r="E793" s="48"/>
      <c r="F793" s="48"/>
      <c r="G793" s="51"/>
      <c r="H793" s="48"/>
      <c r="I793" s="48"/>
      <c r="J793" s="48"/>
      <c r="K793" s="48"/>
      <c r="L793" s="48"/>
      <c r="M793" s="48"/>
      <c r="N793" s="48"/>
      <c r="O793" s="48"/>
      <c r="P793" s="48"/>
      <c r="Q793" s="48"/>
      <c r="R793" s="48"/>
      <c r="S793" s="48"/>
      <c r="T793" s="48"/>
      <c r="U793" s="48"/>
      <c r="V793" s="48"/>
      <c r="W793" s="48"/>
      <c r="X793" s="48"/>
      <c r="Y793" s="48"/>
      <c r="Z793" s="48"/>
    </row>
    <row r="794" spans="1:26" ht="18" thickBot="1" x14ac:dyDescent="0.35">
      <c r="A794" s="48"/>
      <c r="B794" s="48"/>
      <c r="C794" s="48"/>
      <c r="D794" s="48"/>
      <c r="E794" s="48"/>
      <c r="F794" s="48"/>
      <c r="G794" s="51"/>
      <c r="H794" s="48"/>
      <c r="I794" s="48"/>
      <c r="J794" s="48"/>
      <c r="K794" s="48"/>
      <c r="L794" s="48"/>
      <c r="M794" s="48"/>
      <c r="N794" s="48"/>
      <c r="O794" s="48"/>
      <c r="P794" s="48"/>
      <c r="Q794" s="48"/>
      <c r="R794" s="48"/>
      <c r="S794" s="48"/>
      <c r="T794" s="48"/>
      <c r="U794" s="48"/>
      <c r="V794" s="48"/>
      <c r="W794" s="48"/>
      <c r="X794" s="48"/>
      <c r="Y794" s="48"/>
      <c r="Z794" s="48"/>
    </row>
    <row r="795" spans="1:26" ht="18" thickBot="1" x14ac:dyDescent="0.35">
      <c r="A795" s="48"/>
      <c r="B795" s="48"/>
      <c r="C795" s="48"/>
      <c r="D795" s="48"/>
      <c r="E795" s="48"/>
      <c r="F795" s="48"/>
      <c r="G795" s="51"/>
      <c r="H795" s="48"/>
      <c r="I795" s="48"/>
      <c r="J795" s="48"/>
      <c r="K795" s="48"/>
      <c r="L795" s="48"/>
      <c r="M795" s="48"/>
      <c r="N795" s="48"/>
      <c r="O795" s="48"/>
      <c r="P795" s="48"/>
      <c r="Q795" s="48"/>
      <c r="R795" s="48"/>
      <c r="S795" s="48"/>
      <c r="T795" s="48"/>
      <c r="U795" s="48"/>
      <c r="V795" s="48"/>
      <c r="W795" s="48"/>
      <c r="X795" s="48"/>
      <c r="Y795" s="48"/>
      <c r="Z795" s="48"/>
    </row>
    <row r="796" spans="1:26" ht="18" thickBot="1" x14ac:dyDescent="0.35">
      <c r="A796" s="48"/>
      <c r="B796" s="48"/>
      <c r="C796" s="48"/>
      <c r="D796" s="48"/>
      <c r="E796" s="48"/>
      <c r="F796" s="48"/>
      <c r="G796" s="51"/>
      <c r="H796" s="48"/>
      <c r="I796" s="48"/>
      <c r="J796" s="48"/>
      <c r="K796" s="48"/>
      <c r="L796" s="48"/>
      <c r="M796" s="48"/>
      <c r="N796" s="48"/>
      <c r="O796" s="48"/>
      <c r="P796" s="48"/>
      <c r="Q796" s="48"/>
      <c r="R796" s="48"/>
      <c r="S796" s="48"/>
      <c r="T796" s="48"/>
      <c r="U796" s="48"/>
      <c r="V796" s="48"/>
      <c r="W796" s="48"/>
      <c r="X796" s="48"/>
      <c r="Y796" s="48"/>
      <c r="Z796" s="48"/>
    </row>
    <row r="797" spans="1:26" ht="18" thickBot="1" x14ac:dyDescent="0.35">
      <c r="A797" s="48"/>
      <c r="B797" s="48"/>
      <c r="C797" s="48"/>
      <c r="D797" s="48"/>
      <c r="E797" s="48"/>
      <c r="F797" s="48"/>
      <c r="G797" s="51"/>
      <c r="H797" s="48"/>
      <c r="I797" s="48"/>
      <c r="J797" s="48"/>
      <c r="K797" s="48"/>
      <c r="L797" s="48"/>
      <c r="M797" s="48"/>
      <c r="N797" s="48"/>
      <c r="O797" s="48"/>
      <c r="P797" s="48"/>
      <c r="Q797" s="48"/>
      <c r="R797" s="48"/>
      <c r="S797" s="48"/>
      <c r="T797" s="48"/>
      <c r="U797" s="48"/>
      <c r="V797" s="48"/>
      <c r="W797" s="48"/>
      <c r="X797" s="48"/>
      <c r="Y797" s="48"/>
      <c r="Z797" s="48"/>
    </row>
    <row r="798" spans="1:26" ht="18" thickBot="1" x14ac:dyDescent="0.35">
      <c r="A798" s="48"/>
      <c r="B798" s="48"/>
      <c r="C798" s="48"/>
      <c r="D798" s="48"/>
      <c r="E798" s="48"/>
      <c r="F798" s="48"/>
      <c r="G798" s="51"/>
      <c r="H798" s="48"/>
      <c r="I798" s="48"/>
      <c r="J798" s="48"/>
      <c r="K798" s="48"/>
      <c r="L798" s="48"/>
      <c r="M798" s="48"/>
      <c r="N798" s="48"/>
      <c r="O798" s="48"/>
      <c r="P798" s="48"/>
      <c r="Q798" s="48"/>
      <c r="R798" s="48"/>
      <c r="S798" s="48"/>
      <c r="T798" s="48"/>
      <c r="U798" s="48"/>
      <c r="V798" s="48"/>
      <c r="W798" s="48"/>
      <c r="X798" s="48"/>
      <c r="Y798" s="48"/>
      <c r="Z798" s="48"/>
    </row>
    <row r="799" spans="1:26" ht="18" thickBot="1" x14ac:dyDescent="0.35">
      <c r="A799" s="48"/>
      <c r="B799" s="48"/>
      <c r="C799" s="48"/>
      <c r="D799" s="48"/>
      <c r="E799" s="48"/>
      <c r="F799" s="48"/>
      <c r="G799" s="51"/>
      <c r="H799" s="48"/>
      <c r="I799" s="48"/>
      <c r="J799" s="48"/>
      <c r="K799" s="48"/>
      <c r="L799" s="48"/>
      <c r="M799" s="48"/>
      <c r="N799" s="48"/>
      <c r="O799" s="48"/>
      <c r="P799" s="48"/>
      <c r="Q799" s="48"/>
      <c r="R799" s="48"/>
      <c r="S799" s="48"/>
      <c r="T799" s="48"/>
      <c r="U799" s="48"/>
      <c r="V799" s="48"/>
      <c r="W799" s="48"/>
      <c r="X799" s="48"/>
      <c r="Y799" s="48"/>
      <c r="Z799" s="48"/>
    </row>
    <row r="800" spans="1:26" ht="18" thickBot="1" x14ac:dyDescent="0.35">
      <c r="A800" s="48"/>
      <c r="B800" s="48"/>
      <c r="C800" s="48"/>
      <c r="D800" s="48"/>
      <c r="E800" s="48"/>
      <c r="F800" s="48"/>
      <c r="G800" s="51"/>
      <c r="H800" s="48"/>
      <c r="I800" s="48"/>
      <c r="J800" s="48"/>
      <c r="K800" s="48"/>
      <c r="L800" s="48"/>
      <c r="M800" s="48"/>
      <c r="N800" s="48"/>
      <c r="O800" s="48"/>
      <c r="P800" s="48"/>
      <c r="Q800" s="48"/>
      <c r="R800" s="48"/>
      <c r="S800" s="48"/>
      <c r="T800" s="48"/>
      <c r="U800" s="48"/>
      <c r="V800" s="48"/>
      <c r="W800" s="48"/>
      <c r="X800" s="48"/>
      <c r="Y800" s="48"/>
      <c r="Z800" s="48"/>
    </row>
    <row r="801" spans="1:26" ht="18" thickBot="1" x14ac:dyDescent="0.35">
      <c r="A801" s="48"/>
      <c r="B801" s="48"/>
      <c r="C801" s="48"/>
      <c r="D801" s="48"/>
      <c r="E801" s="48"/>
      <c r="F801" s="48"/>
      <c r="G801" s="51"/>
      <c r="H801" s="48"/>
      <c r="I801" s="48"/>
      <c r="J801" s="48"/>
      <c r="K801" s="48"/>
      <c r="L801" s="48"/>
      <c r="M801" s="48"/>
      <c r="N801" s="48"/>
      <c r="O801" s="48"/>
      <c r="P801" s="48"/>
      <c r="Q801" s="48"/>
      <c r="R801" s="48"/>
      <c r="S801" s="48"/>
      <c r="T801" s="48"/>
      <c r="U801" s="48"/>
      <c r="V801" s="48"/>
      <c r="W801" s="48"/>
      <c r="X801" s="48"/>
      <c r="Y801" s="48"/>
      <c r="Z801" s="48"/>
    </row>
    <row r="802" spans="1:26" ht="18" thickBot="1" x14ac:dyDescent="0.35">
      <c r="A802" s="48"/>
      <c r="B802" s="48"/>
      <c r="C802" s="48"/>
      <c r="D802" s="48"/>
      <c r="E802" s="48"/>
      <c r="F802" s="48"/>
      <c r="G802" s="51"/>
      <c r="H802" s="48"/>
      <c r="I802" s="48"/>
      <c r="J802" s="48"/>
      <c r="K802" s="48"/>
      <c r="L802" s="48"/>
      <c r="M802" s="48"/>
      <c r="N802" s="48"/>
      <c r="O802" s="48"/>
      <c r="P802" s="48"/>
      <c r="Q802" s="48"/>
      <c r="R802" s="48"/>
      <c r="S802" s="48"/>
      <c r="T802" s="48"/>
      <c r="U802" s="48"/>
      <c r="V802" s="48"/>
      <c r="W802" s="48"/>
      <c r="X802" s="48"/>
      <c r="Y802" s="48"/>
      <c r="Z802" s="48"/>
    </row>
    <row r="803" spans="1:26" ht="18" thickBot="1" x14ac:dyDescent="0.35">
      <c r="A803" s="48"/>
      <c r="B803" s="48"/>
      <c r="C803" s="48"/>
      <c r="D803" s="48"/>
      <c r="E803" s="48"/>
      <c r="F803" s="48"/>
      <c r="G803" s="51"/>
      <c r="H803" s="48"/>
      <c r="I803" s="48"/>
      <c r="J803" s="48"/>
      <c r="K803" s="48"/>
      <c r="L803" s="48"/>
      <c r="M803" s="48"/>
      <c r="N803" s="48"/>
      <c r="O803" s="48"/>
      <c r="P803" s="48"/>
      <c r="Q803" s="48"/>
      <c r="R803" s="48"/>
      <c r="S803" s="48"/>
      <c r="T803" s="48"/>
      <c r="U803" s="48"/>
      <c r="V803" s="48"/>
      <c r="W803" s="48"/>
      <c r="X803" s="48"/>
      <c r="Y803" s="48"/>
      <c r="Z803" s="48"/>
    </row>
    <row r="804" spans="1:26" ht="18" thickBot="1" x14ac:dyDescent="0.35">
      <c r="A804" s="48"/>
      <c r="B804" s="48"/>
      <c r="C804" s="48"/>
      <c r="D804" s="48"/>
      <c r="E804" s="48"/>
      <c r="F804" s="48"/>
      <c r="G804" s="51"/>
      <c r="H804" s="48"/>
      <c r="I804" s="48"/>
      <c r="J804" s="48"/>
      <c r="K804" s="48"/>
      <c r="L804" s="48"/>
      <c r="M804" s="48"/>
      <c r="N804" s="48"/>
      <c r="O804" s="48"/>
      <c r="P804" s="48"/>
      <c r="Q804" s="48"/>
      <c r="R804" s="48"/>
      <c r="S804" s="48"/>
      <c r="T804" s="48"/>
      <c r="U804" s="48"/>
      <c r="V804" s="48"/>
      <c r="W804" s="48"/>
      <c r="X804" s="48"/>
      <c r="Y804" s="48"/>
      <c r="Z804" s="48"/>
    </row>
    <row r="805" spans="1:26" ht="18" thickBot="1" x14ac:dyDescent="0.35">
      <c r="A805" s="48"/>
      <c r="B805" s="48"/>
      <c r="C805" s="48"/>
      <c r="D805" s="48"/>
      <c r="E805" s="48"/>
      <c r="F805" s="48"/>
      <c r="G805" s="51"/>
      <c r="H805" s="48"/>
      <c r="I805" s="48"/>
      <c r="J805" s="48"/>
      <c r="K805" s="48"/>
      <c r="L805" s="48"/>
      <c r="M805" s="48"/>
      <c r="N805" s="48"/>
      <c r="O805" s="48"/>
      <c r="P805" s="48"/>
      <c r="Q805" s="48"/>
      <c r="R805" s="48"/>
      <c r="S805" s="48"/>
      <c r="T805" s="48"/>
      <c r="U805" s="48"/>
      <c r="V805" s="48"/>
      <c r="W805" s="48"/>
      <c r="X805" s="48"/>
      <c r="Y805" s="48"/>
      <c r="Z805" s="48"/>
    </row>
    <row r="806" spans="1:26" ht="18" thickBot="1" x14ac:dyDescent="0.35">
      <c r="A806" s="48"/>
      <c r="B806" s="48"/>
      <c r="C806" s="48"/>
      <c r="D806" s="48"/>
      <c r="E806" s="48"/>
      <c r="F806" s="48"/>
      <c r="G806" s="51"/>
      <c r="H806" s="48"/>
      <c r="I806" s="48"/>
      <c r="J806" s="48"/>
      <c r="K806" s="48"/>
      <c r="L806" s="48"/>
      <c r="M806" s="48"/>
      <c r="N806" s="48"/>
      <c r="O806" s="48"/>
      <c r="P806" s="48"/>
      <c r="Q806" s="48"/>
      <c r="R806" s="48"/>
      <c r="S806" s="48"/>
      <c r="T806" s="48"/>
      <c r="U806" s="48"/>
      <c r="V806" s="48"/>
      <c r="W806" s="48"/>
      <c r="X806" s="48"/>
      <c r="Y806" s="48"/>
      <c r="Z806" s="48"/>
    </row>
    <row r="807" spans="1:26" ht="18" thickBot="1" x14ac:dyDescent="0.35">
      <c r="A807" s="48"/>
      <c r="B807" s="48"/>
      <c r="C807" s="48"/>
      <c r="D807" s="48"/>
      <c r="E807" s="48"/>
      <c r="F807" s="48"/>
      <c r="G807" s="51"/>
      <c r="H807" s="48"/>
      <c r="I807" s="48"/>
      <c r="J807" s="48"/>
      <c r="K807" s="48"/>
      <c r="L807" s="48"/>
      <c r="M807" s="48"/>
      <c r="N807" s="48"/>
      <c r="O807" s="48"/>
      <c r="P807" s="48"/>
      <c r="Q807" s="48"/>
      <c r="R807" s="48"/>
      <c r="S807" s="48"/>
      <c r="T807" s="48"/>
      <c r="U807" s="48"/>
      <c r="V807" s="48"/>
      <c r="W807" s="48"/>
      <c r="X807" s="48"/>
      <c r="Y807" s="48"/>
      <c r="Z807" s="48"/>
    </row>
    <row r="808" spans="1:26" ht="18" thickBot="1" x14ac:dyDescent="0.35">
      <c r="A808" s="48"/>
      <c r="B808" s="48"/>
      <c r="C808" s="48"/>
      <c r="D808" s="48"/>
      <c r="E808" s="48"/>
      <c r="F808" s="48"/>
      <c r="G808" s="51"/>
      <c r="H808" s="48"/>
      <c r="I808" s="48"/>
      <c r="J808" s="48"/>
      <c r="K808" s="48"/>
      <c r="L808" s="48"/>
      <c r="M808" s="48"/>
      <c r="N808" s="48"/>
      <c r="O808" s="48"/>
      <c r="P808" s="48"/>
      <c r="Q808" s="48"/>
      <c r="R808" s="48"/>
      <c r="S808" s="48"/>
      <c r="T808" s="48"/>
      <c r="U808" s="48"/>
      <c r="V808" s="48"/>
      <c r="W808" s="48"/>
      <c r="X808" s="48"/>
      <c r="Y808" s="48"/>
      <c r="Z808" s="48"/>
    </row>
    <row r="809" spans="1:26" ht="18" thickBot="1" x14ac:dyDescent="0.35">
      <c r="A809" s="48"/>
      <c r="B809" s="48"/>
      <c r="C809" s="48"/>
      <c r="D809" s="48"/>
      <c r="E809" s="48"/>
      <c r="F809" s="48"/>
      <c r="G809" s="51"/>
      <c r="H809" s="48"/>
      <c r="I809" s="48"/>
      <c r="J809" s="48"/>
      <c r="K809" s="48"/>
      <c r="L809" s="48"/>
      <c r="M809" s="48"/>
      <c r="N809" s="48"/>
      <c r="O809" s="48"/>
      <c r="P809" s="48"/>
      <c r="Q809" s="48"/>
      <c r="R809" s="48"/>
      <c r="S809" s="48"/>
      <c r="T809" s="48"/>
      <c r="U809" s="48"/>
      <c r="V809" s="48"/>
      <c r="W809" s="48"/>
      <c r="X809" s="48"/>
      <c r="Y809" s="48"/>
      <c r="Z809" s="48"/>
    </row>
    <row r="810" spans="1:26" ht="18" thickBot="1" x14ac:dyDescent="0.35">
      <c r="A810" s="48"/>
      <c r="B810" s="48"/>
      <c r="C810" s="48"/>
      <c r="D810" s="48"/>
      <c r="E810" s="48"/>
      <c r="F810" s="48"/>
      <c r="G810" s="51"/>
      <c r="H810" s="48"/>
      <c r="I810" s="48"/>
      <c r="J810" s="48"/>
      <c r="K810" s="48"/>
      <c r="L810" s="48"/>
      <c r="M810" s="48"/>
      <c r="N810" s="48"/>
      <c r="O810" s="48"/>
      <c r="P810" s="48"/>
      <c r="Q810" s="48"/>
      <c r="R810" s="48"/>
      <c r="S810" s="48"/>
      <c r="T810" s="48"/>
      <c r="U810" s="48"/>
      <c r="V810" s="48"/>
      <c r="W810" s="48"/>
      <c r="X810" s="48"/>
      <c r="Y810" s="48"/>
      <c r="Z810" s="48"/>
    </row>
    <row r="811" spans="1:26" ht="18" thickBot="1" x14ac:dyDescent="0.35">
      <c r="A811" s="48"/>
      <c r="B811" s="48"/>
      <c r="C811" s="48"/>
      <c r="D811" s="48"/>
      <c r="E811" s="48"/>
      <c r="F811" s="48"/>
      <c r="G811" s="51"/>
      <c r="H811" s="48"/>
      <c r="I811" s="48"/>
      <c r="J811" s="48"/>
      <c r="K811" s="48"/>
      <c r="L811" s="48"/>
      <c r="M811" s="48"/>
      <c r="N811" s="48"/>
      <c r="O811" s="48"/>
      <c r="P811" s="48"/>
      <c r="Q811" s="48"/>
      <c r="R811" s="48"/>
      <c r="S811" s="48"/>
      <c r="T811" s="48"/>
      <c r="U811" s="48"/>
      <c r="V811" s="48"/>
      <c r="W811" s="48"/>
      <c r="X811" s="48"/>
      <c r="Y811" s="48"/>
      <c r="Z811" s="48"/>
    </row>
    <row r="812" spans="1:26" ht="18" thickBot="1" x14ac:dyDescent="0.35">
      <c r="A812" s="48"/>
      <c r="B812" s="48"/>
      <c r="C812" s="48"/>
      <c r="D812" s="48"/>
      <c r="E812" s="48"/>
      <c r="F812" s="48"/>
      <c r="G812" s="51"/>
      <c r="H812" s="48"/>
      <c r="I812" s="48"/>
      <c r="J812" s="48"/>
      <c r="K812" s="48"/>
      <c r="L812" s="48"/>
      <c r="M812" s="48"/>
      <c r="N812" s="48"/>
      <c r="O812" s="48"/>
      <c r="P812" s="48"/>
      <c r="Q812" s="48"/>
      <c r="R812" s="48"/>
      <c r="S812" s="48"/>
      <c r="T812" s="48"/>
      <c r="U812" s="48"/>
      <c r="V812" s="48"/>
      <c r="W812" s="48"/>
      <c r="X812" s="48"/>
      <c r="Y812" s="48"/>
      <c r="Z812" s="48"/>
    </row>
    <row r="813" spans="1:26" ht="18" thickBot="1" x14ac:dyDescent="0.35">
      <c r="A813" s="48"/>
      <c r="B813" s="48"/>
      <c r="C813" s="48"/>
      <c r="D813" s="48"/>
      <c r="E813" s="48"/>
      <c r="F813" s="48"/>
      <c r="G813" s="51"/>
      <c r="H813" s="48"/>
      <c r="I813" s="48"/>
      <c r="J813" s="48"/>
      <c r="K813" s="48"/>
      <c r="L813" s="48"/>
      <c r="M813" s="48"/>
      <c r="N813" s="48"/>
      <c r="O813" s="48"/>
      <c r="P813" s="48"/>
      <c r="Q813" s="48"/>
      <c r="R813" s="48"/>
      <c r="S813" s="48"/>
      <c r="T813" s="48"/>
      <c r="U813" s="48"/>
      <c r="V813" s="48"/>
      <c r="W813" s="48"/>
      <c r="X813" s="48"/>
      <c r="Y813" s="48"/>
      <c r="Z813" s="48"/>
    </row>
    <row r="814" spans="1:26" ht="18" thickBot="1" x14ac:dyDescent="0.35">
      <c r="A814" s="48"/>
      <c r="B814" s="48"/>
      <c r="C814" s="48"/>
      <c r="D814" s="48"/>
      <c r="E814" s="48"/>
      <c r="F814" s="48"/>
      <c r="G814" s="51"/>
      <c r="H814" s="48"/>
      <c r="I814" s="48"/>
      <c r="J814" s="48"/>
      <c r="K814" s="48"/>
      <c r="L814" s="48"/>
      <c r="M814" s="48"/>
      <c r="N814" s="48"/>
      <c r="O814" s="48"/>
      <c r="P814" s="48"/>
      <c r="Q814" s="48"/>
      <c r="R814" s="48"/>
      <c r="S814" s="48"/>
      <c r="T814" s="48"/>
      <c r="U814" s="48"/>
      <c r="V814" s="48"/>
      <c r="W814" s="48"/>
      <c r="X814" s="48"/>
      <c r="Y814" s="48"/>
      <c r="Z814" s="48"/>
    </row>
    <row r="815" spans="1:26" ht="18" thickBot="1" x14ac:dyDescent="0.35">
      <c r="A815" s="48"/>
      <c r="B815" s="48"/>
      <c r="C815" s="48"/>
      <c r="D815" s="48"/>
      <c r="E815" s="48"/>
      <c r="F815" s="48"/>
      <c r="G815" s="51"/>
      <c r="H815" s="48"/>
      <c r="I815" s="48"/>
      <c r="J815" s="48"/>
      <c r="K815" s="48"/>
      <c r="L815" s="48"/>
      <c r="M815" s="48"/>
      <c r="N815" s="48"/>
      <c r="O815" s="48"/>
      <c r="P815" s="48"/>
      <c r="Q815" s="48"/>
      <c r="R815" s="48"/>
      <c r="S815" s="48"/>
      <c r="T815" s="48"/>
      <c r="U815" s="48"/>
      <c r="V815" s="48"/>
      <c r="W815" s="48"/>
      <c r="X815" s="48"/>
      <c r="Y815" s="48"/>
      <c r="Z815" s="48"/>
    </row>
    <row r="816" spans="1:26" ht="18" thickBot="1" x14ac:dyDescent="0.35">
      <c r="A816" s="48"/>
      <c r="B816" s="48"/>
      <c r="C816" s="48"/>
      <c r="D816" s="48"/>
      <c r="E816" s="48"/>
      <c r="F816" s="48"/>
      <c r="G816" s="51"/>
      <c r="H816" s="48"/>
      <c r="I816" s="48"/>
      <c r="J816" s="48"/>
      <c r="K816" s="48"/>
      <c r="L816" s="48"/>
      <c r="M816" s="48"/>
      <c r="N816" s="48"/>
      <c r="O816" s="48"/>
      <c r="P816" s="48"/>
      <c r="Q816" s="48"/>
      <c r="R816" s="48"/>
      <c r="S816" s="48"/>
      <c r="T816" s="48"/>
      <c r="U816" s="48"/>
      <c r="V816" s="48"/>
      <c r="W816" s="48"/>
      <c r="X816" s="48"/>
      <c r="Y816" s="48"/>
      <c r="Z816" s="48"/>
    </row>
    <row r="817" spans="1:26" ht="18" thickBot="1" x14ac:dyDescent="0.35">
      <c r="A817" s="48"/>
      <c r="B817" s="48"/>
      <c r="C817" s="48"/>
      <c r="D817" s="48"/>
      <c r="E817" s="48"/>
      <c r="F817" s="48"/>
      <c r="G817" s="51"/>
      <c r="H817" s="48"/>
      <c r="I817" s="48"/>
      <c r="J817" s="48"/>
      <c r="K817" s="48"/>
      <c r="L817" s="48"/>
      <c r="M817" s="48"/>
      <c r="N817" s="48"/>
      <c r="O817" s="48"/>
      <c r="P817" s="48"/>
      <c r="Q817" s="48"/>
      <c r="R817" s="48"/>
      <c r="S817" s="48"/>
      <c r="T817" s="48"/>
      <c r="U817" s="48"/>
      <c r="V817" s="48"/>
      <c r="W817" s="48"/>
      <c r="X817" s="48"/>
      <c r="Y817" s="48"/>
      <c r="Z817" s="48"/>
    </row>
    <row r="818" spans="1:26" ht="18" thickBot="1" x14ac:dyDescent="0.35">
      <c r="A818" s="48"/>
      <c r="B818" s="48"/>
      <c r="C818" s="48"/>
      <c r="D818" s="48"/>
      <c r="E818" s="48"/>
      <c r="F818" s="48"/>
      <c r="G818" s="51"/>
      <c r="H818" s="48"/>
      <c r="I818" s="48"/>
      <c r="J818" s="48"/>
      <c r="K818" s="48"/>
      <c r="L818" s="48"/>
      <c r="M818" s="48"/>
      <c r="N818" s="48"/>
      <c r="O818" s="48"/>
      <c r="P818" s="48"/>
      <c r="Q818" s="48"/>
      <c r="R818" s="48"/>
      <c r="S818" s="48"/>
      <c r="T818" s="48"/>
      <c r="U818" s="48"/>
      <c r="V818" s="48"/>
      <c r="W818" s="48"/>
      <c r="X818" s="48"/>
      <c r="Y818" s="48"/>
      <c r="Z818" s="48"/>
    </row>
    <row r="819" spans="1:26" ht="18" thickBot="1" x14ac:dyDescent="0.35">
      <c r="A819" s="48"/>
      <c r="B819" s="48"/>
      <c r="C819" s="48"/>
      <c r="D819" s="48"/>
      <c r="E819" s="48"/>
      <c r="F819" s="48"/>
      <c r="G819" s="51"/>
      <c r="H819" s="48"/>
      <c r="I819" s="48"/>
      <c r="J819" s="48"/>
      <c r="K819" s="48"/>
      <c r="L819" s="48"/>
      <c r="M819" s="48"/>
      <c r="N819" s="48"/>
      <c r="O819" s="48"/>
      <c r="P819" s="48"/>
      <c r="Q819" s="48"/>
      <c r="R819" s="48"/>
      <c r="S819" s="48"/>
      <c r="T819" s="48"/>
      <c r="U819" s="48"/>
      <c r="V819" s="48"/>
      <c r="W819" s="48"/>
      <c r="X819" s="48"/>
      <c r="Y819" s="48"/>
      <c r="Z819" s="48"/>
    </row>
    <row r="820" spans="1:26" ht="18" thickBot="1" x14ac:dyDescent="0.35">
      <c r="A820" s="48"/>
      <c r="B820" s="48"/>
      <c r="C820" s="48"/>
      <c r="D820" s="48"/>
      <c r="E820" s="48"/>
      <c r="F820" s="48"/>
      <c r="G820" s="51"/>
      <c r="H820" s="48"/>
      <c r="I820" s="48"/>
      <c r="J820" s="48"/>
      <c r="K820" s="48"/>
      <c r="L820" s="48"/>
      <c r="M820" s="48"/>
      <c r="N820" s="48"/>
      <c r="O820" s="48"/>
      <c r="P820" s="48"/>
      <c r="Q820" s="48"/>
      <c r="R820" s="48"/>
      <c r="S820" s="48"/>
      <c r="T820" s="48"/>
      <c r="U820" s="48"/>
      <c r="V820" s="48"/>
      <c r="W820" s="48"/>
      <c r="X820" s="48"/>
      <c r="Y820" s="48"/>
      <c r="Z820" s="48"/>
    </row>
    <row r="821" spans="1:26" ht="18" thickBot="1" x14ac:dyDescent="0.35">
      <c r="A821" s="48"/>
      <c r="B821" s="48"/>
      <c r="C821" s="48"/>
      <c r="D821" s="48"/>
      <c r="E821" s="48"/>
      <c r="F821" s="48"/>
      <c r="G821" s="51"/>
      <c r="H821" s="48"/>
      <c r="I821" s="48"/>
      <c r="J821" s="48"/>
      <c r="K821" s="48"/>
      <c r="L821" s="48"/>
      <c r="M821" s="48"/>
      <c r="N821" s="48"/>
      <c r="O821" s="48"/>
      <c r="P821" s="48"/>
      <c r="Q821" s="48"/>
      <c r="R821" s="48"/>
      <c r="S821" s="48"/>
      <c r="T821" s="48"/>
      <c r="U821" s="48"/>
      <c r="V821" s="48"/>
      <c r="W821" s="48"/>
      <c r="X821" s="48"/>
      <c r="Y821" s="48"/>
      <c r="Z821" s="48"/>
    </row>
    <row r="822" spans="1:26" ht="18" thickBot="1" x14ac:dyDescent="0.35">
      <c r="A822" s="48"/>
      <c r="B822" s="48"/>
      <c r="C822" s="48"/>
      <c r="D822" s="48"/>
      <c r="E822" s="48"/>
      <c r="F822" s="48"/>
      <c r="G822" s="51"/>
      <c r="H822" s="48"/>
      <c r="I822" s="48"/>
      <c r="J822" s="48"/>
      <c r="K822" s="48"/>
      <c r="L822" s="48"/>
      <c r="M822" s="48"/>
      <c r="N822" s="48"/>
      <c r="O822" s="48"/>
      <c r="P822" s="48"/>
      <c r="Q822" s="48"/>
      <c r="R822" s="48"/>
      <c r="S822" s="48"/>
      <c r="T822" s="48"/>
      <c r="U822" s="48"/>
      <c r="V822" s="48"/>
      <c r="W822" s="48"/>
      <c r="X822" s="48"/>
      <c r="Y822" s="48"/>
      <c r="Z822" s="48"/>
    </row>
    <row r="823" spans="1:26" ht="18" thickBot="1" x14ac:dyDescent="0.35">
      <c r="A823" s="48"/>
      <c r="B823" s="48"/>
      <c r="C823" s="48"/>
      <c r="D823" s="48"/>
      <c r="E823" s="48"/>
      <c r="F823" s="48"/>
      <c r="G823" s="51"/>
      <c r="H823" s="48"/>
      <c r="I823" s="48"/>
      <c r="J823" s="48"/>
      <c r="K823" s="48"/>
      <c r="L823" s="48"/>
      <c r="M823" s="48"/>
      <c r="N823" s="48"/>
      <c r="O823" s="48"/>
      <c r="P823" s="48"/>
      <c r="Q823" s="48"/>
      <c r="R823" s="48"/>
      <c r="S823" s="48"/>
      <c r="T823" s="48"/>
      <c r="U823" s="48"/>
      <c r="V823" s="48"/>
      <c r="W823" s="48"/>
      <c r="X823" s="48"/>
      <c r="Y823" s="48"/>
      <c r="Z823" s="48"/>
    </row>
    <row r="824" spans="1:26" ht="18" thickBot="1" x14ac:dyDescent="0.35">
      <c r="A824" s="48"/>
      <c r="B824" s="48"/>
      <c r="C824" s="48"/>
      <c r="D824" s="48"/>
      <c r="E824" s="48"/>
      <c r="F824" s="48"/>
      <c r="G824" s="51"/>
      <c r="H824" s="48"/>
      <c r="I824" s="48"/>
      <c r="J824" s="48"/>
      <c r="K824" s="48"/>
      <c r="L824" s="48"/>
      <c r="M824" s="48"/>
      <c r="N824" s="48"/>
      <c r="O824" s="48"/>
      <c r="P824" s="48"/>
      <c r="Q824" s="48"/>
      <c r="R824" s="48"/>
      <c r="S824" s="48"/>
      <c r="T824" s="48"/>
      <c r="U824" s="48"/>
      <c r="V824" s="48"/>
      <c r="W824" s="48"/>
      <c r="X824" s="48"/>
      <c r="Y824" s="48"/>
      <c r="Z824" s="48"/>
    </row>
    <row r="825" spans="1:26" ht="18" thickBot="1" x14ac:dyDescent="0.35">
      <c r="A825" s="48"/>
      <c r="B825" s="48"/>
      <c r="C825" s="48"/>
      <c r="D825" s="48"/>
      <c r="E825" s="48"/>
      <c r="F825" s="48"/>
      <c r="G825" s="51"/>
      <c r="H825" s="48"/>
      <c r="I825" s="48"/>
      <c r="J825" s="48"/>
      <c r="K825" s="48"/>
      <c r="L825" s="48"/>
      <c r="M825" s="48"/>
      <c r="N825" s="48"/>
      <c r="O825" s="48"/>
      <c r="P825" s="48"/>
      <c r="Q825" s="48"/>
      <c r="R825" s="48"/>
      <c r="S825" s="48"/>
      <c r="T825" s="48"/>
      <c r="U825" s="48"/>
      <c r="V825" s="48"/>
      <c r="W825" s="48"/>
      <c r="X825" s="48"/>
      <c r="Y825" s="48"/>
      <c r="Z825" s="48"/>
    </row>
    <row r="826" spans="1:26" ht="18" thickBot="1" x14ac:dyDescent="0.35">
      <c r="A826" s="48"/>
      <c r="B826" s="48"/>
      <c r="C826" s="48"/>
      <c r="D826" s="48"/>
      <c r="E826" s="48"/>
      <c r="F826" s="48"/>
      <c r="G826" s="51"/>
      <c r="H826" s="48"/>
      <c r="I826" s="48"/>
      <c r="J826" s="48"/>
      <c r="K826" s="48"/>
      <c r="L826" s="48"/>
      <c r="M826" s="48"/>
      <c r="N826" s="48"/>
      <c r="O826" s="48"/>
      <c r="P826" s="48"/>
      <c r="Q826" s="48"/>
      <c r="R826" s="48"/>
      <c r="S826" s="48"/>
      <c r="T826" s="48"/>
      <c r="U826" s="48"/>
      <c r="V826" s="48"/>
      <c r="W826" s="48"/>
      <c r="X826" s="48"/>
      <c r="Y826" s="48"/>
      <c r="Z826" s="48"/>
    </row>
    <row r="827" spans="1:26" ht="18" thickBot="1" x14ac:dyDescent="0.35">
      <c r="A827" s="48"/>
      <c r="B827" s="48"/>
      <c r="C827" s="48"/>
      <c r="D827" s="48"/>
      <c r="E827" s="48"/>
      <c r="F827" s="48"/>
      <c r="G827" s="51"/>
      <c r="H827" s="48"/>
      <c r="I827" s="48"/>
      <c r="J827" s="48"/>
      <c r="K827" s="48"/>
      <c r="L827" s="48"/>
      <c r="M827" s="48"/>
      <c r="N827" s="48"/>
      <c r="O827" s="48"/>
      <c r="P827" s="48"/>
      <c r="Q827" s="48"/>
      <c r="R827" s="48"/>
      <c r="S827" s="48"/>
      <c r="T827" s="48"/>
      <c r="U827" s="48"/>
      <c r="V827" s="48"/>
      <c r="W827" s="48"/>
      <c r="X827" s="48"/>
      <c r="Y827" s="48"/>
      <c r="Z827" s="48"/>
    </row>
    <row r="828" spans="1:26" ht="18" thickBot="1" x14ac:dyDescent="0.35">
      <c r="A828" s="48"/>
      <c r="B828" s="48"/>
      <c r="C828" s="48"/>
      <c r="D828" s="48"/>
      <c r="E828" s="48"/>
      <c r="F828" s="48"/>
      <c r="G828" s="51"/>
      <c r="H828" s="48"/>
      <c r="I828" s="48"/>
      <c r="J828" s="48"/>
      <c r="K828" s="48"/>
      <c r="L828" s="48"/>
      <c r="M828" s="48"/>
      <c r="N828" s="48"/>
      <c r="O828" s="48"/>
      <c r="P828" s="48"/>
      <c r="Q828" s="48"/>
      <c r="R828" s="48"/>
      <c r="S828" s="48"/>
      <c r="T828" s="48"/>
      <c r="U828" s="48"/>
      <c r="V828" s="48"/>
      <c r="W828" s="48"/>
      <c r="X828" s="48"/>
      <c r="Y828" s="48"/>
      <c r="Z828" s="48"/>
    </row>
    <row r="829" spans="1:26" ht="18" thickBot="1" x14ac:dyDescent="0.35">
      <c r="A829" s="48"/>
      <c r="B829" s="48"/>
      <c r="C829" s="48"/>
      <c r="D829" s="48"/>
      <c r="E829" s="48"/>
      <c r="F829" s="48"/>
      <c r="G829" s="51"/>
      <c r="H829" s="48"/>
      <c r="I829" s="48"/>
      <c r="J829" s="48"/>
      <c r="K829" s="48"/>
      <c r="L829" s="48"/>
      <c r="M829" s="48"/>
      <c r="N829" s="48"/>
      <c r="O829" s="48"/>
      <c r="P829" s="48"/>
      <c r="Q829" s="48"/>
      <c r="R829" s="48"/>
      <c r="S829" s="48"/>
      <c r="T829" s="48"/>
      <c r="U829" s="48"/>
      <c r="V829" s="48"/>
      <c r="W829" s="48"/>
      <c r="X829" s="48"/>
      <c r="Y829" s="48"/>
      <c r="Z829" s="48"/>
    </row>
    <row r="830" spans="1:26" ht="18" thickBot="1" x14ac:dyDescent="0.35">
      <c r="A830" s="48"/>
      <c r="B830" s="48"/>
      <c r="C830" s="48"/>
      <c r="D830" s="48"/>
      <c r="E830" s="48"/>
      <c r="F830" s="48"/>
      <c r="G830" s="51"/>
      <c r="H830" s="48"/>
      <c r="I830" s="48"/>
      <c r="J830" s="48"/>
      <c r="K830" s="48"/>
      <c r="L830" s="48"/>
      <c r="M830" s="48"/>
      <c r="N830" s="48"/>
      <c r="O830" s="48"/>
      <c r="P830" s="48"/>
      <c r="Q830" s="48"/>
      <c r="R830" s="48"/>
      <c r="S830" s="48"/>
      <c r="T830" s="48"/>
      <c r="U830" s="48"/>
      <c r="V830" s="48"/>
      <c r="W830" s="48"/>
      <c r="X830" s="48"/>
      <c r="Y830" s="48"/>
      <c r="Z830" s="48"/>
    </row>
    <row r="831" spans="1:26" ht="18" thickBot="1" x14ac:dyDescent="0.35">
      <c r="A831" s="48"/>
      <c r="B831" s="48"/>
      <c r="C831" s="48"/>
      <c r="D831" s="48"/>
      <c r="E831" s="48"/>
      <c r="F831" s="48"/>
      <c r="G831" s="51"/>
      <c r="H831" s="48"/>
      <c r="I831" s="48"/>
      <c r="J831" s="48"/>
      <c r="K831" s="48"/>
      <c r="L831" s="48"/>
      <c r="M831" s="48"/>
      <c r="N831" s="48"/>
      <c r="O831" s="48"/>
      <c r="P831" s="48"/>
      <c r="Q831" s="48"/>
      <c r="R831" s="48"/>
      <c r="S831" s="48"/>
      <c r="T831" s="48"/>
      <c r="U831" s="48"/>
      <c r="V831" s="48"/>
      <c r="W831" s="48"/>
      <c r="X831" s="48"/>
      <c r="Y831" s="48"/>
      <c r="Z831" s="48"/>
    </row>
    <row r="832" spans="1:26" ht="18" thickBot="1" x14ac:dyDescent="0.35">
      <c r="A832" s="48"/>
      <c r="B832" s="48"/>
      <c r="C832" s="48"/>
      <c r="D832" s="48"/>
      <c r="E832" s="48"/>
      <c r="F832" s="48"/>
      <c r="G832" s="51"/>
      <c r="H832" s="48"/>
      <c r="I832" s="48"/>
      <c r="J832" s="48"/>
      <c r="K832" s="48"/>
      <c r="L832" s="48"/>
      <c r="M832" s="48"/>
      <c r="N832" s="48"/>
      <c r="O832" s="48"/>
      <c r="P832" s="48"/>
      <c r="Q832" s="48"/>
      <c r="R832" s="48"/>
      <c r="S832" s="48"/>
      <c r="T832" s="48"/>
      <c r="U832" s="48"/>
      <c r="V832" s="48"/>
      <c r="W832" s="48"/>
      <c r="X832" s="48"/>
      <c r="Y832" s="48"/>
      <c r="Z832" s="48"/>
    </row>
    <row r="833" spans="1:26" ht="18" thickBot="1" x14ac:dyDescent="0.35">
      <c r="A833" s="48"/>
      <c r="B833" s="48"/>
      <c r="C833" s="48"/>
      <c r="D833" s="48"/>
      <c r="E833" s="48"/>
      <c r="F833" s="48"/>
      <c r="G833" s="51"/>
      <c r="H833" s="48"/>
      <c r="I833" s="48"/>
      <c r="J833" s="48"/>
      <c r="K833" s="48"/>
      <c r="L833" s="48"/>
      <c r="M833" s="48"/>
      <c r="N833" s="48"/>
      <c r="O833" s="48"/>
      <c r="P833" s="48"/>
      <c r="Q833" s="48"/>
      <c r="R833" s="48"/>
      <c r="S833" s="48"/>
      <c r="T833" s="48"/>
      <c r="U833" s="48"/>
      <c r="V833" s="48"/>
      <c r="W833" s="48"/>
      <c r="X833" s="48"/>
      <c r="Y833" s="48"/>
      <c r="Z833" s="48"/>
    </row>
    <row r="834" spans="1:26" ht="18" thickBot="1" x14ac:dyDescent="0.35">
      <c r="A834" s="48"/>
      <c r="B834" s="48"/>
      <c r="C834" s="48"/>
      <c r="D834" s="48"/>
      <c r="E834" s="48"/>
      <c r="F834" s="48"/>
      <c r="G834" s="51"/>
      <c r="H834" s="48"/>
      <c r="I834" s="48"/>
      <c r="J834" s="48"/>
      <c r="K834" s="48"/>
      <c r="L834" s="48"/>
      <c r="M834" s="48"/>
      <c r="N834" s="48"/>
      <c r="O834" s="48"/>
      <c r="P834" s="48"/>
      <c r="Q834" s="48"/>
      <c r="R834" s="48"/>
      <c r="S834" s="48"/>
      <c r="T834" s="48"/>
      <c r="U834" s="48"/>
      <c r="V834" s="48"/>
      <c r="W834" s="48"/>
      <c r="X834" s="48"/>
      <c r="Y834" s="48"/>
      <c r="Z834" s="48"/>
    </row>
    <row r="835" spans="1:26" ht="18" thickBot="1" x14ac:dyDescent="0.35">
      <c r="A835" s="48"/>
      <c r="B835" s="48"/>
      <c r="C835" s="48"/>
      <c r="D835" s="48"/>
      <c r="E835" s="48"/>
      <c r="F835" s="48"/>
      <c r="G835" s="51"/>
      <c r="H835" s="48"/>
      <c r="I835" s="48"/>
      <c r="J835" s="48"/>
      <c r="K835" s="48"/>
      <c r="L835" s="48"/>
      <c r="M835" s="48"/>
      <c r="N835" s="48"/>
      <c r="O835" s="48"/>
      <c r="P835" s="48"/>
      <c r="Q835" s="48"/>
      <c r="R835" s="48"/>
      <c r="S835" s="48"/>
      <c r="T835" s="48"/>
      <c r="U835" s="48"/>
      <c r="V835" s="48"/>
      <c r="W835" s="48"/>
      <c r="X835" s="48"/>
      <c r="Y835" s="48"/>
      <c r="Z835" s="48"/>
    </row>
    <row r="836" spans="1:26" ht="18" thickBot="1" x14ac:dyDescent="0.35">
      <c r="A836" s="48"/>
      <c r="B836" s="48"/>
      <c r="C836" s="48"/>
      <c r="D836" s="48"/>
      <c r="E836" s="48"/>
      <c r="F836" s="48"/>
      <c r="G836" s="51"/>
      <c r="H836" s="48"/>
      <c r="I836" s="48"/>
      <c r="J836" s="48"/>
      <c r="K836" s="48"/>
      <c r="L836" s="48"/>
      <c r="M836" s="48"/>
      <c r="N836" s="48"/>
      <c r="O836" s="48"/>
      <c r="P836" s="48"/>
      <c r="Q836" s="48"/>
      <c r="R836" s="48"/>
      <c r="S836" s="48"/>
      <c r="T836" s="48"/>
      <c r="U836" s="48"/>
      <c r="V836" s="48"/>
      <c r="W836" s="48"/>
      <c r="X836" s="48"/>
      <c r="Y836" s="48"/>
      <c r="Z836" s="48"/>
    </row>
    <row r="837" spans="1:26" ht="18" thickBot="1" x14ac:dyDescent="0.35">
      <c r="A837" s="48"/>
      <c r="B837" s="48"/>
      <c r="C837" s="48"/>
      <c r="D837" s="48"/>
      <c r="E837" s="48"/>
      <c r="F837" s="48"/>
      <c r="G837" s="51"/>
      <c r="H837" s="48"/>
      <c r="I837" s="48"/>
      <c r="J837" s="48"/>
      <c r="K837" s="48"/>
      <c r="L837" s="48"/>
      <c r="M837" s="48"/>
      <c r="N837" s="48"/>
      <c r="O837" s="48"/>
      <c r="P837" s="48"/>
      <c r="Q837" s="48"/>
      <c r="R837" s="48"/>
      <c r="S837" s="48"/>
      <c r="T837" s="48"/>
      <c r="U837" s="48"/>
      <c r="V837" s="48"/>
      <c r="W837" s="48"/>
      <c r="X837" s="48"/>
      <c r="Y837" s="48"/>
      <c r="Z837" s="48"/>
    </row>
    <row r="838" spans="1:26" ht="18" thickBot="1" x14ac:dyDescent="0.35">
      <c r="A838" s="48"/>
      <c r="B838" s="48"/>
      <c r="C838" s="48"/>
      <c r="D838" s="48"/>
      <c r="E838" s="48"/>
      <c r="F838" s="48"/>
      <c r="G838" s="51"/>
      <c r="H838" s="48"/>
      <c r="I838" s="48"/>
      <c r="J838" s="48"/>
      <c r="K838" s="48"/>
      <c r="L838" s="48"/>
      <c r="M838" s="48"/>
      <c r="N838" s="48"/>
      <c r="O838" s="48"/>
      <c r="P838" s="48"/>
      <c r="Q838" s="48"/>
      <c r="R838" s="48"/>
      <c r="S838" s="48"/>
      <c r="T838" s="48"/>
      <c r="U838" s="48"/>
      <c r="V838" s="48"/>
      <c r="W838" s="48"/>
      <c r="X838" s="48"/>
      <c r="Y838" s="48"/>
      <c r="Z838" s="48"/>
    </row>
    <row r="839" spans="1:26" ht="18" thickBot="1" x14ac:dyDescent="0.35">
      <c r="A839" s="48"/>
      <c r="B839" s="48"/>
      <c r="C839" s="48"/>
      <c r="D839" s="48"/>
      <c r="E839" s="48"/>
      <c r="F839" s="48"/>
      <c r="G839" s="51"/>
      <c r="H839" s="48"/>
      <c r="I839" s="48"/>
      <c r="J839" s="48"/>
      <c r="K839" s="48"/>
      <c r="L839" s="48"/>
      <c r="M839" s="48"/>
      <c r="N839" s="48"/>
      <c r="O839" s="48"/>
      <c r="P839" s="48"/>
      <c r="Q839" s="48"/>
      <c r="R839" s="48"/>
      <c r="S839" s="48"/>
      <c r="T839" s="48"/>
      <c r="U839" s="48"/>
      <c r="V839" s="48"/>
      <c r="W839" s="48"/>
      <c r="X839" s="48"/>
      <c r="Y839" s="48"/>
      <c r="Z839" s="48"/>
    </row>
    <row r="840" spans="1:26" ht="18" thickBot="1" x14ac:dyDescent="0.35">
      <c r="A840" s="48"/>
      <c r="B840" s="48"/>
      <c r="C840" s="48"/>
      <c r="D840" s="48"/>
      <c r="E840" s="48"/>
      <c r="F840" s="48"/>
      <c r="G840" s="51"/>
      <c r="H840" s="48"/>
      <c r="I840" s="48"/>
      <c r="J840" s="48"/>
      <c r="K840" s="48"/>
      <c r="L840" s="48"/>
      <c r="M840" s="48"/>
      <c r="N840" s="48"/>
      <c r="O840" s="48"/>
      <c r="P840" s="48"/>
      <c r="Q840" s="48"/>
      <c r="R840" s="48"/>
      <c r="S840" s="48"/>
      <c r="T840" s="48"/>
      <c r="U840" s="48"/>
      <c r="V840" s="48"/>
      <c r="W840" s="48"/>
      <c r="X840" s="48"/>
      <c r="Y840" s="48"/>
      <c r="Z840" s="48"/>
    </row>
    <row r="841" spans="1:26" ht="18" thickBot="1" x14ac:dyDescent="0.35">
      <c r="A841" s="48"/>
      <c r="B841" s="48"/>
      <c r="C841" s="48"/>
      <c r="D841" s="48"/>
      <c r="E841" s="48"/>
      <c r="F841" s="48"/>
      <c r="G841" s="51"/>
      <c r="H841" s="48"/>
      <c r="I841" s="48"/>
      <c r="J841" s="48"/>
      <c r="K841" s="48"/>
      <c r="L841" s="48"/>
      <c r="M841" s="48"/>
      <c r="N841" s="48"/>
      <c r="O841" s="48"/>
      <c r="P841" s="48"/>
      <c r="Q841" s="48"/>
      <c r="R841" s="48"/>
      <c r="S841" s="48"/>
      <c r="T841" s="48"/>
      <c r="U841" s="48"/>
      <c r="V841" s="48"/>
      <c r="W841" s="48"/>
      <c r="X841" s="48"/>
      <c r="Y841" s="48"/>
      <c r="Z841" s="48"/>
    </row>
    <row r="842" spans="1:26" ht="18" thickBot="1" x14ac:dyDescent="0.35">
      <c r="A842" s="48"/>
      <c r="B842" s="48"/>
      <c r="C842" s="48"/>
      <c r="D842" s="48"/>
      <c r="E842" s="48"/>
      <c r="F842" s="48"/>
      <c r="G842" s="51"/>
      <c r="H842" s="48"/>
      <c r="I842" s="48"/>
      <c r="J842" s="48"/>
      <c r="K842" s="48"/>
      <c r="L842" s="48"/>
      <c r="M842" s="48"/>
      <c r="N842" s="48"/>
      <c r="O842" s="48"/>
      <c r="P842" s="48"/>
      <c r="Q842" s="48"/>
      <c r="R842" s="48"/>
      <c r="S842" s="48"/>
      <c r="T842" s="48"/>
      <c r="U842" s="48"/>
      <c r="V842" s="48"/>
      <c r="W842" s="48"/>
      <c r="X842" s="48"/>
      <c r="Y842" s="48"/>
      <c r="Z842" s="48"/>
    </row>
    <row r="843" spans="1:26" ht="18" thickBot="1" x14ac:dyDescent="0.35">
      <c r="A843" s="48"/>
      <c r="B843" s="48"/>
      <c r="C843" s="48"/>
      <c r="D843" s="48"/>
      <c r="E843" s="48"/>
      <c r="F843" s="48"/>
      <c r="G843" s="51"/>
      <c r="H843" s="48"/>
      <c r="I843" s="48"/>
      <c r="J843" s="48"/>
      <c r="K843" s="48"/>
      <c r="L843" s="48"/>
      <c r="M843" s="48"/>
      <c r="N843" s="48"/>
      <c r="O843" s="48"/>
      <c r="P843" s="48"/>
      <c r="Q843" s="48"/>
      <c r="R843" s="48"/>
      <c r="S843" s="48"/>
      <c r="T843" s="48"/>
      <c r="U843" s="48"/>
      <c r="V843" s="48"/>
      <c r="W843" s="48"/>
      <c r="X843" s="48"/>
      <c r="Y843" s="48"/>
      <c r="Z843" s="48"/>
    </row>
    <row r="844" spans="1:26" ht="18" thickBot="1" x14ac:dyDescent="0.35">
      <c r="A844" s="48"/>
      <c r="B844" s="48"/>
      <c r="C844" s="48"/>
      <c r="D844" s="48"/>
      <c r="E844" s="48"/>
      <c r="F844" s="48"/>
      <c r="G844" s="51"/>
      <c r="H844" s="48"/>
      <c r="I844" s="48"/>
      <c r="J844" s="48"/>
      <c r="K844" s="48"/>
      <c r="L844" s="48"/>
      <c r="M844" s="48"/>
      <c r="N844" s="48"/>
      <c r="O844" s="48"/>
      <c r="P844" s="48"/>
      <c r="Q844" s="48"/>
      <c r="R844" s="48"/>
      <c r="S844" s="48"/>
      <c r="T844" s="48"/>
      <c r="U844" s="48"/>
      <c r="V844" s="48"/>
      <c r="W844" s="48"/>
      <c r="X844" s="48"/>
      <c r="Y844" s="48"/>
      <c r="Z844" s="48"/>
    </row>
    <row r="845" spans="1:26" ht="18" thickBot="1" x14ac:dyDescent="0.35">
      <c r="A845" s="48"/>
      <c r="B845" s="48"/>
      <c r="C845" s="48"/>
      <c r="D845" s="48"/>
      <c r="E845" s="48"/>
      <c r="F845" s="48"/>
      <c r="G845" s="51"/>
      <c r="H845" s="48"/>
      <c r="I845" s="48"/>
      <c r="J845" s="48"/>
      <c r="K845" s="48"/>
      <c r="L845" s="48"/>
      <c r="M845" s="48"/>
      <c r="N845" s="48"/>
      <c r="O845" s="48"/>
      <c r="P845" s="48"/>
      <c r="Q845" s="48"/>
      <c r="R845" s="48"/>
      <c r="S845" s="48"/>
      <c r="T845" s="48"/>
      <c r="U845" s="48"/>
      <c r="V845" s="48"/>
      <c r="W845" s="48"/>
      <c r="X845" s="48"/>
      <c r="Y845" s="48"/>
      <c r="Z845" s="48"/>
    </row>
    <row r="846" spans="1:26" ht="18" thickBot="1" x14ac:dyDescent="0.35">
      <c r="A846" s="48"/>
      <c r="B846" s="48"/>
      <c r="C846" s="48"/>
      <c r="D846" s="48"/>
      <c r="E846" s="48"/>
      <c r="F846" s="48"/>
      <c r="G846" s="51"/>
      <c r="H846" s="48"/>
      <c r="I846" s="48"/>
      <c r="J846" s="48"/>
      <c r="K846" s="48"/>
      <c r="L846" s="48"/>
      <c r="M846" s="48"/>
      <c r="N846" s="48"/>
      <c r="O846" s="48"/>
      <c r="P846" s="48"/>
      <c r="Q846" s="48"/>
      <c r="R846" s="48"/>
      <c r="S846" s="48"/>
      <c r="T846" s="48"/>
      <c r="U846" s="48"/>
      <c r="V846" s="48"/>
      <c r="W846" s="48"/>
      <c r="X846" s="48"/>
      <c r="Y846" s="48"/>
      <c r="Z846" s="48"/>
    </row>
    <row r="847" spans="1:26" ht="18" thickBot="1" x14ac:dyDescent="0.35">
      <c r="A847" s="48"/>
      <c r="B847" s="48"/>
      <c r="C847" s="48"/>
      <c r="D847" s="48"/>
      <c r="E847" s="48"/>
      <c r="F847" s="48"/>
      <c r="G847" s="51"/>
      <c r="H847" s="48"/>
      <c r="I847" s="48"/>
      <c r="J847" s="48"/>
      <c r="K847" s="48"/>
      <c r="L847" s="48"/>
      <c r="M847" s="48"/>
      <c r="N847" s="48"/>
      <c r="O847" s="48"/>
      <c r="P847" s="48"/>
      <c r="Q847" s="48"/>
      <c r="R847" s="48"/>
      <c r="S847" s="48"/>
      <c r="T847" s="48"/>
      <c r="U847" s="48"/>
      <c r="V847" s="48"/>
      <c r="W847" s="48"/>
      <c r="X847" s="48"/>
      <c r="Y847" s="48"/>
      <c r="Z847" s="48"/>
    </row>
    <row r="848" spans="1:26" ht="18" thickBot="1" x14ac:dyDescent="0.35">
      <c r="A848" s="48"/>
      <c r="B848" s="48"/>
      <c r="C848" s="48"/>
      <c r="D848" s="48"/>
      <c r="E848" s="48"/>
      <c r="F848" s="48"/>
      <c r="G848" s="51"/>
      <c r="H848" s="48"/>
      <c r="I848" s="48"/>
      <c r="J848" s="48"/>
      <c r="K848" s="48"/>
      <c r="L848" s="48"/>
      <c r="M848" s="48"/>
      <c r="N848" s="48"/>
      <c r="O848" s="48"/>
      <c r="P848" s="48"/>
      <c r="Q848" s="48"/>
      <c r="R848" s="48"/>
      <c r="S848" s="48"/>
      <c r="T848" s="48"/>
      <c r="U848" s="48"/>
      <c r="V848" s="48"/>
      <c r="W848" s="48"/>
      <c r="X848" s="48"/>
      <c r="Y848" s="48"/>
      <c r="Z848" s="48"/>
    </row>
    <row r="849" spans="1:26" ht="18" thickBot="1" x14ac:dyDescent="0.35">
      <c r="A849" s="48"/>
      <c r="B849" s="48"/>
      <c r="C849" s="48"/>
      <c r="D849" s="48"/>
      <c r="E849" s="48"/>
      <c r="F849" s="48"/>
      <c r="G849" s="51"/>
      <c r="H849" s="48"/>
      <c r="I849" s="48"/>
      <c r="J849" s="48"/>
      <c r="K849" s="48"/>
      <c r="L849" s="48"/>
      <c r="M849" s="48"/>
      <c r="N849" s="48"/>
      <c r="O849" s="48"/>
      <c r="P849" s="48"/>
      <c r="Q849" s="48"/>
      <c r="R849" s="48"/>
      <c r="S849" s="48"/>
      <c r="T849" s="48"/>
      <c r="U849" s="48"/>
      <c r="V849" s="48"/>
      <c r="W849" s="48"/>
      <c r="X849" s="48"/>
      <c r="Y849" s="48"/>
      <c r="Z849" s="48"/>
    </row>
    <row r="850" spans="1:26" ht="18" thickBot="1" x14ac:dyDescent="0.35">
      <c r="A850" s="48"/>
      <c r="B850" s="48"/>
      <c r="C850" s="48"/>
      <c r="D850" s="48"/>
      <c r="E850" s="48"/>
      <c r="F850" s="48"/>
      <c r="G850" s="51"/>
      <c r="H850" s="48"/>
      <c r="I850" s="48"/>
      <c r="J850" s="48"/>
      <c r="K850" s="48"/>
      <c r="L850" s="48"/>
      <c r="M850" s="48"/>
      <c r="N850" s="48"/>
      <c r="O850" s="48"/>
      <c r="P850" s="48"/>
      <c r="Q850" s="48"/>
      <c r="R850" s="48"/>
      <c r="S850" s="48"/>
      <c r="T850" s="48"/>
      <c r="U850" s="48"/>
      <c r="V850" s="48"/>
      <c r="W850" s="48"/>
      <c r="X850" s="48"/>
      <c r="Y850" s="48"/>
      <c r="Z850" s="48"/>
    </row>
    <row r="851" spans="1:26" ht="18" thickBot="1" x14ac:dyDescent="0.35">
      <c r="A851" s="48"/>
      <c r="B851" s="48"/>
      <c r="C851" s="48"/>
      <c r="D851" s="48"/>
      <c r="E851" s="48"/>
      <c r="F851" s="48"/>
      <c r="G851" s="51"/>
      <c r="H851" s="48"/>
      <c r="I851" s="48"/>
      <c r="J851" s="48"/>
      <c r="K851" s="48"/>
      <c r="L851" s="48"/>
      <c r="M851" s="48"/>
      <c r="N851" s="48"/>
      <c r="O851" s="48"/>
      <c r="P851" s="48"/>
      <c r="Q851" s="48"/>
      <c r="R851" s="48"/>
      <c r="S851" s="48"/>
      <c r="T851" s="48"/>
      <c r="U851" s="48"/>
      <c r="V851" s="48"/>
      <c r="W851" s="48"/>
      <c r="X851" s="48"/>
      <c r="Y851" s="48"/>
      <c r="Z851" s="48"/>
    </row>
    <row r="852" spans="1:26" ht="18" thickBot="1" x14ac:dyDescent="0.35">
      <c r="A852" s="48"/>
      <c r="B852" s="48"/>
      <c r="C852" s="48"/>
      <c r="D852" s="48"/>
      <c r="E852" s="48"/>
      <c r="F852" s="48"/>
      <c r="G852" s="51"/>
      <c r="H852" s="48"/>
      <c r="I852" s="48"/>
      <c r="J852" s="48"/>
      <c r="K852" s="48"/>
      <c r="L852" s="48"/>
      <c r="M852" s="48"/>
      <c r="N852" s="48"/>
      <c r="O852" s="48"/>
      <c r="P852" s="48"/>
      <c r="Q852" s="48"/>
      <c r="R852" s="48"/>
      <c r="S852" s="48"/>
      <c r="T852" s="48"/>
      <c r="U852" s="48"/>
      <c r="V852" s="48"/>
      <c r="W852" s="48"/>
      <c r="X852" s="48"/>
      <c r="Y852" s="48"/>
      <c r="Z852" s="48"/>
    </row>
    <row r="853" spans="1:26" ht="18" thickBot="1" x14ac:dyDescent="0.35">
      <c r="A853" s="48"/>
      <c r="B853" s="48"/>
      <c r="C853" s="48"/>
      <c r="D853" s="48"/>
      <c r="E853" s="48"/>
      <c r="F853" s="48"/>
      <c r="G853" s="51"/>
      <c r="H853" s="48"/>
      <c r="I853" s="48"/>
      <c r="J853" s="48"/>
      <c r="K853" s="48"/>
      <c r="L853" s="48"/>
      <c r="M853" s="48"/>
      <c r="N853" s="48"/>
      <c r="O853" s="48"/>
      <c r="P853" s="48"/>
      <c r="Q853" s="48"/>
      <c r="R853" s="48"/>
      <c r="S853" s="48"/>
      <c r="T853" s="48"/>
      <c r="U853" s="48"/>
      <c r="V853" s="48"/>
      <c r="W853" s="48"/>
      <c r="X853" s="48"/>
      <c r="Y853" s="48"/>
      <c r="Z853" s="48"/>
    </row>
    <row r="854" spans="1:26" ht="18" thickBot="1" x14ac:dyDescent="0.35">
      <c r="A854" s="48"/>
      <c r="B854" s="48"/>
      <c r="C854" s="48"/>
      <c r="D854" s="48"/>
      <c r="E854" s="48"/>
      <c r="F854" s="48"/>
      <c r="G854" s="51"/>
      <c r="H854" s="48"/>
      <c r="I854" s="48"/>
      <c r="J854" s="48"/>
      <c r="K854" s="48"/>
      <c r="L854" s="48"/>
      <c r="M854" s="48"/>
      <c r="N854" s="48"/>
      <c r="O854" s="48"/>
      <c r="P854" s="48"/>
      <c r="Q854" s="48"/>
      <c r="R854" s="48"/>
      <c r="S854" s="48"/>
      <c r="T854" s="48"/>
      <c r="U854" s="48"/>
      <c r="V854" s="48"/>
      <c r="W854" s="48"/>
      <c r="X854" s="48"/>
      <c r="Y854" s="48"/>
      <c r="Z854" s="48"/>
    </row>
    <row r="855" spans="1:26" ht="18" thickBot="1" x14ac:dyDescent="0.35">
      <c r="A855" s="48"/>
      <c r="B855" s="48"/>
      <c r="C855" s="48"/>
      <c r="D855" s="48"/>
      <c r="E855" s="48"/>
      <c r="F855" s="48"/>
      <c r="G855" s="51"/>
      <c r="H855" s="48"/>
      <c r="I855" s="48"/>
      <c r="J855" s="48"/>
      <c r="K855" s="48"/>
      <c r="L855" s="48"/>
      <c r="M855" s="48"/>
      <c r="N855" s="48"/>
      <c r="O855" s="48"/>
      <c r="P855" s="48"/>
      <c r="Q855" s="48"/>
      <c r="R855" s="48"/>
      <c r="S855" s="48"/>
      <c r="T855" s="48"/>
      <c r="U855" s="48"/>
      <c r="V855" s="48"/>
      <c r="W855" s="48"/>
      <c r="X855" s="48"/>
      <c r="Y855" s="48"/>
      <c r="Z855" s="48"/>
    </row>
    <row r="856" spans="1:26" ht="18" thickBot="1" x14ac:dyDescent="0.35">
      <c r="A856" s="48"/>
      <c r="B856" s="48"/>
      <c r="C856" s="48"/>
      <c r="D856" s="48"/>
      <c r="E856" s="48"/>
      <c r="F856" s="48"/>
      <c r="G856" s="51"/>
      <c r="H856" s="48"/>
      <c r="I856" s="48"/>
      <c r="J856" s="48"/>
      <c r="K856" s="48"/>
      <c r="L856" s="48"/>
      <c r="M856" s="48"/>
      <c r="N856" s="48"/>
      <c r="O856" s="48"/>
      <c r="P856" s="48"/>
      <c r="Q856" s="48"/>
      <c r="R856" s="48"/>
      <c r="S856" s="48"/>
      <c r="T856" s="48"/>
      <c r="U856" s="48"/>
      <c r="V856" s="48"/>
      <c r="W856" s="48"/>
      <c r="X856" s="48"/>
      <c r="Y856" s="48"/>
      <c r="Z856" s="48"/>
    </row>
    <row r="857" spans="1:26" ht="18" thickBot="1" x14ac:dyDescent="0.35">
      <c r="A857" s="48"/>
      <c r="B857" s="48"/>
      <c r="C857" s="48"/>
      <c r="D857" s="48"/>
      <c r="E857" s="48"/>
      <c r="F857" s="48"/>
      <c r="G857" s="51"/>
      <c r="H857" s="48"/>
      <c r="I857" s="48"/>
      <c r="J857" s="48"/>
      <c r="K857" s="48"/>
      <c r="L857" s="48"/>
      <c r="M857" s="48"/>
      <c r="N857" s="48"/>
      <c r="O857" s="48"/>
      <c r="P857" s="48"/>
      <c r="Q857" s="48"/>
      <c r="R857" s="48"/>
      <c r="S857" s="48"/>
      <c r="T857" s="48"/>
      <c r="U857" s="48"/>
      <c r="V857" s="48"/>
      <c r="W857" s="48"/>
      <c r="X857" s="48"/>
      <c r="Y857" s="48"/>
      <c r="Z857" s="48"/>
    </row>
    <row r="858" spans="1:26" ht="18" thickBot="1" x14ac:dyDescent="0.35">
      <c r="A858" s="48"/>
      <c r="B858" s="48"/>
      <c r="C858" s="48"/>
      <c r="D858" s="48"/>
      <c r="E858" s="48"/>
      <c r="F858" s="48"/>
      <c r="G858" s="51"/>
      <c r="H858" s="48"/>
      <c r="I858" s="48"/>
      <c r="J858" s="48"/>
      <c r="K858" s="48"/>
      <c r="L858" s="48"/>
      <c r="M858" s="48"/>
      <c r="N858" s="48"/>
      <c r="O858" s="48"/>
      <c r="P858" s="48"/>
      <c r="Q858" s="48"/>
      <c r="R858" s="48"/>
      <c r="S858" s="48"/>
      <c r="T858" s="48"/>
      <c r="U858" s="48"/>
      <c r="V858" s="48"/>
      <c r="W858" s="48"/>
      <c r="X858" s="48"/>
      <c r="Y858" s="48"/>
      <c r="Z858" s="48"/>
    </row>
    <row r="859" spans="1:26" ht="18" thickBot="1" x14ac:dyDescent="0.35">
      <c r="A859" s="48"/>
      <c r="B859" s="48"/>
      <c r="C859" s="48"/>
      <c r="D859" s="48"/>
      <c r="E859" s="48"/>
      <c r="F859" s="48"/>
      <c r="G859" s="51"/>
      <c r="H859" s="48"/>
      <c r="I859" s="48"/>
      <c r="J859" s="48"/>
      <c r="K859" s="48"/>
      <c r="L859" s="48"/>
      <c r="M859" s="48"/>
      <c r="N859" s="48"/>
      <c r="O859" s="48"/>
      <c r="P859" s="48"/>
      <c r="Q859" s="48"/>
      <c r="R859" s="48"/>
      <c r="S859" s="48"/>
      <c r="T859" s="48"/>
      <c r="U859" s="48"/>
      <c r="V859" s="48"/>
      <c r="W859" s="48"/>
      <c r="X859" s="48"/>
      <c r="Y859" s="48"/>
      <c r="Z859" s="48"/>
    </row>
    <row r="860" spans="1:26" ht="18" thickBot="1" x14ac:dyDescent="0.35">
      <c r="A860" s="48"/>
      <c r="B860" s="48"/>
      <c r="C860" s="48"/>
      <c r="D860" s="48"/>
      <c r="E860" s="48"/>
      <c r="F860" s="48"/>
      <c r="G860" s="51"/>
      <c r="H860" s="48"/>
      <c r="I860" s="48"/>
      <c r="J860" s="48"/>
      <c r="K860" s="48"/>
      <c r="L860" s="48"/>
      <c r="M860" s="48"/>
      <c r="N860" s="48"/>
      <c r="O860" s="48"/>
      <c r="P860" s="48"/>
      <c r="Q860" s="48"/>
      <c r="R860" s="48"/>
      <c r="S860" s="48"/>
      <c r="T860" s="48"/>
      <c r="U860" s="48"/>
      <c r="V860" s="48"/>
      <c r="W860" s="48"/>
      <c r="X860" s="48"/>
      <c r="Y860" s="48"/>
      <c r="Z860" s="48"/>
    </row>
    <row r="861" spans="1:26" ht="18" thickBot="1" x14ac:dyDescent="0.35">
      <c r="A861" s="48"/>
      <c r="B861" s="48"/>
      <c r="C861" s="48"/>
      <c r="D861" s="48"/>
      <c r="E861" s="48"/>
      <c r="F861" s="48"/>
      <c r="G861" s="51"/>
      <c r="H861" s="48"/>
      <c r="I861" s="48"/>
      <c r="J861" s="48"/>
      <c r="K861" s="48"/>
      <c r="L861" s="48"/>
      <c r="M861" s="48"/>
      <c r="N861" s="48"/>
      <c r="O861" s="48"/>
      <c r="P861" s="48"/>
      <c r="Q861" s="48"/>
      <c r="R861" s="48"/>
      <c r="S861" s="48"/>
      <c r="T861" s="48"/>
      <c r="U861" s="48"/>
      <c r="V861" s="48"/>
      <c r="W861" s="48"/>
      <c r="X861" s="48"/>
      <c r="Y861" s="48"/>
      <c r="Z861" s="48"/>
    </row>
    <row r="862" spans="1:26" ht="18" thickBot="1" x14ac:dyDescent="0.35">
      <c r="A862" s="48"/>
      <c r="B862" s="48"/>
      <c r="C862" s="48"/>
      <c r="D862" s="48"/>
      <c r="E862" s="48"/>
      <c r="F862" s="48"/>
      <c r="G862" s="51"/>
      <c r="H862" s="48"/>
      <c r="I862" s="48"/>
      <c r="J862" s="48"/>
      <c r="K862" s="48"/>
      <c r="L862" s="48"/>
      <c r="M862" s="48"/>
      <c r="N862" s="48"/>
      <c r="O862" s="48"/>
      <c r="P862" s="48"/>
      <c r="Q862" s="48"/>
      <c r="R862" s="48"/>
      <c r="S862" s="48"/>
      <c r="T862" s="48"/>
      <c r="U862" s="48"/>
      <c r="V862" s="48"/>
      <c r="W862" s="48"/>
      <c r="X862" s="48"/>
      <c r="Y862" s="48"/>
      <c r="Z862" s="48"/>
    </row>
    <row r="863" spans="1:26" ht="18" thickBot="1" x14ac:dyDescent="0.35">
      <c r="A863" s="48"/>
      <c r="B863" s="48"/>
      <c r="C863" s="48"/>
      <c r="D863" s="48"/>
      <c r="E863" s="48"/>
      <c r="F863" s="48"/>
      <c r="G863" s="51"/>
      <c r="H863" s="48"/>
      <c r="I863" s="48"/>
      <c r="J863" s="48"/>
      <c r="K863" s="48"/>
      <c r="L863" s="48"/>
      <c r="M863" s="48"/>
      <c r="N863" s="48"/>
      <c r="O863" s="48"/>
      <c r="P863" s="48"/>
      <c r="Q863" s="48"/>
      <c r="R863" s="48"/>
      <c r="S863" s="48"/>
      <c r="T863" s="48"/>
      <c r="U863" s="48"/>
      <c r="V863" s="48"/>
      <c r="W863" s="48"/>
      <c r="X863" s="48"/>
      <c r="Y863" s="48"/>
      <c r="Z863" s="48"/>
    </row>
    <row r="864" spans="1:26" ht="18" thickBot="1" x14ac:dyDescent="0.35">
      <c r="A864" s="48"/>
      <c r="B864" s="48"/>
      <c r="C864" s="48"/>
      <c r="D864" s="48"/>
      <c r="E864" s="48"/>
      <c r="F864" s="48"/>
      <c r="G864" s="51"/>
      <c r="H864" s="48"/>
      <c r="I864" s="48"/>
      <c r="J864" s="48"/>
      <c r="K864" s="48"/>
      <c r="L864" s="48"/>
      <c r="M864" s="48"/>
      <c r="N864" s="48"/>
      <c r="O864" s="48"/>
      <c r="P864" s="48"/>
      <c r="Q864" s="48"/>
      <c r="R864" s="48"/>
      <c r="S864" s="48"/>
      <c r="T864" s="48"/>
      <c r="U864" s="48"/>
      <c r="V864" s="48"/>
      <c r="W864" s="48"/>
      <c r="X864" s="48"/>
      <c r="Y864" s="48"/>
      <c r="Z864" s="48"/>
    </row>
    <row r="865" spans="1:26" ht="18" thickBot="1" x14ac:dyDescent="0.35">
      <c r="A865" s="48"/>
      <c r="B865" s="48"/>
      <c r="C865" s="48"/>
      <c r="D865" s="48"/>
      <c r="E865" s="48"/>
      <c r="F865" s="48"/>
      <c r="G865" s="51"/>
      <c r="H865" s="48"/>
      <c r="I865" s="48"/>
      <c r="J865" s="48"/>
      <c r="K865" s="48"/>
      <c r="L865" s="48"/>
      <c r="M865" s="48"/>
      <c r="N865" s="48"/>
      <c r="O865" s="48"/>
      <c r="P865" s="48"/>
      <c r="Q865" s="48"/>
      <c r="R865" s="48"/>
      <c r="S865" s="48"/>
      <c r="T865" s="48"/>
      <c r="U865" s="48"/>
      <c r="V865" s="48"/>
      <c r="W865" s="48"/>
      <c r="X865" s="48"/>
      <c r="Y865" s="48"/>
      <c r="Z865" s="48"/>
    </row>
    <row r="866" spans="1:26" ht="18" thickBot="1" x14ac:dyDescent="0.35">
      <c r="A866" s="48"/>
      <c r="B866" s="48"/>
      <c r="C866" s="48"/>
      <c r="D866" s="48"/>
      <c r="E866" s="48"/>
      <c r="F866" s="48"/>
      <c r="G866" s="51"/>
      <c r="H866" s="48"/>
      <c r="I866" s="48"/>
      <c r="J866" s="48"/>
      <c r="K866" s="48"/>
      <c r="L866" s="48"/>
      <c r="M866" s="48"/>
      <c r="N866" s="48"/>
      <c r="O866" s="48"/>
      <c r="P866" s="48"/>
      <c r="Q866" s="48"/>
      <c r="R866" s="48"/>
      <c r="S866" s="48"/>
      <c r="T866" s="48"/>
      <c r="U866" s="48"/>
      <c r="V866" s="48"/>
      <c r="W866" s="48"/>
      <c r="X866" s="48"/>
      <c r="Y866" s="48"/>
      <c r="Z866" s="48"/>
    </row>
    <row r="867" spans="1:26" ht="18" thickBot="1" x14ac:dyDescent="0.35">
      <c r="A867" s="48"/>
      <c r="B867" s="48"/>
      <c r="C867" s="48"/>
      <c r="D867" s="48"/>
      <c r="E867" s="48"/>
      <c r="F867" s="48"/>
      <c r="G867" s="51"/>
      <c r="H867" s="48"/>
      <c r="I867" s="48"/>
      <c r="J867" s="48"/>
      <c r="K867" s="48"/>
      <c r="L867" s="48"/>
      <c r="M867" s="48"/>
      <c r="N867" s="48"/>
      <c r="O867" s="48"/>
      <c r="P867" s="48"/>
      <c r="Q867" s="48"/>
      <c r="R867" s="48"/>
      <c r="S867" s="48"/>
      <c r="T867" s="48"/>
      <c r="U867" s="48"/>
      <c r="V867" s="48"/>
      <c r="W867" s="48"/>
      <c r="X867" s="48"/>
      <c r="Y867" s="48"/>
      <c r="Z867" s="48"/>
    </row>
    <row r="868" spans="1:26" ht="18" thickBot="1" x14ac:dyDescent="0.35">
      <c r="A868" s="48"/>
      <c r="B868" s="48"/>
      <c r="C868" s="48"/>
      <c r="D868" s="48"/>
      <c r="E868" s="48"/>
      <c r="F868" s="48"/>
      <c r="G868" s="51"/>
      <c r="H868" s="48"/>
      <c r="I868" s="48"/>
      <c r="J868" s="48"/>
      <c r="K868" s="48"/>
      <c r="L868" s="48"/>
      <c r="M868" s="48"/>
      <c r="N868" s="48"/>
      <c r="O868" s="48"/>
      <c r="P868" s="48"/>
      <c r="Q868" s="48"/>
      <c r="R868" s="48"/>
      <c r="S868" s="48"/>
      <c r="T868" s="48"/>
      <c r="U868" s="48"/>
      <c r="V868" s="48"/>
      <c r="W868" s="48"/>
      <c r="X868" s="48"/>
      <c r="Y868" s="48"/>
      <c r="Z868" s="48"/>
    </row>
    <row r="869" spans="1:26" ht="18" thickBot="1" x14ac:dyDescent="0.35">
      <c r="A869" s="48"/>
      <c r="B869" s="48"/>
      <c r="C869" s="48"/>
      <c r="D869" s="48"/>
      <c r="E869" s="48"/>
      <c r="F869" s="48"/>
      <c r="G869" s="51"/>
      <c r="H869" s="48"/>
      <c r="I869" s="48"/>
      <c r="J869" s="48"/>
      <c r="K869" s="48"/>
      <c r="L869" s="48"/>
      <c r="M869" s="48"/>
      <c r="N869" s="48"/>
      <c r="O869" s="48"/>
      <c r="P869" s="48"/>
      <c r="Q869" s="48"/>
      <c r="R869" s="48"/>
      <c r="S869" s="48"/>
      <c r="T869" s="48"/>
      <c r="U869" s="48"/>
      <c r="V869" s="48"/>
      <c r="W869" s="48"/>
      <c r="X869" s="48"/>
      <c r="Y869" s="48"/>
      <c r="Z869" s="48"/>
    </row>
    <row r="870" spans="1:26" ht="18" thickBot="1" x14ac:dyDescent="0.35">
      <c r="A870" s="48"/>
      <c r="B870" s="48"/>
      <c r="C870" s="48"/>
      <c r="D870" s="48"/>
      <c r="E870" s="48"/>
      <c r="F870" s="48"/>
      <c r="G870" s="51"/>
      <c r="H870" s="48"/>
      <c r="I870" s="48"/>
      <c r="J870" s="48"/>
      <c r="K870" s="48"/>
      <c r="L870" s="48"/>
      <c r="M870" s="48"/>
      <c r="N870" s="48"/>
      <c r="O870" s="48"/>
      <c r="P870" s="48"/>
      <c r="Q870" s="48"/>
      <c r="R870" s="48"/>
      <c r="S870" s="48"/>
      <c r="T870" s="48"/>
      <c r="U870" s="48"/>
      <c r="V870" s="48"/>
      <c r="W870" s="48"/>
      <c r="X870" s="48"/>
      <c r="Y870" s="48"/>
      <c r="Z870" s="48"/>
    </row>
    <row r="871" spans="1:26" ht="18" thickBot="1" x14ac:dyDescent="0.35">
      <c r="A871" s="48"/>
      <c r="B871" s="48"/>
      <c r="C871" s="48"/>
      <c r="D871" s="48"/>
      <c r="E871" s="48"/>
      <c r="F871" s="48"/>
      <c r="G871" s="51"/>
      <c r="H871" s="48"/>
      <c r="I871" s="48"/>
      <c r="J871" s="48"/>
      <c r="K871" s="48"/>
      <c r="L871" s="48"/>
      <c r="M871" s="48"/>
      <c r="N871" s="48"/>
      <c r="O871" s="48"/>
      <c r="P871" s="48"/>
      <c r="Q871" s="48"/>
      <c r="R871" s="48"/>
      <c r="S871" s="48"/>
      <c r="T871" s="48"/>
      <c r="U871" s="48"/>
      <c r="V871" s="48"/>
      <c r="W871" s="48"/>
      <c r="X871" s="48"/>
      <c r="Y871" s="48"/>
      <c r="Z871" s="48"/>
    </row>
    <row r="872" spans="1:26" ht="18" thickBot="1" x14ac:dyDescent="0.35">
      <c r="A872" s="48"/>
      <c r="B872" s="48"/>
      <c r="C872" s="48"/>
      <c r="D872" s="48"/>
      <c r="E872" s="48"/>
      <c r="F872" s="48"/>
      <c r="G872" s="51"/>
      <c r="H872" s="48"/>
      <c r="I872" s="48"/>
      <c r="J872" s="48"/>
      <c r="K872" s="48"/>
      <c r="L872" s="48"/>
      <c r="M872" s="48"/>
      <c r="N872" s="48"/>
      <c r="O872" s="48"/>
      <c r="P872" s="48"/>
      <c r="Q872" s="48"/>
      <c r="R872" s="48"/>
      <c r="S872" s="48"/>
      <c r="T872" s="48"/>
      <c r="U872" s="48"/>
      <c r="V872" s="48"/>
      <c r="W872" s="48"/>
      <c r="X872" s="48"/>
      <c r="Y872" s="48"/>
      <c r="Z872" s="48"/>
    </row>
    <row r="873" spans="1:26" ht="18" thickBot="1" x14ac:dyDescent="0.35">
      <c r="A873" s="48"/>
      <c r="B873" s="48"/>
      <c r="C873" s="48"/>
      <c r="D873" s="48"/>
      <c r="E873" s="48"/>
      <c r="F873" s="48"/>
      <c r="G873" s="51"/>
      <c r="H873" s="48"/>
      <c r="I873" s="48"/>
      <c r="J873" s="48"/>
      <c r="K873" s="48"/>
      <c r="L873" s="48"/>
      <c r="M873" s="48"/>
      <c r="N873" s="48"/>
      <c r="O873" s="48"/>
      <c r="P873" s="48"/>
      <c r="Q873" s="48"/>
      <c r="R873" s="48"/>
      <c r="S873" s="48"/>
      <c r="T873" s="48"/>
      <c r="U873" s="48"/>
      <c r="V873" s="48"/>
      <c r="W873" s="48"/>
      <c r="X873" s="48"/>
      <c r="Y873" s="48"/>
      <c r="Z873" s="48"/>
    </row>
    <row r="874" spans="1:26" ht="18" thickBot="1" x14ac:dyDescent="0.35">
      <c r="A874" s="48"/>
      <c r="B874" s="48"/>
      <c r="C874" s="48"/>
      <c r="D874" s="48"/>
      <c r="E874" s="48"/>
      <c r="F874" s="48"/>
      <c r="G874" s="51"/>
      <c r="H874" s="48"/>
      <c r="I874" s="48"/>
      <c r="J874" s="48"/>
      <c r="K874" s="48"/>
      <c r="L874" s="48"/>
      <c r="M874" s="48"/>
      <c r="N874" s="48"/>
      <c r="O874" s="48"/>
      <c r="P874" s="48"/>
      <c r="Q874" s="48"/>
      <c r="R874" s="48"/>
      <c r="S874" s="48"/>
      <c r="T874" s="48"/>
      <c r="U874" s="48"/>
      <c r="V874" s="48"/>
      <c r="W874" s="48"/>
      <c r="X874" s="48"/>
      <c r="Y874" s="48"/>
      <c r="Z874" s="48"/>
    </row>
    <row r="875" spans="1:26" ht="18" thickBot="1" x14ac:dyDescent="0.35">
      <c r="A875" s="48"/>
      <c r="B875" s="48"/>
      <c r="C875" s="48"/>
      <c r="D875" s="48"/>
      <c r="E875" s="48"/>
      <c r="F875" s="48"/>
      <c r="G875" s="51"/>
      <c r="H875" s="48"/>
      <c r="I875" s="48"/>
      <c r="J875" s="48"/>
      <c r="K875" s="48"/>
      <c r="L875" s="48"/>
      <c r="M875" s="48"/>
      <c r="N875" s="48"/>
      <c r="O875" s="48"/>
      <c r="P875" s="48"/>
      <c r="Q875" s="48"/>
      <c r="R875" s="48"/>
      <c r="S875" s="48"/>
      <c r="T875" s="48"/>
      <c r="U875" s="48"/>
      <c r="V875" s="48"/>
      <c r="W875" s="48"/>
      <c r="X875" s="48"/>
      <c r="Y875" s="48"/>
      <c r="Z875" s="48"/>
    </row>
    <row r="876" spans="1:26" ht="18" thickBot="1" x14ac:dyDescent="0.35">
      <c r="A876" s="48"/>
      <c r="B876" s="48"/>
      <c r="C876" s="48"/>
      <c r="D876" s="48"/>
      <c r="E876" s="48"/>
      <c r="F876" s="48"/>
      <c r="G876" s="51"/>
      <c r="H876" s="48"/>
      <c r="I876" s="48"/>
      <c r="J876" s="48"/>
      <c r="K876" s="48"/>
      <c r="L876" s="48"/>
      <c r="M876" s="48"/>
      <c r="N876" s="48"/>
      <c r="O876" s="48"/>
      <c r="P876" s="48"/>
      <c r="Q876" s="48"/>
      <c r="R876" s="48"/>
      <c r="S876" s="48"/>
      <c r="T876" s="48"/>
      <c r="U876" s="48"/>
      <c r="V876" s="48"/>
      <c r="W876" s="48"/>
      <c r="X876" s="48"/>
      <c r="Y876" s="48"/>
      <c r="Z876" s="48"/>
    </row>
    <row r="877" spans="1:26" ht="18" thickBot="1" x14ac:dyDescent="0.35">
      <c r="A877" s="48"/>
      <c r="B877" s="48"/>
      <c r="C877" s="48"/>
      <c r="D877" s="48"/>
      <c r="E877" s="48"/>
      <c r="F877" s="48"/>
      <c r="G877" s="51"/>
      <c r="H877" s="48"/>
      <c r="I877" s="48"/>
      <c r="J877" s="48"/>
      <c r="K877" s="48"/>
      <c r="L877" s="48"/>
      <c r="M877" s="48"/>
      <c r="N877" s="48"/>
      <c r="O877" s="48"/>
      <c r="P877" s="48"/>
      <c r="Q877" s="48"/>
      <c r="R877" s="48"/>
      <c r="S877" s="48"/>
      <c r="T877" s="48"/>
      <c r="U877" s="48"/>
      <c r="V877" s="48"/>
      <c r="W877" s="48"/>
      <c r="X877" s="48"/>
      <c r="Y877" s="48"/>
      <c r="Z877" s="48"/>
    </row>
    <row r="878" spans="1:26" ht="18" thickBot="1" x14ac:dyDescent="0.35">
      <c r="A878" s="48"/>
      <c r="B878" s="48"/>
      <c r="C878" s="48"/>
      <c r="D878" s="48"/>
      <c r="E878" s="48"/>
      <c r="F878" s="48"/>
      <c r="G878" s="51"/>
      <c r="H878" s="48"/>
      <c r="I878" s="48"/>
      <c r="J878" s="48"/>
      <c r="K878" s="48"/>
      <c r="L878" s="48"/>
      <c r="M878" s="48"/>
      <c r="N878" s="48"/>
      <c r="O878" s="48"/>
      <c r="P878" s="48"/>
      <c r="Q878" s="48"/>
      <c r="R878" s="48"/>
      <c r="S878" s="48"/>
      <c r="T878" s="48"/>
      <c r="U878" s="48"/>
      <c r="V878" s="48"/>
      <c r="W878" s="48"/>
      <c r="X878" s="48"/>
      <c r="Y878" s="48"/>
      <c r="Z878" s="48"/>
    </row>
    <row r="879" spans="1:26" ht="18" thickBot="1" x14ac:dyDescent="0.35">
      <c r="A879" s="48"/>
      <c r="B879" s="48"/>
      <c r="C879" s="48"/>
      <c r="D879" s="48"/>
      <c r="E879" s="48"/>
      <c r="F879" s="48"/>
      <c r="G879" s="51"/>
      <c r="H879" s="48"/>
      <c r="I879" s="48"/>
      <c r="J879" s="48"/>
      <c r="K879" s="48"/>
      <c r="L879" s="48"/>
      <c r="M879" s="48"/>
      <c r="N879" s="48"/>
      <c r="O879" s="48"/>
      <c r="P879" s="48"/>
      <c r="Q879" s="48"/>
      <c r="R879" s="48"/>
      <c r="S879" s="48"/>
      <c r="T879" s="48"/>
      <c r="U879" s="48"/>
      <c r="V879" s="48"/>
      <c r="W879" s="48"/>
      <c r="X879" s="48"/>
      <c r="Y879" s="48"/>
      <c r="Z879" s="48"/>
    </row>
    <row r="880" spans="1:26" ht="18" thickBot="1" x14ac:dyDescent="0.35">
      <c r="A880" s="48"/>
      <c r="B880" s="48"/>
      <c r="C880" s="48"/>
      <c r="D880" s="48"/>
      <c r="E880" s="48"/>
      <c r="F880" s="48"/>
      <c r="G880" s="51"/>
      <c r="H880" s="48"/>
      <c r="I880" s="48"/>
      <c r="J880" s="48"/>
      <c r="K880" s="48"/>
      <c r="L880" s="48"/>
      <c r="M880" s="48"/>
      <c r="N880" s="48"/>
      <c r="O880" s="48"/>
      <c r="P880" s="48"/>
      <c r="Q880" s="48"/>
      <c r="R880" s="48"/>
      <c r="S880" s="48"/>
      <c r="T880" s="48"/>
      <c r="U880" s="48"/>
      <c r="V880" s="48"/>
      <c r="W880" s="48"/>
      <c r="X880" s="48"/>
      <c r="Y880" s="48"/>
      <c r="Z880" s="48"/>
    </row>
    <row r="881" spans="1:26" ht="18" thickBot="1" x14ac:dyDescent="0.35">
      <c r="A881" s="48"/>
      <c r="B881" s="48"/>
      <c r="C881" s="48"/>
      <c r="D881" s="48"/>
      <c r="E881" s="48"/>
      <c r="F881" s="48"/>
      <c r="G881" s="51"/>
      <c r="H881" s="48"/>
      <c r="I881" s="48"/>
      <c r="J881" s="48"/>
      <c r="K881" s="48"/>
      <c r="L881" s="48"/>
      <c r="M881" s="48"/>
      <c r="N881" s="48"/>
      <c r="O881" s="48"/>
      <c r="P881" s="48"/>
      <c r="Q881" s="48"/>
      <c r="R881" s="48"/>
      <c r="S881" s="48"/>
      <c r="T881" s="48"/>
      <c r="U881" s="48"/>
      <c r="V881" s="48"/>
      <c r="W881" s="48"/>
      <c r="X881" s="48"/>
      <c r="Y881" s="48"/>
      <c r="Z881" s="48"/>
    </row>
    <row r="882" spans="1:26" ht="18" thickBot="1" x14ac:dyDescent="0.35">
      <c r="A882" s="48"/>
      <c r="B882" s="48"/>
      <c r="C882" s="48"/>
      <c r="D882" s="48"/>
      <c r="E882" s="48"/>
      <c r="F882" s="48"/>
      <c r="G882" s="51"/>
      <c r="H882" s="48"/>
      <c r="I882" s="48"/>
      <c r="J882" s="48"/>
      <c r="K882" s="48"/>
      <c r="L882" s="48"/>
      <c r="M882" s="48"/>
      <c r="N882" s="48"/>
      <c r="O882" s="48"/>
      <c r="P882" s="48"/>
      <c r="Q882" s="48"/>
      <c r="R882" s="48"/>
      <c r="S882" s="48"/>
      <c r="T882" s="48"/>
      <c r="U882" s="48"/>
      <c r="V882" s="48"/>
      <c r="W882" s="48"/>
      <c r="X882" s="48"/>
      <c r="Y882" s="48"/>
      <c r="Z882" s="48"/>
    </row>
    <row r="883" spans="1:26" ht="18" thickBot="1" x14ac:dyDescent="0.35">
      <c r="A883" s="48"/>
      <c r="B883" s="48"/>
      <c r="C883" s="48"/>
      <c r="D883" s="48"/>
      <c r="E883" s="48"/>
      <c r="F883" s="48"/>
      <c r="G883" s="51"/>
      <c r="H883" s="48"/>
      <c r="I883" s="48"/>
      <c r="J883" s="48"/>
      <c r="K883" s="48"/>
      <c r="L883" s="48"/>
      <c r="M883" s="48"/>
      <c r="N883" s="48"/>
      <c r="O883" s="48"/>
      <c r="P883" s="48"/>
      <c r="Q883" s="48"/>
      <c r="R883" s="48"/>
      <c r="S883" s="48"/>
      <c r="T883" s="48"/>
      <c r="U883" s="48"/>
      <c r="V883" s="48"/>
      <c r="W883" s="48"/>
      <c r="X883" s="48"/>
      <c r="Y883" s="48"/>
      <c r="Z883" s="48"/>
    </row>
    <row r="884" spans="1:26" ht="18" thickBot="1" x14ac:dyDescent="0.35">
      <c r="A884" s="48"/>
      <c r="B884" s="48"/>
      <c r="C884" s="48"/>
      <c r="D884" s="48"/>
      <c r="E884" s="48"/>
      <c r="F884" s="48"/>
      <c r="G884" s="51"/>
      <c r="H884" s="48"/>
      <c r="I884" s="48"/>
      <c r="J884" s="48"/>
      <c r="K884" s="48"/>
      <c r="L884" s="48"/>
      <c r="M884" s="48"/>
      <c r="N884" s="48"/>
      <c r="O884" s="48"/>
      <c r="P884" s="48"/>
      <c r="Q884" s="48"/>
      <c r="R884" s="48"/>
      <c r="S884" s="48"/>
      <c r="T884" s="48"/>
      <c r="U884" s="48"/>
      <c r="V884" s="48"/>
      <c r="W884" s="48"/>
      <c r="X884" s="48"/>
      <c r="Y884" s="48"/>
      <c r="Z884" s="48"/>
    </row>
    <row r="885" spans="1:26" ht="18" thickBot="1" x14ac:dyDescent="0.35">
      <c r="A885" s="48"/>
      <c r="B885" s="48"/>
      <c r="C885" s="48"/>
      <c r="D885" s="48"/>
      <c r="E885" s="48"/>
      <c r="F885" s="48"/>
      <c r="G885" s="51"/>
      <c r="H885" s="48"/>
      <c r="I885" s="48"/>
      <c r="J885" s="48"/>
      <c r="K885" s="48"/>
      <c r="L885" s="48"/>
      <c r="M885" s="48"/>
      <c r="N885" s="48"/>
      <c r="O885" s="48"/>
      <c r="P885" s="48"/>
      <c r="Q885" s="48"/>
      <c r="R885" s="48"/>
      <c r="S885" s="48"/>
      <c r="T885" s="48"/>
      <c r="U885" s="48"/>
      <c r="V885" s="48"/>
      <c r="W885" s="48"/>
      <c r="X885" s="48"/>
      <c r="Y885" s="48"/>
      <c r="Z885" s="48"/>
    </row>
    <row r="886" spans="1:26" ht="18" thickBot="1" x14ac:dyDescent="0.35">
      <c r="A886" s="48"/>
      <c r="B886" s="48"/>
      <c r="C886" s="48"/>
      <c r="D886" s="48"/>
      <c r="E886" s="48"/>
      <c r="F886" s="48"/>
      <c r="G886" s="51"/>
      <c r="H886" s="48"/>
      <c r="I886" s="48"/>
      <c r="J886" s="48"/>
      <c r="K886" s="48"/>
      <c r="L886" s="48"/>
      <c r="M886" s="48"/>
      <c r="N886" s="48"/>
      <c r="O886" s="48"/>
      <c r="P886" s="48"/>
      <c r="Q886" s="48"/>
      <c r="R886" s="48"/>
      <c r="S886" s="48"/>
      <c r="T886" s="48"/>
      <c r="U886" s="48"/>
      <c r="V886" s="48"/>
      <c r="W886" s="48"/>
      <c r="X886" s="48"/>
      <c r="Y886" s="48"/>
      <c r="Z886" s="48"/>
    </row>
    <row r="887" spans="1:26" ht="18" thickBot="1" x14ac:dyDescent="0.35">
      <c r="A887" s="48"/>
      <c r="B887" s="48"/>
      <c r="C887" s="48"/>
      <c r="D887" s="48"/>
      <c r="E887" s="48"/>
      <c r="F887" s="48"/>
      <c r="G887" s="51"/>
      <c r="H887" s="48"/>
      <c r="I887" s="48"/>
      <c r="J887" s="48"/>
      <c r="K887" s="48"/>
      <c r="L887" s="48"/>
      <c r="M887" s="48"/>
      <c r="N887" s="48"/>
      <c r="O887" s="48"/>
      <c r="P887" s="48"/>
      <c r="Q887" s="48"/>
      <c r="R887" s="48"/>
      <c r="S887" s="48"/>
      <c r="T887" s="48"/>
      <c r="U887" s="48"/>
      <c r="V887" s="48"/>
      <c r="W887" s="48"/>
      <c r="X887" s="48"/>
      <c r="Y887" s="48"/>
      <c r="Z887" s="48"/>
    </row>
    <row r="888" spans="1:26" ht="18" thickBot="1" x14ac:dyDescent="0.35">
      <c r="A888" s="48"/>
      <c r="B888" s="48"/>
      <c r="C888" s="48"/>
      <c r="D888" s="48"/>
      <c r="E888" s="48"/>
      <c r="F888" s="48"/>
      <c r="G888" s="51"/>
      <c r="H888" s="48"/>
      <c r="I888" s="48"/>
      <c r="J888" s="48"/>
      <c r="K888" s="48"/>
      <c r="L888" s="48"/>
      <c r="M888" s="48"/>
      <c r="N888" s="48"/>
      <c r="O888" s="48"/>
      <c r="P888" s="48"/>
      <c r="Q888" s="48"/>
      <c r="R888" s="48"/>
      <c r="S888" s="48"/>
      <c r="T888" s="48"/>
      <c r="U888" s="48"/>
      <c r="V888" s="48"/>
      <c r="W888" s="48"/>
      <c r="X888" s="48"/>
      <c r="Y888" s="48"/>
      <c r="Z888" s="48"/>
    </row>
    <row r="889" spans="1:26" ht="18" thickBot="1" x14ac:dyDescent="0.35">
      <c r="A889" s="48"/>
      <c r="B889" s="48"/>
      <c r="C889" s="48"/>
      <c r="D889" s="48"/>
      <c r="E889" s="48"/>
      <c r="F889" s="48"/>
      <c r="G889" s="51"/>
      <c r="H889" s="48"/>
      <c r="I889" s="48"/>
      <c r="J889" s="48"/>
      <c r="K889" s="48"/>
      <c r="L889" s="48"/>
      <c r="M889" s="48"/>
      <c r="N889" s="48"/>
      <c r="O889" s="48"/>
      <c r="P889" s="48"/>
      <c r="Q889" s="48"/>
      <c r="R889" s="48"/>
      <c r="S889" s="48"/>
      <c r="T889" s="48"/>
      <c r="U889" s="48"/>
      <c r="V889" s="48"/>
      <c r="W889" s="48"/>
      <c r="X889" s="48"/>
      <c r="Y889" s="48"/>
      <c r="Z889" s="48"/>
    </row>
    <row r="890" spans="1:26" ht="18" thickBot="1" x14ac:dyDescent="0.35">
      <c r="A890" s="48"/>
      <c r="B890" s="48"/>
      <c r="C890" s="48"/>
      <c r="D890" s="48"/>
      <c r="E890" s="48"/>
      <c r="F890" s="48"/>
      <c r="G890" s="51"/>
      <c r="H890" s="48"/>
      <c r="I890" s="48"/>
      <c r="J890" s="48"/>
      <c r="K890" s="48"/>
      <c r="L890" s="48"/>
      <c r="M890" s="48"/>
      <c r="N890" s="48"/>
      <c r="O890" s="48"/>
      <c r="P890" s="48"/>
      <c r="Q890" s="48"/>
      <c r="R890" s="48"/>
      <c r="S890" s="48"/>
      <c r="T890" s="48"/>
      <c r="U890" s="48"/>
      <c r="V890" s="48"/>
      <c r="W890" s="48"/>
      <c r="X890" s="48"/>
      <c r="Y890" s="48"/>
      <c r="Z890" s="48"/>
    </row>
    <row r="891" spans="1:26" ht="18" thickBot="1" x14ac:dyDescent="0.35">
      <c r="A891" s="48"/>
      <c r="B891" s="48"/>
      <c r="C891" s="48"/>
      <c r="D891" s="48"/>
      <c r="E891" s="48"/>
      <c r="F891" s="48"/>
      <c r="G891" s="51"/>
      <c r="H891" s="48"/>
      <c r="I891" s="48"/>
      <c r="J891" s="48"/>
      <c r="K891" s="48"/>
      <c r="L891" s="48"/>
      <c r="M891" s="48"/>
      <c r="N891" s="48"/>
      <c r="O891" s="48"/>
      <c r="P891" s="48"/>
      <c r="Q891" s="48"/>
      <c r="R891" s="48"/>
      <c r="S891" s="48"/>
      <c r="T891" s="48"/>
      <c r="U891" s="48"/>
      <c r="V891" s="48"/>
      <c r="W891" s="48"/>
      <c r="X891" s="48"/>
      <c r="Y891" s="48"/>
      <c r="Z891" s="48"/>
    </row>
    <row r="892" spans="1:26" ht="18" thickBot="1" x14ac:dyDescent="0.35">
      <c r="A892" s="48"/>
      <c r="B892" s="48"/>
      <c r="C892" s="48"/>
      <c r="D892" s="48"/>
      <c r="E892" s="48"/>
      <c r="F892" s="48"/>
      <c r="G892" s="51"/>
      <c r="H892" s="48"/>
      <c r="I892" s="48"/>
      <c r="J892" s="48"/>
      <c r="K892" s="48"/>
      <c r="L892" s="48"/>
      <c r="M892" s="48"/>
      <c r="N892" s="48"/>
      <c r="O892" s="48"/>
      <c r="P892" s="48"/>
      <c r="Q892" s="48"/>
      <c r="R892" s="48"/>
      <c r="S892" s="48"/>
      <c r="T892" s="48"/>
      <c r="U892" s="48"/>
      <c r="V892" s="48"/>
      <c r="W892" s="48"/>
      <c r="X892" s="48"/>
      <c r="Y892" s="48"/>
      <c r="Z892" s="48"/>
    </row>
    <row r="893" spans="1:26" ht="18" thickBot="1" x14ac:dyDescent="0.35">
      <c r="A893" s="48"/>
      <c r="B893" s="48"/>
      <c r="C893" s="48"/>
      <c r="D893" s="48"/>
      <c r="E893" s="48"/>
      <c r="F893" s="48"/>
      <c r="G893" s="51"/>
      <c r="H893" s="48"/>
      <c r="I893" s="48"/>
      <c r="J893" s="48"/>
      <c r="K893" s="48"/>
      <c r="L893" s="48"/>
      <c r="M893" s="48"/>
      <c r="N893" s="48"/>
      <c r="O893" s="48"/>
      <c r="P893" s="48"/>
      <c r="Q893" s="48"/>
      <c r="R893" s="48"/>
      <c r="S893" s="48"/>
      <c r="T893" s="48"/>
      <c r="U893" s="48"/>
      <c r="V893" s="48"/>
      <c r="W893" s="48"/>
      <c r="X893" s="48"/>
      <c r="Y893" s="48"/>
      <c r="Z893" s="48"/>
    </row>
    <row r="894" spans="1:26" ht="18" thickBot="1" x14ac:dyDescent="0.35">
      <c r="A894" s="48"/>
      <c r="B894" s="48"/>
      <c r="C894" s="48"/>
      <c r="D894" s="48"/>
      <c r="E894" s="48"/>
      <c r="F894" s="48"/>
      <c r="G894" s="51"/>
      <c r="H894" s="48"/>
      <c r="I894" s="48"/>
      <c r="J894" s="48"/>
      <c r="K894" s="48"/>
      <c r="L894" s="48"/>
      <c r="M894" s="48"/>
      <c r="N894" s="48"/>
      <c r="O894" s="48"/>
      <c r="P894" s="48"/>
      <c r="Q894" s="48"/>
      <c r="R894" s="48"/>
      <c r="S894" s="48"/>
      <c r="T894" s="48"/>
      <c r="U894" s="48"/>
      <c r="V894" s="48"/>
      <c r="W894" s="48"/>
      <c r="X894" s="48"/>
      <c r="Y894" s="48"/>
      <c r="Z894" s="48"/>
    </row>
    <row r="895" spans="1:26" ht="18" thickBot="1" x14ac:dyDescent="0.35">
      <c r="A895" s="48"/>
      <c r="B895" s="48"/>
      <c r="C895" s="48"/>
      <c r="D895" s="48"/>
      <c r="E895" s="48"/>
      <c r="F895" s="48"/>
      <c r="G895" s="51"/>
      <c r="H895" s="48"/>
      <c r="I895" s="48"/>
      <c r="J895" s="48"/>
      <c r="K895" s="48"/>
      <c r="L895" s="48"/>
      <c r="M895" s="48"/>
      <c r="N895" s="48"/>
      <c r="O895" s="48"/>
      <c r="P895" s="48"/>
      <c r="Q895" s="48"/>
      <c r="R895" s="48"/>
      <c r="S895" s="48"/>
      <c r="T895" s="48"/>
      <c r="U895" s="48"/>
      <c r="V895" s="48"/>
      <c r="W895" s="48"/>
      <c r="X895" s="48"/>
      <c r="Y895" s="48"/>
      <c r="Z895" s="48"/>
    </row>
    <row r="896" spans="1:26" ht="18" thickBot="1" x14ac:dyDescent="0.35">
      <c r="A896" s="48"/>
      <c r="B896" s="48"/>
      <c r="C896" s="48"/>
      <c r="D896" s="48"/>
      <c r="E896" s="48"/>
      <c r="F896" s="48"/>
      <c r="G896" s="51"/>
      <c r="H896" s="48"/>
      <c r="I896" s="48"/>
      <c r="J896" s="48"/>
      <c r="K896" s="48"/>
      <c r="L896" s="48"/>
      <c r="M896" s="48"/>
      <c r="N896" s="48"/>
      <c r="O896" s="48"/>
      <c r="P896" s="48"/>
      <c r="Q896" s="48"/>
      <c r="R896" s="48"/>
      <c r="S896" s="48"/>
      <c r="T896" s="48"/>
      <c r="U896" s="48"/>
      <c r="V896" s="48"/>
      <c r="W896" s="48"/>
      <c r="X896" s="48"/>
      <c r="Y896" s="48"/>
      <c r="Z896" s="48"/>
    </row>
    <row r="897" spans="1:26" ht="18" thickBot="1" x14ac:dyDescent="0.35">
      <c r="A897" s="48"/>
      <c r="B897" s="48"/>
      <c r="C897" s="48"/>
      <c r="D897" s="48"/>
      <c r="E897" s="48"/>
      <c r="F897" s="48"/>
      <c r="G897" s="51"/>
      <c r="H897" s="48"/>
      <c r="I897" s="48"/>
      <c r="J897" s="48"/>
      <c r="K897" s="48"/>
      <c r="L897" s="48"/>
      <c r="M897" s="48"/>
      <c r="N897" s="48"/>
      <c r="O897" s="48"/>
      <c r="P897" s="48"/>
      <c r="Q897" s="48"/>
      <c r="R897" s="48"/>
      <c r="S897" s="48"/>
      <c r="T897" s="48"/>
      <c r="U897" s="48"/>
      <c r="V897" s="48"/>
      <c r="W897" s="48"/>
      <c r="X897" s="48"/>
      <c r="Y897" s="48"/>
      <c r="Z897" s="48"/>
    </row>
    <row r="898" spans="1:26" ht="18" thickBot="1" x14ac:dyDescent="0.35">
      <c r="A898" s="48"/>
      <c r="B898" s="48"/>
      <c r="C898" s="48"/>
      <c r="D898" s="48"/>
      <c r="E898" s="48"/>
      <c r="F898" s="48"/>
      <c r="G898" s="51"/>
      <c r="H898" s="48"/>
      <c r="I898" s="48"/>
      <c r="J898" s="48"/>
      <c r="K898" s="48"/>
      <c r="L898" s="48"/>
      <c r="M898" s="48"/>
      <c r="N898" s="48"/>
      <c r="O898" s="48"/>
      <c r="P898" s="48"/>
      <c r="Q898" s="48"/>
      <c r="R898" s="48"/>
      <c r="S898" s="48"/>
      <c r="T898" s="48"/>
      <c r="U898" s="48"/>
      <c r="V898" s="48"/>
      <c r="W898" s="48"/>
      <c r="X898" s="48"/>
      <c r="Y898" s="48"/>
      <c r="Z898" s="48"/>
    </row>
    <row r="899" spans="1:26" ht="18" thickBot="1" x14ac:dyDescent="0.35">
      <c r="A899" s="48"/>
      <c r="B899" s="48"/>
      <c r="C899" s="48"/>
      <c r="D899" s="48"/>
      <c r="E899" s="48"/>
      <c r="F899" s="48"/>
      <c r="G899" s="51"/>
      <c r="H899" s="48"/>
      <c r="I899" s="48"/>
      <c r="J899" s="48"/>
      <c r="K899" s="48"/>
      <c r="L899" s="48"/>
      <c r="M899" s="48"/>
      <c r="N899" s="48"/>
      <c r="O899" s="48"/>
      <c r="P899" s="48"/>
      <c r="Q899" s="48"/>
      <c r="R899" s="48"/>
      <c r="S899" s="48"/>
      <c r="T899" s="48"/>
      <c r="U899" s="48"/>
      <c r="V899" s="48"/>
      <c r="W899" s="48"/>
      <c r="X899" s="48"/>
      <c r="Y899" s="48"/>
      <c r="Z899" s="48"/>
    </row>
    <row r="900" spans="1:26" ht="18" thickBot="1" x14ac:dyDescent="0.35">
      <c r="A900" s="48"/>
      <c r="B900" s="48"/>
      <c r="C900" s="48"/>
      <c r="D900" s="48"/>
      <c r="E900" s="48"/>
      <c r="F900" s="48"/>
      <c r="G900" s="51"/>
      <c r="H900" s="48"/>
      <c r="I900" s="48"/>
      <c r="J900" s="48"/>
      <c r="K900" s="48"/>
      <c r="L900" s="48"/>
      <c r="M900" s="48"/>
      <c r="N900" s="48"/>
      <c r="O900" s="48"/>
      <c r="P900" s="48"/>
      <c r="Q900" s="48"/>
      <c r="R900" s="48"/>
      <c r="S900" s="48"/>
      <c r="T900" s="48"/>
      <c r="U900" s="48"/>
      <c r="V900" s="48"/>
      <c r="W900" s="48"/>
      <c r="X900" s="48"/>
      <c r="Y900" s="48"/>
      <c r="Z900" s="48"/>
    </row>
    <row r="901" spans="1:26" ht="18" thickBot="1" x14ac:dyDescent="0.35">
      <c r="A901" s="48"/>
      <c r="B901" s="48"/>
      <c r="C901" s="48"/>
      <c r="D901" s="48"/>
      <c r="E901" s="48"/>
      <c r="F901" s="48"/>
      <c r="G901" s="51"/>
      <c r="H901" s="48"/>
      <c r="I901" s="48"/>
      <c r="J901" s="48"/>
      <c r="K901" s="48"/>
      <c r="L901" s="48"/>
      <c r="M901" s="48"/>
      <c r="N901" s="48"/>
      <c r="O901" s="48"/>
      <c r="P901" s="48"/>
      <c r="Q901" s="48"/>
      <c r="R901" s="48"/>
      <c r="S901" s="48"/>
      <c r="T901" s="48"/>
      <c r="U901" s="48"/>
      <c r="V901" s="48"/>
      <c r="W901" s="48"/>
      <c r="X901" s="48"/>
      <c r="Y901" s="48"/>
      <c r="Z901" s="48"/>
    </row>
    <row r="902" spans="1:26" ht="18" thickBot="1" x14ac:dyDescent="0.35">
      <c r="A902" s="48"/>
      <c r="B902" s="48"/>
      <c r="C902" s="48"/>
      <c r="D902" s="48"/>
      <c r="E902" s="48"/>
      <c r="F902" s="48"/>
      <c r="G902" s="51"/>
      <c r="H902" s="48"/>
      <c r="I902" s="48"/>
      <c r="J902" s="48"/>
      <c r="K902" s="48"/>
      <c r="L902" s="48"/>
      <c r="M902" s="48"/>
      <c r="N902" s="48"/>
      <c r="O902" s="48"/>
      <c r="P902" s="48"/>
      <c r="Q902" s="48"/>
      <c r="R902" s="48"/>
      <c r="S902" s="48"/>
      <c r="T902" s="48"/>
      <c r="U902" s="48"/>
      <c r="V902" s="48"/>
      <c r="W902" s="48"/>
      <c r="X902" s="48"/>
      <c r="Y902" s="48"/>
      <c r="Z902" s="48"/>
    </row>
    <row r="903" spans="1:26" ht="18" thickBot="1" x14ac:dyDescent="0.35">
      <c r="A903" s="48"/>
      <c r="B903" s="48"/>
      <c r="C903" s="48"/>
      <c r="D903" s="48"/>
      <c r="E903" s="48"/>
      <c r="F903" s="48"/>
      <c r="G903" s="51"/>
      <c r="H903" s="48"/>
      <c r="I903" s="48"/>
      <c r="J903" s="48"/>
      <c r="K903" s="48"/>
      <c r="L903" s="48"/>
      <c r="M903" s="48"/>
      <c r="N903" s="48"/>
      <c r="O903" s="48"/>
      <c r="P903" s="48"/>
      <c r="Q903" s="48"/>
      <c r="R903" s="48"/>
      <c r="S903" s="48"/>
      <c r="T903" s="48"/>
      <c r="U903" s="48"/>
      <c r="V903" s="48"/>
      <c r="W903" s="48"/>
      <c r="X903" s="48"/>
      <c r="Y903" s="48"/>
      <c r="Z903" s="48"/>
    </row>
    <row r="904" spans="1:26" ht="18" thickBot="1" x14ac:dyDescent="0.35">
      <c r="A904" s="48"/>
      <c r="B904" s="48"/>
      <c r="C904" s="48"/>
      <c r="D904" s="48"/>
      <c r="E904" s="48"/>
      <c r="F904" s="48"/>
      <c r="G904" s="51"/>
      <c r="H904" s="48"/>
      <c r="I904" s="48"/>
      <c r="J904" s="48"/>
      <c r="K904" s="48"/>
      <c r="L904" s="48"/>
      <c r="M904" s="48"/>
      <c r="N904" s="48"/>
      <c r="O904" s="48"/>
      <c r="P904" s="48"/>
      <c r="Q904" s="48"/>
      <c r="R904" s="48"/>
      <c r="S904" s="48"/>
      <c r="T904" s="48"/>
      <c r="U904" s="48"/>
      <c r="V904" s="48"/>
      <c r="W904" s="48"/>
      <c r="X904" s="48"/>
      <c r="Y904" s="48"/>
      <c r="Z904" s="48"/>
    </row>
    <row r="905" spans="1:26" ht="18" thickBot="1" x14ac:dyDescent="0.35">
      <c r="A905" s="48"/>
      <c r="B905" s="48"/>
      <c r="C905" s="48"/>
      <c r="D905" s="48"/>
      <c r="E905" s="48"/>
      <c r="F905" s="48"/>
      <c r="G905" s="51"/>
      <c r="H905" s="48"/>
      <c r="I905" s="48"/>
      <c r="J905" s="48"/>
      <c r="K905" s="48"/>
      <c r="L905" s="48"/>
      <c r="M905" s="48"/>
      <c r="N905" s="48"/>
      <c r="O905" s="48"/>
      <c r="P905" s="48"/>
      <c r="Q905" s="48"/>
      <c r="R905" s="48"/>
      <c r="S905" s="48"/>
      <c r="T905" s="48"/>
      <c r="U905" s="48"/>
      <c r="V905" s="48"/>
      <c r="W905" s="48"/>
      <c r="X905" s="48"/>
      <c r="Y905" s="48"/>
      <c r="Z905" s="48"/>
    </row>
    <row r="906" spans="1:26" ht="18" thickBot="1" x14ac:dyDescent="0.35">
      <c r="A906" s="48"/>
      <c r="B906" s="48"/>
      <c r="C906" s="48"/>
      <c r="D906" s="48"/>
      <c r="E906" s="48"/>
      <c r="F906" s="48"/>
      <c r="G906" s="51"/>
      <c r="H906" s="48"/>
      <c r="I906" s="48"/>
      <c r="J906" s="48"/>
      <c r="K906" s="48"/>
      <c r="L906" s="48"/>
      <c r="M906" s="48"/>
      <c r="N906" s="48"/>
      <c r="O906" s="48"/>
      <c r="P906" s="48"/>
      <c r="Q906" s="48"/>
      <c r="R906" s="48"/>
      <c r="S906" s="48"/>
      <c r="T906" s="48"/>
      <c r="U906" s="48"/>
      <c r="V906" s="48"/>
      <c r="W906" s="48"/>
      <c r="X906" s="48"/>
      <c r="Y906" s="48"/>
      <c r="Z906" s="48"/>
    </row>
    <row r="907" spans="1:26" ht="18" thickBot="1" x14ac:dyDescent="0.35">
      <c r="A907" s="48"/>
      <c r="B907" s="48"/>
      <c r="C907" s="48"/>
      <c r="D907" s="48"/>
      <c r="E907" s="48"/>
      <c r="F907" s="48"/>
      <c r="G907" s="51"/>
      <c r="H907" s="48"/>
      <c r="I907" s="48"/>
      <c r="J907" s="48"/>
      <c r="K907" s="48"/>
      <c r="L907" s="48"/>
      <c r="M907" s="48"/>
      <c r="N907" s="48"/>
      <c r="O907" s="48"/>
      <c r="P907" s="48"/>
      <c r="Q907" s="48"/>
      <c r="R907" s="48"/>
      <c r="S907" s="48"/>
      <c r="T907" s="48"/>
      <c r="U907" s="48"/>
      <c r="V907" s="48"/>
      <c r="W907" s="48"/>
      <c r="X907" s="48"/>
      <c r="Y907" s="48"/>
      <c r="Z907" s="48"/>
    </row>
    <row r="908" spans="1:26" ht="18" thickBot="1" x14ac:dyDescent="0.35">
      <c r="A908" s="48"/>
      <c r="B908" s="48"/>
      <c r="C908" s="48"/>
      <c r="D908" s="48"/>
      <c r="E908" s="48"/>
      <c r="F908" s="48"/>
      <c r="G908" s="51"/>
      <c r="H908" s="48"/>
      <c r="I908" s="48"/>
      <c r="J908" s="48"/>
      <c r="K908" s="48"/>
      <c r="L908" s="48"/>
      <c r="M908" s="48"/>
      <c r="N908" s="48"/>
      <c r="O908" s="48"/>
      <c r="P908" s="48"/>
      <c r="Q908" s="48"/>
      <c r="R908" s="48"/>
      <c r="S908" s="48"/>
      <c r="T908" s="48"/>
      <c r="U908" s="48"/>
      <c r="V908" s="48"/>
      <c r="W908" s="48"/>
      <c r="X908" s="48"/>
      <c r="Y908" s="48"/>
      <c r="Z908" s="48"/>
    </row>
    <row r="909" spans="1:26" ht="18" thickBot="1" x14ac:dyDescent="0.35">
      <c r="A909" s="48"/>
      <c r="B909" s="48"/>
      <c r="C909" s="48"/>
      <c r="D909" s="48"/>
      <c r="E909" s="48"/>
      <c r="F909" s="48"/>
      <c r="G909" s="51"/>
      <c r="H909" s="48"/>
      <c r="I909" s="48"/>
      <c r="J909" s="48"/>
      <c r="K909" s="48"/>
      <c r="L909" s="48"/>
      <c r="M909" s="48"/>
      <c r="N909" s="48"/>
      <c r="O909" s="48"/>
      <c r="P909" s="48"/>
      <c r="Q909" s="48"/>
      <c r="R909" s="48"/>
      <c r="S909" s="48"/>
      <c r="T909" s="48"/>
      <c r="U909" s="48"/>
      <c r="V909" s="48"/>
      <c r="W909" s="48"/>
      <c r="X909" s="48"/>
      <c r="Y909" s="48"/>
      <c r="Z909" s="48"/>
    </row>
    <row r="910" spans="1:26" ht="18" thickBot="1" x14ac:dyDescent="0.35">
      <c r="A910" s="48"/>
      <c r="B910" s="48"/>
      <c r="C910" s="48"/>
      <c r="D910" s="48"/>
      <c r="E910" s="48"/>
      <c r="F910" s="48"/>
      <c r="G910" s="51"/>
      <c r="H910" s="48"/>
      <c r="I910" s="48"/>
      <c r="J910" s="48"/>
      <c r="K910" s="48"/>
      <c r="L910" s="48"/>
      <c r="M910" s="48"/>
      <c r="N910" s="48"/>
      <c r="O910" s="48"/>
      <c r="P910" s="48"/>
      <c r="Q910" s="48"/>
      <c r="R910" s="48"/>
      <c r="S910" s="48"/>
      <c r="T910" s="48"/>
      <c r="U910" s="48"/>
      <c r="V910" s="48"/>
      <c r="W910" s="48"/>
      <c r="X910" s="48"/>
      <c r="Y910" s="48"/>
      <c r="Z910" s="48"/>
    </row>
    <row r="911" spans="1:26" ht="18" thickBot="1" x14ac:dyDescent="0.35">
      <c r="A911" s="48"/>
      <c r="B911" s="48"/>
      <c r="C911" s="48"/>
      <c r="D911" s="48"/>
      <c r="E911" s="48"/>
      <c r="F911" s="48"/>
      <c r="G911" s="51"/>
      <c r="H911" s="48"/>
      <c r="I911" s="48"/>
      <c r="J911" s="48"/>
      <c r="K911" s="48"/>
      <c r="L911" s="48"/>
      <c r="M911" s="48"/>
      <c r="N911" s="48"/>
      <c r="O911" s="48"/>
      <c r="P911" s="48"/>
      <c r="Q911" s="48"/>
      <c r="R911" s="48"/>
      <c r="S911" s="48"/>
      <c r="T911" s="48"/>
      <c r="U911" s="48"/>
      <c r="V911" s="48"/>
      <c r="W911" s="48"/>
      <c r="X911" s="48"/>
      <c r="Y911" s="48"/>
      <c r="Z911" s="48"/>
    </row>
    <row r="912" spans="1:26" ht="18" thickBot="1" x14ac:dyDescent="0.35">
      <c r="A912" s="48"/>
      <c r="B912" s="48"/>
      <c r="C912" s="48"/>
      <c r="D912" s="48"/>
      <c r="E912" s="48"/>
      <c r="F912" s="48"/>
      <c r="G912" s="51"/>
      <c r="H912" s="48"/>
      <c r="I912" s="48"/>
      <c r="J912" s="48"/>
      <c r="K912" s="48"/>
      <c r="L912" s="48"/>
      <c r="M912" s="48"/>
      <c r="N912" s="48"/>
      <c r="O912" s="48"/>
      <c r="P912" s="48"/>
      <c r="Q912" s="48"/>
      <c r="R912" s="48"/>
      <c r="S912" s="48"/>
      <c r="T912" s="48"/>
      <c r="U912" s="48"/>
      <c r="V912" s="48"/>
      <c r="W912" s="48"/>
      <c r="X912" s="48"/>
      <c r="Y912" s="48"/>
      <c r="Z912" s="48"/>
    </row>
    <row r="913" spans="1:26" ht="18" thickBot="1" x14ac:dyDescent="0.35">
      <c r="A913" s="48"/>
      <c r="B913" s="48"/>
      <c r="C913" s="48"/>
      <c r="D913" s="48"/>
      <c r="E913" s="48"/>
      <c r="F913" s="48"/>
      <c r="G913" s="51"/>
      <c r="H913" s="48"/>
      <c r="I913" s="48"/>
      <c r="J913" s="48"/>
      <c r="K913" s="48"/>
      <c r="L913" s="48"/>
      <c r="M913" s="48"/>
      <c r="N913" s="48"/>
      <c r="O913" s="48"/>
      <c r="P913" s="48"/>
      <c r="Q913" s="48"/>
      <c r="R913" s="48"/>
      <c r="S913" s="48"/>
      <c r="T913" s="48"/>
      <c r="U913" s="48"/>
      <c r="V913" s="48"/>
      <c r="W913" s="48"/>
      <c r="X913" s="48"/>
      <c r="Y913" s="48"/>
      <c r="Z913" s="48"/>
    </row>
    <row r="914" spans="1:26" ht="18" thickBot="1" x14ac:dyDescent="0.35">
      <c r="A914" s="48"/>
      <c r="B914" s="48"/>
      <c r="C914" s="48"/>
      <c r="D914" s="48"/>
      <c r="E914" s="48"/>
      <c r="F914" s="48"/>
      <c r="G914" s="51"/>
      <c r="H914" s="48"/>
      <c r="I914" s="48"/>
      <c r="J914" s="48"/>
      <c r="K914" s="48"/>
      <c r="L914" s="48"/>
      <c r="M914" s="48"/>
      <c r="N914" s="48"/>
      <c r="O914" s="48"/>
      <c r="P914" s="48"/>
      <c r="Q914" s="48"/>
      <c r="R914" s="48"/>
      <c r="S914" s="48"/>
      <c r="T914" s="48"/>
      <c r="U914" s="48"/>
      <c r="V914" s="48"/>
      <c r="W914" s="48"/>
      <c r="X914" s="48"/>
      <c r="Y914" s="48"/>
      <c r="Z914" s="48"/>
    </row>
    <row r="915" spans="1:26" ht="18" thickBot="1" x14ac:dyDescent="0.35">
      <c r="A915" s="48"/>
      <c r="B915" s="48"/>
      <c r="C915" s="48"/>
      <c r="D915" s="48"/>
      <c r="E915" s="48"/>
      <c r="F915" s="48"/>
      <c r="G915" s="51"/>
      <c r="H915" s="48"/>
      <c r="I915" s="48"/>
      <c r="J915" s="48"/>
      <c r="K915" s="48"/>
      <c r="L915" s="48"/>
      <c r="M915" s="48"/>
      <c r="N915" s="48"/>
      <c r="O915" s="48"/>
      <c r="P915" s="48"/>
      <c r="Q915" s="48"/>
      <c r="R915" s="48"/>
      <c r="S915" s="48"/>
      <c r="T915" s="48"/>
      <c r="U915" s="48"/>
      <c r="V915" s="48"/>
      <c r="W915" s="48"/>
      <c r="X915" s="48"/>
      <c r="Y915" s="48"/>
      <c r="Z915" s="48"/>
    </row>
    <row r="916" spans="1:26" ht="18" thickBot="1" x14ac:dyDescent="0.35">
      <c r="A916" s="48"/>
      <c r="B916" s="48"/>
      <c r="C916" s="48"/>
      <c r="D916" s="48"/>
      <c r="E916" s="48"/>
      <c r="F916" s="48"/>
      <c r="G916" s="51"/>
      <c r="H916" s="48"/>
      <c r="I916" s="48"/>
      <c r="J916" s="48"/>
      <c r="K916" s="48"/>
      <c r="L916" s="48"/>
      <c r="M916" s="48"/>
      <c r="N916" s="48"/>
      <c r="O916" s="48"/>
      <c r="P916" s="48"/>
      <c r="Q916" s="48"/>
      <c r="R916" s="48"/>
      <c r="S916" s="48"/>
      <c r="T916" s="48"/>
      <c r="U916" s="48"/>
      <c r="V916" s="48"/>
      <c r="W916" s="48"/>
      <c r="X916" s="48"/>
      <c r="Y916" s="48"/>
      <c r="Z916" s="48"/>
    </row>
    <row r="917" spans="1:26" ht="18" thickBot="1" x14ac:dyDescent="0.35">
      <c r="A917" s="48"/>
      <c r="B917" s="48"/>
      <c r="C917" s="48"/>
      <c r="D917" s="48"/>
      <c r="E917" s="48"/>
      <c r="F917" s="48"/>
      <c r="G917" s="51"/>
      <c r="H917" s="48"/>
      <c r="I917" s="48"/>
      <c r="J917" s="48"/>
      <c r="K917" s="48"/>
      <c r="L917" s="48"/>
      <c r="M917" s="48"/>
      <c r="N917" s="48"/>
      <c r="O917" s="48"/>
      <c r="P917" s="48"/>
      <c r="Q917" s="48"/>
      <c r="R917" s="48"/>
      <c r="S917" s="48"/>
      <c r="T917" s="48"/>
      <c r="U917" s="48"/>
      <c r="V917" s="48"/>
      <c r="W917" s="48"/>
      <c r="X917" s="48"/>
      <c r="Y917" s="48"/>
      <c r="Z917" s="48"/>
    </row>
    <row r="918" spans="1:26" ht="18" thickBot="1" x14ac:dyDescent="0.35">
      <c r="A918" s="48"/>
      <c r="B918" s="48"/>
      <c r="C918" s="48"/>
      <c r="D918" s="48"/>
      <c r="E918" s="48"/>
      <c r="F918" s="48"/>
      <c r="G918" s="51"/>
      <c r="H918" s="48"/>
      <c r="I918" s="48"/>
      <c r="J918" s="48"/>
      <c r="K918" s="48"/>
      <c r="L918" s="48"/>
      <c r="M918" s="48"/>
      <c r="N918" s="48"/>
      <c r="O918" s="48"/>
      <c r="P918" s="48"/>
      <c r="Q918" s="48"/>
      <c r="R918" s="48"/>
      <c r="S918" s="48"/>
      <c r="T918" s="48"/>
      <c r="U918" s="48"/>
      <c r="V918" s="48"/>
      <c r="W918" s="48"/>
      <c r="X918" s="48"/>
      <c r="Y918" s="48"/>
      <c r="Z918" s="48"/>
    </row>
    <row r="919" spans="1:26" ht="18" thickBot="1" x14ac:dyDescent="0.35">
      <c r="A919" s="48"/>
      <c r="B919" s="48"/>
      <c r="C919" s="48"/>
      <c r="D919" s="48"/>
      <c r="E919" s="48"/>
      <c r="F919" s="48"/>
      <c r="G919" s="51"/>
      <c r="H919" s="48"/>
      <c r="I919" s="48"/>
      <c r="J919" s="48"/>
      <c r="K919" s="48"/>
      <c r="L919" s="48"/>
      <c r="M919" s="48"/>
      <c r="N919" s="48"/>
      <c r="O919" s="48"/>
      <c r="P919" s="48"/>
      <c r="Q919" s="48"/>
      <c r="R919" s="48"/>
      <c r="S919" s="48"/>
      <c r="T919" s="48"/>
      <c r="U919" s="48"/>
      <c r="V919" s="48"/>
      <c r="W919" s="48"/>
      <c r="X919" s="48"/>
      <c r="Y919" s="48"/>
      <c r="Z919" s="48"/>
    </row>
    <row r="920" spans="1:26" ht="18" thickBot="1" x14ac:dyDescent="0.35">
      <c r="A920" s="48"/>
      <c r="B920" s="48"/>
      <c r="C920" s="48"/>
      <c r="D920" s="48"/>
      <c r="E920" s="48"/>
      <c r="F920" s="48"/>
      <c r="G920" s="51"/>
      <c r="H920" s="48"/>
      <c r="I920" s="48"/>
      <c r="J920" s="48"/>
      <c r="K920" s="48"/>
      <c r="L920" s="48"/>
      <c r="M920" s="48"/>
      <c r="N920" s="48"/>
      <c r="O920" s="48"/>
      <c r="P920" s="48"/>
      <c r="Q920" s="48"/>
      <c r="R920" s="48"/>
      <c r="S920" s="48"/>
      <c r="T920" s="48"/>
      <c r="U920" s="48"/>
      <c r="V920" s="48"/>
      <c r="W920" s="48"/>
      <c r="X920" s="48"/>
      <c r="Y920" s="48"/>
      <c r="Z920" s="48"/>
    </row>
    <row r="921" spans="1:26" ht="18" thickBot="1" x14ac:dyDescent="0.35">
      <c r="A921" s="48"/>
      <c r="B921" s="48"/>
      <c r="C921" s="48"/>
      <c r="D921" s="48"/>
      <c r="E921" s="48"/>
      <c r="F921" s="48"/>
      <c r="G921" s="51"/>
      <c r="H921" s="48"/>
      <c r="I921" s="48"/>
      <c r="J921" s="48"/>
      <c r="K921" s="48"/>
      <c r="L921" s="48"/>
      <c r="M921" s="48"/>
      <c r="N921" s="48"/>
      <c r="O921" s="48"/>
      <c r="P921" s="48"/>
      <c r="Q921" s="48"/>
      <c r="R921" s="48"/>
      <c r="S921" s="48"/>
      <c r="T921" s="48"/>
      <c r="U921" s="48"/>
      <c r="V921" s="48"/>
      <c r="W921" s="48"/>
      <c r="X921" s="48"/>
      <c r="Y921" s="48"/>
      <c r="Z921" s="48"/>
    </row>
    <row r="922" spans="1:26" ht="18" thickBot="1" x14ac:dyDescent="0.35">
      <c r="A922" s="48"/>
      <c r="B922" s="48"/>
      <c r="C922" s="48"/>
      <c r="D922" s="48"/>
      <c r="E922" s="48"/>
      <c r="F922" s="48"/>
      <c r="G922" s="51"/>
      <c r="H922" s="48"/>
      <c r="I922" s="48"/>
      <c r="J922" s="48"/>
      <c r="K922" s="48"/>
      <c r="L922" s="48"/>
      <c r="M922" s="48"/>
      <c r="N922" s="48"/>
      <c r="O922" s="48"/>
      <c r="P922" s="48"/>
      <c r="Q922" s="48"/>
      <c r="R922" s="48"/>
      <c r="S922" s="48"/>
      <c r="T922" s="48"/>
      <c r="U922" s="48"/>
      <c r="V922" s="48"/>
      <c r="W922" s="48"/>
      <c r="X922" s="48"/>
      <c r="Y922" s="48"/>
      <c r="Z922" s="48"/>
    </row>
    <row r="923" spans="1:26" ht="18" thickBot="1" x14ac:dyDescent="0.35">
      <c r="A923" s="48"/>
      <c r="B923" s="48"/>
      <c r="C923" s="48"/>
      <c r="D923" s="48"/>
      <c r="E923" s="48"/>
      <c r="F923" s="48"/>
      <c r="G923" s="51"/>
      <c r="H923" s="48"/>
      <c r="I923" s="48"/>
      <c r="J923" s="48"/>
      <c r="K923" s="48"/>
      <c r="L923" s="48"/>
      <c r="M923" s="48"/>
      <c r="N923" s="48"/>
      <c r="O923" s="48"/>
      <c r="P923" s="48"/>
      <c r="Q923" s="48"/>
      <c r="R923" s="48"/>
      <c r="S923" s="48"/>
      <c r="T923" s="48"/>
      <c r="U923" s="48"/>
      <c r="V923" s="48"/>
      <c r="W923" s="48"/>
      <c r="X923" s="48"/>
      <c r="Y923" s="48"/>
      <c r="Z923" s="48"/>
    </row>
    <row r="924" spans="1:26" ht="18" thickBot="1" x14ac:dyDescent="0.35">
      <c r="A924" s="48"/>
      <c r="B924" s="48"/>
      <c r="C924" s="48"/>
      <c r="D924" s="48"/>
      <c r="E924" s="48"/>
      <c r="F924" s="48"/>
      <c r="G924" s="51"/>
      <c r="H924" s="48"/>
      <c r="I924" s="48"/>
      <c r="J924" s="48"/>
      <c r="K924" s="48"/>
      <c r="L924" s="48"/>
      <c r="M924" s="48"/>
      <c r="N924" s="48"/>
      <c r="O924" s="48"/>
      <c r="P924" s="48"/>
      <c r="Q924" s="48"/>
      <c r="R924" s="48"/>
      <c r="S924" s="48"/>
      <c r="T924" s="48"/>
      <c r="U924" s="48"/>
      <c r="V924" s="48"/>
      <c r="W924" s="48"/>
      <c r="X924" s="48"/>
      <c r="Y924" s="48"/>
      <c r="Z924" s="48"/>
    </row>
    <row r="925" spans="1:26" ht="18" thickBot="1" x14ac:dyDescent="0.35">
      <c r="A925" s="48"/>
      <c r="B925" s="48"/>
      <c r="C925" s="48"/>
      <c r="D925" s="48"/>
      <c r="E925" s="48"/>
      <c r="F925" s="48"/>
      <c r="G925" s="51"/>
      <c r="H925" s="48"/>
      <c r="I925" s="48"/>
      <c r="J925" s="48"/>
      <c r="K925" s="48"/>
      <c r="L925" s="48"/>
      <c r="M925" s="48"/>
      <c r="N925" s="48"/>
      <c r="O925" s="48"/>
      <c r="P925" s="48"/>
      <c r="Q925" s="48"/>
      <c r="R925" s="48"/>
      <c r="S925" s="48"/>
      <c r="T925" s="48"/>
      <c r="U925" s="48"/>
      <c r="V925" s="48"/>
      <c r="W925" s="48"/>
      <c r="X925" s="48"/>
      <c r="Y925" s="48"/>
      <c r="Z925" s="48"/>
    </row>
    <row r="926" spans="1:26" ht="18" thickBot="1" x14ac:dyDescent="0.35">
      <c r="A926" s="48"/>
      <c r="B926" s="48"/>
      <c r="C926" s="48"/>
      <c r="D926" s="48"/>
      <c r="E926" s="48"/>
      <c r="F926" s="48"/>
      <c r="G926" s="51"/>
      <c r="H926" s="48"/>
      <c r="I926" s="48"/>
      <c r="J926" s="48"/>
      <c r="K926" s="48"/>
      <c r="L926" s="48"/>
      <c r="M926" s="48"/>
      <c r="N926" s="48"/>
      <c r="O926" s="48"/>
      <c r="P926" s="48"/>
      <c r="Q926" s="48"/>
      <c r="R926" s="48"/>
      <c r="S926" s="48"/>
      <c r="T926" s="48"/>
      <c r="U926" s="48"/>
      <c r="V926" s="48"/>
      <c r="W926" s="48"/>
      <c r="X926" s="48"/>
      <c r="Y926" s="48"/>
      <c r="Z926" s="48"/>
    </row>
    <row r="927" spans="1:26" ht="18" thickBot="1" x14ac:dyDescent="0.35">
      <c r="A927" s="48"/>
      <c r="B927" s="48"/>
      <c r="C927" s="48"/>
      <c r="D927" s="48"/>
      <c r="E927" s="48"/>
      <c r="F927" s="48"/>
      <c r="G927" s="51"/>
      <c r="H927" s="48"/>
      <c r="I927" s="48"/>
      <c r="J927" s="48"/>
      <c r="K927" s="48"/>
      <c r="L927" s="48"/>
      <c r="M927" s="48"/>
      <c r="N927" s="48"/>
      <c r="O927" s="48"/>
      <c r="P927" s="48"/>
      <c r="Q927" s="48"/>
      <c r="R927" s="48"/>
      <c r="S927" s="48"/>
      <c r="T927" s="48"/>
      <c r="U927" s="48"/>
      <c r="V927" s="48"/>
      <c r="W927" s="48"/>
      <c r="X927" s="48"/>
      <c r="Y927" s="48"/>
      <c r="Z927" s="48"/>
    </row>
    <row r="928" spans="1:26" ht="18" thickBot="1" x14ac:dyDescent="0.35">
      <c r="A928" s="48"/>
      <c r="B928" s="48"/>
      <c r="C928" s="48"/>
      <c r="D928" s="48"/>
      <c r="E928" s="48"/>
      <c r="F928" s="48"/>
      <c r="G928" s="51"/>
      <c r="H928" s="48"/>
      <c r="I928" s="48"/>
      <c r="J928" s="48"/>
      <c r="K928" s="48"/>
      <c r="L928" s="48"/>
      <c r="M928" s="48"/>
      <c r="N928" s="48"/>
      <c r="O928" s="48"/>
      <c r="P928" s="48"/>
      <c r="Q928" s="48"/>
      <c r="R928" s="48"/>
      <c r="S928" s="48"/>
      <c r="T928" s="48"/>
      <c r="U928" s="48"/>
      <c r="V928" s="48"/>
      <c r="W928" s="48"/>
      <c r="X928" s="48"/>
      <c r="Y928" s="48"/>
      <c r="Z928" s="48"/>
    </row>
    <row r="929" spans="1:26" ht="18" thickBot="1" x14ac:dyDescent="0.35">
      <c r="A929" s="48"/>
      <c r="B929" s="48"/>
      <c r="C929" s="48"/>
      <c r="D929" s="48"/>
      <c r="E929" s="48"/>
      <c r="F929" s="48"/>
      <c r="G929" s="51"/>
      <c r="H929" s="48"/>
      <c r="I929" s="48"/>
      <c r="J929" s="48"/>
      <c r="K929" s="48"/>
      <c r="L929" s="48"/>
      <c r="M929" s="48"/>
      <c r="N929" s="48"/>
      <c r="O929" s="48"/>
      <c r="P929" s="48"/>
      <c r="Q929" s="48"/>
      <c r="R929" s="48"/>
      <c r="S929" s="48"/>
      <c r="T929" s="48"/>
      <c r="U929" s="48"/>
      <c r="V929" s="48"/>
      <c r="W929" s="48"/>
      <c r="X929" s="48"/>
      <c r="Y929" s="48"/>
      <c r="Z929" s="48"/>
    </row>
    <row r="930" spans="1:26" ht="18" thickBot="1" x14ac:dyDescent="0.35">
      <c r="A930" s="48"/>
      <c r="B930" s="48"/>
      <c r="C930" s="48"/>
      <c r="D930" s="48"/>
      <c r="E930" s="48"/>
      <c r="F930" s="48"/>
      <c r="G930" s="51"/>
      <c r="H930" s="48"/>
      <c r="I930" s="48"/>
      <c r="J930" s="48"/>
      <c r="K930" s="48"/>
      <c r="L930" s="48"/>
      <c r="M930" s="48"/>
      <c r="N930" s="48"/>
      <c r="O930" s="48"/>
      <c r="P930" s="48"/>
      <c r="Q930" s="48"/>
      <c r="R930" s="48"/>
      <c r="S930" s="48"/>
      <c r="T930" s="48"/>
      <c r="U930" s="48"/>
      <c r="V930" s="48"/>
      <c r="W930" s="48"/>
      <c r="X930" s="48"/>
      <c r="Y930" s="48"/>
      <c r="Z930" s="48"/>
    </row>
    <row r="931" spans="1:26" ht="18" thickBot="1" x14ac:dyDescent="0.35">
      <c r="A931" s="48"/>
      <c r="B931" s="48"/>
      <c r="C931" s="48"/>
      <c r="D931" s="48"/>
      <c r="E931" s="48"/>
      <c r="F931" s="48"/>
      <c r="G931" s="51"/>
      <c r="H931" s="48"/>
      <c r="I931" s="48"/>
      <c r="J931" s="48"/>
      <c r="K931" s="48"/>
      <c r="L931" s="48"/>
      <c r="M931" s="48"/>
      <c r="N931" s="48"/>
      <c r="O931" s="48"/>
      <c r="P931" s="48"/>
      <c r="Q931" s="48"/>
      <c r="R931" s="48"/>
      <c r="S931" s="48"/>
      <c r="T931" s="48"/>
      <c r="U931" s="48"/>
      <c r="V931" s="48"/>
      <c r="W931" s="48"/>
      <c r="X931" s="48"/>
      <c r="Y931" s="48"/>
      <c r="Z931" s="48"/>
    </row>
    <row r="932" spans="1:26" ht="18" thickBot="1" x14ac:dyDescent="0.35">
      <c r="A932" s="48"/>
      <c r="B932" s="48"/>
      <c r="C932" s="48"/>
      <c r="D932" s="48"/>
      <c r="E932" s="48"/>
      <c r="F932" s="48"/>
      <c r="G932" s="51"/>
      <c r="H932" s="48"/>
      <c r="I932" s="48"/>
      <c r="J932" s="48"/>
      <c r="K932" s="48"/>
      <c r="L932" s="48"/>
      <c r="M932" s="48"/>
      <c r="N932" s="48"/>
      <c r="O932" s="48"/>
      <c r="P932" s="48"/>
      <c r="Q932" s="48"/>
      <c r="R932" s="48"/>
      <c r="S932" s="48"/>
      <c r="T932" s="48"/>
      <c r="U932" s="48"/>
      <c r="V932" s="48"/>
      <c r="W932" s="48"/>
      <c r="X932" s="48"/>
      <c r="Y932" s="48"/>
      <c r="Z932" s="48"/>
    </row>
    <row r="933" spans="1:26" ht="18" thickBot="1" x14ac:dyDescent="0.35">
      <c r="A933" s="48"/>
      <c r="B933" s="48"/>
      <c r="C933" s="48"/>
      <c r="D933" s="48"/>
      <c r="E933" s="48"/>
      <c r="F933" s="48"/>
      <c r="G933" s="51"/>
      <c r="H933" s="48"/>
      <c r="I933" s="48"/>
      <c r="J933" s="48"/>
      <c r="K933" s="48"/>
      <c r="L933" s="48"/>
      <c r="M933" s="48"/>
      <c r="N933" s="48"/>
      <c r="O933" s="48"/>
      <c r="P933" s="48"/>
      <c r="Q933" s="48"/>
      <c r="R933" s="48"/>
      <c r="S933" s="48"/>
      <c r="T933" s="48"/>
      <c r="U933" s="48"/>
      <c r="V933" s="48"/>
      <c r="W933" s="48"/>
      <c r="X933" s="48"/>
      <c r="Y933" s="48"/>
      <c r="Z933" s="48"/>
    </row>
    <row r="934" spans="1:26" ht="18" thickBot="1" x14ac:dyDescent="0.35">
      <c r="A934" s="48"/>
      <c r="B934" s="48"/>
      <c r="C934" s="48"/>
      <c r="D934" s="48"/>
      <c r="E934" s="48"/>
      <c r="F934" s="48"/>
      <c r="G934" s="51"/>
      <c r="H934" s="48"/>
      <c r="I934" s="48"/>
      <c r="J934" s="48"/>
      <c r="K934" s="48"/>
      <c r="L934" s="48"/>
      <c r="M934" s="48"/>
      <c r="N934" s="48"/>
      <c r="O934" s="48"/>
      <c r="P934" s="48"/>
      <c r="Q934" s="48"/>
      <c r="R934" s="48"/>
      <c r="S934" s="48"/>
      <c r="T934" s="48"/>
      <c r="U934" s="48"/>
      <c r="V934" s="48"/>
      <c r="W934" s="48"/>
      <c r="X934" s="48"/>
      <c r="Y934" s="48"/>
      <c r="Z934" s="48"/>
    </row>
    <row r="935" spans="1:26" ht="18" thickBot="1" x14ac:dyDescent="0.35">
      <c r="A935" s="48"/>
      <c r="B935" s="48"/>
      <c r="C935" s="48"/>
      <c r="D935" s="48"/>
      <c r="E935" s="48"/>
      <c r="F935" s="48"/>
      <c r="G935" s="51"/>
      <c r="H935" s="48"/>
      <c r="I935" s="48"/>
      <c r="J935" s="48"/>
      <c r="K935" s="48"/>
      <c r="L935" s="48"/>
      <c r="M935" s="48"/>
      <c r="N935" s="48"/>
      <c r="O935" s="48"/>
      <c r="P935" s="48"/>
      <c r="Q935" s="48"/>
      <c r="R935" s="48"/>
      <c r="S935" s="48"/>
      <c r="T935" s="48"/>
      <c r="U935" s="48"/>
      <c r="V935" s="48"/>
      <c r="W935" s="48"/>
      <c r="X935" s="48"/>
      <c r="Y935" s="48"/>
      <c r="Z935" s="48"/>
    </row>
    <row r="936" spans="1:26" ht="18" thickBot="1" x14ac:dyDescent="0.35">
      <c r="A936" s="48"/>
      <c r="B936" s="48"/>
      <c r="C936" s="48"/>
      <c r="D936" s="48"/>
      <c r="E936" s="48"/>
      <c r="F936" s="48"/>
      <c r="G936" s="51"/>
      <c r="H936" s="48"/>
      <c r="I936" s="48"/>
      <c r="J936" s="48"/>
      <c r="K936" s="48"/>
      <c r="L936" s="48"/>
      <c r="M936" s="48"/>
      <c r="N936" s="48"/>
      <c r="O936" s="48"/>
      <c r="P936" s="48"/>
      <c r="Q936" s="48"/>
      <c r="R936" s="48"/>
      <c r="S936" s="48"/>
      <c r="T936" s="48"/>
      <c r="U936" s="48"/>
      <c r="V936" s="48"/>
      <c r="W936" s="48"/>
      <c r="X936" s="48"/>
      <c r="Y936" s="48"/>
      <c r="Z936" s="48"/>
    </row>
    <row r="937" spans="1:26" ht="18" thickBot="1" x14ac:dyDescent="0.35">
      <c r="A937" s="48"/>
      <c r="B937" s="48"/>
      <c r="C937" s="48"/>
      <c r="D937" s="48"/>
      <c r="E937" s="48"/>
      <c r="F937" s="48"/>
      <c r="G937" s="51"/>
      <c r="H937" s="48"/>
      <c r="I937" s="48"/>
      <c r="J937" s="48"/>
      <c r="K937" s="48"/>
      <c r="L937" s="48"/>
      <c r="M937" s="48"/>
      <c r="N937" s="48"/>
      <c r="O937" s="48"/>
      <c r="P937" s="48"/>
      <c r="Q937" s="48"/>
      <c r="R937" s="48"/>
      <c r="S937" s="48"/>
      <c r="T937" s="48"/>
      <c r="U937" s="48"/>
      <c r="V937" s="48"/>
      <c r="W937" s="48"/>
      <c r="X937" s="48"/>
      <c r="Y937" s="48"/>
      <c r="Z937" s="48"/>
    </row>
    <row r="938" spans="1:26" ht="18" thickBot="1" x14ac:dyDescent="0.35">
      <c r="A938" s="48"/>
      <c r="B938" s="48"/>
      <c r="C938" s="48"/>
      <c r="D938" s="48"/>
      <c r="E938" s="48"/>
      <c r="F938" s="48"/>
      <c r="G938" s="51"/>
      <c r="H938" s="48"/>
      <c r="I938" s="48"/>
      <c r="J938" s="48"/>
      <c r="K938" s="48"/>
      <c r="L938" s="48"/>
      <c r="M938" s="48"/>
      <c r="N938" s="48"/>
      <c r="O938" s="48"/>
      <c r="P938" s="48"/>
      <c r="Q938" s="48"/>
      <c r="R938" s="48"/>
      <c r="S938" s="48"/>
      <c r="T938" s="48"/>
      <c r="U938" s="48"/>
      <c r="V938" s="48"/>
      <c r="W938" s="48"/>
      <c r="X938" s="48"/>
      <c r="Y938" s="48"/>
      <c r="Z938" s="48"/>
    </row>
    <row r="939" spans="1:26" ht="18" thickBot="1" x14ac:dyDescent="0.35">
      <c r="A939" s="48"/>
      <c r="B939" s="48"/>
      <c r="C939" s="48"/>
      <c r="D939" s="48"/>
      <c r="E939" s="48"/>
      <c r="F939" s="48"/>
      <c r="G939" s="51"/>
      <c r="H939" s="48"/>
      <c r="I939" s="48"/>
      <c r="J939" s="48"/>
      <c r="K939" s="48"/>
      <c r="L939" s="48"/>
      <c r="M939" s="48"/>
      <c r="N939" s="48"/>
      <c r="O939" s="48"/>
      <c r="P939" s="48"/>
      <c r="Q939" s="48"/>
      <c r="R939" s="48"/>
      <c r="S939" s="48"/>
      <c r="T939" s="48"/>
      <c r="U939" s="48"/>
      <c r="V939" s="48"/>
      <c r="W939" s="48"/>
      <c r="X939" s="48"/>
      <c r="Y939" s="48"/>
      <c r="Z939" s="48"/>
    </row>
    <row r="940" spans="1:26" ht="18" thickBot="1" x14ac:dyDescent="0.35">
      <c r="A940" s="48"/>
      <c r="B940" s="48"/>
      <c r="C940" s="48"/>
      <c r="D940" s="48"/>
      <c r="E940" s="48"/>
      <c r="F940" s="48"/>
      <c r="G940" s="51"/>
      <c r="H940" s="48"/>
      <c r="I940" s="48"/>
      <c r="J940" s="48"/>
      <c r="K940" s="48"/>
      <c r="L940" s="48"/>
      <c r="M940" s="48"/>
      <c r="N940" s="48"/>
      <c r="O940" s="48"/>
      <c r="P940" s="48"/>
      <c r="Q940" s="48"/>
      <c r="R940" s="48"/>
      <c r="S940" s="48"/>
      <c r="T940" s="48"/>
      <c r="U940" s="48"/>
      <c r="V940" s="48"/>
      <c r="W940" s="48"/>
      <c r="X940" s="48"/>
      <c r="Y940" s="48"/>
      <c r="Z940" s="48"/>
    </row>
    <row r="941" spans="1:26" ht="18" thickBot="1" x14ac:dyDescent="0.35">
      <c r="A941" s="48"/>
      <c r="B941" s="48"/>
      <c r="C941" s="48"/>
      <c r="D941" s="48"/>
      <c r="E941" s="48"/>
      <c r="F941" s="48"/>
      <c r="G941" s="51"/>
      <c r="H941" s="48"/>
      <c r="I941" s="48"/>
      <c r="J941" s="48"/>
      <c r="K941" s="48"/>
      <c r="L941" s="48"/>
      <c r="M941" s="48"/>
      <c r="N941" s="48"/>
      <c r="O941" s="48"/>
      <c r="P941" s="48"/>
      <c r="Q941" s="48"/>
      <c r="R941" s="48"/>
      <c r="S941" s="48"/>
      <c r="T941" s="48"/>
      <c r="U941" s="48"/>
      <c r="V941" s="48"/>
      <c r="W941" s="48"/>
      <c r="X941" s="48"/>
      <c r="Y941" s="48"/>
      <c r="Z941" s="48"/>
    </row>
    <row r="942" spans="1:26" ht="18" thickBot="1" x14ac:dyDescent="0.35">
      <c r="A942" s="48"/>
      <c r="B942" s="48"/>
      <c r="C942" s="48"/>
      <c r="D942" s="48"/>
      <c r="E942" s="48"/>
      <c r="F942" s="48"/>
      <c r="G942" s="51"/>
      <c r="H942" s="48"/>
      <c r="I942" s="48"/>
      <c r="J942" s="48"/>
      <c r="K942" s="48"/>
      <c r="L942" s="48"/>
      <c r="M942" s="48"/>
      <c r="N942" s="48"/>
      <c r="O942" s="48"/>
      <c r="P942" s="48"/>
      <c r="Q942" s="48"/>
      <c r="R942" s="48"/>
      <c r="S942" s="48"/>
      <c r="T942" s="48"/>
      <c r="U942" s="48"/>
      <c r="V942" s="48"/>
      <c r="W942" s="48"/>
      <c r="X942" s="48"/>
      <c r="Y942" s="48"/>
      <c r="Z942" s="48"/>
    </row>
    <row r="943" spans="1:26" ht="18" thickBot="1" x14ac:dyDescent="0.35">
      <c r="A943" s="48"/>
      <c r="B943" s="48"/>
      <c r="C943" s="48"/>
      <c r="D943" s="48"/>
      <c r="E943" s="48"/>
      <c r="F943" s="48"/>
      <c r="G943" s="51"/>
      <c r="H943" s="48"/>
      <c r="I943" s="48"/>
      <c r="J943" s="48"/>
      <c r="K943" s="48"/>
      <c r="L943" s="48"/>
      <c r="M943" s="48"/>
      <c r="N943" s="48"/>
      <c r="O943" s="48"/>
      <c r="P943" s="48"/>
      <c r="Q943" s="48"/>
      <c r="R943" s="48"/>
      <c r="S943" s="48"/>
      <c r="T943" s="48"/>
      <c r="U943" s="48"/>
      <c r="V943" s="48"/>
      <c r="W943" s="48"/>
      <c r="X943" s="48"/>
      <c r="Y943" s="48"/>
      <c r="Z943" s="48"/>
    </row>
    <row r="944" spans="1:26" ht="18" thickBot="1" x14ac:dyDescent="0.35">
      <c r="A944" s="48"/>
      <c r="B944" s="48"/>
      <c r="C944" s="48"/>
      <c r="D944" s="48"/>
      <c r="E944" s="48"/>
      <c r="F944" s="48"/>
      <c r="G944" s="51"/>
      <c r="H944" s="48"/>
      <c r="I944" s="48"/>
      <c r="J944" s="48"/>
      <c r="K944" s="48"/>
      <c r="L944" s="48"/>
      <c r="M944" s="48"/>
      <c r="N944" s="48"/>
      <c r="O944" s="48"/>
      <c r="P944" s="48"/>
      <c r="Q944" s="48"/>
      <c r="R944" s="48"/>
      <c r="S944" s="48"/>
      <c r="T944" s="48"/>
      <c r="U944" s="48"/>
      <c r="V944" s="48"/>
      <c r="W944" s="48"/>
      <c r="X944" s="48"/>
      <c r="Y944" s="48"/>
      <c r="Z944" s="48"/>
    </row>
    <row r="945" spans="1:26" ht="18" thickBot="1" x14ac:dyDescent="0.35">
      <c r="A945" s="48"/>
      <c r="B945" s="48"/>
      <c r="C945" s="48"/>
      <c r="D945" s="48"/>
      <c r="E945" s="48"/>
      <c r="F945" s="48"/>
      <c r="G945" s="51"/>
      <c r="H945" s="48"/>
      <c r="I945" s="48"/>
      <c r="J945" s="48"/>
      <c r="K945" s="48"/>
      <c r="L945" s="48"/>
      <c r="M945" s="48"/>
      <c r="N945" s="48"/>
      <c r="O945" s="48"/>
      <c r="P945" s="48"/>
      <c r="Q945" s="48"/>
      <c r="R945" s="48"/>
      <c r="S945" s="48"/>
      <c r="T945" s="48"/>
      <c r="U945" s="48"/>
      <c r="V945" s="48"/>
      <c r="W945" s="48"/>
      <c r="X945" s="48"/>
      <c r="Y945" s="48"/>
      <c r="Z945" s="48"/>
    </row>
    <row r="946" spans="1:26" ht="18" thickBot="1" x14ac:dyDescent="0.35">
      <c r="A946" s="48"/>
      <c r="B946" s="48"/>
      <c r="C946" s="48"/>
      <c r="D946" s="48"/>
      <c r="E946" s="48"/>
      <c r="F946" s="48"/>
      <c r="G946" s="51"/>
      <c r="H946" s="48"/>
      <c r="I946" s="48"/>
      <c r="J946" s="48"/>
      <c r="K946" s="48"/>
      <c r="L946" s="48"/>
      <c r="M946" s="48"/>
      <c r="N946" s="48"/>
      <c r="O946" s="48"/>
      <c r="P946" s="48"/>
      <c r="Q946" s="48"/>
      <c r="R946" s="48"/>
      <c r="S946" s="48"/>
      <c r="T946" s="48"/>
      <c r="U946" s="48"/>
      <c r="V946" s="48"/>
      <c r="W946" s="48"/>
      <c r="X946" s="48"/>
      <c r="Y946" s="48"/>
      <c r="Z946" s="48"/>
    </row>
    <row r="947" spans="1:26" ht="18" thickBot="1" x14ac:dyDescent="0.35">
      <c r="A947" s="48"/>
      <c r="B947" s="48"/>
      <c r="C947" s="48"/>
      <c r="D947" s="48"/>
      <c r="E947" s="48"/>
      <c r="F947" s="48"/>
      <c r="G947" s="51"/>
      <c r="H947" s="48"/>
      <c r="I947" s="48"/>
      <c r="J947" s="48"/>
      <c r="K947" s="48"/>
      <c r="L947" s="48"/>
      <c r="M947" s="48"/>
      <c r="N947" s="48"/>
      <c r="O947" s="48"/>
      <c r="P947" s="48"/>
      <c r="Q947" s="48"/>
      <c r="R947" s="48"/>
      <c r="S947" s="48"/>
      <c r="T947" s="48"/>
      <c r="U947" s="48"/>
      <c r="V947" s="48"/>
      <c r="W947" s="48"/>
      <c r="X947" s="48"/>
      <c r="Y947" s="48"/>
      <c r="Z947" s="48"/>
    </row>
    <row r="948" spans="1:26" ht="18" thickBot="1" x14ac:dyDescent="0.35">
      <c r="A948" s="48"/>
      <c r="B948" s="48"/>
      <c r="C948" s="48"/>
      <c r="D948" s="48"/>
      <c r="E948" s="48"/>
      <c r="F948" s="48"/>
      <c r="G948" s="51"/>
      <c r="H948" s="48"/>
      <c r="I948" s="48"/>
      <c r="J948" s="48"/>
      <c r="K948" s="48"/>
      <c r="L948" s="48"/>
      <c r="M948" s="48"/>
      <c r="N948" s="48"/>
      <c r="O948" s="48"/>
      <c r="P948" s="48"/>
      <c r="Q948" s="48"/>
      <c r="R948" s="48"/>
      <c r="S948" s="48"/>
      <c r="T948" s="48"/>
      <c r="U948" s="48"/>
      <c r="V948" s="48"/>
      <c r="W948" s="48"/>
      <c r="X948" s="48"/>
      <c r="Y948" s="48"/>
      <c r="Z948" s="48"/>
    </row>
    <row r="949" spans="1:26" ht="18" thickBot="1" x14ac:dyDescent="0.35">
      <c r="A949" s="48"/>
      <c r="B949" s="48"/>
      <c r="C949" s="48"/>
      <c r="D949" s="48"/>
      <c r="E949" s="48"/>
      <c r="F949" s="48"/>
      <c r="G949" s="51"/>
      <c r="H949" s="48"/>
      <c r="I949" s="48"/>
      <c r="J949" s="48"/>
      <c r="K949" s="48"/>
      <c r="L949" s="48"/>
      <c r="M949" s="48"/>
      <c r="N949" s="48"/>
      <c r="O949" s="48"/>
      <c r="P949" s="48"/>
      <c r="Q949" s="48"/>
      <c r="R949" s="48"/>
      <c r="S949" s="48"/>
      <c r="T949" s="48"/>
      <c r="U949" s="48"/>
      <c r="V949" s="48"/>
      <c r="W949" s="48"/>
      <c r="X949" s="48"/>
      <c r="Y949" s="48"/>
      <c r="Z949" s="48"/>
    </row>
    <row r="950" spans="1:26" ht="18" thickBot="1" x14ac:dyDescent="0.35">
      <c r="A950" s="48"/>
      <c r="B950" s="48"/>
      <c r="C950" s="48"/>
      <c r="D950" s="48"/>
      <c r="E950" s="48"/>
      <c r="F950" s="48"/>
      <c r="G950" s="51"/>
      <c r="H950" s="48"/>
      <c r="I950" s="48"/>
      <c r="J950" s="48"/>
      <c r="K950" s="48"/>
      <c r="L950" s="48"/>
      <c r="M950" s="48"/>
      <c r="N950" s="48"/>
      <c r="O950" s="48"/>
      <c r="P950" s="48"/>
      <c r="Q950" s="48"/>
      <c r="R950" s="48"/>
      <c r="S950" s="48"/>
      <c r="T950" s="48"/>
      <c r="U950" s="48"/>
      <c r="V950" s="48"/>
      <c r="W950" s="48"/>
      <c r="X950" s="48"/>
      <c r="Y950" s="48"/>
      <c r="Z950" s="48"/>
    </row>
    <row r="951" spans="1:26" ht="18" thickBot="1" x14ac:dyDescent="0.35">
      <c r="A951" s="48"/>
      <c r="B951" s="48"/>
      <c r="C951" s="48"/>
      <c r="D951" s="48"/>
      <c r="E951" s="48"/>
      <c r="F951" s="48"/>
      <c r="G951" s="51"/>
      <c r="H951" s="48"/>
      <c r="I951" s="48"/>
      <c r="J951" s="48"/>
      <c r="K951" s="48"/>
      <c r="L951" s="48"/>
      <c r="M951" s="48"/>
      <c r="N951" s="48"/>
      <c r="O951" s="48"/>
      <c r="P951" s="48"/>
      <c r="Q951" s="48"/>
      <c r="R951" s="48"/>
      <c r="S951" s="48"/>
      <c r="T951" s="48"/>
      <c r="U951" s="48"/>
      <c r="V951" s="48"/>
      <c r="W951" s="48"/>
      <c r="X951" s="48"/>
      <c r="Y951" s="48"/>
      <c r="Z951" s="48"/>
    </row>
    <row r="952" spans="1:26" ht="18" thickBot="1" x14ac:dyDescent="0.35">
      <c r="A952" s="48"/>
      <c r="B952" s="48"/>
      <c r="C952" s="48"/>
      <c r="D952" s="48"/>
      <c r="E952" s="48"/>
      <c r="F952" s="48"/>
      <c r="G952" s="51"/>
      <c r="H952" s="48"/>
      <c r="I952" s="48"/>
      <c r="J952" s="48"/>
      <c r="K952" s="48"/>
      <c r="L952" s="48"/>
      <c r="M952" s="48"/>
      <c r="N952" s="48"/>
      <c r="O952" s="48"/>
      <c r="P952" s="48"/>
      <c r="Q952" s="48"/>
      <c r="R952" s="48"/>
      <c r="S952" s="48"/>
      <c r="T952" s="48"/>
      <c r="U952" s="48"/>
      <c r="V952" s="48"/>
      <c r="W952" s="48"/>
      <c r="X952" s="48"/>
      <c r="Y952" s="48"/>
      <c r="Z952" s="48"/>
    </row>
    <row r="953" spans="1:26" ht="18" thickBot="1" x14ac:dyDescent="0.35">
      <c r="A953" s="48"/>
      <c r="B953" s="48"/>
      <c r="C953" s="48"/>
      <c r="D953" s="48"/>
      <c r="E953" s="48"/>
      <c r="F953" s="48"/>
      <c r="G953" s="51"/>
      <c r="H953" s="48"/>
      <c r="I953" s="48"/>
      <c r="J953" s="48"/>
      <c r="K953" s="48"/>
      <c r="L953" s="48"/>
      <c r="M953" s="48"/>
      <c r="N953" s="48"/>
      <c r="O953" s="48"/>
      <c r="P953" s="48"/>
      <c r="Q953" s="48"/>
      <c r="R953" s="48"/>
      <c r="S953" s="48"/>
      <c r="T953" s="48"/>
      <c r="U953" s="48"/>
      <c r="V953" s="48"/>
      <c r="W953" s="48"/>
      <c r="X953" s="48"/>
      <c r="Y953" s="48"/>
      <c r="Z953" s="48"/>
    </row>
    <row r="954" spans="1:26" ht="18" thickBot="1" x14ac:dyDescent="0.35">
      <c r="A954" s="48"/>
      <c r="B954" s="48"/>
      <c r="C954" s="48"/>
      <c r="D954" s="48"/>
      <c r="E954" s="48"/>
      <c r="F954" s="48"/>
      <c r="G954" s="51"/>
      <c r="H954" s="48"/>
      <c r="I954" s="48"/>
      <c r="J954" s="48"/>
      <c r="K954" s="48"/>
      <c r="L954" s="48"/>
      <c r="M954" s="48"/>
      <c r="N954" s="48"/>
      <c r="O954" s="48"/>
      <c r="P954" s="48"/>
      <c r="Q954" s="48"/>
      <c r="R954" s="48"/>
      <c r="S954" s="48"/>
      <c r="T954" s="48"/>
      <c r="U954" s="48"/>
      <c r="V954" s="48"/>
      <c r="W954" s="48"/>
      <c r="X954" s="48"/>
      <c r="Y954" s="48"/>
      <c r="Z954" s="48"/>
    </row>
    <row r="955" spans="1:26" ht="18" thickBot="1" x14ac:dyDescent="0.35">
      <c r="A955" s="48"/>
      <c r="B955" s="48"/>
      <c r="C955" s="48"/>
      <c r="D955" s="48"/>
      <c r="E955" s="48"/>
      <c r="F955" s="48"/>
      <c r="G955" s="51"/>
      <c r="H955" s="48"/>
      <c r="I955" s="48"/>
      <c r="J955" s="48"/>
      <c r="K955" s="48"/>
      <c r="L955" s="48"/>
      <c r="M955" s="48"/>
      <c r="N955" s="48"/>
      <c r="O955" s="48"/>
      <c r="P955" s="48"/>
      <c r="Q955" s="48"/>
      <c r="R955" s="48"/>
      <c r="S955" s="48"/>
      <c r="T955" s="48"/>
      <c r="U955" s="48"/>
      <c r="V955" s="48"/>
      <c r="W955" s="48"/>
      <c r="X955" s="48"/>
      <c r="Y955" s="48"/>
      <c r="Z955" s="48"/>
    </row>
    <row r="956" spans="1:26" ht="18" thickBot="1" x14ac:dyDescent="0.35">
      <c r="A956" s="48"/>
      <c r="B956" s="48"/>
      <c r="C956" s="48"/>
      <c r="D956" s="48"/>
      <c r="E956" s="48"/>
      <c r="F956" s="48"/>
      <c r="G956" s="51"/>
      <c r="H956" s="48"/>
      <c r="I956" s="48"/>
      <c r="J956" s="48"/>
      <c r="K956" s="48"/>
      <c r="L956" s="48"/>
      <c r="M956" s="48"/>
      <c r="N956" s="48"/>
      <c r="O956" s="48"/>
      <c r="P956" s="48"/>
      <c r="Q956" s="48"/>
      <c r="R956" s="48"/>
      <c r="S956" s="48"/>
      <c r="T956" s="48"/>
      <c r="U956" s="48"/>
      <c r="V956" s="48"/>
      <c r="W956" s="48"/>
      <c r="X956" s="48"/>
      <c r="Y956" s="48"/>
      <c r="Z956" s="48"/>
    </row>
    <row r="957" spans="1:26" ht="18" thickBot="1" x14ac:dyDescent="0.35">
      <c r="A957" s="48"/>
      <c r="B957" s="48"/>
      <c r="C957" s="48"/>
      <c r="D957" s="48"/>
      <c r="E957" s="48"/>
      <c r="F957" s="48"/>
      <c r="G957" s="51"/>
      <c r="H957" s="48"/>
      <c r="I957" s="48"/>
      <c r="J957" s="48"/>
      <c r="K957" s="48"/>
      <c r="L957" s="48"/>
      <c r="M957" s="48"/>
      <c r="N957" s="48"/>
      <c r="O957" s="48"/>
      <c r="P957" s="48"/>
      <c r="Q957" s="48"/>
      <c r="R957" s="48"/>
      <c r="S957" s="48"/>
      <c r="T957" s="48"/>
      <c r="U957" s="48"/>
      <c r="V957" s="48"/>
      <c r="W957" s="48"/>
      <c r="X957" s="48"/>
      <c r="Y957" s="48"/>
      <c r="Z957" s="48"/>
    </row>
    <row r="958" spans="1:26" ht="18" thickBot="1" x14ac:dyDescent="0.35">
      <c r="A958" s="48"/>
      <c r="B958" s="48"/>
      <c r="C958" s="48"/>
      <c r="D958" s="48"/>
      <c r="E958" s="48"/>
      <c r="F958" s="48"/>
      <c r="G958" s="51"/>
      <c r="H958" s="48"/>
      <c r="I958" s="48"/>
      <c r="J958" s="48"/>
      <c r="K958" s="48"/>
      <c r="L958" s="48"/>
      <c r="M958" s="48"/>
      <c r="N958" s="48"/>
      <c r="O958" s="48"/>
      <c r="P958" s="48"/>
      <c r="Q958" s="48"/>
      <c r="R958" s="48"/>
      <c r="S958" s="48"/>
      <c r="T958" s="48"/>
      <c r="U958" s="48"/>
      <c r="V958" s="48"/>
      <c r="W958" s="48"/>
      <c r="X958" s="48"/>
      <c r="Y958" s="48"/>
      <c r="Z958" s="48"/>
    </row>
    <row r="959" spans="1:26" ht="18" thickBot="1" x14ac:dyDescent="0.35">
      <c r="A959" s="48"/>
      <c r="B959" s="48"/>
      <c r="C959" s="48"/>
      <c r="D959" s="48"/>
      <c r="E959" s="48"/>
      <c r="F959" s="48"/>
      <c r="G959" s="51"/>
      <c r="H959" s="48"/>
      <c r="I959" s="48"/>
      <c r="J959" s="48"/>
      <c r="K959" s="48"/>
      <c r="L959" s="48"/>
      <c r="M959" s="48"/>
      <c r="N959" s="48"/>
      <c r="O959" s="48"/>
      <c r="P959" s="48"/>
      <c r="Q959" s="48"/>
      <c r="R959" s="48"/>
      <c r="S959" s="48"/>
      <c r="T959" s="48"/>
      <c r="U959" s="48"/>
      <c r="V959" s="48"/>
      <c r="W959" s="48"/>
      <c r="X959" s="48"/>
      <c r="Y959" s="48"/>
      <c r="Z959" s="48"/>
    </row>
    <row r="960" spans="1:26" ht="18" thickBot="1" x14ac:dyDescent="0.35">
      <c r="A960" s="48"/>
      <c r="B960" s="48"/>
      <c r="C960" s="48"/>
      <c r="D960" s="48"/>
      <c r="E960" s="48"/>
      <c r="F960" s="48"/>
      <c r="G960" s="51"/>
      <c r="H960" s="48"/>
      <c r="I960" s="48"/>
      <c r="J960" s="48"/>
      <c r="K960" s="48"/>
      <c r="L960" s="48"/>
      <c r="M960" s="48"/>
      <c r="N960" s="48"/>
      <c r="O960" s="48"/>
      <c r="P960" s="48"/>
      <c r="Q960" s="48"/>
      <c r="R960" s="48"/>
      <c r="S960" s="48"/>
      <c r="T960" s="48"/>
      <c r="U960" s="48"/>
      <c r="V960" s="48"/>
      <c r="W960" s="48"/>
      <c r="X960" s="48"/>
      <c r="Y960" s="48"/>
      <c r="Z960" s="48"/>
    </row>
    <row r="961" spans="1:26" ht="18" thickBot="1" x14ac:dyDescent="0.35">
      <c r="A961" s="48"/>
      <c r="B961" s="48"/>
      <c r="C961" s="48"/>
      <c r="D961" s="48"/>
      <c r="E961" s="48"/>
      <c r="F961" s="48"/>
      <c r="G961" s="51"/>
      <c r="H961" s="48"/>
      <c r="I961" s="48"/>
      <c r="J961" s="48"/>
      <c r="K961" s="48"/>
      <c r="L961" s="48"/>
      <c r="M961" s="48"/>
      <c r="N961" s="48"/>
      <c r="O961" s="48"/>
      <c r="P961" s="48"/>
      <c r="Q961" s="48"/>
      <c r="R961" s="48"/>
      <c r="S961" s="48"/>
      <c r="T961" s="48"/>
      <c r="U961" s="48"/>
      <c r="V961" s="48"/>
      <c r="W961" s="48"/>
      <c r="X961" s="48"/>
      <c r="Y961" s="48"/>
      <c r="Z961" s="48"/>
    </row>
    <row r="962" spans="1:26" ht="18" thickBot="1" x14ac:dyDescent="0.35">
      <c r="A962" s="48"/>
      <c r="B962" s="48"/>
      <c r="C962" s="48"/>
      <c r="D962" s="48"/>
      <c r="E962" s="48"/>
      <c r="F962" s="48"/>
      <c r="G962" s="51"/>
      <c r="H962" s="48"/>
      <c r="I962" s="48"/>
      <c r="J962" s="48"/>
      <c r="K962" s="48"/>
      <c r="L962" s="48"/>
      <c r="M962" s="48"/>
      <c r="N962" s="48"/>
      <c r="O962" s="48"/>
      <c r="P962" s="48"/>
      <c r="Q962" s="48"/>
      <c r="R962" s="48"/>
      <c r="S962" s="48"/>
      <c r="T962" s="48"/>
      <c r="U962" s="48"/>
      <c r="V962" s="48"/>
      <c r="W962" s="48"/>
      <c r="X962" s="48"/>
      <c r="Y962" s="48"/>
      <c r="Z962" s="48"/>
    </row>
    <row r="963" spans="1:26" ht="18" thickBot="1" x14ac:dyDescent="0.35">
      <c r="A963" s="48"/>
      <c r="B963" s="48"/>
      <c r="C963" s="48"/>
      <c r="D963" s="48"/>
      <c r="E963" s="48"/>
      <c r="F963" s="48"/>
      <c r="G963" s="51"/>
      <c r="H963" s="48"/>
      <c r="I963" s="48"/>
      <c r="J963" s="48"/>
      <c r="K963" s="48"/>
      <c r="L963" s="48"/>
      <c r="M963" s="48"/>
      <c r="N963" s="48"/>
      <c r="O963" s="48"/>
      <c r="P963" s="48"/>
      <c r="Q963" s="48"/>
      <c r="R963" s="48"/>
      <c r="S963" s="48"/>
      <c r="T963" s="48"/>
      <c r="U963" s="48"/>
      <c r="V963" s="48"/>
      <c r="W963" s="48"/>
      <c r="X963" s="48"/>
      <c r="Y963" s="48"/>
      <c r="Z963" s="48"/>
    </row>
    <row r="964" spans="1:26" ht="18" thickBot="1" x14ac:dyDescent="0.35">
      <c r="A964" s="48"/>
      <c r="B964" s="48"/>
      <c r="C964" s="48"/>
      <c r="D964" s="48"/>
      <c r="E964" s="48"/>
      <c r="F964" s="48"/>
      <c r="G964" s="51"/>
      <c r="H964" s="48"/>
      <c r="I964" s="48"/>
      <c r="J964" s="48"/>
      <c r="K964" s="48"/>
      <c r="L964" s="48"/>
      <c r="M964" s="48"/>
      <c r="N964" s="48"/>
      <c r="O964" s="48"/>
      <c r="P964" s="48"/>
      <c r="Q964" s="48"/>
      <c r="R964" s="48"/>
      <c r="S964" s="48"/>
      <c r="T964" s="48"/>
      <c r="U964" s="48"/>
      <c r="V964" s="48"/>
      <c r="W964" s="48"/>
      <c r="X964" s="48"/>
      <c r="Y964" s="48"/>
      <c r="Z964" s="48"/>
    </row>
    <row r="965" spans="1:26" ht="18" thickBot="1" x14ac:dyDescent="0.35">
      <c r="A965" s="48"/>
      <c r="B965" s="48"/>
      <c r="C965" s="48"/>
      <c r="D965" s="48"/>
      <c r="E965" s="48"/>
      <c r="F965" s="48"/>
      <c r="G965" s="51"/>
      <c r="H965" s="48"/>
      <c r="I965" s="48"/>
      <c r="J965" s="48"/>
      <c r="K965" s="48"/>
      <c r="L965" s="48"/>
      <c r="M965" s="48"/>
      <c r="N965" s="48"/>
      <c r="O965" s="48"/>
      <c r="P965" s="48"/>
      <c r="Q965" s="48"/>
      <c r="R965" s="48"/>
      <c r="S965" s="48"/>
      <c r="T965" s="48"/>
      <c r="U965" s="48"/>
      <c r="V965" s="48"/>
      <c r="W965" s="48"/>
      <c r="X965" s="48"/>
      <c r="Y965" s="48"/>
      <c r="Z965" s="48"/>
    </row>
    <row r="966" spans="1:26" ht="18" thickBot="1" x14ac:dyDescent="0.35">
      <c r="A966" s="48"/>
      <c r="B966" s="48"/>
      <c r="C966" s="48"/>
      <c r="D966" s="48"/>
      <c r="E966" s="48"/>
      <c r="F966" s="48"/>
      <c r="G966" s="51"/>
      <c r="H966" s="48"/>
      <c r="I966" s="48"/>
      <c r="J966" s="48"/>
      <c r="K966" s="48"/>
      <c r="L966" s="48"/>
      <c r="M966" s="48"/>
      <c r="N966" s="48"/>
      <c r="O966" s="48"/>
      <c r="P966" s="48"/>
      <c r="Q966" s="48"/>
      <c r="R966" s="48"/>
      <c r="S966" s="48"/>
      <c r="T966" s="48"/>
      <c r="U966" s="48"/>
      <c r="V966" s="48"/>
      <c r="W966" s="48"/>
      <c r="X966" s="48"/>
      <c r="Y966" s="48"/>
      <c r="Z966" s="48"/>
    </row>
    <row r="967" spans="1:26" ht="18" thickBot="1" x14ac:dyDescent="0.35">
      <c r="A967" s="48"/>
      <c r="B967" s="48"/>
      <c r="C967" s="48"/>
      <c r="D967" s="48"/>
      <c r="E967" s="48"/>
      <c r="F967" s="48"/>
      <c r="G967" s="51"/>
      <c r="H967" s="48"/>
      <c r="I967" s="48"/>
      <c r="J967" s="48"/>
      <c r="K967" s="48"/>
      <c r="L967" s="48"/>
      <c r="M967" s="48"/>
      <c r="N967" s="48"/>
      <c r="O967" s="48"/>
      <c r="P967" s="48"/>
      <c r="Q967" s="48"/>
      <c r="R967" s="48"/>
      <c r="S967" s="48"/>
      <c r="T967" s="48"/>
      <c r="U967" s="48"/>
      <c r="V967" s="48"/>
      <c r="W967" s="48"/>
      <c r="X967" s="48"/>
      <c r="Y967" s="48"/>
      <c r="Z967" s="48"/>
    </row>
    <row r="968" spans="1:26" ht="18" thickBot="1" x14ac:dyDescent="0.35">
      <c r="A968" s="48"/>
      <c r="B968" s="48"/>
      <c r="C968" s="48"/>
      <c r="D968" s="48"/>
      <c r="E968" s="48"/>
      <c r="F968" s="48"/>
      <c r="G968" s="51"/>
      <c r="H968" s="48"/>
      <c r="I968" s="48"/>
      <c r="J968" s="48"/>
      <c r="K968" s="48"/>
      <c r="L968" s="48"/>
      <c r="M968" s="48"/>
      <c r="N968" s="48"/>
      <c r="O968" s="48"/>
      <c r="P968" s="48"/>
      <c r="Q968" s="48"/>
      <c r="R968" s="48"/>
      <c r="S968" s="48"/>
      <c r="T968" s="48"/>
      <c r="U968" s="48"/>
      <c r="V968" s="48"/>
      <c r="W968" s="48"/>
      <c r="X968" s="48"/>
      <c r="Y968" s="48"/>
      <c r="Z968" s="48"/>
    </row>
    <row r="969" spans="1:26" ht="18" thickBot="1" x14ac:dyDescent="0.35">
      <c r="A969" s="48"/>
      <c r="B969" s="48"/>
      <c r="C969" s="48"/>
      <c r="D969" s="48"/>
      <c r="E969" s="48"/>
      <c r="F969" s="48"/>
      <c r="G969" s="51"/>
      <c r="H969" s="48"/>
      <c r="I969" s="48"/>
      <c r="J969" s="48"/>
      <c r="K969" s="48"/>
      <c r="L969" s="48"/>
      <c r="M969" s="48"/>
      <c r="N969" s="48"/>
      <c r="O969" s="48"/>
      <c r="P969" s="48"/>
      <c r="Q969" s="48"/>
      <c r="R969" s="48"/>
      <c r="S969" s="48"/>
      <c r="T969" s="48"/>
      <c r="U969" s="48"/>
      <c r="V969" s="48"/>
      <c r="W969" s="48"/>
      <c r="X969" s="48"/>
      <c r="Y969" s="48"/>
      <c r="Z969" s="48"/>
    </row>
    <row r="970" spans="1:26" ht="18" thickBot="1" x14ac:dyDescent="0.35">
      <c r="A970" s="48"/>
      <c r="B970" s="48"/>
      <c r="C970" s="48"/>
      <c r="D970" s="48"/>
      <c r="E970" s="48"/>
      <c r="F970" s="48"/>
      <c r="G970" s="51"/>
      <c r="H970" s="48"/>
      <c r="I970" s="48"/>
      <c r="J970" s="48"/>
      <c r="K970" s="48"/>
      <c r="L970" s="48"/>
      <c r="M970" s="48"/>
      <c r="N970" s="48"/>
      <c r="O970" s="48"/>
      <c r="P970" s="48"/>
      <c r="Q970" s="48"/>
      <c r="R970" s="48"/>
      <c r="S970" s="48"/>
      <c r="T970" s="48"/>
      <c r="U970" s="48"/>
      <c r="V970" s="48"/>
      <c r="W970" s="48"/>
      <c r="X970" s="48"/>
      <c r="Y970" s="48"/>
      <c r="Z970" s="48"/>
    </row>
    <row r="971" spans="1:26" ht="18" thickBot="1" x14ac:dyDescent="0.35">
      <c r="A971" s="48"/>
      <c r="B971" s="48"/>
      <c r="C971" s="48"/>
      <c r="D971" s="48"/>
      <c r="E971" s="48"/>
      <c r="F971" s="48"/>
      <c r="G971" s="51"/>
      <c r="H971" s="48"/>
      <c r="I971" s="48"/>
      <c r="J971" s="48"/>
      <c r="K971" s="48"/>
      <c r="L971" s="48"/>
      <c r="M971" s="48"/>
      <c r="N971" s="48"/>
      <c r="O971" s="48"/>
      <c r="P971" s="48"/>
      <c r="Q971" s="48"/>
      <c r="R971" s="48"/>
      <c r="S971" s="48"/>
      <c r="T971" s="48"/>
      <c r="U971" s="48"/>
      <c r="V971" s="48"/>
      <c r="W971" s="48"/>
      <c r="X971" s="48"/>
      <c r="Y971" s="48"/>
      <c r="Z971" s="48"/>
    </row>
    <row r="972" spans="1:26" ht="18" thickBot="1" x14ac:dyDescent="0.35">
      <c r="A972" s="48"/>
      <c r="B972" s="48"/>
      <c r="C972" s="48"/>
      <c r="D972" s="48"/>
      <c r="E972" s="48"/>
      <c r="F972" s="48"/>
      <c r="G972" s="51"/>
      <c r="H972" s="48"/>
      <c r="I972" s="48"/>
      <c r="J972" s="48"/>
      <c r="K972" s="48"/>
      <c r="L972" s="48"/>
      <c r="M972" s="48"/>
      <c r="N972" s="48"/>
      <c r="O972" s="48"/>
      <c r="P972" s="48"/>
      <c r="Q972" s="48"/>
      <c r="R972" s="48"/>
      <c r="S972" s="48"/>
      <c r="T972" s="48"/>
      <c r="U972" s="48"/>
      <c r="V972" s="48"/>
      <c r="W972" s="48"/>
      <c r="X972" s="48"/>
      <c r="Y972" s="48"/>
      <c r="Z972" s="48"/>
    </row>
    <row r="973" spans="1:26" ht="18" thickBot="1" x14ac:dyDescent="0.35">
      <c r="A973" s="48"/>
      <c r="B973" s="48"/>
      <c r="C973" s="48"/>
      <c r="D973" s="48"/>
      <c r="E973" s="48"/>
      <c r="F973" s="48"/>
      <c r="G973" s="51"/>
      <c r="H973" s="48"/>
      <c r="I973" s="48"/>
      <c r="J973" s="48"/>
      <c r="K973" s="48"/>
      <c r="L973" s="48"/>
      <c r="M973" s="48"/>
      <c r="N973" s="48"/>
      <c r="O973" s="48"/>
      <c r="P973" s="48"/>
      <c r="Q973" s="48"/>
      <c r="R973" s="48"/>
      <c r="S973" s="48"/>
      <c r="T973" s="48"/>
      <c r="U973" s="48"/>
      <c r="V973" s="48"/>
      <c r="W973" s="48"/>
      <c r="X973" s="48"/>
      <c r="Y973" s="48"/>
      <c r="Z973" s="48"/>
    </row>
    <row r="974" spans="1:26" ht="18" thickBot="1" x14ac:dyDescent="0.35">
      <c r="A974" s="48"/>
      <c r="B974" s="48"/>
      <c r="C974" s="48"/>
      <c r="D974" s="48"/>
      <c r="E974" s="48"/>
      <c r="F974" s="48"/>
      <c r="G974" s="51"/>
      <c r="H974" s="48"/>
      <c r="I974" s="48"/>
      <c r="J974" s="48"/>
      <c r="K974" s="48"/>
      <c r="L974" s="48"/>
      <c r="M974" s="48"/>
      <c r="N974" s="48"/>
      <c r="O974" s="48"/>
      <c r="P974" s="48"/>
      <c r="Q974" s="48"/>
      <c r="R974" s="48"/>
      <c r="S974" s="48"/>
      <c r="T974" s="48"/>
      <c r="U974" s="48"/>
      <c r="V974" s="48"/>
      <c r="W974" s="48"/>
      <c r="X974" s="48"/>
      <c r="Y974" s="48"/>
      <c r="Z974" s="48"/>
    </row>
    <row r="975" spans="1:26" ht="18" thickBot="1" x14ac:dyDescent="0.35">
      <c r="A975" s="48"/>
      <c r="B975" s="48"/>
      <c r="C975" s="48"/>
      <c r="D975" s="48"/>
      <c r="E975" s="48"/>
      <c r="F975" s="48"/>
      <c r="G975" s="51"/>
      <c r="H975" s="48"/>
      <c r="I975" s="48"/>
      <c r="J975" s="48"/>
      <c r="K975" s="48"/>
      <c r="L975" s="48"/>
      <c r="M975" s="48"/>
      <c r="N975" s="48"/>
      <c r="O975" s="48"/>
      <c r="P975" s="48"/>
      <c r="Q975" s="48"/>
      <c r="R975" s="48"/>
      <c r="S975" s="48"/>
      <c r="T975" s="48"/>
      <c r="U975" s="48"/>
      <c r="V975" s="48"/>
      <c r="W975" s="48"/>
      <c r="X975" s="48"/>
      <c r="Y975" s="48"/>
      <c r="Z975" s="48"/>
    </row>
    <row r="976" spans="1:26" ht="18" thickBot="1" x14ac:dyDescent="0.35">
      <c r="A976" s="48"/>
      <c r="B976" s="48"/>
      <c r="C976" s="48"/>
      <c r="D976" s="48"/>
      <c r="E976" s="48"/>
      <c r="F976" s="48"/>
      <c r="G976" s="51"/>
      <c r="H976" s="48"/>
      <c r="I976" s="48"/>
      <c r="J976" s="48"/>
      <c r="K976" s="48"/>
      <c r="L976" s="48"/>
      <c r="M976" s="48"/>
      <c r="N976" s="48"/>
      <c r="O976" s="48"/>
      <c r="P976" s="48"/>
      <c r="Q976" s="48"/>
      <c r="R976" s="48"/>
      <c r="S976" s="48"/>
      <c r="T976" s="48"/>
      <c r="U976" s="48"/>
      <c r="V976" s="48"/>
      <c r="W976" s="48"/>
      <c r="X976" s="48"/>
      <c r="Y976" s="48"/>
      <c r="Z976" s="48"/>
    </row>
    <row r="977" spans="1:26" ht="18" thickBot="1" x14ac:dyDescent="0.35">
      <c r="A977" s="48"/>
      <c r="B977" s="48"/>
      <c r="C977" s="48"/>
      <c r="D977" s="48"/>
      <c r="E977" s="48"/>
      <c r="F977" s="48"/>
      <c r="G977" s="51"/>
      <c r="H977" s="48"/>
      <c r="I977" s="48"/>
      <c r="J977" s="48"/>
      <c r="K977" s="48"/>
      <c r="L977" s="48"/>
      <c r="M977" s="48"/>
      <c r="N977" s="48"/>
      <c r="O977" s="48"/>
      <c r="P977" s="48"/>
      <c r="Q977" s="48"/>
      <c r="R977" s="48"/>
      <c r="S977" s="48"/>
      <c r="T977" s="48"/>
      <c r="U977" s="48"/>
      <c r="V977" s="48"/>
      <c r="W977" s="48"/>
      <c r="X977" s="48"/>
      <c r="Y977" s="48"/>
      <c r="Z977" s="48"/>
    </row>
    <row r="978" spans="1:26" ht="18" thickBot="1" x14ac:dyDescent="0.35">
      <c r="A978" s="48"/>
      <c r="B978" s="48"/>
      <c r="C978" s="48"/>
      <c r="D978" s="48"/>
      <c r="E978" s="48"/>
      <c r="F978" s="48"/>
      <c r="G978" s="51"/>
      <c r="H978" s="48"/>
      <c r="I978" s="48"/>
      <c r="J978" s="48"/>
      <c r="K978" s="48"/>
      <c r="L978" s="48"/>
      <c r="M978" s="48"/>
      <c r="N978" s="48"/>
      <c r="O978" s="48"/>
      <c r="P978" s="48"/>
      <c r="Q978" s="48"/>
      <c r="R978" s="48"/>
      <c r="S978" s="48"/>
      <c r="T978" s="48"/>
      <c r="U978" s="48"/>
      <c r="V978" s="48"/>
      <c r="W978" s="48"/>
      <c r="X978" s="48"/>
      <c r="Y978" s="48"/>
      <c r="Z978" s="48"/>
    </row>
    <row r="979" spans="1:26" ht="18" thickBot="1" x14ac:dyDescent="0.35">
      <c r="A979" s="48"/>
      <c r="B979" s="48"/>
      <c r="C979" s="48"/>
      <c r="D979" s="48"/>
      <c r="E979" s="48"/>
      <c r="F979" s="48"/>
      <c r="G979" s="51"/>
      <c r="H979" s="48"/>
      <c r="I979" s="48"/>
      <c r="J979" s="48"/>
      <c r="K979" s="48"/>
      <c r="L979" s="48"/>
      <c r="M979" s="48"/>
      <c r="N979" s="48"/>
      <c r="O979" s="48"/>
      <c r="P979" s="48"/>
      <c r="Q979" s="48"/>
      <c r="R979" s="48"/>
      <c r="S979" s="48"/>
      <c r="T979" s="48"/>
      <c r="U979" s="48"/>
      <c r="V979" s="48"/>
      <c r="W979" s="48"/>
      <c r="X979" s="48"/>
      <c r="Y979" s="48"/>
      <c r="Z979" s="48"/>
    </row>
    <row r="980" spans="1:26" ht="18" thickBot="1" x14ac:dyDescent="0.35">
      <c r="A980" s="48"/>
      <c r="B980" s="48"/>
      <c r="C980" s="48"/>
      <c r="D980" s="48"/>
      <c r="E980" s="48"/>
      <c r="F980" s="48"/>
      <c r="G980" s="51"/>
      <c r="H980" s="48"/>
      <c r="I980" s="48"/>
      <c r="J980" s="48"/>
      <c r="K980" s="48"/>
      <c r="L980" s="48"/>
      <c r="M980" s="48"/>
      <c r="N980" s="48"/>
      <c r="O980" s="48"/>
      <c r="P980" s="48"/>
      <c r="Q980" s="48"/>
      <c r="R980" s="48"/>
      <c r="S980" s="48"/>
      <c r="T980" s="48"/>
      <c r="U980" s="48"/>
      <c r="V980" s="48"/>
      <c r="W980" s="48"/>
      <c r="X980" s="48"/>
      <c r="Y980" s="48"/>
      <c r="Z980" s="48"/>
    </row>
    <row r="981" spans="1:26" ht="18" thickBot="1" x14ac:dyDescent="0.35">
      <c r="A981" s="48"/>
      <c r="B981" s="48"/>
      <c r="C981" s="48"/>
      <c r="D981" s="48"/>
      <c r="E981" s="48"/>
      <c r="F981" s="48"/>
      <c r="G981" s="51"/>
      <c r="H981" s="48"/>
      <c r="I981" s="48"/>
      <c r="J981" s="48"/>
      <c r="K981" s="48"/>
      <c r="L981" s="48"/>
      <c r="M981" s="48"/>
      <c r="N981" s="48"/>
      <c r="O981" s="48"/>
      <c r="P981" s="48"/>
      <c r="Q981" s="48"/>
      <c r="R981" s="48"/>
      <c r="S981" s="48"/>
      <c r="T981" s="48"/>
      <c r="U981" s="48"/>
      <c r="V981" s="48"/>
      <c r="W981" s="48"/>
      <c r="X981" s="48"/>
      <c r="Y981" s="48"/>
      <c r="Z981" s="48"/>
    </row>
    <row r="982" spans="1:26" ht="18" thickBot="1" x14ac:dyDescent="0.35">
      <c r="A982" s="48"/>
      <c r="B982" s="48"/>
      <c r="C982" s="48"/>
      <c r="D982" s="48"/>
      <c r="E982" s="48"/>
      <c r="F982" s="48"/>
      <c r="G982" s="51"/>
      <c r="H982" s="48"/>
      <c r="I982" s="48"/>
      <c r="J982" s="48"/>
      <c r="K982" s="48"/>
      <c r="L982" s="48"/>
      <c r="M982" s="48"/>
      <c r="N982" s="48"/>
      <c r="O982" s="48"/>
      <c r="P982" s="48"/>
      <c r="Q982" s="48"/>
      <c r="R982" s="48"/>
      <c r="S982" s="48"/>
      <c r="T982" s="48"/>
      <c r="U982" s="48"/>
      <c r="V982" s="48"/>
      <c r="W982" s="48"/>
      <c r="X982" s="48"/>
      <c r="Y982" s="48"/>
      <c r="Z982" s="48"/>
    </row>
    <row r="983" spans="1:26" ht="18" thickBot="1" x14ac:dyDescent="0.35">
      <c r="A983" s="48"/>
      <c r="B983" s="48"/>
      <c r="C983" s="48"/>
      <c r="D983" s="48"/>
      <c r="E983" s="48"/>
      <c r="F983" s="48"/>
      <c r="G983" s="51"/>
      <c r="H983" s="48"/>
      <c r="I983" s="48"/>
      <c r="J983" s="48"/>
      <c r="K983" s="48"/>
      <c r="L983" s="48"/>
      <c r="M983" s="48"/>
      <c r="N983" s="48"/>
      <c r="O983" s="48"/>
      <c r="P983" s="48"/>
      <c r="Q983" s="48"/>
      <c r="R983" s="48"/>
      <c r="S983" s="48"/>
      <c r="T983" s="48"/>
      <c r="U983" s="48"/>
      <c r="V983" s="48"/>
      <c r="W983" s="48"/>
      <c r="X983" s="48"/>
      <c r="Y983" s="48"/>
      <c r="Z983" s="48"/>
    </row>
    <row r="984" spans="1:26" ht="18" thickBot="1" x14ac:dyDescent="0.35">
      <c r="A984" s="48"/>
      <c r="B984" s="48"/>
      <c r="C984" s="48"/>
      <c r="D984" s="48"/>
      <c r="E984" s="48"/>
      <c r="F984" s="48"/>
      <c r="G984" s="51"/>
      <c r="H984" s="48"/>
      <c r="I984" s="48"/>
      <c r="J984" s="48"/>
      <c r="K984" s="48"/>
      <c r="L984" s="48"/>
      <c r="M984" s="48"/>
      <c r="N984" s="48"/>
      <c r="O984" s="48"/>
      <c r="P984" s="48"/>
      <c r="Q984" s="48"/>
      <c r="R984" s="48"/>
      <c r="S984" s="48"/>
      <c r="T984" s="48"/>
      <c r="U984" s="48"/>
      <c r="V984" s="48"/>
      <c r="W984" s="48"/>
      <c r="X984" s="48"/>
      <c r="Y984" s="48"/>
      <c r="Z984" s="48"/>
    </row>
    <row r="985" spans="1:26" ht="18" thickBot="1" x14ac:dyDescent="0.35">
      <c r="A985" s="48"/>
      <c r="B985" s="48"/>
      <c r="C985" s="48"/>
      <c r="D985" s="48"/>
      <c r="E985" s="48"/>
      <c r="F985" s="48"/>
      <c r="G985" s="51"/>
      <c r="H985" s="48"/>
      <c r="I985" s="48"/>
      <c r="J985" s="48"/>
      <c r="K985" s="48"/>
      <c r="L985" s="48"/>
      <c r="M985" s="48"/>
      <c r="N985" s="48"/>
      <c r="O985" s="48"/>
      <c r="P985" s="48"/>
      <c r="Q985" s="48"/>
      <c r="R985" s="48"/>
      <c r="S985" s="48"/>
      <c r="T985" s="48"/>
      <c r="U985" s="48"/>
      <c r="V985" s="48"/>
      <c r="W985" s="48"/>
      <c r="X985" s="48"/>
      <c r="Y985" s="48"/>
      <c r="Z985" s="48"/>
    </row>
    <row r="986" spans="1:26" ht="18" thickBot="1" x14ac:dyDescent="0.35">
      <c r="A986" s="48"/>
      <c r="B986" s="48"/>
      <c r="C986" s="48"/>
      <c r="D986" s="48"/>
      <c r="E986" s="48"/>
      <c r="F986" s="48"/>
      <c r="G986" s="51"/>
      <c r="H986" s="48"/>
      <c r="I986" s="48"/>
      <c r="J986" s="48"/>
      <c r="K986" s="48"/>
      <c r="L986" s="48"/>
      <c r="M986" s="48"/>
      <c r="N986" s="48"/>
      <c r="O986" s="48"/>
      <c r="P986" s="48"/>
      <c r="Q986" s="48"/>
      <c r="R986" s="48"/>
      <c r="S986" s="48"/>
      <c r="T986" s="48"/>
      <c r="U986" s="48"/>
      <c r="V986" s="48"/>
      <c r="W986" s="48"/>
      <c r="X986" s="48"/>
      <c r="Y986" s="48"/>
      <c r="Z986" s="48"/>
    </row>
    <row r="987" spans="1:26" ht="18" thickBot="1" x14ac:dyDescent="0.35">
      <c r="A987" s="48"/>
      <c r="B987" s="48"/>
      <c r="C987" s="48"/>
      <c r="D987" s="48"/>
      <c r="E987" s="48"/>
      <c r="F987" s="48"/>
      <c r="G987" s="51"/>
      <c r="H987" s="48"/>
      <c r="I987" s="48"/>
      <c r="J987" s="48"/>
      <c r="K987" s="48"/>
      <c r="L987" s="48"/>
      <c r="M987" s="48"/>
      <c r="N987" s="48"/>
      <c r="O987" s="48"/>
      <c r="P987" s="48"/>
      <c r="Q987" s="48"/>
      <c r="R987" s="48"/>
      <c r="S987" s="48"/>
      <c r="T987" s="48"/>
      <c r="U987" s="48"/>
      <c r="V987" s="48"/>
      <c r="W987" s="48"/>
      <c r="X987" s="48"/>
      <c r="Y987" s="48"/>
      <c r="Z987" s="48"/>
    </row>
    <row r="988" spans="1:26" ht="18" thickBot="1" x14ac:dyDescent="0.35">
      <c r="A988" s="48"/>
      <c r="B988" s="48"/>
      <c r="C988" s="48"/>
      <c r="D988" s="48"/>
      <c r="E988" s="48"/>
      <c r="F988" s="48"/>
      <c r="G988" s="51"/>
      <c r="H988" s="48"/>
      <c r="I988" s="48"/>
      <c r="J988" s="48"/>
      <c r="K988" s="48"/>
      <c r="L988" s="48"/>
      <c r="M988" s="48"/>
      <c r="N988" s="48"/>
      <c r="O988" s="48"/>
      <c r="P988" s="48"/>
      <c r="Q988" s="48"/>
      <c r="R988" s="48"/>
      <c r="S988" s="48"/>
      <c r="T988" s="48"/>
      <c r="U988" s="48"/>
      <c r="V988" s="48"/>
      <c r="W988" s="48"/>
      <c r="X988" s="48"/>
      <c r="Y988" s="48"/>
      <c r="Z988" s="48"/>
    </row>
    <row r="989" spans="1:26" ht="18" thickBot="1" x14ac:dyDescent="0.35">
      <c r="A989" s="48"/>
      <c r="B989" s="48"/>
      <c r="C989" s="48"/>
      <c r="D989" s="48"/>
      <c r="E989" s="48"/>
      <c r="F989" s="48"/>
      <c r="G989" s="51"/>
      <c r="H989" s="48"/>
      <c r="I989" s="48"/>
      <c r="J989" s="48"/>
      <c r="K989" s="48"/>
      <c r="L989" s="48"/>
      <c r="M989" s="48"/>
      <c r="N989" s="48"/>
      <c r="O989" s="48"/>
      <c r="P989" s="48"/>
      <c r="Q989" s="48"/>
      <c r="R989" s="48"/>
      <c r="S989" s="48"/>
      <c r="T989" s="48"/>
      <c r="U989" s="48"/>
      <c r="V989" s="48"/>
      <c r="W989" s="48"/>
      <c r="X989" s="48"/>
      <c r="Y989" s="48"/>
      <c r="Z989" s="48"/>
    </row>
    <row r="990" spans="1:26" ht="18" thickBot="1" x14ac:dyDescent="0.35">
      <c r="A990" s="48"/>
      <c r="B990" s="48"/>
      <c r="C990" s="48"/>
      <c r="D990" s="48"/>
      <c r="E990" s="48"/>
      <c r="F990" s="48"/>
      <c r="G990" s="51"/>
      <c r="H990" s="48"/>
      <c r="I990" s="48"/>
      <c r="J990" s="48"/>
      <c r="K990" s="48"/>
      <c r="L990" s="48"/>
      <c r="M990" s="48"/>
      <c r="N990" s="48"/>
      <c r="O990" s="48"/>
      <c r="P990" s="48"/>
      <c r="Q990" s="48"/>
      <c r="R990" s="48"/>
      <c r="S990" s="48"/>
      <c r="T990" s="48"/>
      <c r="U990" s="48"/>
      <c r="V990" s="48"/>
      <c r="W990" s="48"/>
      <c r="X990" s="48"/>
      <c r="Y990" s="48"/>
      <c r="Z990" s="48"/>
    </row>
    <row r="991" spans="1:26" ht="18" thickBot="1" x14ac:dyDescent="0.35">
      <c r="A991" s="48"/>
      <c r="B991" s="48"/>
      <c r="C991" s="48"/>
      <c r="D991" s="48"/>
      <c r="E991" s="48"/>
      <c r="F991" s="48"/>
      <c r="G991" s="51"/>
      <c r="H991" s="48"/>
      <c r="I991" s="48"/>
      <c r="J991" s="48"/>
      <c r="K991" s="48"/>
      <c r="L991" s="48"/>
      <c r="M991" s="48"/>
      <c r="N991" s="48"/>
      <c r="O991" s="48"/>
      <c r="P991" s="48"/>
      <c r="Q991" s="48"/>
      <c r="R991" s="48"/>
      <c r="S991" s="48"/>
      <c r="T991" s="48"/>
      <c r="U991" s="48"/>
      <c r="V991" s="48"/>
      <c r="W991" s="48"/>
      <c r="X991" s="48"/>
      <c r="Y991" s="48"/>
      <c r="Z991" s="48"/>
    </row>
    <row r="992" spans="1:26" ht="18" thickBot="1" x14ac:dyDescent="0.35">
      <c r="A992" s="48"/>
      <c r="B992" s="48"/>
      <c r="C992" s="48"/>
      <c r="D992" s="48"/>
      <c r="E992" s="48"/>
      <c r="F992" s="48"/>
      <c r="G992" s="51"/>
      <c r="H992" s="48"/>
      <c r="I992" s="48"/>
      <c r="J992" s="48"/>
      <c r="K992" s="48"/>
      <c r="L992" s="48"/>
      <c r="M992" s="48"/>
      <c r="N992" s="48"/>
      <c r="O992" s="48"/>
      <c r="P992" s="48"/>
      <c r="Q992" s="48"/>
      <c r="R992" s="48"/>
      <c r="S992" s="48"/>
      <c r="T992" s="48"/>
      <c r="U992" s="48"/>
      <c r="V992" s="48"/>
      <c r="W992" s="48"/>
      <c r="X992" s="48"/>
      <c r="Y992" s="48"/>
      <c r="Z992" s="48"/>
    </row>
    <row r="993" spans="1:26" ht="18" thickBot="1" x14ac:dyDescent="0.35">
      <c r="A993" s="48"/>
      <c r="B993" s="48"/>
      <c r="C993" s="48"/>
      <c r="D993" s="48"/>
      <c r="E993" s="48"/>
      <c r="F993" s="48"/>
      <c r="G993" s="51"/>
      <c r="H993" s="48"/>
      <c r="I993" s="48"/>
      <c r="J993" s="48"/>
      <c r="K993" s="48"/>
      <c r="L993" s="48"/>
      <c r="M993" s="48"/>
      <c r="N993" s="48"/>
      <c r="O993" s="48"/>
      <c r="P993" s="48"/>
      <c r="Q993" s="48"/>
      <c r="R993" s="48"/>
      <c r="S993" s="48"/>
      <c r="T993" s="48"/>
      <c r="U993" s="48"/>
      <c r="V993" s="48"/>
      <c r="W993" s="48"/>
      <c r="X993" s="48"/>
      <c r="Y993" s="48"/>
      <c r="Z993" s="48"/>
    </row>
    <row r="994" spans="1:26" ht="18" thickBot="1" x14ac:dyDescent="0.35">
      <c r="A994" s="48"/>
      <c r="B994" s="48"/>
      <c r="C994" s="48"/>
      <c r="D994" s="48"/>
      <c r="E994" s="48"/>
      <c r="F994" s="48"/>
      <c r="G994" s="51"/>
      <c r="H994" s="48"/>
      <c r="I994" s="48"/>
      <c r="J994" s="48"/>
      <c r="K994" s="48"/>
      <c r="L994" s="48"/>
      <c r="M994" s="48"/>
      <c r="N994" s="48"/>
      <c r="O994" s="48"/>
      <c r="P994" s="48"/>
      <c r="Q994" s="48"/>
      <c r="R994" s="48"/>
      <c r="S994" s="48"/>
      <c r="T994" s="48"/>
      <c r="U994" s="48"/>
      <c r="V994" s="48"/>
      <c r="W994" s="48"/>
      <c r="X994" s="48"/>
      <c r="Y994" s="48"/>
      <c r="Z994" s="48"/>
    </row>
    <row r="995" spans="1:26" ht="18" thickBot="1" x14ac:dyDescent="0.35">
      <c r="A995" s="48"/>
      <c r="B995" s="48"/>
      <c r="C995" s="48"/>
      <c r="D995" s="48"/>
      <c r="E995" s="48"/>
      <c r="F995" s="48"/>
      <c r="G995" s="51"/>
      <c r="H995" s="48"/>
      <c r="I995" s="48"/>
      <c r="J995" s="48"/>
      <c r="K995" s="48"/>
      <c r="L995" s="48"/>
      <c r="M995" s="48"/>
      <c r="N995" s="48"/>
      <c r="O995" s="48"/>
      <c r="P995" s="48"/>
      <c r="Q995" s="48"/>
      <c r="R995" s="48"/>
      <c r="S995" s="48"/>
      <c r="T995" s="48"/>
      <c r="U995" s="48"/>
      <c r="V995" s="48"/>
      <c r="W995" s="48"/>
      <c r="X995" s="48"/>
      <c r="Y995" s="48"/>
      <c r="Z995" s="48"/>
    </row>
    <row r="996" spans="1:26" ht="18" thickBot="1" x14ac:dyDescent="0.35">
      <c r="A996" s="48"/>
      <c r="B996" s="48"/>
      <c r="C996" s="48"/>
      <c r="D996" s="48"/>
      <c r="E996" s="48"/>
      <c r="F996" s="48"/>
      <c r="G996" s="51"/>
      <c r="H996" s="48"/>
      <c r="I996" s="48"/>
      <c r="J996" s="48"/>
      <c r="K996" s="48"/>
      <c r="L996" s="48"/>
      <c r="M996" s="48"/>
      <c r="N996" s="48"/>
      <c r="O996" s="48"/>
      <c r="P996" s="48"/>
      <c r="Q996" s="48"/>
      <c r="R996" s="48"/>
      <c r="S996" s="48"/>
      <c r="T996" s="48"/>
      <c r="U996" s="48"/>
      <c r="V996" s="48"/>
      <c r="W996" s="48"/>
      <c r="X996" s="48"/>
      <c r="Y996" s="48"/>
      <c r="Z996" s="48"/>
    </row>
    <row r="997" spans="1:26" ht="18" thickBot="1" x14ac:dyDescent="0.35">
      <c r="A997" s="48"/>
      <c r="B997" s="48"/>
      <c r="C997" s="48"/>
      <c r="D997" s="48"/>
      <c r="E997" s="48"/>
      <c r="F997" s="48"/>
      <c r="G997" s="51"/>
      <c r="H997" s="48"/>
      <c r="I997" s="48"/>
      <c r="J997" s="48"/>
      <c r="K997" s="48"/>
      <c r="L997" s="48"/>
      <c r="M997" s="48"/>
      <c r="N997" s="48"/>
      <c r="O997" s="48"/>
      <c r="P997" s="48"/>
      <c r="Q997" s="48"/>
      <c r="R997" s="48"/>
      <c r="S997" s="48"/>
      <c r="T997" s="48"/>
      <c r="U997" s="48"/>
      <c r="V997" s="48"/>
      <c r="W997" s="48"/>
      <c r="X997" s="48"/>
      <c r="Y997" s="48"/>
      <c r="Z997" s="48"/>
    </row>
    <row r="998" spans="1:26" ht="18" thickBot="1" x14ac:dyDescent="0.35">
      <c r="A998" s="48"/>
      <c r="B998" s="48"/>
      <c r="C998" s="48"/>
      <c r="D998" s="48"/>
      <c r="E998" s="48"/>
      <c r="F998" s="48"/>
      <c r="G998" s="51"/>
      <c r="H998" s="48"/>
      <c r="I998" s="48"/>
      <c r="J998" s="48"/>
      <c r="K998" s="48"/>
      <c r="L998" s="48"/>
      <c r="M998" s="48"/>
      <c r="N998" s="48"/>
      <c r="O998" s="48"/>
      <c r="P998" s="48"/>
      <c r="Q998" s="48"/>
      <c r="R998" s="48"/>
      <c r="S998" s="48"/>
      <c r="T998" s="48"/>
      <c r="U998" s="48"/>
      <c r="V998" s="48"/>
      <c r="W998" s="48"/>
      <c r="X998" s="48"/>
      <c r="Y998" s="48"/>
      <c r="Z998" s="48"/>
    </row>
    <row r="999" spans="1:26" ht="18" thickBot="1" x14ac:dyDescent="0.35">
      <c r="A999" s="48"/>
      <c r="B999" s="48"/>
      <c r="C999" s="48"/>
      <c r="D999" s="48"/>
      <c r="E999" s="48"/>
      <c r="F999" s="48"/>
      <c r="G999" s="51"/>
      <c r="H999" s="48"/>
      <c r="I999" s="48"/>
      <c r="J999" s="48"/>
      <c r="K999" s="48"/>
      <c r="L999" s="48"/>
      <c r="M999" s="48"/>
      <c r="N999" s="48"/>
      <c r="O999" s="48"/>
      <c r="P999" s="48"/>
      <c r="Q999" s="48"/>
      <c r="R999" s="48"/>
      <c r="S999" s="48"/>
      <c r="T999" s="48"/>
      <c r="U999" s="48"/>
      <c r="V999" s="48"/>
      <c r="W999" s="48"/>
      <c r="X999" s="48"/>
      <c r="Y999" s="48"/>
      <c r="Z999" s="48"/>
    </row>
    <row r="1000" spans="1:26" ht="18" thickBot="1" x14ac:dyDescent="0.35">
      <c r="A1000" s="48"/>
      <c r="B1000" s="48"/>
      <c r="C1000" s="48"/>
      <c r="D1000" s="48"/>
      <c r="E1000" s="48"/>
      <c r="F1000" s="48"/>
      <c r="G1000" s="51"/>
      <c r="H1000" s="48"/>
      <c r="I1000" s="48"/>
      <c r="J1000" s="48"/>
      <c r="K1000" s="48"/>
      <c r="L1000" s="48"/>
      <c r="M1000" s="48"/>
      <c r="N1000" s="48"/>
      <c r="O1000" s="48"/>
      <c r="P1000" s="48"/>
      <c r="Q1000" s="48"/>
      <c r="R1000" s="48"/>
      <c r="S1000" s="48"/>
      <c r="T1000" s="48"/>
      <c r="U1000" s="48"/>
      <c r="V1000" s="48"/>
      <c r="W1000" s="48"/>
      <c r="X1000" s="48"/>
      <c r="Y1000" s="48"/>
      <c r="Z1000" s="48"/>
    </row>
  </sheetData>
  <mergeCells count="6">
    <mergeCell ref="I2:K3"/>
    <mergeCell ref="I4:K5"/>
    <mergeCell ref="I6:K7"/>
    <mergeCell ref="L2:L3"/>
    <mergeCell ref="L4:L5"/>
    <mergeCell ref="L6:L7"/>
  </mergeCell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496DA-709B-42B1-9973-B867EB900269}">
  <dimension ref="A1:L247"/>
  <sheetViews>
    <sheetView workbookViewId="0">
      <selection activeCell="I2" sqref="I2:K7"/>
    </sheetView>
  </sheetViews>
  <sheetFormatPr defaultRowHeight="17.399999999999999" x14ac:dyDescent="0.3"/>
  <cols>
    <col min="1" max="1" width="16.33203125" style="46" customWidth="1"/>
    <col min="2" max="2" width="14.33203125" style="46" customWidth="1"/>
    <col min="3" max="3" width="20" style="46" customWidth="1"/>
    <col min="4" max="4" width="19.6640625" style="46" customWidth="1"/>
    <col min="5" max="5" width="22.109375" style="46" customWidth="1"/>
    <col min="6" max="6" width="21.21875" style="46" customWidth="1"/>
    <col min="7" max="7" width="19.33203125" style="47" customWidth="1"/>
    <col min="8" max="11" width="8.88671875" style="46"/>
    <col min="12" max="12" width="13.5546875" style="46" customWidth="1"/>
    <col min="13" max="16384" width="8.88671875" style="46"/>
  </cols>
  <sheetData>
    <row r="1" spans="1:12" s="45" customFormat="1" ht="35.4" thickBot="1" x14ac:dyDescent="0.35">
      <c r="A1" s="26" t="s">
        <v>161</v>
      </c>
      <c r="B1" s="27" t="s">
        <v>162</v>
      </c>
      <c r="C1" s="28" t="s">
        <v>178</v>
      </c>
      <c r="D1" s="28" t="s">
        <v>179</v>
      </c>
      <c r="E1" s="28" t="s">
        <v>180</v>
      </c>
      <c r="F1" s="28" t="s">
        <v>181</v>
      </c>
      <c r="G1" s="29" t="s">
        <v>185</v>
      </c>
    </row>
    <row r="2" spans="1:12" ht="18" thickBot="1" x14ac:dyDescent="0.35">
      <c r="A2" s="31">
        <v>102.550003</v>
      </c>
      <c r="B2" s="32">
        <v>107.900002</v>
      </c>
      <c r="C2" s="46">
        <f t="shared" ref="C2:C65" si="0">A2/(A2+B2)</f>
        <v>0.48728914499194237</v>
      </c>
      <c r="D2" s="46">
        <v>0</v>
      </c>
      <c r="E2" s="46">
        <f t="shared" ref="E2:E65" si="1">B2/(B2+A2)</f>
        <v>0.51271085500805758</v>
      </c>
      <c r="F2" s="46">
        <v>0</v>
      </c>
      <c r="G2" s="47">
        <f t="shared" ref="G2:G65" si="2">(C2*D2)+(E2*F2)</f>
        <v>0</v>
      </c>
      <c r="I2" s="115" t="s">
        <v>187</v>
      </c>
      <c r="J2" s="116"/>
      <c r="K2" s="117"/>
      <c r="L2" s="121">
        <f>AVERAGE(G2:G247)</f>
        <v>2.7257680600617696E-4</v>
      </c>
    </row>
    <row r="3" spans="1:12" ht="18" thickBot="1" x14ac:dyDescent="0.35">
      <c r="A3" s="31">
        <v>102.5</v>
      </c>
      <c r="B3" s="32">
        <v>105.25</v>
      </c>
      <c r="C3" s="46">
        <f t="shared" si="0"/>
        <v>0.49338146811070999</v>
      </c>
      <c r="D3" s="46">
        <f t="shared" ref="D3:D65" si="3">LN(A3/A2)</f>
        <v>-4.8771519394884104E-4</v>
      </c>
      <c r="E3" s="46">
        <f t="shared" si="1"/>
        <v>0.50661853188928996</v>
      </c>
      <c r="F3" s="46">
        <f t="shared" ref="F3:F65" si="4">LN(B3/B2)</f>
        <v>-2.486641823727918E-2</v>
      </c>
      <c r="G3" s="47">
        <f t="shared" si="2"/>
        <v>-1.2838417939125824E-2</v>
      </c>
      <c r="I3" s="118"/>
      <c r="J3" s="119"/>
      <c r="K3" s="120"/>
      <c r="L3" s="122"/>
    </row>
    <row r="4" spans="1:12" ht="18" thickBot="1" x14ac:dyDescent="0.35">
      <c r="A4" s="31">
        <v>103.599998</v>
      </c>
      <c r="B4" s="32">
        <v>107.300003</v>
      </c>
      <c r="C4" s="46">
        <f t="shared" si="0"/>
        <v>0.49122805836307226</v>
      </c>
      <c r="D4" s="46">
        <f t="shared" si="3"/>
        <v>1.0674511941900264E-2</v>
      </c>
      <c r="E4" s="46">
        <f t="shared" si="1"/>
        <v>0.50877194163692774</v>
      </c>
      <c r="F4" s="46">
        <f t="shared" si="4"/>
        <v>1.9290205033155212E-2</v>
      </c>
      <c r="G4" s="47">
        <f t="shared" si="2"/>
        <v>1.5057934844485907E-2</v>
      </c>
      <c r="I4" s="115" t="s">
        <v>188</v>
      </c>
      <c r="J4" s="116"/>
      <c r="K4" s="117"/>
      <c r="L4" s="123">
        <f>VAR(G2:G247)</f>
        <v>3.5542154701887141E-4</v>
      </c>
    </row>
    <row r="5" spans="1:12" ht="18" thickBot="1" x14ac:dyDescent="0.35">
      <c r="A5" s="31">
        <v>105.599998</v>
      </c>
      <c r="B5" s="32">
        <v>106.25</v>
      </c>
      <c r="C5" s="46">
        <f t="shared" si="0"/>
        <v>0.49846589094610233</v>
      </c>
      <c r="D5" s="46">
        <f t="shared" si="3"/>
        <v>1.9121041812403854E-2</v>
      </c>
      <c r="E5" s="46">
        <f t="shared" si="1"/>
        <v>0.50153410905389761</v>
      </c>
      <c r="F5" s="46">
        <f t="shared" si="4"/>
        <v>-9.8338697911197082E-3</v>
      </c>
      <c r="G5" s="47">
        <f t="shared" si="2"/>
        <v>4.5991660185963016E-3</v>
      </c>
      <c r="I5" s="118"/>
      <c r="J5" s="119"/>
      <c r="K5" s="120"/>
      <c r="L5" s="123"/>
    </row>
    <row r="6" spans="1:12" ht="18" thickBot="1" x14ac:dyDescent="0.35">
      <c r="A6" s="31">
        <v>102.300003</v>
      </c>
      <c r="B6" s="32">
        <v>105</v>
      </c>
      <c r="C6" s="46">
        <f t="shared" si="0"/>
        <v>0.49348770631710992</v>
      </c>
      <c r="D6" s="46">
        <f t="shared" si="3"/>
        <v>-3.1748650049673408E-2</v>
      </c>
      <c r="E6" s="46">
        <f t="shared" si="1"/>
        <v>0.50651229368289008</v>
      </c>
      <c r="F6" s="46">
        <f t="shared" si="4"/>
        <v>-1.1834457647002796E-2</v>
      </c>
      <c r="G6" s="47">
        <f t="shared" si="2"/>
        <v>-2.1661866778954333E-2</v>
      </c>
      <c r="I6" s="115" t="s">
        <v>189</v>
      </c>
      <c r="J6" s="116"/>
      <c r="K6" s="117"/>
      <c r="L6" s="124">
        <f>CORREL(A2:A247,B2:B247)</f>
        <v>-0.34797826827373801</v>
      </c>
    </row>
    <row r="7" spans="1:12" ht="18" thickBot="1" x14ac:dyDescent="0.35">
      <c r="A7" s="31">
        <v>98.949996999999996</v>
      </c>
      <c r="B7" s="32">
        <v>100.75</v>
      </c>
      <c r="C7" s="46">
        <f t="shared" si="0"/>
        <v>0.49549323228081971</v>
      </c>
      <c r="D7" s="46">
        <f t="shared" si="3"/>
        <v>-3.3295060552861987E-2</v>
      </c>
      <c r="E7" s="46">
        <f t="shared" si="1"/>
        <v>0.50450676771918035</v>
      </c>
      <c r="F7" s="46">
        <f t="shared" si="4"/>
        <v>-4.1318149330730976E-2</v>
      </c>
      <c r="G7" s="47">
        <f t="shared" si="2"/>
        <v>-3.7342763139308705E-2</v>
      </c>
      <c r="I7" s="118"/>
      <c r="J7" s="119"/>
      <c r="K7" s="120"/>
      <c r="L7" s="124"/>
    </row>
    <row r="8" spans="1:12" ht="18" thickBot="1" x14ac:dyDescent="0.35">
      <c r="A8" s="31">
        <v>92.300003000000004</v>
      </c>
      <c r="B8" s="32">
        <v>90.199996999999996</v>
      </c>
      <c r="C8" s="46">
        <f t="shared" si="0"/>
        <v>0.50575344109589038</v>
      </c>
      <c r="D8" s="46">
        <f t="shared" si="3"/>
        <v>-6.9570467718717069E-2</v>
      </c>
      <c r="E8" s="46">
        <f t="shared" si="1"/>
        <v>0.49424655890410957</v>
      </c>
      <c r="F8" s="46">
        <f t="shared" si="4"/>
        <v>-0.11061280701763855</v>
      </c>
      <c r="G8" s="47">
        <f t="shared" si="2"/>
        <v>-8.9855502686583905E-2</v>
      </c>
    </row>
    <row r="9" spans="1:12" ht="18" thickBot="1" x14ac:dyDescent="0.35">
      <c r="A9" s="31">
        <v>91.300003000000004</v>
      </c>
      <c r="B9" s="32">
        <v>97.75</v>
      </c>
      <c r="C9" s="46">
        <f t="shared" si="0"/>
        <v>0.48294102909905801</v>
      </c>
      <c r="D9" s="46">
        <f t="shared" si="3"/>
        <v>-1.089335355188469E-2</v>
      </c>
      <c r="E9" s="46">
        <f t="shared" si="1"/>
        <v>0.51705897090094199</v>
      </c>
      <c r="F9" s="46">
        <f t="shared" si="4"/>
        <v>8.038380505632127E-2</v>
      </c>
      <c r="G9" s="47">
        <f t="shared" si="2"/>
        <v>3.6302320144836343E-2</v>
      </c>
    </row>
    <row r="10" spans="1:12" ht="18" thickBot="1" x14ac:dyDescent="0.35">
      <c r="A10" s="31">
        <v>95.5</v>
      </c>
      <c r="B10" s="32">
        <v>99.449996999999996</v>
      </c>
      <c r="C10" s="46">
        <f t="shared" si="0"/>
        <v>0.4898692047684412</v>
      </c>
      <c r="D10" s="46">
        <f t="shared" si="3"/>
        <v>4.4975427027054739E-2</v>
      </c>
      <c r="E10" s="46">
        <f t="shared" si="1"/>
        <v>0.5101307952315588</v>
      </c>
      <c r="F10" s="46">
        <f t="shared" si="4"/>
        <v>1.7241776268593065E-2</v>
      </c>
      <c r="G10" s="47">
        <f t="shared" si="2"/>
        <v>3.082763771096636E-2</v>
      </c>
    </row>
    <row r="11" spans="1:12" ht="18" thickBot="1" x14ac:dyDescent="0.35">
      <c r="A11" s="31">
        <v>95.150002000000001</v>
      </c>
      <c r="B11" s="32">
        <v>97.5</v>
      </c>
      <c r="C11" s="46">
        <f t="shared" si="0"/>
        <v>0.49390086172955244</v>
      </c>
      <c r="D11" s="46">
        <f t="shared" si="3"/>
        <v>-3.6716327250832584E-3</v>
      </c>
      <c r="E11" s="46">
        <f t="shared" si="1"/>
        <v>0.50609913827044761</v>
      </c>
      <c r="F11" s="46">
        <f t="shared" si="4"/>
        <v>-1.9802597130266691E-2</v>
      </c>
      <c r="G11" s="47">
        <f t="shared" si="2"/>
        <v>-1.1835499910017859E-2</v>
      </c>
    </row>
    <row r="12" spans="1:12" ht="18" thickBot="1" x14ac:dyDescent="0.35">
      <c r="A12" s="31">
        <v>94.650002000000001</v>
      </c>
      <c r="B12" s="32">
        <v>97.400002000000001</v>
      </c>
      <c r="C12" s="46">
        <f t="shared" si="0"/>
        <v>0.49284040629335263</v>
      </c>
      <c r="D12" s="46">
        <f t="shared" si="3"/>
        <v>-5.2687159757889204E-3</v>
      </c>
      <c r="E12" s="46">
        <f t="shared" si="1"/>
        <v>0.50715959370664732</v>
      </c>
      <c r="F12" s="46">
        <f t="shared" si="4"/>
        <v>-1.0261468214313842E-3</v>
      </c>
      <c r="G12" s="47">
        <f t="shared" si="2"/>
        <v>-3.1170563271925977E-3</v>
      </c>
    </row>
    <row r="13" spans="1:12" ht="18" thickBot="1" x14ac:dyDescent="0.35">
      <c r="A13" s="31">
        <v>94.5</v>
      </c>
      <c r="B13" s="32">
        <v>97.449996999999996</v>
      </c>
      <c r="C13" s="46">
        <f t="shared" si="0"/>
        <v>0.49231571490985748</v>
      </c>
      <c r="D13" s="46">
        <f t="shared" si="3"/>
        <v>-1.5860642861152954E-3</v>
      </c>
      <c r="E13" s="46">
        <f t="shared" si="1"/>
        <v>0.50768428509014252</v>
      </c>
      <c r="F13" s="46">
        <f t="shared" si="4"/>
        <v>5.1316398618125717E-4</v>
      </c>
      <c r="G13" s="47">
        <f t="shared" si="2"/>
        <v>-5.2031908145340499E-4</v>
      </c>
    </row>
    <row r="14" spans="1:12" ht="18" thickBot="1" x14ac:dyDescent="0.35">
      <c r="A14" s="31">
        <v>95.550003000000004</v>
      </c>
      <c r="B14" s="32">
        <v>96.199996999999996</v>
      </c>
      <c r="C14" s="46">
        <f t="shared" si="0"/>
        <v>0.49830510039113429</v>
      </c>
      <c r="D14" s="46">
        <f t="shared" si="3"/>
        <v>1.1049867583758753E-2</v>
      </c>
      <c r="E14" s="46">
        <f t="shared" si="1"/>
        <v>0.50169489960886571</v>
      </c>
      <c r="F14" s="46">
        <f t="shared" si="4"/>
        <v>-1.2910068681922302E-2</v>
      </c>
      <c r="G14" s="47">
        <f t="shared" si="2"/>
        <v>-9.7071023568692447E-4</v>
      </c>
    </row>
    <row r="15" spans="1:12" ht="18" thickBot="1" x14ac:dyDescent="0.35">
      <c r="A15" s="31">
        <v>94.449996999999996</v>
      </c>
      <c r="B15" s="32">
        <v>95.699996999999996</v>
      </c>
      <c r="C15" s="46">
        <f t="shared" si="0"/>
        <v>0.49671312111637511</v>
      </c>
      <c r="D15" s="46">
        <f t="shared" si="3"/>
        <v>-1.1579139898775291E-2</v>
      </c>
      <c r="E15" s="46">
        <f t="shared" si="1"/>
        <v>0.50328687888362489</v>
      </c>
      <c r="F15" s="46">
        <f t="shared" si="4"/>
        <v>-5.2110593756833816E-3</v>
      </c>
      <c r="G15" s="47">
        <f t="shared" si="2"/>
        <v>-8.3741685278287611E-3</v>
      </c>
    </row>
    <row r="16" spans="1:12" ht="18" thickBot="1" x14ac:dyDescent="0.35">
      <c r="A16" s="31">
        <v>97.300003000000004</v>
      </c>
      <c r="B16" s="32">
        <v>97.199996999999996</v>
      </c>
      <c r="C16" s="46">
        <f t="shared" si="0"/>
        <v>0.50025708483290487</v>
      </c>
      <c r="D16" s="46">
        <f t="shared" si="3"/>
        <v>2.9728457839755203E-2</v>
      </c>
      <c r="E16" s="46">
        <f t="shared" si="1"/>
        <v>0.49974291516709507</v>
      </c>
      <c r="F16" s="46">
        <f t="shared" si="4"/>
        <v>1.555241349124967E-2</v>
      </c>
      <c r="G16" s="47">
        <f t="shared" si="2"/>
        <v>2.2644080111495022E-2</v>
      </c>
    </row>
    <row r="17" spans="1:7" ht="18" thickBot="1" x14ac:dyDescent="0.35">
      <c r="A17" s="31">
        <v>96.5</v>
      </c>
      <c r="B17" s="32">
        <v>95.349997999999999</v>
      </c>
      <c r="C17" s="46">
        <f t="shared" si="0"/>
        <v>0.50299713842061133</v>
      </c>
      <c r="D17" s="46">
        <f t="shared" si="3"/>
        <v>-8.2560116794956288E-3</v>
      </c>
      <c r="E17" s="46">
        <f t="shared" si="1"/>
        <v>0.49700286157938872</v>
      </c>
      <c r="F17" s="46">
        <f t="shared" si="4"/>
        <v>-1.9216369531121488E-2</v>
      </c>
      <c r="G17" s="47">
        <f t="shared" si="2"/>
        <v>-1.3703340895687803E-2</v>
      </c>
    </row>
    <row r="18" spans="1:7" ht="18" thickBot="1" x14ac:dyDescent="0.35">
      <c r="A18" s="31">
        <v>99.300003000000004</v>
      </c>
      <c r="B18" s="32">
        <v>95.5</v>
      </c>
      <c r="C18" s="46">
        <f t="shared" si="0"/>
        <v>0.50975360097915401</v>
      </c>
      <c r="D18" s="46">
        <f t="shared" si="3"/>
        <v>2.8602592917666678E-2</v>
      </c>
      <c r="E18" s="46">
        <f t="shared" si="1"/>
        <v>0.49024639902084599</v>
      </c>
      <c r="F18" s="46">
        <f t="shared" si="4"/>
        <v>1.5719364156106131E-3</v>
      </c>
      <c r="G18" s="47">
        <f t="shared" si="2"/>
        <v>1.5350910904364275E-2</v>
      </c>
    </row>
    <row r="19" spans="1:7" ht="18" thickBot="1" x14ac:dyDescent="0.35">
      <c r="A19" s="31">
        <v>99.050003000000004</v>
      </c>
      <c r="B19" s="32">
        <v>95.099997999999999</v>
      </c>
      <c r="C19" s="46">
        <f t="shared" si="0"/>
        <v>0.5101725598239889</v>
      </c>
      <c r="D19" s="46">
        <f t="shared" si="3"/>
        <v>-2.5207978303139096E-3</v>
      </c>
      <c r="E19" s="46">
        <f t="shared" si="1"/>
        <v>0.4898274401760111</v>
      </c>
      <c r="F19" s="46">
        <f t="shared" si="4"/>
        <v>-4.1972989658343477E-3</v>
      </c>
      <c r="G19" s="47">
        <f t="shared" si="2"/>
        <v>-3.3419940899780619E-3</v>
      </c>
    </row>
    <row r="20" spans="1:7" ht="18" thickBot="1" x14ac:dyDescent="0.35">
      <c r="A20" s="31">
        <v>101.300003</v>
      </c>
      <c r="B20" s="32">
        <v>94.949996999999996</v>
      </c>
      <c r="C20" s="46">
        <f t="shared" si="0"/>
        <v>0.51617835923566879</v>
      </c>
      <c r="D20" s="46">
        <f t="shared" si="3"/>
        <v>2.2461637437349205E-2</v>
      </c>
      <c r="E20" s="46">
        <f t="shared" si="1"/>
        <v>0.48382164076433121</v>
      </c>
      <c r="F20" s="46">
        <f t="shared" si="4"/>
        <v>-1.5785428581324228E-3</v>
      </c>
      <c r="G20" s="47">
        <f t="shared" si="2"/>
        <v>1.0830477962518939E-2</v>
      </c>
    </row>
    <row r="21" spans="1:7" ht="18" thickBot="1" x14ac:dyDescent="0.35">
      <c r="A21" s="31">
        <v>102.900002</v>
      </c>
      <c r="B21" s="32">
        <v>94.349997999999999</v>
      </c>
      <c r="C21" s="46">
        <f t="shared" si="0"/>
        <v>0.5216730139416984</v>
      </c>
      <c r="D21" s="46">
        <f t="shared" si="3"/>
        <v>1.567122140670741E-2</v>
      </c>
      <c r="E21" s="46">
        <f t="shared" si="1"/>
        <v>0.47832698605830165</v>
      </c>
      <c r="F21" s="46">
        <f t="shared" si="4"/>
        <v>-6.3391550458270305E-3</v>
      </c>
      <c r="G21" s="47">
        <f t="shared" si="2"/>
        <v>5.1430643761579981E-3</v>
      </c>
    </row>
    <row r="22" spans="1:7" ht="18" thickBot="1" x14ac:dyDescent="0.35">
      <c r="A22" s="31">
        <v>104.5</v>
      </c>
      <c r="B22" s="32">
        <v>95.650002000000001</v>
      </c>
      <c r="C22" s="46">
        <f t="shared" si="0"/>
        <v>0.5221084134688142</v>
      </c>
      <c r="D22" s="46">
        <f t="shared" si="3"/>
        <v>1.5429409128515889E-2</v>
      </c>
      <c r="E22" s="46">
        <f t="shared" si="1"/>
        <v>0.47789158653118574</v>
      </c>
      <c r="F22" s="46">
        <f t="shared" si="4"/>
        <v>1.3684466178937081E-2</v>
      </c>
      <c r="G22" s="47">
        <f t="shared" si="2"/>
        <v>1.4595515573935266E-2</v>
      </c>
    </row>
    <row r="23" spans="1:7" ht="18" thickBot="1" x14ac:dyDescent="0.35">
      <c r="A23" s="31">
        <v>107.900002</v>
      </c>
      <c r="B23" s="32">
        <v>94.75</v>
      </c>
      <c r="C23" s="46">
        <f t="shared" si="0"/>
        <v>0.53244510700769698</v>
      </c>
      <c r="D23" s="46">
        <f t="shared" si="3"/>
        <v>3.2017819394904307E-2</v>
      </c>
      <c r="E23" s="46">
        <f t="shared" si="1"/>
        <v>0.46755489299230307</v>
      </c>
      <c r="F23" s="46">
        <f t="shared" si="4"/>
        <v>-9.4538728332920399E-3</v>
      </c>
      <c r="G23" s="47">
        <f t="shared" si="2"/>
        <v>1.2627526772940238E-2</v>
      </c>
    </row>
    <row r="24" spans="1:7" ht="18" thickBot="1" x14ac:dyDescent="0.35">
      <c r="A24" s="31">
        <v>107.449997</v>
      </c>
      <c r="B24" s="32">
        <v>92.949996999999996</v>
      </c>
      <c r="C24" s="46">
        <f t="shared" si="0"/>
        <v>0.53617764579374194</v>
      </c>
      <c r="D24" s="46">
        <f t="shared" si="3"/>
        <v>-4.1792956312137744E-3</v>
      </c>
      <c r="E24" s="46">
        <f t="shared" si="1"/>
        <v>0.46382235420625811</v>
      </c>
      <c r="F24" s="46">
        <f t="shared" si="4"/>
        <v>-1.9180162070500151E-2</v>
      </c>
      <c r="G24" s="47">
        <f t="shared" si="2"/>
        <v>-1.113703281821723E-2</v>
      </c>
    </row>
    <row r="25" spans="1:7" ht="18" thickBot="1" x14ac:dyDescent="0.35">
      <c r="A25" s="31">
        <v>106.099998</v>
      </c>
      <c r="B25" s="32">
        <v>91.900002000000001</v>
      </c>
      <c r="C25" s="46">
        <f t="shared" si="0"/>
        <v>0.53585857575757578</v>
      </c>
      <c r="D25" s="46">
        <f t="shared" si="3"/>
        <v>-1.2643568398760355E-2</v>
      </c>
      <c r="E25" s="46">
        <f t="shared" si="1"/>
        <v>0.46414142424242427</v>
      </c>
      <c r="F25" s="46">
        <f t="shared" si="4"/>
        <v>-1.1360630767608761E-2</v>
      </c>
      <c r="G25" s="47">
        <f t="shared" si="2"/>
        <v>-1.2048103899423453E-2</v>
      </c>
    </row>
    <row r="26" spans="1:7" ht="18" thickBot="1" x14ac:dyDescent="0.35">
      <c r="A26" s="31">
        <v>101.849998</v>
      </c>
      <c r="B26" s="32">
        <v>90.5</v>
      </c>
      <c r="C26" s="46">
        <f t="shared" si="0"/>
        <v>0.52950350433588256</v>
      </c>
      <c r="D26" s="46">
        <f t="shared" si="3"/>
        <v>-4.0880903733701915E-2</v>
      </c>
      <c r="E26" s="46">
        <f t="shared" si="1"/>
        <v>0.47049649566411744</v>
      </c>
      <c r="F26" s="46">
        <f t="shared" si="4"/>
        <v>-1.5351200418546321E-2</v>
      </c>
      <c r="G26" s="47">
        <f t="shared" si="2"/>
        <v>-2.8869267788576604E-2</v>
      </c>
    </row>
    <row r="27" spans="1:7" ht="18" thickBot="1" x14ac:dyDescent="0.35">
      <c r="A27" s="31">
        <v>99</v>
      </c>
      <c r="B27" s="32">
        <v>91.199996999999996</v>
      </c>
      <c r="C27" s="46">
        <f t="shared" si="0"/>
        <v>0.52050474007105274</v>
      </c>
      <c r="D27" s="46">
        <f t="shared" si="3"/>
        <v>-2.8381272901504054E-2</v>
      </c>
      <c r="E27" s="46">
        <f t="shared" si="1"/>
        <v>0.47949525992894731</v>
      </c>
      <c r="F27" s="46">
        <f t="shared" si="4"/>
        <v>7.7050134796678828E-3</v>
      </c>
      <c r="G27" s="47">
        <f t="shared" si="2"/>
        <v>-1.1078069633293587E-2</v>
      </c>
    </row>
    <row r="28" spans="1:7" ht="18" thickBot="1" x14ac:dyDescent="0.35">
      <c r="A28" s="31">
        <v>99.800003000000004</v>
      </c>
      <c r="B28" s="32">
        <v>93.699996999999996</v>
      </c>
      <c r="C28" s="46">
        <f t="shared" si="0"/>
        <v>0.5157622894056848</v>
      </c>
      <c r="D28" s="46">
        <f t="shared" si="3"/>
        <v>8.0483632429482078E-3</v>
      </c>
      <c r="E28" s="46">
        <f t="shared" si="1"/>
        <v>0.48423771059431525</v>
      </c>
      <c r="F28" s="46">
        <f t="shared" si="4"/>
        <v>2.704329304175181E-2</v>
      </c>
      <c r="G28" s="47">
        <f t="shared" si="2"/>
        <v>1.7246424561620601E-2</v>
      </c>
    </row>
    <row r="29" spans="1:7" ht="18" thickBot="1" x14ac:dyDescent="0.35">
      <c r="A29" s="31">
        <v>100.199997</v>
      </c>
      <c r="B29" s="32">
        <v>93.5</v>
      </c>
      <c r="C29" s="46">
        <f t="shared" si="0"/>
        <v>0.51729477827508685</v>
      </c>
      <c r="D29" s="46">
        <f t="shared" si="3"/>
        <v>3.999945333106064E-3</v>
      </c>
      <c r="E29" s="46">
        <f t="shared" si="1"/>
        <v>0.48270522172491309</v>
      </c>
      <c r="F29" s="46">
        <f t="shared" si="4"/>
        <v>-2.136720932658865E-3</v>
      </c>
      <c r="G29" s="47">
        <f t="shared" si="2"/>
        <v>1.0377444826382093E-3</v>
      </c>
    </row>
    <row r="30" spans="1:7" ht="18" thickBot="1" x14ac:dyDescent="0.35">
      <c r="A30" s="31">
        <v>95.449996999999996</v>
      </c>
      <c r="B30" s="32">
        <v>90.150002000000001</v>
      </c>
      <c r="C30" s="46">
        <f t="shared" si="0"/>
        <v>0.51427800384848066</v>
      </c>
      <c r="D30" s="46">
        <f t="shared" si="3"/>
        <v>-4.8565639968956173E-2</v>
      </c>
      <c r="E30" s="46">
        <f t="shared" si="1"/>
        <v>0.4857219961515194</v>
      </c>
      <c r="F30" s="46">
        <f t="shared" si="4"/>
        <v>-3.64864644600685E-2</v>
      </c>
      <c r="G30" s="47">
        <f t="shared" si="2"/>
        <v>-4.2698518728914711E-2</v>
      </c>
    </row>
    <row r="31" spans="1:7" ht="18" thickBot="1" x14ac:dyDescent="0.35">
      <c r="A31" s="31">
        <v>93.75</v>
      </c>
      <c r="B31" s="32">
        <v>88.849997999999999</v>
      </c>
      <c r="C31" s="46">
        <f t="shared" si="0"/>
        <v>0.51341731120939005</v>
      </c>
      <c r="D31" s="46">
        <f t="shared" si="3"/>
        <v>-1.7970853891167798E-2</v>
      </c>
      <c r="E31" s="46">
        <f t="shared" si="1"/>
        <v>0.48658268879060995</v>
      </c>
      <c r="F31" s="46">
        <f t="shared" si="4"/>
        <v>-1.4525439743760823E-2</v>
      </c>
      <c r="G31" s="47">
        <f t="shared" si="2"/>
        <v>-1.6294375011325305E-2</v>
      </c>
    </row>
    <row r="32" spans="1:7" ht="18" thickBot="1" x14ac:dyDescent="0.35">
      <c r="A32" s="31">
        <v>91.75</v>
      </c>
      <c r="B32" s="32">
        <v>85.699996999999996</v>
      </c>
      <c r="C32" s="46">
        <f t="shared" si="0"/>
        <v>0.5170470642498799</v>
      </c>
      <c r="D32" s="46">
        <f t="shared" si="3"/>
        <v>-2.1564177915840525E-2</v>
      </c>
      <c r="E32" s="46">
        <f t="shared" si="1"/>
        <v>0.48295293575012005</v>
      </c>
      <c r="F32" s="46">
        <f t="shared" si="4"/>
        <v>-3.6096741492912886E-2</v>
      </c>
      <c r="G32" s="47">
        <f t="shared" si="2"/>
        <v>-2.8582722159362885E-2</v>
      </c>
    </row>
    <row r="33" spans="1:7" ht="18" thickBot="1" x14ac:dyDescent="0.35">
      <c r="A33" s="31">
        <v>91.400002000000001</v>
      </c>
      <c r="B33" s="32">
        <v>83.800003000000004</v>
      </c>
      <c r="C33" s="46">
        <f t="shared" si="0"/>
        <v>0.52168949424402122</v>
      </c>
      <c r="D33" s="46">
        <f t="shared" si="3"/>
        <v>-3.821986592737448E-3</v>
      </c>
      <c r="E33" s="46">
        <f t="shared" si="1"/>
        <v>0.47831050575597872</v>
      </c>
      <c r="F33" s="46">
        <f t="shared" si="4"/>
        <v>-2.2419747310339695E-2</v>
      </c>
      <c r="G33" s="47">
        <f t="shared" si="2"/>
        <v>-1.2717490927502453E-2</v>
      </c>
    </row>
    <row r="34" spans="1:7" ht="18" thickBot="1" x14ac:dyDescent="0.35">
      <c r="A34" s="31">
        <v>92.949996999999996</v>
      </c>
      <c r="B34" s="32">
        <v>84.5</v>
      </c>
      <c r="C34" s="46">
        <f t="shared" si="0"/>
        <v>0.52380951575896617</v>
      </c>
      <c r="D34" s="46">
        <f t="shared" si="3"/>
        <v>1.6816181550093325E-2</v>
      </c>
      <c r="E34" s="46">
        <f t="shared" si="1"/>
        <v>0.47619048424103383</v>
      </c>
      <c r="F34" s="46">
        <f t="shared" si="4"/>
        <v>8.3184910755687153E-3</v>
      </c>
      <c r="G34" s="47">
        <f t="shared" si="2"/>
        <v>1.2769662208099032E-2</v>
      </c>
    </row>
    <row r="35" spans="1:7" ht="18" thickBot="1" x14ac:dyDescent="0.35">
      <c r="A35" s="31">
        <v>91.199996999999996</v>
      </c>
      <c r="B35" s="32">
        <v>85.699996999999996</v>
      </c>
      <c r="C35" s="46">
        <f t="shared" si="0"/>
        <v>0.51554550646282105</v>
      </c>
      <c r="D35" s="46">
        <f t="shared" si="3"/>
        <v>-1.9006817706487315E-2</v>
      </c>
      <c r="E35" s="46">
        <f t="shared" si="1"/>
        <v>0.48445449353717895</v>
      </c>
      <c r="F35" s="46">
        <f t="shared" si="4"/>
        <v>1.4101256234771015E-2</v>
      </c>
      <c r="G35" s="47">
        <f t="shared" si="2"/>
        <v>-2.9674625132835386E-3</v>
      </c>
    </row>
    <row r="36" spans="1:7" ht="18" thickBot="1" x14ac:dyDescent="0.35">
      <c r="A36" s="31">
        <v>93.949996999999996</v>
      </c>
      <c r="B36" s="32">
        <v>87.099997999999999</v>
      </c>
      <c r="C36" s="46">
        <f t="shared" si="0"/>
        <v>0.51891742388614814</v>
      </c>
      <c r="D36" s="46">
        <f t="shared" si="3"/>
        <v>2.9707829742046929E-2</v>
      </c>
      <c r="E36" s="46">
        <f t="shared" si="1"/>
        <v>0.48108257611385186</v>
      </c>
      <c r="F36" s="46">
        <f t="shared" si="4"/>
        <v>1.620407029844528E-2</v>
      </c>
      <c r="G36" s="47">
        <f t="shared" si="2"/>
        <v>2.3211406361697294E-2</v>
      </c>
    </row>
    <row r="37" spans="1:7" ht="18" thickBot="1" x14ac:dyDescent="0.35">
      <c r="A37" s="31">
        <v>95.300003000000004</v>
      </c>
      <c r="B37" s="32">
        <v>86.699996999999996</v>
      </c>
      <c r="C37" s="46">
        <f t="shared" si="0"/>
        <v>0.52362639010989009</v>
      </c>
      <c r="D37" s="46">
        <f t="shared" si="3"/>
        <v>1.4267148212099198E-2</v>
      </c>
      <c r="E37" s="46">
        <f t="shared" si="1"/>
        <v>0.47637360989010985</v>
      </c>
      <c r="F37" s="46">
        <f t="shared" si="4"/>
        <v>-4.6030117119249744E-3</v>
      </c>
      <c r="G37" s="47">
        <f t="shared" si="2"/>
        <v>5.2779020098881208E-3</v>
      </c>
    </row>
    <row r="38" spans="1:7" ht="18" thickBot="1" x14ac:dyDescent="0.35">
      <c r="A38" s="31">
        <v>98.599997999999999</v>
      </c>
      <c r="B38" s="32">
        <v>88.199996999999996</v>
      </c>
      <c r="C38" s="46">
        <f t="shared" si="0"/>
        <v>0.5278372625224107</v>
      </c>
      <c r="D38" s="46">
        <f t="shared" si="3"/>
        <v>3.4041399184919663E-2</v>
      </c>
      <c r="E38" s="46">
        <f t="shared" si="1"/>
        <v>0.4721627374775893</v>
      </c>
      <c r="F38" s="46">
        <f t="shared" si="4"/>
        <v>1.7153079814720133E-2</v>
      </c>
      <c r="G38" s="47">
        <f t="shared" si="2"/>
        <v>2.6067364079690455E-2</v>
      </c>
    </row>
    <row r="39" spans="1:7" ht="18" thickBot="1" x14ac:dyDescent="0.35">
      <c r="A39" s="31">
        <v>99.949996999999996</v>
      </c>
      <c r="B39" s="32">
        <v>92</v>
      </c>
      <c r="C39" s="46">
        <f t="shared" si="0"/>
        <v>0.52070851035230803</v>
      </c>
      <c r="D39" s="46">
        <f t="shared" si="3"/>
        <v>1.3598789606787124E-2</v>
      </c>
      <c r="E39" s="46">
        <f t="shared" si="1"/>
        <v>0.47929148964769197</v>
      </c>
      <c r="F39" s="46">
        <f t="shared" si="4"/>
        <v>4.2181648049900732E-2</v>
      </c>
      <c r="G39" s="47">
        <f t="shared" si="2"/>
        <v>2.7298310408376155E-2</v>
      </c>
    </row>
    <row r="40" spans="1:7" ht="18" thickBot="1" x14ac:dyDescent="0.35">
      <c r="A40" s="31">
        <v>100.800003</v>
      </c>
      <c r="B40" s="32">
        <v>90.300003000000004</v>
      </c>
      <c r="C40" s="46">
        <f t="shared" si="0"/>
        <v>0.5274725266099678</v>
      </c>
      <c r="D40" s="46">
        <f t="shared" si="3"/>
        <v>8.468354467771496E-3</v>
      </c>
      <c r="E40" s="46">
        <f t="shared" si="1"/>
        <v>0.47252747339003226</v>
      </c>
      <c r="F40" s="46">
        <f t="shared" si="4"/>
        <v>-1.8651083403509731E-2</v>
      </c>
      <c r="G40" s="47">
        <f t="shared" si="2"/>
        <v>-4.3463249893029767E-3</v>
      </c>
    </row>
    <row r="41" spans="1:7" ht="18" thickBot="1" x14ac:dyDescent="0.35">
      <c r="A41" s="31">
        <v>103.349998</v>
      </c>
      <c r="B41" s="32">
        <v>88.800003000000004</v>
      </c>
      <c r="C41" s="46">
        <f t="shared" si="0"/>
        <v>0.53786103285005971</v>
      </c>
      <c r="D41" s="46">
        <f t="shared" si="3"/>
        <v>2.4982881376887089E-2</v>
      </c>
      <c r="E41" s="46">
        <f t="shared" si="1"/>
        <v>0.46213896714994035</v>
      </c>
      <c r="F41" s="46">
        <f t="shared" si="4"/>
        <v>-1.6750809863623005E-2</v>
      </c>
      <c r="G41" s="47">
        <f t="shared" si="2"/>
        <v>5.6961164116432431E-3</v>
      </c>
    </row>
    <row r="42" spans="1:7" ht="18" thickBot="1" x14ac:dyDescent="0.35">
      <c r="A42" s="31">
        <v>102.5</v>
      </c>
      <c r="B42" s="32">
        <v>90.400002000000001</v>
      </c>
      <c r="C42" s="46">
        <f t="shared" si="0"/>
        <v>0.53136339521655374</v>
      </c>
      <c r="D42" s="46">
        <f t="shared" si="3"/>
        <v>-8.2584681975967755E-3</v>
      </c>
      <c r="E42" s="46">
        <f t="shared" si="1"/>
        <v>0.46863660478344632</v>
      </c>
      <c r="F42" s="46">
        <f t="shared" si="4"/>
        <v>1.7857605740116834E-2</v>
      </c>
      <c r="G42" s="47">
        <f t="shared" si="2"/>
        <v>3.9804800228467798E-3</v>
      </c>
    </row>
    <row r="43" spans="1:7" ht="18" thickBot="1" x14ac:dyDescent="0.35">
      <c r="A43" s="31">
        <v>100.349998</v>
      </c>
      <c r="B43" s="32">
        <v>89.699996999999996</v>
      </c>
      <c r="C43" s="46">
        <f t="shared" si="0"/>
        <v>0.52801894575161656</v>
      </c>
      <c r="D43" s="46">
        <f t="shared" si="3"/>
        <v>-2.1198743266360044E-2</v>
      </c>
      <c r="E43" s="46">
        <f t="shared" si="1"/>
        <v>0.47198105424838344</v>
      </c>
      <c r="F43" s="46">
        <f t="shared" si="4"/>
        <v>-7.7735539020906321E-3</v>
      </c>
      <c r="G43" s="47">
        <f t="shared" si="2"/>
        <v>-1.4862308236727982E-2</v>
      </c>
    </row>
    <row r="44" spans="1:7" ht="18" thickBot="1" x14ac:dyDescent="0.35">
      <c r="A44" s="31">
        <v>99.400002000000001</v>
      </c>
      <c r="B44" s="32">
        <v>93.800003000000004</v>
      </c>
      <c r="C44" s="46">
        <f t="shared" si="0"/>
        <v>0.51449275066012545</v>
      </c>
      <c r="D44" s="46">
        <f t="shared" si="3"/>
        <v>-9.5119215288503242E-3</v>
      </c>
      <c r="E44" s="46">
        <f t="shared" si="1"/>
        <v>0.48550724933987449</v>
      </c>
      <c r="F44" s="46">
        <f t="shared" si="4"/>
        <v>4.4694152375187216E-2</v>
      </c>
      <c r="G44" s="47">
        <f t="shared" si="2"/>
        <v>1.6805520309812895E-2</v>
      </c>
    </row>
    <row r="45" spans="1:7" ht="18" thickBot="1" x14ac:dyDescent="0.35">
      <c r="A45" s="31">
        <v>99.25</v>
      </c>
      <c r="B45" s="32">
        <v>91.550003000000004</v>
      </c>
      <c r="C45" s="46">
        <f t="shared" si="0"/>
        <v>0.52017818888608713</v>
      </c>
      <c r="D45" s="46">
        <f t="shared" si="3"/>
        <v>-1.510214215952716E-3</v>
      </c>
      <c r="E45" s="46">
        <f t="shared" si="1"/>
        <v>0.47982181111391281</v>
      </c>
      <c r="F45" s="46">
        <f t="shared" si="4"/>
        <v>-2.4279584105622993E-2</v>
      </c>
      <c r="G45" s="47">
        <f t="shared" si="2"/>
        <v>-1.2435454514336901E-2</v>
      </c>
    </row>
    <row r="46" spans="1:7" ht="18" thickBot="1" x14ac:dyDescent="0.35">
      <c r="A46" s="31">
        <v>104.849998</v>
      </c>
      <c r="B46" s="32">
        <v>89.050003000000004</v>
      </c>
      <c r="C46" s="46">
        <f t="shared" si="0"/>
        <v>0.54074263774758824</v>
      </c>
      <c r="D46" s="46">
        <f t="shared" si="3"/>
        <v>5.4888818705760095E-2</v>
      </c>
      <c r="E46" s="46">
        <f t="shared" si="1"/>
        <v>0.45925736225241176</v>
      </c>
      <c r="F46" s="46">
        <f t="shared" si="4"/>
        <v>-2.7687260464888987E-2</v>
      </c>
      <c r="G46" s="47">
        <f t="shared" si="2"/>
        <v>1.6965146400701479E-2</v>
      </c>
    </row>
    <row r="47" spans="1:7" ht="18" thickBot="1" x14ac:dyDescent="0.35">
      <c r="A47" s="31">
        <v>103.5</v>
      </c>
      <c r="B47" s="32">
        <v>90.650002000000001</v>
      </c>
      <c r="C47" s="46">
        <f t="shared" si="0"/>
        <v>0.53309296386203486</v>
      </c>
      <c r="D47" s="46">
        <f t="shared" si="3"/>
        <v>-1.2959125567636093E-2</v>
      </c>
      <c r="E47" s="46">
        <f t="shared" si="1"/>
        <v>0.46690703613796514</v>
      </c>
      <c r="F47" s="46">
        <f t="shared" si="4"/>
        <v>1.7807915839130148E-2</v>
      </c>
      <c r="G47" s="47">
        <f t="shared" si="2"/>
        <v>1.4062225463311829E-3</v>
      </c>
    </row>
    <row r="48" spans="1:7" ht="18" thickBot="1" x14ac:dyDescent="0.35">
      <c r="A48" s="31">
        <v>115.5</v>
      </c>
      <c r="B48" s="32">
        <v>89.300003000000004</v>
      </c>
      <c r="C48" s="46">
        <f t="shared" si="0"/>
        <v>0.56396483548879639</v>
      </c>
      <c r="D48" s="46">
        <f t="shared" si="3"/>
        <v>0.10969891725642453</v>
      </c>
      <c r="E48" s="46">
        <f t="shared" si="1"/>
        <v>0.43603516451120367</v>
      </c>
      <c r="F48" s="46">
        <f t="shared" si="4"/>
        <v>-1.5004437786661348E-2</v>
      </c>
      <c r="G48" s="47">
        <f t="shared" si="2"/>
        <v>5.5323869325113545E-2</v>
      </c>
    </row>
    <row r="49" spans="1:7" ht="18" thickBot="1" x14ac:dyDescent="0.35">
      <c r="A49" s="31">
        <v>112.199997</v>
      </c>
      <c r="B49" s="32">
        <v>88.5</v>
      </c>
      <c r="C49" s="46">
        <f t="shared" si="0"/>
        <v>0.55904334168973602</v>
      </c>
      <c r="D49" s="46">
        <f t="shared" si="3"/>
        <v>-2.8987563611220641E-2</v>
      </c>
      <c r="E49" s="46">
        <f t="shared" si="1"/>
        <v>0.44095665831026398</v>
      </c>
      <c r="F49" s="46">
        <f t="shared" si="4"/>
        <v>-8.9989694631938712E-3</v>
      </c>
      <c r="G49" s="47">
        <f t="shared" si="2"/>
        <v>-2.017345993138666E-2</v>
      </c>
    </row>
    <row r="50" spans="1:7" ht="18" thickBot="1" x14ac:dyDescent="0.35">
      <c r="A50" s="31">
        <v>108.550003</v>
      </c>
      <c r="B50" s="32">
        <v>86.25</v>
      </c>
      <c r="C50" s="46">
        <f t="shared" si="0"/>
        <v>0.55723819983719403</v>
      </c>
      <c r="D50" s="46">
        <f t="shared" si="3"/>
        <v>-3.3072042389293489E-2</v>
      </c>
      <c r="E50" s="46">
        <f t="shared" si="1"/>
        <v>0.44276180016280592</v>
      </c>
      <c r="F50" s="46">
        <f t="shared" si="4"/>
        <v>-2.575249610241474E-2</v>
      </c>
      <c r="G50" s="47">
        <f t="shared" si="2"/>
        <v>-2.9831226898940071E-2</v>
      </c>
    </row>
    <row r="51" spans="1:7" ht="18" thickBot="1" x14ac:dyDescent="0.35">
      <c r="A51" s="31">
        <v>114.400002</v>
      </c>
      <c r="B51" s="32">
        <v>84.75</v>
      </c>
      <c r="C51" s="46">
        <f t="shared" si="0"/>
        <v>0.57444138012110091</v>
      </c>
      <c r="D51" s="46">
        <f t="shared" si="3"/>
        <v>5.249017246688082E-2</v>
      </c>
      <c r="E51" s="46">
        <f t="shared" si="1"/>
        <v>0.42555861987889915</v>
      </c>
      <c r="F51" s="46">
        <f t="shared" si="4"/>
        <v>-1.7544309650909508E-2</v>
      </c>
      <c r="G51" s="47">
        <f t="shared" si="2"/>
        <v>2.2686394912900528E-2</v>
      </c>
    </row>
    <row r="52" spans="1:7" ht="18" thickBot="1" x14ac:dyDescent="0.35">
      <c r="A52" s="31">
        <v>115.349998</v>
      </c>
      <c r="B52" s="32">
        <v>85.150002000000001</v>
      </c>
      <c r="C52" s="46">
        <f t="shared" si="0"/>
        <v>0.57531171072319198</v>
      </c>
      <c r="D52" s="46">
        <f t="shared" si="3"/>
        <v>8.2698708530126678E-3</v>
      </c>
      <c r="E52" s="46">
        <f t="shared" si="1"/>
        <v>0.42468828927680796</v>
      </c>
      <c r="F52" s="46">
        <f t="shared" si="4"/>
        <v>4.7086843360998496E-3</v>
      </c>
      <c r="G52" s="47">
        <f t="shared" si="2"/>
        <v>6.7574766433493288E-3</v>
      </c>
    </row>
    <row r="53" spans="1:7" ht="18" thickBot="1" x14ac:dyDescent="0.35">
      <c r="A53" s="31">
        <v>120.5</v>
      </c>
      <c r="B53" s="32">
        <v>86.699996999999996</v>
      </c>
      <c r="C53" s="46">
        <f t="shared" si="0"/>
        <v>0.58156371498403059</v>
      </c>
      <c r="D53" s="46">
        <f t="shared" si="3"/>
        <v>4.3678785649482008E-2</v>
      </c>
      <c r="E53" s="46">
        <f t="shared" si="1"/>
        <v>0.41843628501596936</v>
      </c>
      <c r="F53" s="46">
        <f t="shared" si="4"/>
        <v>1.8039418587760047E-2</v>
      </c>
      <c r="G53" s="47">
        <f t="shared" si="2"/>
        <v>3.2950344146014256E-2</v>
      </c>
    </row>
    <row r="54" spans="1:7" ht="18" thickBot="1" x14ac:dyDescent="0.35">
      <c r="A54" s="31">
        <v>118.400002</v>
      </c>
      <c r="B54" s="32">
        <v>84.75</v>
      </c>
      <c r="C54" s="46">
        <f t="shared" si="0"/>
        <v>0.58282058003622372</v>
      </c>
      <c r="D54" s="46">
        <f t="shared" si="3"/>
        <v>-1.7581013588912574E-2</v>
      </c>
      <c r="E54" s="46">
        <f t="shared" si="1"/>
        <v>0.41717941996377633</v>
      </c>
      <c r="F54" s="46">
        <f t="shared" si="4"/>
        <v>-2.2748102923859762E-2</v>
      </c>
      <c r="G54" s="47">
        <f t="shared" si="2"/>
        <v>-1.9736616920566857E-2</v>
      </c>
    </row>
    <row r="55" spans="1:7" ht="18" thickBot="1" x14ac:dyDescent="0.35">
      <c r="A55" s="31">
        <v>117.650002</v>
      </c>
      <c r="B55" s="32">
        <v>84.949996999999996</v>
      </c>
      <c r="C55" s="46">
        <f t="shared" si="0"/>
        <v>0.58070090118805973</v>
      </c>
      <c r="D55" s="46">
        <f t="shared" si="3"/>
        <v>-6.3546071688507103E-3</v>
      </c>
      <c r="E55" s="46">
        <f t="shared" si="1"/>
        <v>0.41929909881194027</v>
      </c>
      <c r="F55" s="46">
        <f t="shared" si="4"/>
        <v>2.3570665424895612E-3</v>
      </c>
      <c r="G55" s="47">
        <f t="shared" si="2"/>
        <v>-2.7018102325420631E-3</v>
      </c>
    </row>
    <row r="56" spans="1:7" ht="18" thickBot="1" x14ac:dyDescent="0.35">
      <c r="A56" s="31">
        <v>116.650002</v>
      </c>
      <c r="B56" s="32">
        <v>84.900002000000001</v>
      </c>
      <c r="C56" s="46">
        <f t="shared" si="0"/>
        <v>0.5787645729840819</v>
      </c>
      <c r="D56" s="46">
        <f t="shared" si="3"/>
        <v>-8.5361165602010382E-3</v>
      </c>
      <c r="E56" s="46">
        <f t="shared" si="1"/>
        <v>0.4212354270159181</v>
      </c>
      <c r="F56" s="46">
        <f t="shared" si="4"/>
        <v>-5.8869592862187425E-4</v>
      </c>
      <c r="G56" s="47">
        <f t="shared" si="2"/>
        <v>-5.1883814367826714E-3</v>
      </c>
    </row>
    <row r="57" spans="1:7" ht="18" thickBot="1" x14ac:dyDescent="0.35">
      <c r="A57" s="31">
        <v>115.800003</v>
      </c>
      <c r="B57" s="32">
        <v>89.800003000000004</v>
      </c>
      <c r="C57" s="46">
        <f t="shared" si="0"/>
        <v>0.56322957013921493</v>
      </c>
      <c r="D57" s="46">
        <f t="shared" si="3"/>
        <v>-7.3134245671149511E-3</v>
      </c>
      <c r="E57" s="46">
        <f t="shared" si="1"/>
        <v>0.43677042986078513</v>
      </c>
      <c r="F57" s="46">
        <f t="shared" si="4"/>
        <v>5.6110891841298464E-2</v>
      </c>
      <c r="G57" s="47">
        <f t="shared" si="2"/>
        <v>2.0388441374214222E-2</v>
      </c>
    </row>
    <row r="58" spans="1:7" ht="18" thickBot="1" x14ac:dyDescent="0.35">
      <c r="A58" s="31">
        <v>117</v>
      </c>
      <c r="B58" s="32">
        <v>90.599997999999999</v>
      </c>
      <c r="C58" s="46">
        <f t="shared" si="0"/>
        <v>0.56358382045841826</v>
      </c>
      <c r="D58" s="46">
        <f t="shared" si="3"/>
        <v>1.0309343752125852E-2</v>
      </c>
      <c r="E58" s="46">
        <f t="shared" si="1"/>
        <v>0.43641617954158168</v>
      </c>
      <c r="F58" s="46">
        <f t="shared" si="4"/>
        <v>8.869182258152428E-3</v>
      </c>
      <c r="G58" s="47">
        <f t="shared" si="2"/>
        <v>9.6808339750030729E-3</v>
      </c>
    </row>
    <row r="59" spans="1:7" ht="18" thickBot="1" x14ac:dyDescent="0.35">
      <c r="A59" s="31">
        <v>118.25</v>
      </c>
      <c r="B59" s="32">
        <v>87.949996999999996</v>
      </c>
      <c r="C59" s="46">
        <f t="shared" si="0"/>
        <v>0.57347236527845347</v>
      </c>
      <c r="D59" s="46">
        <f t="shared" si="3"/>
        <v>1.0627092574286193E-2</v>
      </c>
      <c r="E59" s="46">
        <f t="shared" si="1"/>
        <v>0.42652763472154659</v>
      </c>
      <c r="F59" s="46">
        <f t="shared" si="4"/>
        <v>-2.9685753900601571E-2</v>
      </c>
      <c r="G59" s="47">
        <f t="shared" si="2"/>
        <v>-6.5674504815405208E-3</v>
      </c>
    </row>
    <row r="60" spans="1:7" ht="18" thickBot="1" x14ac:dyDescent="0.35">
      <c r="A60" s="31">
        <v>122.349998</v>
      </c>
      <c r="B60" s="32">
        <v>86.349997999999999</v>
      </c>
      <c r="C60" s="46">
        <f t="shared" si="0"/>
        <v>0.58624820481549023</v>
      </c>
      <c r="D60" s="46">
        <f t="shared" si="3"/>
        <v>3.4084746170091482E-2</v>
      </c>
      <c r="E60" s="46">
        <f t="shared" si="1"/>
        <v>0.41375179518450972</v>
      </c>
      <c r="F60" s="46">
        <f t="shared" si="4"/>
        <v>-1.8359655642141107E-2</v>
      </c>
      <c r="G60" s="47">
        <f t="shared" si="2"/>
        <v>1.2385780772902491E-2</v>
      </c>
    </row>
    <row r="61" spans="1:7" ht="18" thickBot="1" x14ac:dyDescent="0.35">
      <c r="A61" s="31">
        <v>119.550003</v>
      </c>
      <c r="B61" s="32">
        <v>85.400002000000001</v>
      </c>
      <c r="C61" s="46">
        <f t="shared" si="0"/>
        <v>0.58331300357860449</v>
      </c>
      <c r="D61" s="46">
        <f t="shared" si="3"/>
        <v>-2.3151054543697341E-2</v>
      </c>
      <c r="E61" s="46">
        <f t="shared" si="1"/>
        <v>0.41668699642139556</v>
      </c>
      <c r="F61" s="46">
        <f t="shared" si="4"/>
        <v>-1.1062657217407814E-2</v>
      </c>
      <c r="G61" s="47">
        <f t="shared" si="2"/>
        <v>-1.8113976570257331E-2</v>
      </c>
    </row>
    <row r="62" spans="1:7" ht="18" thickBot="1" x14ac:dyDescent="0.35">
      <c r="A62" s="31">
        <v>117</v>
      </c>
      <c r="B62" s="32">
        <v>85.900002000000001</v>
      </c>
      <c r="C62" s="46">
        <f t="shared" si="0"/>
        <v>0.57663873261075671</v>
      </c>
      <c r="D62" s="46">
        <f t="shared" si="3"/>
        <v>-2.1560784200680229E-2</v>
      </c>
      <c r="E62" s="46">
        <f t="shared" si="1"/>
        <v>0.42336126738924329</v>
      </c>
      <c r="F62" s="46">
        <f t="shared" si="4"/>
        <v>5.8377280593687473E-3</v>
      </c>
      <c r="G62" s="47">
        <f t="shared" si="2"/>
        <v>-9.9613153256861743E-3</v>
      </c>
    </row>
    <row r="63" spans="1:7" ht="18" thickBot="1" x14ac:dyDescent="0.35">
      <c r="A63" s="31">
        <v>117.400002</v>
      </c>
      <c r="B63" s="32">
        <v>84.199996999999996</v>
      </c>
      <c r="C63" s="46">
        <f t="shared" si="0"/>
        <v>0.58234128265050245</v>
      </c>
      <c r="D63" s="46">
        <f t="shared" si="3"/>
        <v>3.4129896320149221E-3</v>
      </c>
      <c r="E63" s="46">
        <f t="shared" si="1"/>
        <v>0.41765871734949761</v>
      </c>
      <c r="F63" s="46">
        <f t="shared" si="4"/>
        <v>-1.9988966654269798E-2</v>
      </c>
      <c r="G63" s="47">
        <f t="shared" si="2"/>
        <v>-6.3610414139837661E-3</v>
      </c>
    </row>
    <row r="64" spans="1:7" ht="18" thickBot="1" x14ac:dyDescent="0.35">
      <c r="A64" s="31">
        <v>116.849998</v>
      </c>
      <c r="B64" s="32">
        <v>83.25</v>
      </c>
      <c r="C64" s="46">
        <f t="shared" si="0"/>
        <v>0.58395801683116455</v>
      </c>
      <c r="D64" s="46">
        <f t="shared" si="3"/>
        <v>-4.695880560864835E-3</v>
      </c>
      <c r="E64" s="46">
        <f t="shared" si="1"/>
        <v>0.41604198316883539</v>
      </c>
      <c r="F64" s="46">
        <f t="shared" si="4"/>
        <v>-1.1346756758273464E-2</v>
      </c>
      <c r="G64" s="47">
        <f t="shared" si="2"/>
        <v>-7.4629242838451237E-3</v>
      </c>
    </row>
    <row r="65" spans="1:7" ht="18" thickBot="1" x14ac:dyDescent="0.35">
      <c r="A65" s="31">
        <v>116.300003</v>
      </c>
      <c r="B65" s="32">
        <v>80.599997999999999</v>
      </c>
      <c r="C65" s="46">
        <f t="shared" si="0"/>
        <v>0.59065516713735311</v>
      </c>
      <c r="D65" s="46">
        <f t="shared" si="3"/>
        <v>-4.7179585489308734E-3</v>
      </c>
      <c r="E65" s="46">
        <f t="shared" si="1"/>
        <v>0.40934483286264683</v>
      </c>
      <c r="F65" s="46">
        <f t="shared" si="4"/>
        <v>-3.2349504161866743E-2</v>
      </c>
      <c r="G65" s="47">
        <f t="shared" si="2"/>
        <v>-1.6028788969594709E-2</v>
      </c>
    </row>
    <row r="66" spans="1:7" ht="18" thickBot="1" x14ac:dyDescent="0.35">
      <c r="A66" s="31">
        <v>114.849998</v>
      </c>
      <c r="B66" s="32">
        <v>81.800003000000004</v>
      </c>
      <c r="C66" s="46">
        <f t="shared" ref="C66:C129" si="5">A66/(A66+B66)</f>
        <v>0.58403253199068128</v>
      </c>
      <c r="D66" s="46">
        <f t="shared" ref="D66:D129" si="6">LN(A66/A65)</f>
        <v>-1.2546173598886493E-2</v>
      </c>
      <c r="E66" s="46">
        <f t="shared" ref="E66:E129" si="7">B66/(B66+A66)</f>
        <v>0.41596746800931877</v>
      </c>
      <c r="F66" s="46">
        <f t="shared" ref="F66:F129" si="8">LN(B66/B65)</f>
        <v>1.4778655584830783E-2</v>
      </c>
      <c r="G66" s="47">
        <f t="shared" ref="G66:G129" si="9">(C66*D66)+(E66*F66)</f>
        <v>-1.1799335895484779E-3</v>
      </c>
    </row>
    <row r="67" spans="1:7" ht="18" thickBot="1" x14ac:dyDescent="0.35">
      <c r="A67" s="31">
        <v>112.199997</v>
      </c>
      <c r="B67" s="32">
        <v>79</v>
      </c>
      <c r="C67" s="46">
        <f t="shared" si="5"/>
        <v>0.58682007719905982</v>
      </c>
      <c r="D67" s="46">
        <f t="shared" si="6"/>
        <v>-2.3343945370461177E-2</v>
      </c>
      <c r="E67" s="46">
        <f t="shared" si="7"/>
        <v>0.41317992280094024</v>
      </c>
      <c r="F67" s="46">
        <f t="shared" si="8"/>
        <v>-3.4829427816495846E-2</v>
      </c>
      <c r="G67" s="47">
        <f t="shared" si="9"/>
        <v>-2.8089516120845336E-2</v>
      </c>
    </row>
    <row r="68" spans="1:7" ht="18" thickBot="1" x14ac:dyDescent="0.35">
      <c r="A68" s="31">
        <v>113.25</v>
      </c>
      <c r="B68" s="32">
        <v>74.300003000000004</v>
      </c>
      <c r="C68" s="46">
        <f t="shared" si="5"/>
        <v>0.60383896661414604</v>
      </c>
      <c r="D68" s="46">
        <f t="shared" si="6"/>
        <v>9.3147980125157463E-3</v>
      </c>
      <c r="E68" s="46">
        <f t="shared" si="7"/>
        <v>0.3961610333858539</v>
      </c>
      <c r="F68" s="46">
        <f t="shared" si="8"/>
        <v>-6.1336860366458128E-2</v>
      </c>
      <c r="G68" s="47">
        <f t="shared" si="9"/>
        <v>-1.8674635981322869E-2</v>
      </c>
    </row>
    <row r="69" spans="1:7" ht="18" thickBot="1" x14ac:dyDescent="0.35">
      <c r="A69" s="31">
        <v>111.25</v>
      </c>
      <c r="B69" s="32">
        <v>77</v>
      </c>
      <c r="C69" s="46">
        <f t="shared" si="5"/>
        <v>0.59096945551128821</v>
      </c>
      <c r="D69" s="46">
        <f t="shared" si="6"/>
        <v>-1.7817843316793786E-2</v>
      </c>
      <c r="E69" s="46">
        <f t="shared" si="7"/>
        <v>0.40903054448871184</v>
      </c>
      <c r="F69" s="46">
        <f t="shared" si="8"/>
        <v>3.5694429753120434E-2</v>
      </c>
      <c r="G69" s="47">
        <f t="shared" si="9"/>
        <v>4.0703108738218575E-3</v>
      </c>
    </row>
    <row r="70" spans="1:7" ht="18" thickBot="1" x14ac:dyDescent="0.35">
      <c r="A70" s="31">
        <v>110.300003</v>
      </c>
      <c r="B70" s="32">
        <v>77.900002000000001</v>
      </c>
      <c r="C70" s="46">
        <f t="shared" si="5"/>
        <v>0.5860786401148077</v>
      </c>
      <c r="D70" s="46">
        <f t="shared" si="6"/>
        <v>-8.575967588343749E-3</v>
      </c>
      <c r="E70" s="46">
        <f t="shared" si="7"/>
        <v>0.41392135988519235</v>
      </c>
      <c r="F70" s="46">
        <f t="shared" si="8"/>
        <v>1.1620556696959257E-2</v>
      </c>
      <c r="G70" s="47">
        <f t="shared" si="9"/>
        <v>-2.1619479121681717E-4</v>
      </c>
    </row>
    <row r="71" spans="1:7" ht="18" thickBot="1" x14ac:dyDescent="0.35">
      <c r="A71" s="31">
        <v>106</v>
      </c>
      <c r="B71" s="32">
        <v>73.949996999999996</v>
      </c>
      <c r="C71" s="46">
        <f t="shared" si="5"/>
        <v>0.58905252440765532</v>
      </c>
      <c r="D71" s="46">
        <f t="shared" si="6"/>
        <v>-3.9764859345938708E-2</v>
      </c>
      <c r="E71" s="46">
        <f t="shared" si="7"/>
        <v>0.41094747559234468</v>
      </c>
      <c r="F71" s="46">
        <f t="shared" si="8"/>
        <v>-5.2036829961786595E-2</v>
      </c>
      <c r="G71" s="47">
        <f t="shared" si="9"/>
        <v>-4.4807994691064834E-2</v>
      </c>
    </row>
    <row r="72" spans="1:7" ht="18" thickBot="1" x14ac:dyDescent="0.35">
      <c r="A72" s="31">
        <v>107.699997</v>
      </c>
      <c r="B72" s="32">
        <v>72.550003000000004</v>
      </c>
      <c r="C72" s="46">
        <f t="shared" si="5"/>
        <v>0.5975034507628294</v>
      </c>
      <c r="D72" s="46">
        <f t="shared" si="6"/>
        <v>1.5910462195122155E-2</v>
      </c>
      <c r="E72" s="46">
        <f t="shared" si="7"/>
        <v>0.4024965492371706</v>
      </c>
      <c r="F72" s="46">
        <f t="shared" si="8"/>
        <v>-1.9113127907867997E-2</v>
      </c>
      <c r="G72" s="47">
        <f t="shared" si="9"/>
        <v>1.8135880367714987E-3</v>
      </c>
    </row>
    <row r="73" spans="1:7" ht="18" thickBot="1" x14ac:dyDescent="0.35">
      <c r="A73" s="31">
        <v>104</v>
      </c>
      <c r="B73" s="32">
        <v>70.75</v>
      </c>
      <c r="C73" s="46">
        <f t="shared" si="5"/>
        <v>0.59513590844062947</v>
      </c>
      <c r="D73" s="46">
        <f t="shared" si="6"/>
        <v>-3.4958657165816635E-2</v>
      </c>
      <c r="E73" s="46">
        <f t="shared" si="7"/>
        <v>0.40486409155937053</v>
      </c>
      <c r="F73" s="46">
        <f t="shared" si="8"/>
        <v>-2.5123484157641623E-2</v>
      </c>
      <c r="G73" s="47">
        <f t="shared" si="9"/>
        <v>-3.0976748780532616E-2</v>
      </c>
    </row>
    <row r="74" spans="1:7" ht="18" thickBot="1" x14ac:dyDescent="0.35">
      <c r="A74" s="31">
        <v>106.300003</v>
      </c>
      <c r="B74" s="32">
        <v>70.099997999999999</v>
      </c>
      <c r="C74" s="46">
        <f t="shared" si="5"/>
        <v>0.60260772334122603</v>
      </c>
      <c r="D74" s="46">
        <f t="shared" si="6"/>
        <v>2.1874414428542339E-2</v>
      </c>
      <c r="E74" s="46">
        <f t="shared" si="7"/>
        <v>0.39739227665877391</v>
      </c>
      <c r="F74" s="46">
        <f t="shared" si="8"/>
        <v>-9.2297710134734492E-3</v>
      </c>
      <c r="G74" s="47">
        <f t="shared" si="9"/>
        <v>9.5138513621229916E-3</v>
      </c>
    </row>
    <row r="75" spans="1:7" ht="18" thickBot="1" x14ac:dyDescent="0.35">
      <c r="A75" s="31">
        <v>104.199997</v>
      </c>
      <c r="B75" s="32">
        <v>71.199996999999996</v>
      </c>
      <c r="C75" s="46">
        <f t="shared" si="5"/>
        <v>0.59407069877094754</v>
      </c>
      <c r="D75" s="46">
        <f t="shared" si="6"/>
        <v>-1.9953213041435908E-2</v>
      </c>
      <c r="E75" s="46">
        <f t="shared" si="7"/>
        <v>0.40592930122905246</v>
      </c>
      <c r="F75" s="46">
        <f t="shared" si="8"/>
        <v>1.5570010773224136E-2</v>
      </c>
      <c r="G75" s="47">
        <f t="shared" si="9"/>
        <v>-5.53329562094772E-3</v>
      </c>
    </row>
    <row r="76" spans="1:7" ht="18" thickBot="1" x14ac:dyDescent="0.35">
      <c r="A76" s="31">
        <v>105.25</v>
      </c>
      <c r="B76" s="32">
        <v>72.599997999999999</v>
      </c>
      <c r="C76" s="46">
        <f t="shared" si="5"/>
        <v>0.59179084162823548</v>
      </c>
      <c r="D76" s="46">
        <f t="shared" si="6"/>
        <v>1.0026372034011667E-2</v>
      </c>
      <c r="E76" s="46">
        <f t="shared" si="7"/>
        <v>0.40820915837176452</v>
      </c>
      <c r="F76" s="46">
        <f t="shared" si="8"/>
        <v>1.9472117999443071E-2</v>
      </c>
      <c r="G76" s="47">
        <f t="shared" si="9"/>
        <v>1.388221204475391E-2</v>
      </c>
    </row>
    <row r="77" spans="1:7" ht="18" thickBot="1" x14ac:dyDescent="0.35">
      <c r="A77" s="31">
        <v>104.5</v>
      </c>
      <c r="B77" s="32">
        <v>71.199996999999996</v>
      </c>
      <c r="C77" s="46">
        <f t="shared" si="5"/>
        <v>0.59476381209044649</v>
      </c>
      <c r="D77" s="46">
        <f t="shared" si="6"/>
        <v>-7.1514011576251282E-3</v>
      </c>
      <c r="E77" s="46">
        <f t="shared" si="7"/>
        <v>0.40523618790955357</v>
      </c>
      <c r="F77" s="46">
        <f t="shared" si="8"/>
        <v>-1.9472117999442935E-2</v>
      </c>
      <c r="G77" s="47">
        <f t="shared" si="9"/>
        <v>-1.2144201482916412E-2</v>
      </c>
    </row>
    <row r="78" spans="1:7" ht="18" thickBot="1" x14ac:dyDescent="0.35">
      <c r="A78" s="31">
        <v>104.400002</v>
      </c>
      <c r="B78" s="32">
        <v>69.800003000000004</v>
      </c>
      <c r="C78" s="46">
        <f t="shared" si="5"/>
        <v>0.59931113090381372</v>
      </c>
      <c r="D78" s="46">
        <f t="shared" si="6"/>
        <v>-9.5737679923934996E-4</v>
      </c>
      <c r="E78" s="46">
        <f t="shared" si="7"/>
        <v>0.40068886909618634</v>
      </c>
      <c r="F78" s="46">
        <f t="shared" si="8"/>
        <v>-1.9858723534829089E-2</v>
      </c>
      <c r="G78" s="47">
        <f t="shared" si="9"/>
        <v>-8.5309360471176963E-3</v>
      </c>
    </row>
    <row r="79" spans="1:7" ht="18" thickBot="1" x14ac:dyDescent="0.35">
      <c r="A79" s="31">
        <v>105.349998</v>
      </c>
      <c r="B79" s="32">
        <v>72.400002000000001</v>
      </c>
      <c r="C79" s="46">
        <f t="shared" si="5"/>
        <v>0.59268634599156123</v>
      </c>
      <c r="D79" s="46">
        <f t="shared" si="6"/>
        <v>9.0584266602336243E-3</v>
      </c>
      <c r="E79" s="46">
        <f t="shared" si="7"/>
        <v>0.40731365400843883</v>
      </c>
      <c r="F79" s="46">
        <f t="shared" si="8"/>
        <v>3.6572274267711022E-2</v>
      </c>
      <c r="G79" s="47">
        <f t="shared" si="9"/>
        <v>2.0265192465066587E-2</v>
      </c>
    </row>
    <row r="80" spans="1:7" ht="18" thickBot="1" x14ac:dyDescent="0.35">
      <c r="A80" s="31">
        <v>105.699997</v>
      </c>
      <c r="B80" s="32">
        <v>72.199996999999996</v>
      </c>
      <c r="C80" s="46">
        <f t="shared" si="5"/>
        <v>0.59415402228737568</v>
      </c>
      <c r="D80" s="46">
        <f t="shared" si="6"/>
        <v>3.3167432281177868E-3</v>
      </c>
      <c r="E80" s="46">
        <f t="shared" si="7"/>
        <v>0.40584597771262432</v>
      </c>
      <c r="F80" s="46">
        <f t="shared" si="8"/>
        <v>-2.7663226684466339E-3</v>
      </c>
      <c r="G80" s="47">
        <f t="shared" si="9"/>
        <v>8.4795540183627807E-4</v>
      </c>
    </row>
    <row r="81" spans="1:7" ht="18" thickBot="1" x14ac:dyDescent="0.35">
      <c r="A81" s="31">
        <v>104.900002</v>
      </c>
      <c r="B81" s="32">
        <v>71.449996999999996</v>
      </c>
      <c r="C81" s="46">
        <f t="shared" si="5"/>
        <v>0.59483982191573481</v>
      </c>
      <c r="D81" s="46">
        <f t="shared" si="6"/>
        <v>-7.5973300259494902E-3</v>
      </c>
      <c r="E81" s="46">
        <f t="shared" si="7"/>
        <v>0.40516017808426524</v>
      </c>
      <c r="F81" s="46">
        <f t="shared" si="8"/>
        <v>-1.0442141959061431E-2</v>
      </c>
      <c r="G81" s="47">
        <f t="shared" si="9"/>
        <v>-8.7499345353853671E-3</v>
      </c>
    </row>
    <row r="82" spans="1:7" ht="18" thickBot="1" x14ac:dyDescent="0.35">
      <c r="A82" s="31">
        <v>102.25</v>
      </c>
      <c r="B82" s="32">
        <v>69</v>
      </c>
      <c r="C82" s="46">
        <f t="shared" si="5"/>
        <v>0.59708029197080292</v>
      </c>
      <c r="D82" s="46">
        <f t="shared" si="6"/>
        <v>-2.5586739545117126E-2</v>
      </c>
      <c r="E82" s="46">
        <f t="shared" si="7"/>
        <v>0.40291970802919708</v>
      </c>
      <c r="F82" s="46">
        <f t="shared" si="8"/>
        <v>-3.4891357791212288E-2</v>
      </c>
      <c r="G82" s="47">
        <f t="shared" si="9"/>
        <v>-2.9335753612156928E-2</v>
      </c>
    </row>
    <row r="83" spans="1:7" ht="18" thickBot="1" x14ac:dyDescent="0.35">
      <c r="A83" s="31">
        <v>102.5</v>
      </c>
      <c r="B83" s="32">
        <v>70.449996999999996</v>
      </c>
      <c r="C83" s="46">
        <f t="shared" si="5"/>
        <v>0.59265684751645298</v>
      </c>
      <c r="D83" s="46">
        <f t="shared" si="6"/>
        <v>2.4420036555518089E-3</v>
      </c>
      <c r="E83" s="46">
        <f t="shared" si="7"/>
        <v>0.40734315248354702</v>
      </c>
      <c r="F83" s="46">
        <f t="shared" si="8"/>
        <v>2.0796691164036474E-2</v>
      </c>
      <c r="G83" s="47">
        <f t="shared" si="9"/>
        <v>9.9186599281083348E-3</v>
      </c>
    </row>
    <row r="84" spans="1:7" ht="18" thickBot="1" x14ac:dyDescent="0.35">
      <c r="A84" s="31">
        <v>106.75</v>
      </c>
      <c r="B84" s="32">
        <v>68.25</v>
      </c>
      <c r="C84" s="46">
        <f t="shared" si="5"/>
        <v>0.61</v>
      </c>
      <c r="D84" s="46">
        <f t="shared" si="6"/>
        <v>4.0626853530271102E-2</v>
      </c>
      <c r="E84" s="46">
        <f t="shared" si="7"/>
        <v>0.39</v>
      </c>
      <c r="F84" s="46">
        <f t="shared" si="8"/>
        <v>-3.1725761696226693E-2</v>
      </c>
      <c r="G84" s="47">
        <f t="shared" si="9"/>
        <v>1.2409333591936961E-2</v>
      </c>
    </row>
    <row r="85" spans="1:7" ht="18" thickBot="1" x14ac:dyDescent="0.35">
      <c r="A85" s="31">
        <v>107.849998</v>
      </c>
      <c r="B85" s="32">
        <v>68.199996999999996</v>
      </c>
      <c r="C85" s="46">
        <f t="shared" si="5"/>
        <v>0.61261006000028573</v>
      </c>
      <c r="D85" s="46">
        <f t="shared" si="6"/>
        <v>1.0251702182156751E-2</v>
      </c>
      <c r="E85" s="46">
        <f t="shared" si="7"/>
        <v>0.38738993999971427</v>
      </c>
      <c r="F85" s="46">
        <f t="shared" si="8"/>
        <v>-7.3291320392352875E-4</v>
      </c>
      <c r="G85" s="47">
        <f t="shared" si="9"/>
        <v>5.9963726868231728E-3</v>
      </c>
    </row>
    <row r="86" spans="1:7" ht="18" thickBot="1" x14ac:dyDescent="0.35">
      <c r="A86" s="31">
        <v>105.949997</v>
      </c>
      <c r="B86" s="32">
        <v>63</v>
      </c>
      <c r="C86" s="46">
        <f t="shared" si="5"/>
        <v>0.62710860539405633</v>
      </c>
      <c r="D86" s="46">
        <f t="shared" si="6"/>
        <v>-1.7774097891826129E-2</v>
      </c>
      <c r="E86" s="46">
        <f t="shared" si="7"/>
        <v>0.37289139460594367</v>
      </c>
      <c r="F86" s="46">
        <f t="shared" si="8"/>
        <v>-7.9309794469612921E-2</v>
      </c>
      <c r="G86" s="47">
        <f t="shared" si="9"/>
        <v>-4.0720229606765246E-2</v>
      </c>
    </row>
    <row r="87" spans="1:7" ht="18" thickBot="1" x14ac:dyDescent="0.35">
      <c r="A87" s="31">
        <v>105</v>
      </c>
      <c r="B87" s="32">
        <v>63.400002000000001</v>
      </c>
      <c r="C87" s="46">
        <f t="shared" si="5"/>
        <v>0.62351543202475734</v>
      </c>
      <c r="D87" s="46">
        <f t="shared" si="6"/>
        <v>-9.0069062415411901E-3</v>
      </c>
      <c r="E87" s="46">
        <f t="shared" si="7"/>
        <v>0.37648456797524266</v>
      </c>
      <c r="F87" s="46">
        <f t="shared" si="8"/>
        <v>6.3291665973884137E-3</v>
      </c>
      <c r="G87" s="47">
        <f t="shared" si="9"/>
        <v>-3.2331114843399248E-3</v>
      </c>
    </row>
    <row r="88" spans="1:7" ht="18" thickBot="1" x14ac:dyDescent="0.35">
      <c r="A88" s="31">
        <v>104.449997</v>
      </c>
      <c r="B88" s="32">
        <v>60.900002000000001</v>
      </c>
      <c r="C88" s="46">
        <f t="shared" si="5"/>
        <v>0.63169033947197062</v>
      </c>
      <c r="D88" s="46">
        <f t="shared" si="6"/>
        <v>-5.2518908768254971E-3</v>
      </c>
      <c r="E88" s="46">
        <f t="shared" si="7"/>
        <v>0.36830966052802938</v>
      </c>
      <c r="F88" s="46">
        <f t="shared" si="8"/>
        <v>-4.0230685432347764E-2</v>
      </c>
      <c r="G88" s="47">
        <f t="shared" si="9"/>
        <v>-1.8134918825249587E-2</v>
      </c>
    </row>
    <row r="89" spans="1:7" ht="18" thickBot="1" x14ac:dyDescent="0.35">
      <c r="A89" s="31">
        <v>103.650002</v>
      </c>
      <c r="B89" s="32">
        <v>61.299999</v>
      </c>
      <c r="C89" s="46">
        <f t="shared" si="5"/>
        <v>0.62837224232572153</v>
      </c>
      <c r="D89" s="46">
        <f t="shared" si="6"/>
        <v>-7.688601103202717E-3</v>
      </c>
      <c r="E89" s="46">
        <f t="shared" si="7"/>
        <v>0.37162775767427852</v>
      </c>
      <c r="F89" s="46">
        <f t="shared" si="8"/>
        <v>6.5466190723786353E-3</v>
      </c>
      <c r="G89" s="47">
        <f t="shared" si="9"/>
        <v>-2.39839814935177E-3</v>
      </c>
    </row>
    <row r="90" spans="1:7" ht="18" thickBot="1" x14ac:dyDescent="0.35">
      <c r="A90" s="31">
        <v>105.699997</v>
      </c>
      <c r="B90" s="32">
        <v>63.650002000000001</v>
      </c>
      <c r="C90" s="46">
        <f t="shared" si="5"/>
        <v>0.62415115219457429</v>
      </c>
      <c r="D90" s="46">
        <f t="shared" si="6"/>
        <v>1.9585006316482668E-2</v>
      </c>
      <c r="E90" s="46">
        <f t="shared" si="7"/>
        <v>0.37584884780542577</v>
      </c>
      <c r="F90" s="46">
        <f t="shared" si="8"/>
        <v>3.7619529796301406E-2</v>
      </c>
      <c r="G90" s="47">
        <f t="shared" si="9"/>
        <v>2.6363261187092438E-2</v>
      </c>
    </row>
    <row r="91" spans="1:7" ht="18" thickBot="1" x14ac:dyDescent="0.35">
      <c r="A91" s="31">
        <v>104</v>
      </c>
      <c r="B91" s="32">
        <v>65</v>
      </c>
      <c r="C91" s="46">
        <f t="shared" si="5"/>
        <v>0.61538461538461542</v>
      </c>
      <c r="D91" s="46">
        <f t="shared" si="6"/>
        <v>-1.6213965352605015E-2</v>
      </c>
      <c r="E91" s="46">
        <f t="shared" si="7"/>
        <v>0.38461538461538464</v>
      </c>
      <c r="F91" s="46">
        <f t="shared" si="8"/>
        <v>2.0987913470383888E-2</v>
      </c>
      <c r="G91" s="47">
        <f t="shared" si="9"/>
        <v>-1.9055504206862053E-3</v>
      </c>
    </row>
    <row r="92" spans="1:7" ht="18" thickBot="1" x14ac:dyDescent="0.35">
      <c r="A92" s="31">
        <v>104.400002</v>
      </c>
      <c r="B92" s="32">
        <v>65.949996999999996</v>
      </c>
      <c r="C92" s="46">
        <f t="shared" si="5"/>
        <v>0.61285590028092696</v>
      </c>
      <c r="D92" s="46">
        <f t="shared" si="6"/>
        <v>3.8387954642535747E-3</v>
      </c>
      <c r="E92" s="46">
        <f t="shared" si="7"/>
        <v>0.38714409971907304</v>
      </c>
      <c r="F92" s="46">
        <f t="shared" si="8"/>
        <v>1.4509563778678573E-2</v>
      </c>
      <c r="G92" s="47">
        <f t="shared" si="9"/>
        <v>7.9699204566524504E-3</v>
      </c>
    </row>
    <row r="93" spans="1:7" ht="18" thickBot="1" x14ac:dyDescent="0.35">
      <c r="A93" s="31">
        <v>105.900002</v>
      </c>
      <c r="B93" s="32">
        <v>66.099997999999999</v>
      </c>
      <c r="C93" s="46">
        <f t="shared" si="5"/>
        <v>0.61569768604651165</v>
      </c>
      <c r="D93" s="46">
        <f t="shared" si="6"/>
        <v>1.42655768874755E-2</v>
      </c>
      <c r="E93" s="46">
        <f t="shared" si="7"/>
        <v>0.38430231395348835</v>
      </c>
      <c r="F93" s="46">
        <f t="shared" si="8"/>
        <v>2.2718829261383108E-3</v>
      </c>
      <c r="G93" s="47">
        <f t="shared" si="9"/>
        <v>9.6563725452836376E-3</v>
      </c>
    </row>
    <row r="94" spans="1:7" ht="18" thickBot="1" x14ac:dyDescent="0.35">
      <c r="A94" s="31">
        <v>112.699997</v>
      </c>
      <c r="B94" s="32">
        <v>64</v>
      </c>
      <c r="C94" s="46">
        <f t="shared" si="5"/>
        <v>0.63780418173974274</v>
      </c>
      <c r="D94" s="46">
        <f t="shared" si="6"/>
        <v>6.2234122933284987E-2</v>
      </c>
      <c r="E94" s="46">
        <f t="shared" si="7"/>
        <v>0.36219581826025726</v>
      </c>
      <c r="F94" s="46">
        <f t="shared" si="8"/>
        <v>-3.2285633240782173E-2</v>
      </c>
      <c r="G94" s="47">
        <f t="shared" si="9"/>
        <v>2.7999462504058728E-2</v>
      </c>
    </row>
    <row r="95" spans="1:7" ht="18" thickBot="1" x14ac:dyDescent="0.35">
      <c r="A95" s="31">
        <v>110.699997</v>
      </c>
      <c r="B95" s="32">
        <v>62.799999</v>
      </c>
      <c r="C95" s="46">
        <f t="shared" si="5"/>
        <v>0.63804034324012315</v>
      </c>
      <c r="D95" s="46">
        <f t="shared" si="6"/>
        <v>-1.7905581812067074E-2</v>
      </c>
      <c r="E95" s="46">
        <f t="shared" si="7"/>
        <v>0.36195965675987679</v>
      </c>
      <c r="F95" s="46">
        <f t="shared" si="8"/>
        <v>-1.8928025809085876E-2</v>
      </c>
      <c r="G95" s="47">
        <f t="shared" si="9"/>
        <v>-1.8275665290284196E-2</v>
      </c>
    </row>
    <row r="96" spans="1:7" ht="18" thickBot="1" x14ac:dyDescent="0.35">
      <c r="A96" s="31">
        <v>110.300003</v>
      </c>
      <c r="B96" s="32">
        <v>63.299999</v>
      </c>
      <c r="C96" s="46">
        <f t="shared" si="5"/>
        <v>0.6353686735556604</v>
      </c>
      <c r="D96" s="46">
        <f t="shared" si="6"/>
        <v>-3.6198591563139605E-3</v>
      </c>
      <c r="E96" s="46">
        <f t="shared" si="7"/>
        <v>0.36463132644433954</v>
      </c>
      <c r="F96" s="46">
        <f t="shared" si="8"/>
        <v>7.9302558017560632E-3</v>
      </c>
      <c r="G96" s="47">
        <f t="shared" si="9"/>
        <v>5.9167458143171998E-4</v>
      </c>
    </row>
    <row r="97" spans="1:7" ht="18" thickBot="1" x14ac:dyDescent="0.35">
      <c r="A97" s="31">
        <v>114</v>
      </c>
      <c r="B97" s="32">
        <v>63.599997999999999</v>
      </c>
      <c r="C97" s="46">
        <f t="shared" si="5"/>
        <v>0.64189189912040423</v>
      </c>
      <c r="D97" s="46">
        <f t="shared" si="6"/>
        <v>3.2994494936489628E-2</v>
      </c>
      <c r="E97" s="46">
        <f t="shared" si="7"/>
        <v>0.35810810087959571</v>
      </c>
      <c r="F97" s="46">
        <f t="shared" si="8"/>
        <v>4.7281255471930657E-3</v>
      </c>
      <c r="G97" s="47">
        <f t="shared" si="9"/>
        <v>2.2872079075727497E-2</v>
      </c>
    </row>
    <row r="98" spans="1:7" ht="18" thickBot="1" x14ac:dyDescent="0.35">
      <c r="A98" s="31">
        <v>112.849998</v>
      </c>
      <c r="B98" s="32">
        <v>63.5</v>
      </c>
      <c r="C98" s="46">
        <f t="shared" si="5"/>
        <v>0.63992060833479569</v>
      </c>
      <c r="D98" s="46">
        <f t="shared" si="6"/>
        <v>-1.0138962853591617E-2</v>
      </c>
      <c r="E98" s="46">
        <f t="shared" si="7"/>
        <v>0.36007939166520431</v>
      </c>
      <c r="F98" s="46">
        <f t="shared" si="8"/>
        <v>-1.5735330008890985E-3</v>
      </c>
      <c r="G98" s="47">
        <f t="shared" si="9"/>
        <v>-7.0547280828795137E-3</v>
      </c>
    </row>
    <row r="99" spans="1:7" ht="18" thickBot="1" x14ac:dyDescent="0.35">
      <c r="A99" s="31">
        <v>112.349998</v>
      </c>
      <c r="B99" s="32">
        <v>63.400002000000001</v>
      </c>
      <c r="C99" s="46">
        <f t="shared" si="5"/>
        <v>0.63926030156472258</v>
      </c>
      <c r="D99" s="46">
        <f t="shared" si="6"/>
        <v>-4.4405047110789905E-3</v>
      </c>
      <c r="E99" s="46">
        <f t="shared" si="7"/>
        <v>0.36073969843527737</v>
      </c>
      <c r="F99" s="46">
        <f t="shared" si="8"/>
        <v>-1.5760129097248394E-3</v>
      </c>
      <c r="G99" s="47">
        <f t="shared" si="9"/>
        <v>-3.4071688024881691E-3</v>
      </c>
    </row>
    <row r="100" spans="1:7" ht="18" thickBot="1" x14ac:dyDescent="0.35">
      <c r="A100" s="31">
        <v>114.949997</v>
      </c>
      <c r="B100" s="32">
        <v>63.849997999999999</v>
      </c>
      <c r="C100" s="46">
        <f t="shared" si="5"/>
        <v>0.64289709292217823</v>
      </c>
      <c r="D100" s="46">
        <f t="shared" si="6"/>
        <v>2.2878244281061749E-2</v>
      </c>
      <c r="E100" s="46">
        <f t="shared" si="7"/>
        <v>0.35710290707782177</v>
      </c>
      <c r="F100" s="46">
        <f t="shared" si="8"/>
        <v>7.072658166212378E-3</v>
      </c>
      <c r="G100" s="47">
        <f t="shared" si="9"/>
        <v>1.7234023531380184E-2</v>
      </c>
    </row>
    <row r="101" spans="1:7" ht="18" thickBot="1" x14ac:dyDescent="0.35">
      <c r="A101" s="31">
        <v>118.699997</v>
      </c>
      <c r="B101" s="32">
        <v>70.199996999999996</v>
      </c>
      <c r="C101" s="46">
        <f t="shared" si="5"/>
        <v>0.62837480555981384</v>
      </c>
      <c r="D101" s="46">
        <f t="shared" si="6"/>
        <v>3.2102051230935874E-2</v>
      </c>
      <c r="E101" s="46">
        <f t="shared" si="7"/>
        <v>0.37162519444018616</v>
      </c>
      <c r="F101" s="46">
        <f t="shared" si="8"/>
        <v>9.4811717141588273E-2</v>
      </c>
      <c r="G101" s="47">
        <f t="shared" si="9"/>
        <v>5.5406543018261187E-2</v>
      </c>
    </row>
    <row r="102" spans="1:7" ht="18" thickBot="1" x14ac:dyDescent="0.35">
      <c r="A102" s="31">
        <v>121.150002</v>
      </c>
      <c r="B102" s="32">
        <v>73.400002000000001</v>
      </c>
      <c r="C102" s="46">
        <f t="shared" si="5"/>
        <v>0.62271909282510218</v>
      </c>
      <c r="D102" s="46">
        <f t="shared" si="6"/>
        <v>2.0430187429172582E-2</v>
      </c>
      <c r="E102" s="46">
        <f t="shared" si="7"/>
        <v>0.37728090717489782</v>
      </c>
      <c r="F102" s="46">
        <f t="shared" si="8"/>
        <v>4.4575694571704245E-2</v>
      </c>
      <c r="G102" s="47">
        <f t="shared" si="9"/>
        <v>2.9539826268104901E-2</v>
      </c>
    </row>
    <row r="103" spans="1:7" ht="18" thickBot="1" x14ac:dyDescent="0.35">
      <c r="A103" s="31">
        <v>116</v>
      </c>
      <c r="B103" s="32">
        <v>73.25</v>
      </c>
      <c r="C103" s="46">
        <f t="shared" si="5"/>
        <v>0.61294583883751652</v>
      </c>
      <c r="D103" s="46">
        <f t="shared" si="6"/>
        <v>-4.3439272664630491E-2</v>
      </c>
      <c r="E103" s="46">
        <f t="shared" si="7"/>
        <v>0.38705416116248348</v>
      </c>
      <c r="F103" s="46">
        <f t="shared" si="8"/>
        <v>-2.0457149712492955E-3</v>
      </c>
      <c r="G103" s="47">
        <f t="shared" si="9"/>
        <v>-2.741772391408797E-2</v>
      </c>
    </row>
    <row r="104" spans="1:7" ht="18" thickBot="1" x14ac:dyDescent="0.35">
      <c r="A104" s="31">
        <v>115.400002</v>
      </c>
      <c r="B104" s="32">
        <v>71.400002000000001</v>
      </c>
      <c r="C104" s="46">
        <f t="shared" si="5"/>
        <v>0.61777301675004248</v>
      </c>
      <c r="D104" s="46">
        <f t="shared" si="6"/>
        <v>-5.1858197013430196E-3</v>
      </c>
      <c r="E104" s="46">
        <f t="shared" si="7"/>
        <v>0.38222698324995752</v>
      </c>
      <c r="F104" s="46">
        <f t="shared" si="8"/>
        <v>-2.5580350540433856E-2</v>
      </c>
      <c r="G104" s="47">
        <f t="shared" si="9"/>
        <v>-1.2981159698766934E-2</v>
      </c>
    </row>
    <row r="105" spans="1:7" ht="18" thickBot="1" x14ac:dyDescent="0.35">
      <c r="A105" s="31">
        <v>117.5</v>
      </c>
      <c r="B105" s="32">
        <v>77.349997999999999</v>
      </c>
      <c r="C105" s="46">
        <f t="shared" si="5"/>
        <v>0.60302797642317651</v>
      </c>
      <c r="D105" s="46">
        <f t="shared" si="6"/>
        <v>1.8033962179192155E-2</v>
      </c>
      <c r="E105" s="46">
        <f t="shared" si="7"/>
        <v>0.39697202357682343</v>
      </c>
      <c r="F105" s="46">
        <f t="shared" si="8"/>
        <v>8.0042653805835473E-2</v>
      </c>
      <c r="G105" s="47">
        <f t="shared" si="9"/>
        <v>4.2649677973571984E-2</v>
      </c>
    </row>
    <row r="106" spans="1:7" ht="18" thickBot="1" x14ac:dyDescent="0.35">
      <c r="A106" s="31">
        <v>115.800003</v>
      </c>
      <c r="B106" s="32">
        <v>78.449996999999996</v>
      </c>
      <c r="C106" s="46">
        <f t="shared" si="5"/>
        <v>0.59613901158301164</v>
      </c>
      <c r="D106" s="46">
        <f t="shared" si="6"/>
        <v>-1.4573742538583343E-2</v>
      </c>
      <c r="E106" s="46">
        <f t="shared" si="7"/>
        <v>0.40386098841698842</v>
      </c>
      <c r="F106" s="46">
        <f t="shared" si="8"/>
        <v>1.4120889775544614E-2</v>
      </c>
      <c r="G106" s="47">
        <f t="shared" si="9"/>
        <v>-2.9850999699375718E-3</v>
      </c>
    </row>
    <row r="107" spans="1:7" ht="18" thickBot="1" x14ac:dyDescent="0.35">
      <c r="A107" s="31">
        <v>114.699997</v>
      </c>
      <c r="B107" s="32">
        <v>76.550003000000004</v>
      </c>
      <c r="C107" s="46">
        <f t="shared" si="5"/>
        <v>0.59973854640522872</v>
      </c>
      <c r="D107" s="46">
        <f t="shared" si="6"/>
        <v>-9.5445930654931028E-3</v>
      </c>
      <c r="E107" s="46">
        <f t="shared" si="7"/>
        <v>0.40026145359477128</v>
      </c>
      <c r="F107" s="46">
        <f t="shared" si="8"/>
        <v>-2.4517279644359159E-2</v>
      </c>
      <c r="G107" s="47">
        <f t="shared" si="9"/>
        <v>-1.5537582359768952E-2</v>
      </c>
    </row>
    <row r="108" spans="1:7" ht="18" thickBot="1" x14ac:dyDescent="0.35">
      <c r="A108" s="31">
        <v>114.050003</v>
      </c>
      <c r="B108" s="32">
        <v>77.199996999999996</v>
      </c>
      <c r="C108" s="46">
        <f t="shared" si="5"/>
        <v>0.59633988496732027</v>
      </c>
      <c r="D108" s="46">
        <f t="shared" si="6"/>
        <v>-5.6830229454879382E-3</v>
      </c>
      <c r="E108" s="46">
        <f t="shared" si="7"/>
        <v>0.40366011503267973</v>
      </c>
      <c r="F108" s="46">
        <f t="shared" si="8"/>
        <v>8.4552568768622369E-3</v>
      </c>
      <c r="G108" s="47">
        <f t="shared" si="9"/>
        <v>2.4036713966148638E-5</v>
      </c>
    </row>
    <row r="109" spans="1:7" ht="18" thickBot="1" x14ac:dyDescent="0.35">
      <c r="A109" s="31">
        <v>113.949997</v>
      </c>
      <c r="B109" s="32">
        <v>82.150002000000001</v>
      </c>
      <c r="C109" s="46">
        <f t="shared" si="5"/>
        <v>0.58108106874595133</v>
      </c>
      <c r="D109" s="46">
        <f t="shared" si="6"/>
        <v>-8.7724567029288133E-4</v>
      </c>
      <c r="E109" s="46">
        <f t="shared" si="7"/>
        <v>0.41891893125404861</v>
      </c>
      <c r="F109" s="46">
        <f t="shared" si="8"/>
        <v>6.2147450658359783E-2</v>
      </c>
      <c r="G109" s="47">
        <f t="shared" si="9"/>
        <v>2.5524992758317256E-2</v>
      </c>
    </row>
    <row r="110" spans="1:7" ht="18" thickBot="1" x14ac:dyDescent="0.35">
      <c r="A110" s="31">
        <v>117.099998</v>
      </c>
      <c r="B110" s="32">
        <v>83.900002000000001</v>
      </c>
      <c r="C110" s="46">
        <f t="shared" si="5"/>
        <v>0.58258705472636818</v>
      </c>
      <c r="D110" s="46">
        <f t="shared" si="6"/>
        <v>2.7268524159895904E-2</v>
      </c>
      <c r="E110" s="46">
        <f t="shared" si="7"/>
        <v>0.41741294527363182</v>
      </c>
      <c r="F110" s="46">
        <f t="shared" si="8"/>
        <v>2.1078768482076633E-2</v>
      </c>
      <c r="G110" s="47">
        <f t="shared" si="9"/>
        <v>2.4684840011893177E-2</v>
      </c>
    </row>
    <row r="111" spans="1:7" ht="18" thickBot="1" x14ac:dyDescent="0.35">
      <c r="A111" s="31">
        <v>115.400002</v>
      </c>
      <c r="B111" s="32">
        <v>83.300003000000004</v>
      </c>
      <c r="C111" s="46">
        <f t="shared" si="5"/>
        <v>0.58077503319640078</v>
      </c>
      <c r="D111" s="46">
        <f t="shared" si="6"/>
        <v>-1.4623882119230687E-2</v>
      </c>
      <c r="E111" s="46">
        <f t="shared" si="7"/>
        <v>0.41922496680359922</v>
      </c>
      <c r="F111" s="46">
        <f t="shared" si="8"/>
        <v>-7.1770521238602942E-3</v>
      </c>
      <c r="G111" s="47">
        <f t="shared" si="9"/>
        <v>-1.1501985061629487E-2</v>
      </c>
    </row>
    <row r="112" spans="1:7" ht="18" thickBot="1" x14ac:dyDescent="0.35">
      <c r="A112" s="31">
        <v>113.650002</v>
      </c>
      <c r="B112" s="32">
        <v>81.900002000000001</v>
      </c>
      <c r="C112" s="46">
        <f t="shared" si="5"/>
        <v>0.58118128189861862</v>
      </c>
      <c r="D112" s="46">
        <f t="shared" si="6"/>
        <v>-1.5280803508581268E-2</v>
      </c>
      <c r="E112" s="46">
        <f t="shared" si="7"/>
        <v>0.41881871810138138</v>
      </c>
      <c r="F112" s="46">
        <f t="shared" si="8"/>
        <v>-1.6949569908154261E-2</v>
      </c>
      <c r="G112" s="47">
        <f t="shared" si="9"/>
        <v>-1.5979714112861088E-2</v>
      </c>
    </row>
    <row r="113" spans="1:7" ht="18" thickBot="1" x14ac:dyDescent="0.35">
      <c r="A113" s="31">
        <v>115.550003</v>
      </c>
      <c r="B113" s="32">
        <v>80.75</v>
      </c>
      <c r="C113" s="46">
        <f t="shared" si="5"/>
        <v>0.58863984327091423</v>
      </c>
      <c r="D113" s="46">
        <f t="shared" si="6"/>
        <v>1.6579794786735876E-2</v>
      </c>
      <c r="E113" s="46">
        <f t="shared" si="7"/>
        <v>0.41136015672908571</v>
      </c>
      <c r="F113" s="46">
        <f t="shared" si="8"/>
        <v>-1.4141053176281908E-2</v>
      </c>
      <c r="G113" s="47">
        <f t="shared" si="9"/>
        <v>3.9424619538184656E-3</v>
      </c>
    </row>
    <row r="114" spans="1:7" ht="18" thickBot="1" x14ac:dyDescent="0.35">
      <c r="A114" s="31">
        <v>114.349998</v>
      </c>
      <c r="B114" s="32">
        <v>81.849997999999999</v>
      </c>
      <c r="C114" s="46">
        <f t="shared" si="5"/>
        <v>0.58282365102596634</v>
      </c>
      <c r="D114" s="46">
        <f t="shared" si="6"/>
        <v>-1.0439459704547854E-2</v>
      </c>
      <c r="E114" s="46">
        <f t="shared" si="7"/>
        <v>0.41717634897403361</v>
      </c>
      <c r="F114" s="46">
        <f t="shared" si="8"/>
        <v>1.3530317279435619E-2</v>
      </c>
      <c r="G114" s="47">
        <f t="shared" si="9"/>
        <v>-4.3983565664780597E-4</v>
      </c>
    </row>
    <row r="115" spans="1:7" ht="18" thickBot="1" x14ac:dyDescent="0.35">
      <c r="A115" s="31">
        <v>118.449997</v>
      </c>
      <c r="B115" s="32">
        <v>80</v>
      </c>
      <c r="C115" s="46">
        <f t="shared" si="5"/>
        <v>0.59687578125788532</v>
      </c>
      <c r="D115" s="46">
        <f t="shared" si="6"/>
        <v>3.522700229902373E-2</v>
      </c>
      <c r="E115" s="46">
        <f t="shared" si="7"/>
        <v>0.40312421874211468</v>
      </c>
      <c r="F115" s="46">
        <f t="shared" si="8"/>
        <v>-2.2861644708320038E-2</v>
      </c>
      <c r="G115" s="47">
        <f t="shared" si="9"/>
        <v>1.1810061856401797E-2</v>
      </c>
    </row>
    <row r="116" spans="1:7" ht="18" thickBot="1" x14ac:dyDescent="0.35">
      <c r="A116" s="31">
        <v>119.400002</v>
      </c>
      <c r="B116" s="32">
        <v>77.400002000000001</v>
      </c>
      <c r="C116" s="46">
        <f t="shared" si="5"/>
        <v>0.60670731490432284</v>
      </c>
      <c r="D116" s="46">
        <f t="shared" si="6"/>
        <v>7.9883124312684801E-3</v>
      </c>
      <c r="E116" s="46">
        <f t="shared" si="7"/>
        <v>0.39329268509567711</v>
      </c>
      <c r="F116" s="46">
        <f t="shared" si="8"/>
        <v>-3.3039828238407246E-2</v>
      </c>
      <c r="G116" s="47">
        <f t="shared" si="9"/>
        <v>-8.1477551771914382E-3</v>
      </c>
    </row>
    <row r="117" spans="1:7" ht="18" thickBot="1" x14ac:dyDescent="0.35">
      <c r="A117" s="31">
        <v>123.800003</v>
      </c>
      <c r="B117" s="32">
        <v>78.599997999999999</v>
      </c>
      <c r="C117" s="46">
        <f t="shared" si="5"/>
        <v>0.61166009085148176</v>
      </c>
      <c r="D117" s="46">
        <f t="shared" si="6"/>
        <v>3.6188166774208316E-2</v>
      </c>
      <c r="E117" s="46">
        <f t="shared" si="7"/>
        <v>0.38833990914851824</v>
      </c>
      <c r="F117" s="46">
        <f t="shared" si="8"/>
        <v>1.5384867554393581E-2</v>
      </c>
      <c r="G117" s="47">
        <f t="shared" si="9"/>
        <v>2.8109415445196021E-2</v>
      </c>
    </row>
    <row r="118" spans="1:7" ht="18" thickBot="1" x14ac:dyDescent="0.35">
      <c r="A118" s="31">
        <v>126.699997</v>
      </c>
      <c r="B118" s="32">
        <v>81</v>
      </c>
      <c r="C118" s="46">
        <f t="shared" si="5"/>
        <v>0.61001443827656865</v>
      </c>
      <c r="D118" s="46">
        <f t="shared" si="6"/>
        <v>2.3154679165984852E-2</v>
      </c>
      <c r="E118" s="46">
        <f t="shared" si="7"/>
        <v>0.38998556172343135</v>
      </c>
      <c r="F118" s="46">
        <f t="shared" si="8"/>
        <v>3.0077480682570927E-2</v>
      </c>
      <c r="G118" s="47">
        <f t="shared" si="9"/>
        <v>2.5854471804130495E-2</v>
      </c>
    </row>
    <row r="119" spans="1:7" ht="18" thickBot="1" x14ac:dyDescent="0.35">
      <c r="A119" s="31">
        <v>127.5</v>
      </c>
      <c r="B119" s="32">
        <v>81.699996999999996</v>
      </c>
      <c r="C119" s="46">
        <f t="shared" si="5"/>
        <v>0.60946463589098432</v>
      </c>
      <c r="D119" s="46">
        <f t="shared" si="6"/>
        <v>6.2943009493671735E-3</v>
      </c>
      <c r="E119" s="46">
        <f t="shared" si="7"/>
        <v>0.39053536410901574</v>
      </c>
      <c r="F119" s="46">
        <f t="shared" si="8"/>
        <v>8.6048104738115552E-3</v>
      </c>
      <c r="G119" s="47">
        <f t="shared" si="9"/>
        <v>7.196636627773409E-3</v>
      </c>
    </row>
    <row r="120" spans="1:7" ht="18" thickBot="1" x14ac:dyDescent="0.35">
      <c r="A120" s="31">
        <v>125.900002</v>
      </c>
      <c r="B120" s="32">
        <v>81.449996999999996</v>
      </c>
      <c r="C120" s="46">
        <f t="shared" si="5"/>
        <v>0.6071859301045861</v>
      </c>
      <c r="D120" s="46">
        <f t="shared" si="6"/>
        <v>-1.2628407662556001E-2</v>
      </c>
      <c r="E120" s="46">
        <f t="shared" si="7"/>
        <v>0.3928140698954139</v>
      </c>
      <c r="F120" s="46">
        <f t="shared" si="8"/>
        <v>-3.0646669306093246E-3</v>
      </c>
      <c r="G120" s="47">
        <f t="shared" si="9"/>
        <v>-8.8716357422154828E-3</v>
      </c>
    </row>
    <row r="121" spans="1:7" ht="18" thickBot="1" x14ac:dyDescent="0.35">
      <c r="A121" s="31">
        <v>128</v>
      </c>
      <c r="B121" s="32">
        <v>83</v>
      </c>
      <c r="C121" s="46">
        <f t="shared" si="5"/>
        <v>0.60663507109004744</v>
      </c>
      <c r="D121" s="46">
        <f t="shared" si="6"/>
        <v>1.6542306983692238E-2</v>
      </c>
      <c r="E121" s="46">
        <f t="shared" si="7"/>
        <v>0.39336492890995262</v>
      </c>
      <c r="F121" s="46">
        <f t="shared" si="8"/>
        <v>1.8851309580956946E-2</v>
      </c>
      <c r="G121" s="47">
        <f t="shared" si="9"/>
        <v>1.7450587626218168E-2</v>
      </c>
    </row>
    <row r="122" spans="1:7" ht="18" thickBot="1" x14ac:dyDescent="0.35">
      <c r="A122" s="31">
        <v>124.800003</v>
      </c>
      <c r="B122" s="32">
        <v>80.650002000000001</v>
      </c>
      <c r="C122" s="46">
        <f t="shared" si="5"/>
        <v>0.6074470672317579</v>
      </c>
      <c r="D122" s="46">
        <f t="shared" si="6"/>
        <v>-2.5317783945828596E-2</v>
      </c>
      <c r="E122" s="46">
        <f t="shared" si="7"/>
        <v>0.3925529327682421</v>
      </c>
      <c r="F122" s="46">
        <f t="shared" si="8"/>
        <v>-2.8721778426868304E-2</v>
      </c>
      <c r="G122" s="47">
        <f t="shared" si="9"/>
        <v>-2.6654031962487643E-2</v>
      </c>
    </row>
    <row r="123" spans="1:7" ht="18" thickBot="1" x14ac:dyDescent="0.35">
      <c r="A123" s="31">
        <v>126.599998</v>
      </c>
      <c r="B123" s="32">
        <v>81.199996999999996</v>
      </c>
      <c r="C123" s="46">
        <f t="shared" si="5"/>
        <v>0.60923965854763373</v>
      </c>
      <c r="D123" s="46">
        <f t="shared" si="6"/>
        <v>1.4320013938498707E-2</v>
      </c>
      <c r="E123" s="46">
        <f t="shared" si="7"/>
        <v>0.39076034145236627</v>
      </c>
      <c r="F123" s="46">
        <f t="shared" si="8"/>
        <v>6.7963808520891244E-3</v>
      </c>
      <c r="G123" s="47">
        <f t="shared" si="9"/>
        <v>1.1380076504690978E-2</v>
      </c>
    </row>
    <row r="124" spans="1:7" ht="18" thickBot="1" x14ac:dyDescent="0.35">
      <c r="A124" s="31">
        <v>125.800003</v>
      </c>
      <c r="B124" s="32">
        <v>80.400002000000001</v>
      </c>
      <c r="C124" s="46">
        <f t="shared" si="5"/>
        <v>0.61008729364482794</v>
      </c>
      <c r="D124" s="46">
        <f t="shared" si="6"/>
        <v>-6.3391257985707401E-3</v>
      </c>
      <c r="E124" s="46">
        <f t="shared" si="7"/>
        <v>0.389912706355172</v>
      </c>
      <c r="F124" s="46">
        <f t="shared" si="8"/>
        <v>-9.9010091612764337E-3</v>
      </c>
      <c r="G124" s="47">
        <f t="shared" si="9"/>
        <v>-7.727949380244778E-3</v>
      </c>
    </row>
    <row r="125" spans="1:7" ht="18" thickBot="1" x14ac:dyDescent="0.35">
      <c r="A125" s="31">
        <v>128.5</v>
      </c>
      <c r="B125" s="32">
        <v>79.75</v>
      </c>
      <c r="C125" s="46">
        <f t="shared" si="5"/>
        <v>0.61704681872749101</v>
      </c>
      <c r="D125" s="46">
        <f t="shared" si="6"/>
        <v>2.1235536221557907E-2</v>
      </c>
      <c r="E125" s="46">
        <f t="shared" si="7"/>
        <v>0.38295318127250899</v>
      </c>
      <c r="F125" s="46">
        <f t="shared" si="8"/>
        <v>-8.1174593955882762E-3</v>
      </c>
      <c r="G125" s="47">
        <f t="shared" si="9"/>
        <v>9.9947131700937625E-3</v>
      </c>
    </row>
    <row r="126" spans="1:7" ht="18" thickBot="1" x14ac:dyDescent="0.35">
      <c r="A126" s="31">
        <v>128.25</v>
      </c>
      <c r="B126" s="32">
        <v>79.150002000000001</v>
      </c>
      <c r="C126" s="46">
        <f t="shared" si="5"/>
        <v>0.61837029297617851</v>
      </c>
      <c r="D126" s="46">
        <f t="shared" si="6"/>
        <v>-1.9474202843955666E-3</v>
      </c>
      <c r="E126" s="46">
        <f t="shared" si="7"/>
        <v>0.38162970702382154</v>
      </c>
      <c r="F126" s="46">
        <f t="shared" si="8"/>
        <v>-7.5519300694555066E-3</v>
      </c>
      <c r="G126" s="47">
        <f t="shared" si="9"/>
        <v>-4.0862677116801326E-3</v>
      </c>
    </row>
    <row r="127" spans="1:7" ht="18" thickBot="1" x14ac:dyDescent="0.35">
      <c r="A127" s="31">
        <v>127</v>
      </c>
      <c r="B127" s="32">
        <v>78.300003000000004</v>
      </c>
      <c r="C127" s="46">
        <f t="shared" si="5"/>
        <v>0.61860690766770221</v>
      </c>
      <c r="D127" s="46">
        <f t="shared" si="6"/>
        <v>-9.7943975922876979E-3</v>
      </c>
      <c r="E127" s="46">
        <f t="shared" si="7"/>
        <v>0.38139309233229773</v>
      </c>
      <c r="F127" s="46">
        <f t="shared" si="8"/>
        <v>-1.0797170284565475E-2</v>
      </c>
      <c r="G127" s="47">
        <f t="shared" si="9"/>
        <v>-1.0176848170301903E-2</v>
      </c>
    </row>
    <row r="128" spans="1:7" ht="18" thickBot="1" x14ac:dyDescent="0.35">
      <c r="A128" s="31">
        <v>124.550003</v>
      </c>
      <c r="B128" s="32">
        <v>77.900002000000001</v>
      </c>
      <c r="C128" s="46">
        <f t="shared" si="5"/>
        <v>0.61521363262006346</v>
      </c>
      <c r="D128" s="46">
        <f t="shared" si="6"/>
        <v>-1.9479820663689907E-2</v>
      </c>
      <c r="E128" s="46">
        <f t="shared" si="7"/>
        <v>0.3847863673799366</v>
      </c>
      <c r="F128" s="46">
        <f t="shared" si="8"/>
        <v>-5.1216627602897564E-3</v>
      </c>
      <c r="G128" s="47">
        <f t="shared" si="9"/>
        <v>-1.3954997241773038E-2</v>
      </c>
    </row>
    <row r="129" spans="1:7" ht="18" thickBot="1" x14ac:dyDescent="0.35">
      <c r="A129" s="31">
        <v>122</v>
      </c>
      <c r="B129" s="32">
        <v>77.550003000000004</v>
      </c>
      <c r="C129" s="46">
        <f t="shared" si="5"/>
        <v>0.61137558589763585</v>
      </c>
      <c r="D129" s="46">
        <f t="shared" si="6"/>
        <v>-2.0686221061644736E-2</v>
      </c>
      <c r="E129" s="46">
        <f t="shared" si="7"/>
        <v>0.38862441410236415</v>
      </c>
      <c r="F129" s="46">
        <f t="shared" si="8"/>
        <v>-4.5030502433765262E-3</v>
      </c>
      <c r="G129" s="47">
        <f t="shared" si="9"/>
        <v>-1.4397045784076776E-2</v>
      </c>
    </row>
    <row r="130" spans="1:7" ht="18" thickBot="1" x14ac:dyDescent="0.35">
      <c r="A130" s="31">
        <v>124.199997</v>
      </c>
      <c r="B130" s="32">
        <v>81.900002000000001</v>
      </c>
      <c r="C130" s="46">
        <f t="shared" ref="C130:C193" si="10">A130/(A130+B130)</f>
        <v>0.60262007570412457</v>
      </c>
      <c r="D130" s="46">
        <f t="shared" ref="D130:D193" si="11">LN(A130/A129)</f>
        <v>1.7872100611532195E-2</v>
      </c>
      <c r="E130" s="46">
        <f t="shared" ref="E130:E193" si="12">B130/(B130+A130)</f>
        <v>0.39737992429587543</v>
      </c>
      <c r="F130" s="46">
        <f t="shared" ref="F130:F193" si="13">LN(B130/B129)</f>
        <v>5.4576086971781297E-2</v>
      </c>
      <c r="G130" s="47">
        <f t="shared" ref="G130:G193" si="14">(C130*D130)+(E130*F130)</f>
        <v>3.2457527932724828E-2</v>
      </c>
    </row>
    <row r="131" spans="1:7" ht="18" thickBot="1" x14ac:dyDescent="0.35">
      <c r="A131" s="31">
        <v>124.400002</v>
      </c>
      <c r="B131" s="32">
        <v>81.25</v>
      </c>
      <c r="C131" s="46">
        <f t="shared" si="10"/>
        <v>0.6049112608323729</v>
      </c>
      <c r="D131" s="46">
        <f t="shared" si="11"/>
        <v>1.6090510374607541E-3</v>
      </c>
      <c r="E131" s="46">
        <f t="shared" si="12"/>
        <v>0.39508873916762716</v>
      </c>
      <c r="F131" s="46">
        <f t="shared" si="13"/>
        <v>-7.9681940692010022E-3</v>
      </c>
      <c r="G131" s="47">
        <f t="shared" si="14"/>
        <v>-2.1748106564295662E-3</v>
      </c>
    </row>
    <row r="132" spans="1:7" ht="18" thickBot="1" x14ac:dyDescent="0.35">
      <c r="A132" s="31">
        <v>124.449997</v>
      </c>
      <c r="B132" s="32">
        <v>79.150002000000001</v>
      </c>
      <c r="C132" s="46">
        <f t="shared" si="10"/>
        <v>0.61124753247174624</v>
      </c>
      <c r="D132" s="46">
        <f t="shared" si="11"/>
        <v>4.0180832528465769E-4</v>
      </c>
      <c r="E132" s="46">
        <f t="shared" si="12"/>
        <v>0.38875246752825376</v>
      </c>
      <c r="F132" s="46">
        <f t="shared" si="13"/>
        <v>-2.6186009614348457E-2</v>
      </c>
      <c r="G132" s="47">
        <f t="shared" si="14"/>
        <v>-9.9342715049396887E-3</v>
      </c>
    </row>
    <row r="133" spans="1:7" ht="18" thickBot="1" x14ac:dyDescent="0.35">
      <c r="A133" s="31">
        <v>124.949997</v>
      </c>
      <c r="B133" s="32">
        <v>79.199996999999996</v>
      </c>
      <c r="C133" s="46">
        <f t="shared" si="10"/>
        <v>0.61204996655547295</v>
      </c>
      <c r="D133" s="46">
        <f t="shared" si="11"/>
        <v>4.0096285638233087E-3</v>
      </c>
      <c r="E133" s="46">
        <f t="shared" si="12"/>
        <v>0.38795003344452705</v>
      </c>
      <c r="F133" s="46">
        <f t="shared" si="13"/>
        <v>6.3144934609314651E-4</v>
      </c>
      <c r="G133" s="47">
        <f t="shared" si="14"/>
        <v>2.6990638233232857E-3</v>
      </c>
    </row>
    <row r="134" spans="1:7" ht="18" thickBot="1" x14ac:dyDescent="0.35">
      <c r="A134" s="31">
        <v>124.5</v>
      </c>
      <c r="B134" s="32">
        <v>80.400002000000001</v>
      </c>
      <c r="C134" s="46">
        <f t="shared" si="10"/>
        <v>0.60761346405452943</v>
      </c>
      <c r="D134" s="46">
        <f t="shared" si="11"/>
        <v>-3.6079173665949284E-3</v>
      </c>
      <c r="E134" s="46">
        <f t="shared" si="12"/>
        <v>0.39238653594547063</v>
      </c>
      <c r="F134" s="46">
        <f t="shared" si="13"/>
        <v>1.5037940118950746E-2</v>
      </c>
      <c r="G134" s="47">
        <f t="shared" si="14"/>
        <v>3.7084660618912622E-3</v>
      </c>
    </row>
    <row r="135" spans="1:7" ht="18" thickBot="1" x14ac:dyDescent="0.35">
      <c r="A135" s="31">
        <v>122.449997</v>
      </c>
      <c r="B135" s="32">
        <v>82.699996999999996</v>
      </c>
      <c r="C135" s="46">
        <f t="shared" si="10"/>
        <v>0.59688033429823062</v>
      </c>
      <c r="D135" s="46">
        <f t="shared" si="11"/>
        <v>-1.6602957006381733E-2</v>
      </c>
      <c r="E135" s="46">
        <f t="shared" si="12"/>
        <v>0.40311966570176938</v>
      </c>
      <c r="F135" s="46">
        <f t="shared" si="13"/>
        <v>2.8205364693407359E-2</v>
      </c>
      <c r="G135" s="47">
        <f t="shared" si="14"/>
        <v>1.4601586578945856E-3</v>
      </c>
    </row>
    <row r="136" spans="1:7" ht="18" thickBot="1" x14ac:dyDescent="0.35">
      <c r="A136" s="31">
        <v>120.949997</v>
      </c>
      <c r="B136" s="32">
        <v>83.699996999999996</v>
      </c>
      <c r="C136" s="46">
        <f t="shared" si="10"/>
        <v>0.59100904249232478</v>
      </c>
      <c r="D136" s="46">
        <f t="shared" si="11"/>
        <v>-1.23255466459825E-2</v>
      </c>
      <c r="E136" s="46">
        <f t="shared" si="12"/>
        <v>0.40899095750767528</v>
      </c>
      <c r="F136" s="46">
        <f t="shared" si="13"/>
        <v>1.2019375899185307E-2</v>
      </c>
      <c r="G136" s="47">
        <f t="shared" si="14"/>
        <v>-2.3686934637841281E-3</v>
      </c>
    </row>
    <row r="137" spans="1:7" ht="18" thickBot="1" x14ac:dyDescent="0.35">
      <c r="A137" s="31">
        <v>119.75</v>
      </c>
      <c r="B137" s="32">
        <v>81.800003000000004</v>
      </c>
      <c r="C137" s="46">
        <f t="shared" si="10"/>
        <v>0.59414536451284494</v>
      </c>
      <c r="D137" s="46">
        <f t="shared" si="11"/>
        <v>-9.9709759613734912E-3</v>
      </c>
      <c r="E137" s="46">
        <f t="shared" si="12"/>
        <v>0.405854635487155</v>
      </c>
      <c r="F137" s="46">
        <f t="shared" si="13"/>
        <v>-2.2961661369617695E-2</v>
      </c>
      <c r="G137" s="47">
        <f t="shared" si="14"/>
        <v>-1.5243305852464747E-2</v>
      </c>
    </row>
    <row r="138" spans="1:7" ht="18" thickBot="1" x14ac:dyDescent="0.35">
      <c r="A138" s="31">
        <v>120.849998</v>
      </c>
      <c r="B138" s="32">
        <v>80.300003000000004</v>
      </c>
      <c r="C138" s="46">
        <f t="shared" si="10"/>
        <v>0.60079541336915032</v>
      </c>
      <c r="D138" s="46">
        <f t="shared" si="11"/>
        <v>9.1438543090257875E-3</v>
      </c>
      <c r="E138" s="46">
        <f t="shared" si="12"/>
        <v>0.39920458663084968</v>
      </c>
      <c r="F138" s="46">
        <f t="shared" si="13"/>
        <v>-1.8507621970901628E-2</v>
      </c>
      <c r="G138" s="47">
        <f t="shared" si="14"/>
        <v>-1.8947418490353821E-3</v>
      </c>
    </row>
    <row r="139" spans="1:7" ht="18" thickBot="1" x14ac:dyDescent="0.35">
      <c r="A139" s="31">
        <v>121.449997</v>
      </c>
      <c r="B139" s="32">
        <v>80.199996999999996</v>
      </c>
      <c r="C139" s="46">
        <f t="shared" si="10"/>
        <v>0.60228118330615965</v>
      </c>
      <c r="D139" s="46">
        <f t="shared" si="11"/>
        <v>4.9525401466075491E-3</v>
      </c>
      <c r="E139" s="46">
        <f t="shared" si="12"/>
        <v>0.39771881669384029</v>
      </c>
      <c r="F139" s="46">
        <f t="shared" si="13"/>
        <v>-1.246180846631473E-3</v>
      </c>
      <c r="G139" s="47">
        <f t="shared" si="14"/>
        <v>2.4871921681612584E-3</v>
      </c>
    </row>
    <row r="140" spans="1:7" ht="18" thickBot="1" x14ac:dyDescent="0.35">
      <c r="A140" s="31">
        <v>125</v>
      </c>
      <c r="B140" s="32">
        <v>81.949996999999996</v>
      </c>
      <c r="C140" s="46">
        <f t="shared" si="10"/>
        <v>0.60401063934299071</v>
      </c>
      <c r="D140" s="46">
        <f t="shared" si="11"/>
        <v>2.881110655564327E-2</v>
      </c>
      <c r="E140" s="46">
        <f t="shared" si="12"/>
        <v>0.39598936065700935</v>
      </c>
      <c r="F140" s="46">
        <f t="shared" si="13"/>
        <v>2.1585791116166042E-2</v>
      </c>
      <c r="G140" s="47">
        <f t="shared" si="14"/>
        <v>2.5949958514219468E-2</v>
      </c>
    </row>
    <row r="141" spans="1:7" ht="18" thickBot="1" x14ac:dyDescent="0.35">
      <c r="A141" s="31">
        <v>120.400002</v>
      </c>
      <c r="B141" s="32">
        <v>79.599997999999999</v>
      </c>
      <c r="C141" s="46">
        <f t="shared" si="10"/>
        <v>0.60200001000000003</v>
      </c>
      <c r="D141" s="46">
        <f t="shared" si="11"/>
        <v>-3.7494187816284864E-2</v>
      </c>
      <c r="E141" s="46">
        <f t="shared" si="12"/>
        <v>0.39799998999999997</v>
      </c>
      <c r="F141" s="46">
        <f t="shared" si="13"/>
        <v>-2.9095200857441536E-2</v>
      </c>
      <c r="G141" s="47">
        <f t="shared" si="14"/>
        <v>-3.4151391090655091E-2</v>
      </c>
    </row>
    <row r="142" spans="1:7" ht="18" thickBot="1" x14ac:dyDescent="0.35">
      <c r="A142" s="31">
        <v>119.400002</v>
      </c>
      <c r="B142" s="32">
        <v>82.5</v>
      </c>
      <c r="C142" s="46">
        <f t="shared" si="10"/>
        <v>0.59138187626169514</v>
      </c>
      <c r="D142" s="46">
        <f t="shared" si="11"/>
        <v>-8.3403317770959166E-3</v>
      </c>
      <c r="E142" s="46">
        <f t="shared" si="12"/>
        <v>0.40861812373830486</v>
      </c>
      <c r="F142" s="46">
        <f t="shared" si="13"/>
        <v>3.5784225615926514E-2</v>
      </c>
      <c r="G142" s="47">
        <f t="shared" si="14"/>
        <v>9.6897620756240567E-3</v>
      </c>
    </row>
    <row r="143" spans="1:7" ht="18" thickBot="1" x14ac:dyDescent="0.35">
      <c r="A143" s="31">
        <v>118.650002</v>
      </c>
      <c r="B143" s="32">
        <v>82.599997999999999</v>
      </c>
      <c r="C143" s="46">
        <f t="shared" si="10"/>
        <v>0.58956522732919259</v>
      </c>
      <c r="D143" s="46">
        <f t="shared" si="11"/>
        <v>-6.3012179708478878E-3</v>
      </c>
      <c r="E143" s="46">
        <f t="shared" si="12"/>
        <v>0.41043477267080747</v>
      </c>
      <c r="F143" s="46">
        <f t="shared" si="13"/>
        <v>1.2113629732216869E-3</v>
      </c>
      <c r="G143" s="47">
        <f t="shared" si="14"/>
        <v>-3.2177935188976523E-3</v>
      </c>
    </row>
    <row r="144" spans="1:7" ht="18" thickBot="1" x14ac:dyDescent="0.35">
      <c r="A144" s="31">
        <v>119.349998</v>
      </c>
      <c r="B144" s="32">
        <v>81.800003000000004</v>
      </c>
      <c r="C144" s="46">
        <f t="shared" si="10"/>
        <v>0.59333829185514142</v>
      </c>
      <c r="D144" s="46">
        <f t="shared" si="11"/>
        <v>5.8823362893304539E-3</v>
      </c>
      <c r="E144" s="46">
        <f t="shared" si="12"/>
        <v>0.40666170814485852</v>
      </c>
      <c r="F144" s="46">
        <f t="shared" si="13"/>
        <v>-9.7323760303395963E-3</v>
      </c>
      <c r="G144" s="47">
        <f t="shared" si="14"/>
        <v>-4.6756929477713514E-4</v>
      </c>
    </row>
    <row r="145" spans="1:7" ht="18" thickBot="1" x14ac:dyDescent="0.35">
      <c r="A145" s="31">
        <v>120.800003</v>
      </c>
      <c r="B145" s="32">
        <v>80.199996999999996</v>
      </c>
      <c r="C145" s="46">
        <f t="shared" si="10"/>
        <v>0.600995039800995</v>
      </c>
      <c r="D145" s="46">
        <f t="shared" si="11"/>
        <v>1.2075974307748536E-2</v>
      </c>
      <c r="E145" s="46">
        <f t="shared" si="12"/>
        <v>0.39900496019900494</v>
      </c>
      <c r="F145" s="46">
        <f t="shared" si="13"/>
        <v>-1.9753802817533084E-2</v>
      </c>
      <c r="G145" s="47">
        <f t="shared" si="14"/>
        <v>-6.2426464726765551E-4</v>
      </c>
    </row>
    <row r="146" spans="1:7" ht="18" thickBot="1" x14ac:dyDescent="0.35">
      <c r="A146" s="31">
        <v>121.75</v>
      </c>
      <c r="B146" s="32">
        <v>79.400002000000001</v>
      </c>
      <c r="C146" s="46">
        <f t="shared" si="10"/>
        <v>0.60526969321133783</v>
      </c>
      <c r="D146" s="46">
        <f t="shared" si="11"/>
        <v>7.8334516275477169E-3</v>
      </c>
      <c r="E146" s="46">
        <f t="shared" si="12"/>
        <v>0.39473030678866211</v>
      </c>
      <c r="F146" s="46">
        <f t="shared" si="13"/>
        <v>-1.0025084023977627E-2</v>
      </c>
      <c r="G146" s="47">
        <f t="shared" si="14"/>
        <v>7.8414637102485786E-4</v>
      </c>
    </row>
    <row r="147" spans="1:7" ht="18" thickBot="1" x14ac:dyDescent="0.35">
      <c r="A147" s="31">
        <v>119.400002</v>
      </c>
      <c r="B147" s="32">
        <v>80.699996999999996</v>
      </c>
      <c r="C147" s="46">
        <f t="shared" si="10"/>
        <v>0.59670166215243214</v>
      </c>
      <c r="D147" s="46">
        <f t="shared" si="11"/>
        <v>-1.9490544253778826E-2</v>
      </c>
      <c r="E147" s="46">
        <f t="shared" si="12"/>
        <v>0.40329833784756791</v>
      </c>
      <c r="F147" s="46">
        <f t="shared" si="13"/>
        <v>1.624014465917448E-2</v>
      </c>
      <c r="G147" s="47">
        <f t="shared" si="14"/>
        <v>-5.0804168050362355E-3</v>
      </c>
    </row>
    <row r="148" spans="1:7" ht="18" thickBot="1" x14ac:dyDescent="0.35">
      <c r="A148" s="31">
        <v>117.400002</v>
      </c>
      <c r="B148" s="32">
        <v>79.5</v>
      </c>
      <c r="C148" s="46">
        <f t="shared" si="10"/>
        <v>0.59624175118088618</v>
      </c>
      <c r="D148" s="46">
        <f t="shared" si="11"/>
        <v>-1.6892293279149234E-2</v>
      </c>
      <c r="E148" s="46">
        <f t="shared" si="12"/>
        <v>0.40375824881911376</v>
      </c>
      <c r="F148" s="46">
        <f t="shared" si="13"/>
        <v>-1.4981516440894953E-2</v>
      </c>
      <c r="G148" s="47">
        <f t="shared" si="14"/>
        <v>-1.6120801369051561E-2</v>
      </c>
    </row>
    <row r="149" spans="1:7" ht="18" thickBot="1" x14ac:dyDescent="0.35">
      <c r="A149" s="31">
        <v>116.550003</v>
      </c>
      <c r="B149" s="32">
        <v>78.699996999999996</v>
      </c>
      <c r="C149" s="46">
        <f t="shared" si="10"/>
        <v>0.59692703201024333</v>
      </c>
      <c r="D149" s="46">
        <f t="shared" si="11"/>
        <v>-7.2665332079794439E-3</v>
      </c>
      <c r="E149" s="46">
        <f t="shared" si="12"/>
        <v>0.40307296798975673</v>
      </c>
      <c r="F149" s="46">
        <f t="shared" si="13"/>
        <v>-1.0113904356370369E-2</v>
      </c>
      <c r="G149" s="47">
        <f t="shared" si="14"/>
        <v>-8.4142315477297759E-3</v>
      </c>
    </row>
    <row r="150" spans="1:7" ht="18" thickBot="1" x14ac:dyDescent="0.35">
      <c r="A150" s="31">
        <v>113.25</v>
      </c>
      <c r="B150" s="32">
        <v>78.449996999999996</v>
      </c>
      <c r="C150" s="46">
        <f t="shared" si="10"/>
        <v>0.59076683240636674</v>
      </c>
      <c r="D150" s="46">
        <f t="shared" si="11"/>
        <v>-2.8722626858648164E-2</v>
      </c>
      <c r="E150" s="46">
        <f t="shared" si="12"/>
        <v>0.40923316759363326</v>
      </c>
      <c r="F150" s="46">
        <f t="shared" si="13"/>
        <v>-3.1816763657928418E-3</v>
      </c>
      <c r="G150" s="47">
        <f t="shared" si="14"/>
        <v>-1.8270422785104812E-2</v>
      </c>
    </row>
    <row r="151" spans="1:7" ht="18" thickBot="1" x14ac:dyDescent="0.35">
      <c r="A151" s="31">
        <v>115.800003</v>
      </c>
      <c r="B151" s="32">
        <v>80.099997999999999</v>
      </c>
      <c r="C151" s="46">
        <f t="shared" si="10"/>
        <v>0.59111792960123566</v>
      </c>
      <c r="D151" s="46">
        <f t="shared" si="11"/>
        <v>2.2266826682487001E-2</v>
      </c>
      <c r="E151" s="46">
        <f t="shared" si="12"/>
        <v>0.40888207039876429</v>
      </c>
      <c r="F151" s="46">
        <f t="shared" si="13"/>
        <v>2.0814388167401197E-2</v>
      </c>
      <c r="G151" s="47">
        <f t="shared" si="14"/>
        <v>2.1672950615311808E-2</v>
      </c>
    </row>
    <row r="152" spans="1:7" ht="18" thickBot="1" x14ac:dyDescent="0.35">
      <c r="A152" s="31">
        <v>116.75</v>
      </c>
      <c r="B152" s="32">
        <v>78.800003000000004</v>
      </c>
      <c r="C152" s="46">
        <f t="shared" si="10"/>
        <v>0.59703399748861163</v>
      </c>
      <c r="D152" s="46">
        <f t="shared" si="11"/>
        <v>8.1703055033762878E-3</v>
      </c>
      <c r="E152" s="46">
        <f t="shared" si="12"/>
        <v>0.40296600251138837</v>
      </c>
      <c r="F152" s="46">
        <f t="shared" si="13"/>
        <v>-1.6362794170625496E-2</v>
      </c>
      <c r="G152" s="47">
        <f t="shared" si="14"/>
        <v>-1.7156996014696564E-3</v>
      </c>
    </row>
    <row r="153" spans="1:7" ht="18" thickBot="1" x14ac:dyDescent="0.35">
      <c r="A153" s="31">
        <v>115.599998</v>
      </c>
      <c r="B153" s="32">
        <v>78.199996999999996</v>
      </c>
      <c r="C153" s="46">
        <f t="shared" si="10"/>
        <v>0.59649123313960872</v>
      </c>
      <c r="D153" s="46">
        <f t="shared" si="11"/>
        <v>-9.8989576117678203E-3</v>
      </c>
      <c r="E153" s="46">
        <f t="shared" si="12"/>
        <v>0.40350876686039128</v>
      </c>
      <c r="F153" s="46">
        <f t="shared" si="13"/>
        <v>-7.6434257468055294E-3</v>
      </c>
      <c r="G153" s="47">
        <f t="shared" si="14"/>
        <v>-8.9888307303225678E-3</v>
      </c>
    </row>
    <row r="154" spans="1:7" ht="18" thickBot="1" x14ac:dyDescent="0.35">
      <c r="A154" s="31">
        <v>115.900002</v>
      </c>
      <c r="B154" s="32">
        <v>77.449996999999996</v>
      </c>
      <c r="C154" s="46">
        <f t="shared" si="10"/>
        <v>0.59943109697145647</v>
      </c>
      <c r="D154" s="46">
        <f t="shared" si="11"/>
        <v>2.5918286647223796E-3</v>
      </c>
      <c r="E154" s="46">
        <f t="shared" si="12"/>
        <v>0.40056890302854359</v>
      </c>
      <c r="F154" s="46">
        <f t="shared" si="13"/>
        <v>-9.6370810598839125E-3</v>
      </c>
      <c r="G154" s="47">
        <f t="shared" si="14"/>
        <v>-2.3066922888982516E-3</v>
      </c>
    </row>
    <row r="155" spans="1:7" ht="18" thickBot="1" x14ac:dyDescent="0.35">
      <c r="A155" s="31">
        <v>115.199997</v>
      </c>
      <c r="B155" s="32">
        <v>76.300003000000004</v>
      </c>
      <c r="C155" s="46">
        <f t="shared" si="10"/>
        <v>0.60156656396866837</v>
      </c>
      <c r="D155" s="46">
        <f t="shared" si="11"/>
        <v>-6.0580453818374382E-3</v>
      </c>
      <c r="E155" s="46">
        <f t="shared" si="12"/>
        <v>0.39843343603133163</v>
      </c>
      <c r="F155" s="46">
        <f t="shared" si="13"/>
        <v>-1.4959550519319013E-2</v>
      </c>
      <c r="G155" s="47">
        <f t="shared" si="14"/>
        <v>-9.6047026596147722E-3</v>
      </c>
    </row>
    <row r="156" spans="1:7" ht="18" thickBot="1" x14ac:dyDescent="0.35">
      <c r="A156" s="31">
        <v>115.800003</v>
      </c>
      <c r="B156" s="32">
        <v>75.949996999999996</v>
      </c>
      <c r="C156" s="46">
        <f t="shared" si="10"/>
        <v>0.6039113585397653</v>
      </c>
      <c r="D156" s="46">
        <f t="shared" si="11"/>
        <v>5.1948688255064601E-3</v>
      </c>
      <c r="E156" s="46">
        <f t="shared" si="12"/>
        <v>0.39608864146023465</v>
      </c>
      <c r="F156" s="46">
        <f t="shared" si="13"/>
        <v>-4.5977880667801146E-3</v>
      </c>
      <c r="G156" s="47">
        <f t="shared" si="14"/>
        <v>1.3161086607544673E-3</v>
      </c>
    </row>
    <row r="157" spans="1:7" ht="18" thickBot="1" x14ac:dyDescent="0.35">
      <c r="A157" s="31">
        <v>116.75</v>
      </c>
      <c r="B157" s="32">
        <v>76.199996999999996</v>
      </c>
      <c r="C157" s="46">
        <f t="shared" si="10"/>
        <v>0.60507904542750524</v>
      </c>
      <c r="D157" s="46">
        <f t="shared" si="11"/>
        <v>8.1703055033762878E-3</v>
      </c>
      <c r="E157" s="46">
        <f t="shared" si="12"/>
        <v>0.39492095457249476</v>
      </c>
      <c r="F157" s="46">
        <f t="shared" si="13"/>
        <v>3.2862337804109155E-3</v>
      </c>
      <c r="G157" s="47">
        <f t="shared" si="14"/>
        <v>6.2414832363422738E-3</v>
      </c>
    </row>
    <row r="158" spans="1:7" ht="18" thickBot="1" x14ac:dyDescent="0.35">
      <c r="A158" s="31">
        <v>117.5</v>
      </c>
      <c r="B158" s="32">
        <v>75.75</v>
      </c>
      <c r="C158" s="46">
        <f t="shared" si="10"/>
        <v>0.60802069857697283</v>
      </c>
      <c r="D158" s="46">
        <f t="shared" si="11"/>
        <v>6.4034370352070071E-3</v>
      </c>
      <c r="E158" s="46">
        <f t="shared" si="12"/>
        <v>0.39197930142302717</v>
      </c>
      <c r="F158" s="46">
        <f t="shared" si="13"/>
        <v>-5.9229789330425128E-3</v>
      </c>
      <c r="G158" s="47">
        <f t="shared" si="14"/>
        <v>1.5717371149229133E-3</v>
      </c>
    </row>
    <row r="159" spans="1:7" ht="18" thickBot="1" x14ac:dyDescent="0.35">
      <c r="A159" s="31">
        <v>118.199997</v>
      </c>
      <c r="B159" s="32">
        <v>76.449996999999996</v>
      </c>
      <c r="C159" s="46">
        <f t="shared" si="10"/>
        <v>0.60724377417653552</v>
      </c>
      <c r="D159" s="46">
        <f t="shared" si="11"/>
        <v>5.9397460070732648E-3</v>
      </c>
      <c r="E159" s="46">
        <f t="shared" si="12"/>
        <v>0.39275622582346442</v>
      </c>
      <c r="F159" s="46">
        <f t="shared" si="13"/>
        <v>9.1984487442578061E-3</v>
      </c>
      <c r="G159" s="47">
        <f t="shared" si="14"/>
        <v>7.2196217952104581E-3</v>
      </c>
    </row>
    <row r="160" spans="1:7" ht="18" thickBot="1" x14ac:dyDescent="0.35">
      <c r="A160" s="31">
        <v>118.5</v>
      </c>
      <c r="B160" s="32">
        <v>75.050003000000004</v>
      </c>
      <c r="C160" s="46">
        <f t="shared" si="10"/>
        <v>0.61224488846946701</v>
      </c>
      <c r="D160" s="46">
        <f t="shared" si="11"/>
        <v>2.5348809838990813E-3</v>
      </c>
      <c r="E160" s="46">
        <f t="shared" si="12"/>
        <v>0.38775511153053305</v>
      </c>
      <c r="F160" s="46">
        <f t="shared" si="13"/>
        <v>-1.8482295080914975E-2</v>
      </c>
      <c r="G160" s="47">
        <f t="shared" si="14"/>
        <v>-5.6146364651697422E-3</v>
      </c>
    </row>
    <row r="161" spans="1:7" ht="18" thickBot="1" x14ac:dyDescent="0.35">
      <c r="A161" s="31">
        <v>117.25</v>
      </c>
      <c r="B161" s="32">
        <v>73.599997999999999</v>
      </c>
      <c r="C161" s="46">
        <f t="shared" si="10"/>
        <v>0.6143568311695764</v>
      </c>
      <c r="D161" s="46">
        <f t="shared" si="11"/>
        <v>-1.0604553248797112E-2</v>
      </c>
      <c r="E161" s="46">
        <f t="shared" si="12"/>
        <v>0.38564316883042354</v>
      </c>
      <c r="F161" s="46">
        <f t="shared" si="13"/>
        <v>-1.9509599491904124E-2</v>
      </c>
      <c r="G161" s="47">
        <f t="shared" si="14"/>
        <v>-1.4038723500570359E-2</v>
      </c>
    </row>
    <row r="162" spans="1:7" ht="18" thickBot="1" x14ac:dyDescent="0.35">
      <c r="A162" s="31">
        <v>118.199997</v>
      </c>
      <c r="B162" s="32">
        <v>71.099997999999999</v>
      </c>
      <c r="C162" s="46">
        <f t="shared" si="10"/>
        <v>0.62440570587442434</v>
      </c>
      <c r="D162" s="46">
        <f t="shared" si="11"/>
        <v>8.0696722648981208E-3</v>
      </c>
      <c r="E162" s="46">
        <f t="shared" si="12"/>
        <v>0.37559429412557566</v>
      </c>
      <c r="F162" s="46">
        <f t="shared" si="13"/>
        <v>-3.4557689881117543E-2</v>
      </c>
      <c r="G162" s="47">
        <f t="shared" si="14"/>
        <v>-7.9409217307699169E-3</v>
      </c>
    </row>
    <row r="163" spans="1:7" ht="18" thickBot="1" x14ac:dyDescent="0.35">
      <c r="A163" s="31">
        <v>117</v>
      </c>
      <c r="B163" s="32">
        <v>70.900002000000001</v>
      </c>
      <c r="C163" s="46">
        <f t="shared" si="10"/>
        <v>0.62267162722009972</v>
      </c>
      <c r="D163" s="46">
        <f t="shared" si="11"/>
        <v>-1.0204144793530656E-2</v>
      </c>
      <c r="E163" s="46">
        <f t="shared" si="12"/>
        <v>0.37732837277990022</v>
      </c>
      <c r="F163" s="46">
        <f t="shared" si="13"/>
        <v>-2.8168469329734854E-3</v>
      </c>
      <c r="G163" s="47">
        <f t="shared" si="14"/>
        <v>-7.4167077125661804E-3</v>
      </c>
    </row>
    <row r="164" spans="1:7" ht="18" thickBot="1" x14ac:dyDescent="0.35">
      <c r="A164" s="31">
        <v>115.699997</v>
      </c>
      <c r="B164" s="32">
        <v>70.400002000000001</v>
      </c>
      <c r="C164" s="46">
        <f t="shared" si="10"/>
        <v>0.62170874595222325</v>
      </c>
      <c r="D164" s="46">
        <f t="shared" si="11"/>
        <v>-1.1173326527252685E-2</v>
      </c>
      <c r="E164" s="46">
        <f t="shared" si="12"/>
        <v>0.37829125404777675</v>
      </c>
      <c r="F164" s="46">
        <f t="shared" si="13"/>
        <v>-7.0771701737388946E-3</v>
      </c>
      <c r="G164" s="47">
        <f t="shared" si="14"/>
        <v>-9.6237864035061856E-3</v>
      </c>
    </row>
    <row r="165" spans="1:7" ht="18" thickBot="1" x14ac:dyDescent="0.35">
      <c r="A165" s="31">
        <v>117.300003</v>
      </c>
      <c r="B165" s="32">
        <v>69</v>
      </c>
      <c r="C165" s="46">
        <f t="shared" si="10"/>
        <v>0.62962963559372565</v>
      </c>
      <c r="D165" s="46">
        <f t="shared" si="11"/>
        <v>1.3734172964373514E-2</v>
      </c>
      <c r="E165" s="46">
        <f t="shared" si="12"/>
        <v>0.3703703644062743</v>
      </c>
      <c r="F165" s="46">
        <f t="shared" si="13"/>
        <v>-2.0086786975827796E-2</v>
      </c>
      <c r="G165" s="47">
        <f t="shared" si="14"/>
        <v>1.2078917067511489E-3</v>
      </c>
    </row>
    <row r="166" spans="1:7" ht="18" thickBot="1" x14ac:dyDescent="0.35">
      <c r="A166" s="31">
        <v>117.900002</v>
      </c>
      <c r="B166" s="32">
        <v>72.5</v>
      </c>
      <c r="C166" s="46">
        <f t="shared" si="10"/>
        <v>0.61922269307539191</v>
      </c>
      <c r="D166" s="46">
        <f t="shared" si="11"/>
        <v>5.102043271976533E-3</v>
      </c>
      <c r="E166" s="46">
        <f t="shared" si="12"/>
        <v>0.38077730692460809</v>
      </c>
      <c r="F166" s="46">
        <f t="shared" si="13"/>
        <v>4.9480057263369716E-2</v>
      </c>
      <c r="G166" s="47">
        <f t="shared" si="14"/>
        <v>2.2000183926281808E-2</v>
      </c>
    </row>
    <row r="167" spans="1:7" ht="18" thickBot="1" x14ac:dyDescent="0.35">
      <c r="A167" s="31">
        <v>116.949997</v>
      </c>
      <c r="B167" s="32">
        <v>73.25</v>
      </c>
      <c r="C167" s="46">
        <f t="shared" si="10"/>
        <v>0.61487906858379182</v>
      </c>
      <c r="D167" s="46">
        <f t="shared" si="11"/>
        <v>-8.090357128653863E-3</v>
      </c>
      <c r="E167" s="46">
        <f t="shared" si="12"/>
        <v>0.38512093141620818</v>
      </c>
      <c r="F167" s="46">
        <f t="shared" si="13"/>
        <v>1.0291686036547506E-2</v>
      </c>
      <c r="G167" s="47">
        <f t="shared" si="14"/>
        <v>-1.0110475435385685E-3</v>
      </c>
    </row>
    <row r="168" spans="1:7" ht="18" thickBot="1" x14ac:dyDescent="0.35">
      <c r="A168" s="31">
        <v>118.349998</v>
      </c>
      <c r="B168" s="32">
        <v>71</v>
      </c>
      <c r="C168" s="46">
        <f t="shared" si="10"/>
        <v>0.62503300369720627</v>
      </c>
      <c r="D168" s="46">
        <f t="shared" si="11"/>
        <v>1.1899851682764868E-2</v>
      </c>
      <c r="E168" s="46">
        <f t="shared" si="12"/>
        <v>0.37496699630279373</v>
      </c>
      <c r="F168" s="46">
        <f t="shared" si="13"/>
        <v>-3.1198370855861281E-2</v>
      </c>
      <c r="G168" s="47">
        <f t="shared" si="14"/>
        <v>-4.2605593685331438E-3</v>
      </c>
    </row>
    <row r="169" spans="1:7" ht="18" thickBot="1" x14ac:dyDescent="0.35">
      <c r="A169" s="31">
        <v>116</v>
      </c>
      <c r="B169" s="32">
        <v>72.25</v>
      </c>
      <c r="C169" s="46">
        <f t="shared" si="10"/>
        <v>0.61620185922974768</v>
      </c>
      <c r="D169" s="46">
        <f t="shared" si="11"/>
        <v>-2.0056127954599837E-2</v>
      </c>
      <c r="E169" s="46">
        <f t="shared" si="12"/>
        <v>0.38379814077025232</v>
      </c>
      <c r="F169" s="46">
        <f t="shared" si="13"/>
        <v>1.7452449951226207E-2</v>
      </c>
      <c r="G169" s="47">
        <f t="shared" si="14"/>
        <v>-5.660405491407638E-3</v>
      </c>
    </row>
    <row r="170" spans="1:7" ht="18" thickBot="1" x14ac:dyDescent="0.35">
      <c r="A170" s="31">
        <v>115.25</v>
      </c>
      <c r="B170" s="32">
        <v>72.650002000000001</v>
      </c>
      <c r="C170" s="46">
        <f t="shared" si="10"/>
        <v>0.61335816271039745</v>
      </c>
      <c r="D170" s="46">
        <f t="shared" si="11"/>
        <v>-6.4865092296067734E-3</v>
      </c>
      <c r="E170" s="46">
        <f t="shared" si="12"/>
        <v>0.38664183728960261</v>
      </c>
      <c r="F170" s="46">
        <f t="shared" si="13"/>
        <v>5.5210905529997443E-3</v>
      </c>
      <c r="G170" s="47">
        <f t="shared" si="14"/>
        <v>-1.8438687882215573E-3</v>
      </c>
    </row>
    <row r="171" spans="1:7" ht="18" thickBot="1" x14ac:dyDescent="0.35">
      <c r="A171" s="31">
        <v>111.75</v>
      </c>
      <c r="B171" s="32">
        <v>69</v>
      </c>
      <c r="C171" s="46">
        <f t="shared" si="10"/>
        <v>0.61825726141078841</v>
      </c>
      <c r="D171" s="46">
        <f t="shared" si="11"/>
        <v>-3.0839448383079702E-2</v>
      </c>
      <c r="E171" s="46">
        <f t="shared" si="12"/>
        <v>0.38174273858921159</v>
      </c>
      <c r="F171" s="46">
        <f t="shared" si="13"/>
        <v>-5.1546912948282043E-2</v>
      </c>
      <c r="G171" s="47">
        <f t="shared" si="14"/>
        <v>-3.8744372615439102E-2</v>
      </c>
    </row>
    <row r="172" spans="1:7" ht="18" thickBot="1" x14ac:dyDescent="0.35">
      <c r="A172" s="31">
        <v>112</v>
      </c>
      <c r="B172" s="32">
        <v>69.25</v>
      </c>
      <c r="C172" s="46">
        <f t="shared" si="10"/>
        <v>0.61793103448275866</v>
      </c>
      <c r="D172" s="46">
        <f t="shared" si="11"/>
        <v>2.2346378014163628E-3</v>
      </c>
      <c r="E172" s="46">
        <f t="shared" si="12"/>
        <v>0.3820689655172414</v>
      </c>
      <c r="F172" s="46">
        <f t="shared" si="13"/>
        <v>3.6166404701885148E-3</v>
      </c>
      <c r="G172" s="47">
        <f t="shared" si="14"/>
        <v>2.7626581314162059E-3</v>
      </c>
    </row>
    <row r="173" spans="1:7" ht="18" thickBot="1" x14ac:dyDescent="0.35">
      <c r="A173" s="31">
        <v>115.199997</v>
      </c>
      <c r="B173" s="32">
        <v>69.599997999999999</v>
      </c>
      <c r="C173" s="46">
        <f t="shared" si="10"/>
        <v>0.62337662400910776</v>
      </c>
      <c r="D173" s="46">
        <f t="shared" si="11"/>
        <v>2.8170850925029189E-2</v>
      </c>
      <c r="E173" s="46">
        <f t="shared" si="12"/>
        <v>0.37662337599089224</v>
      </c>
      <c r="F173" s="46">
        <f t="shared" si="13"/>
        <v>5.0413935372933963E-3</v>
      </c>
      <c r="G173" s="47">
        <f t="shared" si="14"/>
        <v>1.9459756598822649E-2</v>
      </c>
    </row>
    <row r="174" spans="1:7" ht="18" thickBot="1" x14ac:dyDescent="0.35">
      <c r="A174" s="31">
        <v>117.199997</v>
      </c>
      <c r="B174" s="32">
        <v>72.300003000000004</v>
      </c>
      <c r="C174" s="46">
        <f t="shared" si="10"/>
        <v>0.61846964116094982</v>
      </c>
      <c r="D174" s="46">
        <f t="shared" si="11"/>
        <v>1.7212129325518327E-2</v>
      </c>
      <c r="E174" s="46">
        <f t="shared" si="12"/>
        <v>0.38153035883905018</v>
      </c>
      <c r="F174" s="46">
        <f t="shared" si="13"/>
        <v>3.8059632053752721E-2</v>
      </c>
      <c r="G174" s="47">
        <f t="shared" si="14"/>
        <v>2.5166084522319672E-2</v>
      </c>
    </row>
    <row r="175" spans="1:7" ht="18" thickBot="1" x14ac:dyDescent="0.35">
      <c r="A175" s="31">
        <v>116.25</v>
      </c>
      <c r="B175" s="32">
        <v>74.150002000000001</v>
      </c>
      <c r="C175" s="46">
        <f t="shared" si="10"/>
        <v>0.61055671627566477</v>
      </c>
      <c r="D175" s="46">
        <f t="shared" si="11"/>
        <v>-8.1388070781765083E-3</v>
      </c>
      <c r="E175" s="46">
        <f t="shared" si="12"/>
        <v>0.38944328372433523</v>
      </c>
      <c r="F175" s="46">
        <f t="shared" si="13"/>
        <v>2.5265924897800052E-2</v>
      </c>
      <c r="G175" s="47">
        <f t="shared" si="14"/>
        <v>4.8704414344791043E-3</v>
      </c>
    </row>
    <row r="176" spans="1:7" ht="18" thickBot="1" x14ac:dyDescent="0.35">
      <c r="A176" s="31">
        <v>117</v>
      </c>
      <c r="B176" s="32">
        <v>73.900002000000001</v>
      </c>
      <c r="C176" s="46">
        <f t="shared" si="10"/>
        <v>0.61288632149935751</v>
      </c>
      <c r="D176" s="46">
        <f t="shared" si="11"/>
        <v>6.4308903302903314E-3</v>
      </c>
      <c r="E176" s="46">
        <f t="shared" si="12"/>
        <v>0.38711367850064243</v>
      </c>
      <c r="F176" s="46">
        <f t="shared" si="13"/>
        <v>-3.3772405385389258E-3</v>
      </c>
      <c r="G176" s="47">
        <f t="shared" si="14"/>
        <v>2.6340287104421357E-3</v>
      </c>
    </row>
    <row r="177" spans="1:7" ht="18" thickBot="1" x14ac:dyDescent="0.35">
      <c r="A177" s="31">
        <v>120.400002</v>
      </c>
      <c r="B177" s="32">
        <v>72.900002000000001</v>
      </c>
      <c r="C177" s="46">
        <f t="shared" si="10"/>
        <v>0.62286600883877896</v>
      </c>
      <c r="D177" s="46">
        <f t="shared" si="11"/>
        <v>2.8645614688260199E-2</v>
      </c>
      <c r="E177" s="46">
        <f t="shared" si="12"/>
        <v>0.37713399116122109</v>
      </c>
      <c r="F177" s="46">
        <f t="shared" si="13"/>
        <v>-1.3624188568300897E-2</v>
      </c>
      <c r="G177" s="47">
        <f t="shared" si="14"/>
        <v>1.2704235080513732E-2</v>
      </c>
    </row>
    <row r="178" spans="1:7" ht="18" thickBot="1" x14ac:dyDescent="0.35">
      <c r="A178" s="31">
        <v>121</v>
      </c>
      <c r="B178" s="32">
        <v>72.5</v>
      </c>
      <c r="C178" s="46">
        <f t="shared" si="10"/>
        <v>0.62532299741602071</v>
      </c>
      <c r="D178" s="46">
        <f t="shared" si="11"/>
        <v>4.9709961107249059E-3</v>
      </c>
      <c r="E178" s="46">
        <f t="shared" si="12"/>
        <v>0.37467700258397935</v>
      </c>
      <c r="F178" s="46">
        <f t="shared" si="13"/>
        <v>-5.5021045888252766E-3</v>
      </c>
      <c r="G178" s="47">
        <f t="shared" si="14"/>
        <v>1.0469661328572663E-3</v>
      </c>
    </row>
    <row r="179" spans="1:7" ht="18" thickBot="1" x14ac:dyDescent="0.35">
      <c r="A179" s="31">
        <v>122.25</v>
      </c>
      <c r="B179" s="32">
        <v>73.550003000000004</v>
      </c>
      <c r="C179" s="46">
        <f t="shared" si="10"/>
        <v>0.62436158389640062</v>
      </c>
      <c r="D179" s="46">
        <f t="shared" si="11"/>
        <v>1.027758275824023E-2</v>
      </c>
      <c r="E179" s="46">
        <f t="shared" si="12"/>
        <v>0.37563841610359938</v>
      </c>
      <c r="F179" s="46">
        <f t="shared" si="13"/>
        <v>1.4378925975395924E-2</v>
      </c>
      <c r="G179" s="47">
        <f t="shared" si="14"/>
        <v>1.1818204828229834E-2</v>
      </c>
    </row>
    <row r="180" spans="1:7" ht="18" thickBot="1" x14ac:dyDescent="0.35">
      <c r="A180" s="31">
        <v>120.150002</v>
      </c>
      <c r="B180" s="32">
        <v>73</v>
      </c>
      <c r="C180" s="46">
        <f t="shared" si="10"/>
        <v>0.62205540127304793</v>
      </c>
      <c r="D180" s="46">
        <f t="shared" si="11"/>
        <v>-1.7327149526644298E-2</v>
      </c>
      <c r="E180" s="46">
        <f t="shared" si="12"/>
        <v>0.37794459872695213</v>
      </c>
      <c r="F180" s="46">
        <f t="shared" si="13"/>
        <v>-7.5060466876337969E-3</v>
      </c>
      <c r="G180" s="47">
        <f t="shared" si="14"/>
        <v>-1.3615316755098344E-2</v>
      </c>
    </row>
    <row r="181" spans="1:7" ht="18" thickBot="1" x14ac:dyDescent="0.35">
      <c r="A181" s="31">
        <v>123.5</v>
      </c>
      <c r="B181" s="32">
        <v>73</v>
      </c>
      <c r="C181" s="46">
        <f t="shared" si="10"/>
        <v>0.62849872773536897</v>
      </c>
      <c r="D181" s="46">
        <f t="shared" si="11"/>
        <v>2.7500177239694699E-2</v>
      </c>
      <c r="E181" s="46">
        <f t="shared" si="12"/>
        <v>0.37150127226463103</v>
      </c>
      <c r="F181" s="46">
        <f t="shared" si="13"/>
        <v>0</v>
      </c>
      <c r="G181" s="47">
        <f t="shared" si="14"/>
        <v>1.728382640764527E-2</v>
      </c>
    </row>
    <row r="182" spans="1:7" ht="18" thickBot="1" x14ac:dyDescent="0.35">
      <c r="A182" s="31">
        <v>124.349998</v>
      </c>
      <c r="B182" s="32">
        <v>71.650002000000001</v>
      </c>
      <c r="C182" s="46">
        <f t="shared" si="10"/>
        <v>0.63443876530612242</v>
      </c>
      <c r="D182" s="46">
        <f t="shared" si="11"/>
        <v>6.8589980977468504E-3</v>
      </c>
      <c r="E182" s="46">
        <f t="shared" si="12"/>
        <v>0.36556123469387758</v>
      </c>
      <c r="F182" s="46">
        <f t="shared" si="13"/>
        <v>-1.8666258960742456E-2</v>
      </c>
      <c r="G182" s="47">
        <f t="shared" si="14"/>
        <v>-2.4720463884331141E-3</v>
      </c>
    </row>
    <row r="183" spans="1:7" ht="18" thickBot="1" x14ac:dyDescent="0.35">
      <c r="A183" s="31">
        <v>122.75</v>
      </c>
      <c r="B183" s="32">
        <v>71.900002000000001</v>
      </c>
      <c r="C183" s="46">
        <f t="shared" si="10"/>
        <v>0.63061905337149704</v>
      </c>
      <c r="D183" s="46">
        <f t="shared" si="11"/>
        <v>-1.2950387491148643E-2</v>
      </c>
      <c r="E183" s="46">
        <f t="shared" si="12"/>
        <v>0.36938094662850302</v>
      </c>
      <c r="F183" s="46">
        <f t="shared" si="13"/>
        <v>3.4831103557636228E-3</v>
      </c>
      <c r="G183" s="47">
        <f t="shared" si="14"/>
        <v>-6.8801665000387249E-3</v>
      </c>
    </row>
    <row r="184" spans="1:7" ht="18" thickBot="1" x14ac:dyDescent="0.35">
      <c r="A184" s="31">
        <v>119.5</v>
      </c>
      <c r="B184" s="32">
        <v>71</v>
      </c>
      <c r="C184" s="46">
        <f t="shared" si="10"/>
        <v>0.62729658792650922</v>
      </c>
      <c r="D184" s="46">
        <f t="shared" si="11"/>
        <v>-2.6833395303064576E-2</v>
      </c>
      <c r="E184" s="46">
        <f t="shared" si="12"/>
        <v>0.37270341207349084</v>
      </c>
      <c r="F184" s="46">
        <f t="shared" si="13"/>
        <v>-1.2596415502096874E-2</v>
      </c>
      <c r="G184" s="47">
        <f t="shared" si="14"/>
        <v>-2.1527224353622545E-2</v>
      </c>
    </row>
    <row r="185" spans="1:7" ht="18" thickBot="1" x14ac:dyDescent="0.35">
      <c r="A185" s="31">
        <v>123.800003</v>
      </c>
      <c r="B185" s="32">
        <v>70.349997999999999</v>
      </c>
      <c r="C185" s="46">
        <f t="shared" si="10"/>
        <v>0.63765131270846609</v>
      </c>
      <c r="D185" s="46">
        <f t="shared" si="11"/>
        <v>3.5351013111563474E-2</v>
      </c>
      <c r="E185" s="46">
        <f t="shared" si="12"/>
        <v>0.36234868729153391</v>
      </c>
      <c r="F185" s="46">
        <f t="shared" si="13"/>
        <v>-9.1971219101999475E-3</v>
      </c>
      <c r="G185" s="47">
        <f t="shared" si="14"/>
        <v>1.9209054865141489E-2</v>
      </c>
    </row>
    <row r="186" spans="1:7" ht="18" thickBot="1" x14ac:dyDescent="0.35">
      <c r="A186" s="31">
        <v>123.400002</v>
      </c>
      <c r="B186" s="32">
        <v>71.199996999999996</v>
      </c>
      <c r="C186" s="46">
        <f t="shared" si="10"/>
        <v>0.63412128794512479</v>
      </c>
      <c r="D186" s="46">
        <f t="shared" si="11"/>
        <v>-3.2362568043859813E-3</v>
      </c>
      <c r="E186" s="46">
        <f t="shared" si="12"/>
        <v>0.36587871205487515</v>
      </c>
      <c r="F186" s="46">
        <f t="shared" si="13"/>
        <v>1.2010021151982141E-2</v>
      </c>
      <c r="G186" s="47">
        <f t="shared" si="14"/>
        <v>2.3420317379206214E-3</v>
      </c>
    </row>
    <row r="187" spans="1:7" ht="18" thickBot="1" x14ac:dyDescent="0.35">
      <c r="A187" s="31">
        <v>125.400002</v>
      </c>
      <c r="B187" s="32">
        <v>72.599997999999999</v>
      </c>
      <c r="C187" s="46">
        <f t="shared" si="10"/>
        <v>0.63333334343434344</v>
      </c>
      <c r="D187" s="46">
        <f t="shared" si="11"/>
        <v>1.6077516469040688E-2</v>
      </c>
      <c r="E187" s="46">
        <f t="shared" si="12"/>
        <v>0.36666665656565656</v>
      </c>
      <c r="F187" s="46">
        <f t="shared" si="13"/>
        <v>1.9472117999443071E-2</v>
      </c>
      <c r="G187" s="47">
        <f t="shared" si="14"/>
        <v>1.7322203662565989E-2</v>
      </c>
    </row>
    <row r="188" spans="1:7" ht="18" thickBot="1" x14ac:dyDescent="0.35">
      <c r="A188" s="31">
        <v>130.699997</v>
      </c>
      <c r="B188" s="32">
        <v>77.400002000000001</v>
      </c>
      <c r="C188" s="46">
        <f t="shared" si="10"/>
        <v>0.62806341964470647</v>
      </c>
      <c r="D188" s="46">
        <f t="shared" si="11"/>
        <v>4.1395953529064153E-2</v>
      </c>
      <c r="E188" s="46">
        <f t="shared" si="12"/>
        <v>0.37193658035529353</v>
      </c>
      <c r="F188" s="46">
        <f t="shared" si="13"/>
        <v>6.4021912152933791E-2</v>
      </c>
      <c r="G188" s="47">
        <f t="shared" si="14"/>
        <v>4.9811375206886589E-2</v>
      </c>
    </row>
    <row r="189" spans="1:7" ht="18" thickBot="1" x14ac:dyDescent="0.35">
      <c r="A189" s="31">
        <v>131.25</v>
      </c>
      <c r="B189" s="32">
        <v>77.349997999999999</v>
      </c>
      <c r="C189" s="46">
        <f t="shared" si="10"/>
        <v>0.62919463690503008</v>
      </c>
      <c r="D189" s="46">
        <f t="shared" si="11"/>
        <v>4.1993037948854749E-3</v>
      </c>
      <c r="E189" s="46">
        <f t="shared" si="12"/>
        <v>0.37080536309496992</v>
      </c>
      <c r="F189" s="46">
        <f t="shared" si="13"/>
        <v>-6.4625527289599181E-4</v>
      </c>
      <c r="G189" s="47">
        <f t="shared" si="14"/>
        <v>2.4025445053586442E-3</v>
      </c>
    </row>
    <row r="190" spans="1:7" ht="18" thickBot="1" x14ac:dyDescent="0.35">
      <c r="A190" s="31">
        <v>129.699997</v>
      </c>
      <c r="B190" s="32">
        <v>81.949996999999996</v>
      </c>
      <c r="C190" s="46">
        <f t="shared" si="10"/>
        <v>0.61280416100555146</v>
      </c>
      <c r="D190" s="46">
        <f t="shared" si="11"/>
        <v>-1.1879833279635894E-2</v>
      </c>
      <c r="E190" s="46">
        <f t="shared" si="12"/>
        <v>0.38719583899444854</v>
      </c>
      <c r="F190" s="46">
        <f t="shared" si="13"/>
        <v>5.7768717419571979E-2</v>
      </c>
      <c r="G190" s="47">
        <f t="shared" si="14"/>
        <v>1.5087795743091284E-2</v>
      </c>
    </row>
    <row r="191" spans="1:7" ht="18" thickBot="1" x14ac:dyDescent="0.35">
      <c r="A191" s="31">
        <v>129.39999399999999</v>
      </c>
      <c r="B191" s="32">
        <v>82.650002000000001</v>
      </c>
      <c r="C191" s="46">
        <f t="shared" si="10"/>
        <v>0.61023341872640258</v>
      </c>
      <c r="D191" s="46">
        <f t="shared" si="11"/>
        <v>-2.315732493149729E-3</v>
      </c>
      <c r="E191" s="46">
        <f t="shared" si="12"/>
        <v>0.38976658127359742</v>
      </c>
      <c r="F191" s="46">
        <f t="shared" si="13"/>
        <v>8.5055798833096278E-3</v>
      </c>
      <c r="G191" s="47">
        <f t="shared" si="14"/>
        <v>1.9020534367165027E-3</v>
      </c>
    </row>
    <row r="192" spans="1:7" ht="18" thickBot="1" x14ac:dyDescent="0.35">
      <c r="A192" s="31">
        <v>136</v>
      </c>
      <c r="B192" s="32">
        <v>81</v>
      </c>
      <c r="C192" s="46">
        <f t="shared" si="10"/>
        <v>0.62672811059907829</v>
      </c>
      <c r="D192" s="46">
        <f t="shared" si="11"/>
        <v>4.974655003710466E-2</v>
      </c>
      <c r="E192" s="46">
        <f t="shared" si="12"/>
        <v>0.37327188940092165</v>
      </c>
      <c r="F192" s="46">
        <f t="shared" si="13"/>
        <v>-2.0165693793021251E-2</v>
      </c>
      <c r="G192" s="47">
        <f t="shared" si="14"/>
        <v>2.3650274690375631E-2</v>
      </c>
    </row>
    <row r="193" spans="1:7" ht="18" thickBot="1" x14ac:dyDescent="0.35">
      <c r="A193" s="31">
        <v>135.25</v>
      </c>
      <c r="B193" s="32">
        <v>80.449996999999996</v>
      </c>
      <c r="C193" s="46">
        <f t="shared" si="10"/>
        <v>0.62702828873938277</v>
      </c>
      <c r="D193" s="46">
        <f t="shared" si="11"/>
        <v>-5.5299680094610861E-3</v>
      </c>
      <c r="E193" s="46">
        <f t="shared" si="12"/>
        <v>0.37297171126061723</v>
      </c>
      <c r="F193" s="46">
        <f t="shared" si="13"/>
        <v>-6.8133185242896625E-3</v>
      </c>
      <c r="G193" s="47">
        <f t="shared" si="14"/>
        <v>-6.0086214471238948E-3</v>
      </c>
    </row>
    <row r="194" spans="1:7" ht="18" thickBot="1" x14ac:dyDescent="0.35">
      <c r="A194" s="31">
        <v>138.35000600000001</v>
      </c>
      <c r="B194" s="32">
        <v>79.150002000000001</v>
      </c>
      <c r="C194" s="46">
        <f t="shared" ref="C194:C247" si="15">A194/(A194+B194)</f>
        <v>0.63609195821270959</v>
      </c>
      <c r="D194" s="46">
        <f t="shared" ref="D194:D247" si="16">LN(A194/A193)</f>
        <v>2.2661831874611987E-2</v>
      </c>
      <c r="E194" s="46">
        <f t="shared" ref="E194:E247" si="17">B194/(B194+A194)</f>
        <v>0.36390804178729041</v>
      </c>
      <c r="F194" s="46">
        <f t="shared" ref="F194:F247" si="18">LN(B194/B193)</f>
        <v>-1.6291024552650663E-2</v>
      </c>
      <c r="G194" s="47">
        <f t="shared" ref="G194:G247" si="19">(C194*D194)+(E194*F194)</f>
        <v>8.4865741701453667E-3</v>
      </c>
    </row>
    <row r="195" spans="1:7" ht="18" thickBot="1" x14ac:dyDescent="0.35">
      <c r="A195" s="31">
        <v>139.89999399999999</v>
      </c>
      <c r="B195" s="32">
        <v>78.25</v>
      </c>
      <c r="C195" s="46">
        <f t="shared" si="15"/>
        <v>0.64130184665510459</v>
      </c>
      <c r="D195" s="46">
        <f t="shared" si="16"/>
        <v>1.1141089182454688E-2</v>
      </c>
      <c r="E195" s="46">
        <f t="shared" si="17"/>
        <v>0.35869815334489535</v>
      </c>
      <c r="F195" s="46">
        <f t="shared" si="18"/>
        <v>-1.1435982175235844E-2</v>
      </c>
      <c r="G195" s="47">
        <f t="shared" si="19"/>
        <v>3.0427353785151649E-3</v>
      </c>
    </row>
    <row r="196" spans="1:7" ht="18" thickBot="1" x14ac:dyDescent="0.35">
      <c r="A196" s="31">
        <v>140.75</v>
      </c>
      <c r="B196" s="32">
        <v>78.75</v>
      </c>
      <c r="C196" s="46">
        <f t="shared" si="15"/>
        <v>0.64123006833712981</v>
      </c>
      <c r="D196" s="46">
        <f t="shared" si="16"/>
        <v>6.0574282361421745E-3</v>
      </c>
      <c r="E196" s="46">
        <f t="shared" si="17"/>
        <v>0.35876993166287013</v>
      </c>
      <c r="F196" s="46">
        <f t="shared" si="18"/>
        <v>6.3694482854799285E-3</v>
      </c>
      <c r="G196" s="47">
        <f t="shared" si="19"/>
        <v>6.1693716479205261E-3</v>
      </c>
    </row>
    <row r="197" spans="1:7" ht="18" thickBot="1" x14ac:dyDescent="0.35">
      <c r="A197" s="31">
        <v>143.60000600000001</v>
      </c>
      <c r="B197" s="32">
        <v>77.699996999999996</v>
      </c>
      <c r="C197" s="46">
        <f t="shared" si="15"/>
        <v>0.64889292387402275</v>
      </c>
      <c r="D197" s="46">
        <f t="shared" si="16"/>
        <v>2.0046431377052927E-2</v>
      </c>
      <c r="E197" s="46">
        <f t="shared" si="17"/>
        <v>0.35110707612597725</v>
      </c>
      <c r="F197" s="46">
        <f t="shared" si="18"/>
        <v>-1.3423058942180108E-2</v>
      </c>
      <c r="G197" s="47">
        <f t="shared" si="19"/>
        <v>8.2950564916403156E-3</v>
      </c>
    </row>
    <row r="198" spans="1:7" ht="18" thickBot="1" x14ac:dyDescent="0.35">
      <c r="A198" s="31">
        <v>148.800003</v>
      </c>
      <c r="B198" s="32">
        <v>76.75</v>
      </c>
      <c r="C198" s="46">
        <f t="shared" si="15"/>
        <v>0.65972068730143174</v>
      </c>
      <c r="D198" s="46">
        <f t="shared" si="16"/>
        <v>3.5571444163428917E-2</v>
      </c>
      <c r="E198" s="46">
        <f t="shared" si="17"/>
        <v>0.3402793126985682</v>
      </c>
      <c r="F198" s="46">
        <f t="shared" si="18"/>
        <v>-1.2301832296255777E-2</v>
      </c>
      <c r="G198" s="47">
        <f t="shared" si="19"/>
        <v>1.9281158553098865E-2</v>
      </c>
    </row>
    <row r="199" spans="1:7" ht="18" thickBot="1" x14ac:dyDescent="0.35">
      <c r="A199" s="31">
        <v>146.050003</v>
      </c>
      <c r="B199" s="32">
        <v>76.699996999999996</v>
      </c>
      <c r="C199" s="46">
        <f t="shared" si="15"/>
        <v>0.65566780246913581</v>
      </c>
      <c r="D199" s="46">
        <f t="shared" si="16"/>
        <v>-1.8654093185621255E-2</v>
      </c>
      <c r="E199" s="46">
        <f t="shared" si="17"/>
        <v>0.34433219753086419</v>
      </c>
      <c r="F199" s="46">
        <f t="shared" si="18"/>
        <v>-6.517172075257814E-4</v>
      </c>
      <c r="G199" s="47">
        <f t="shared" si="19"/>
        <v>-1.2455295504306799E-2</v>
      </c>
    </row>
    <row r="200" spans="1:7" ht="18" thickBot="1" x14ac:dyDescent="0.35">
      <c r="A200" s="31">
        <v>149.64999399999999</v>
      </c>
      <c r="B200" s="32">
        <v>76.400002000000001</v>
      </c>
      <c r="C200" s="46">
        <f t="shared" si="15"/>
        <v>0.66202166179202226</v>
      </c>
      <c r="D200" s="46">
        <f t="shared" si="16"/>
        <v>2.4350144830494927E-2</v>
      </c>
      <c r="E200" s="46">
        <f t="shared" si="17"/>
        <v>0.33797833820797768</v>
      </c>
      <c r="F200" s="46">
        <f t="shared" si="18"/>
        <v>-3.918946909295765E-3</v>
      </c>
      <c r="G200" s="47">
        <f t="shared" si="19"/>
        <v>1.47958041816316E-2</v>
      </c>
    </row>
    <row r="201" spans="1:7" ht="18" thickBot="1" x14ac:dyDescent="0.35">
      <c r="A201" s="31">
        <v>148.5</v>
      </c>
      <c r="B201" s="32">
        <v>76.099997999999999</v>
      </c>
      <c r="C201" s="46">
        <f t="shared" si="15"/>
        <v>0.66117542886175806</v>
      </c>
      <c r="D201" s="46">
        <f t="shared" si="16"/>
        <v>-7.7142359624011196E-3</v>
      </c>
      <c r="E201" s="46">
        <f t="shared" si="17"/>
        <v>0.33882457113824194</v>
      </c>
      <c r="F201" s="46">
        <f t="shared" si="18"/>
        <v>-3.9344837640540448E-3</v>
      </c>
      <c r="G201" s="47">
        <f t="shared" si="19"/>
        <v>-6.4335630447873446E-3</v>
      </c>
    </row>
    <row r="202" spans="1:7" ht="18" thickBot="1" x14ac:dyDescent="0.35">
      <c r="A202" s="31">
        <v>164.60000600000001</v>
      </c>
      <c r="B202" s="32">
        <v>76</v>
      </c>
      <c r="C202" s="46">
        <f t="shared" si="15"/>
        <v>0.68412303364614213</v>
      </c>
      <c r="D202" s="46">
        <f t="shared" si="16"/>
        <v>0.10293336645221936</v>
      </c>
      <c r="E202" s="46">
        <f t="shared" si="17"/>
        <v>0.31587696635385787</v>
      </c>
      <c r="F202" s="46">
        <f t="shared" si="18"/>
        <v>-1.3148983000997757E-3</v>
      </c>
      <c r="G202" s="47">
        <f t="shared" si="19"/>
        <v>7.0003740834602979E-2</v>
      </c>
    </row>
    <row r="203" spans="1:7" ht="18" thickBot="1" x14ac:dyDescent="0.35">
      <c r="A203" s="31">
        <v>172.75</v>
      </c>
      <c r="B203" s="32">
        <v>76</v>
      </c>
      <c r="C203" s="46">
        <f t="shared" si="15"/>
        <v>0.69447236180904526</v>
      </c>
      <c r="D203" s="46">
        <f t="shared" si="16"/>
        <v>4.8327137952805632E-2</v>
      </c>
      <c r="E203" s="46">
        <f t="shared" si="17"/>
        <v>0.3055276381909548</v>
      </c>
      <c r="F203" s="46">
        <f t="shared" si="18"/>
        <v>0</v>
      </c>
      <c r="G203" s="47">
        <f t="shared" si="19"/>
        <v>3.3561861633556477E-2</v>
      </c>
    </row>
    <row r="204" spans="1:7" ht="18" thickBot="1" x14ac:dyDescent="0.35">
      <c r="A204" s="31">
        <v>170.14999399999999</v>
      </c>
      <c r="B204" s="32">
        <v>75.599997999999999</v>
      </c>
      <c r="C204" s="46">
        <f t="shared" si="15"/>
        <v>0.69237029313921605</v>
      </c>
      <c r="D204" s="46">
        <f t="shared" si="16"/>
        <v>-1.5165096963868495E-2</v>
      </c>
      <c r="E204" s="46">
        <f t="shared" si="17"/>
        <v>0.30762970686078395</v>
      </c>
      <c r="F204" s="46">
        <f t="shared" si="18"/>
        <v>-5.2770835558705485E-3</v>
      </c>
      <c r="G204" s="47">
        <f t="shared" si="19"/>
        <v>-1.2123250297730585E-2</v>
      </c>
    </row>
    <row r="205" spans="1:7" ht="18" thickBot="1" x14ac:dyDescent="0.35">
      <c r="A205" s="31">
        <v>166.60000600000001</v>
      </c>
      <c r="B205" s="32">
        <v>75.449996999999996</v>
      </c>
      <c r="C205" s="46">
        <f t="shared" si="15"/>
        <v>0.68828756015342829</v>
      </c>
      <c r="D205" s="46">
        <f t="shared" si="16"/>
        <v>-2.1084599936763315E-2</v>
      </c>
      <c r="E205" s="46">
        <f t="shared" si="17"/>
        <v>0.31171243984657165</v>
      </c>
      <c r="F205" s="46">
        <f t="shared" si="18"/>
        <v>-1.9861112780348526E-3</v>
      </c>
      <c r="G205" s="47">
        <f t="shared" si="19"/>
        <v>-1.5131363439568987E-2</v>
      </c>
    </row>
    <row r="206" spans="1:7" ht="18" thickBot="1" x14ac:dyDescent="0.35">
      <c r="A206" s="31">
        <v>166.199997</v>
      </c>
      <c r="B206" s="32">
        <v>77.650002000000001</v>
      </c>
      <c r="C206" s="46">
        <f t="shared" si="15"/>
        <v>0.68156652729779177</v>
      </c>
      <c r="D206" s="46">
        <f t="shared" si="16"/>
        <v>-2.403901376341386E-3</v>
      </c>
      <c r="E206" s="46">
        <f t="shared" si="17"/>
        <v>0.31843347270220823</v>
      </c>
      <c r="F206" s="46">
        <f t="shared" si="18"/>
        <v>2.8741429898870189E-2</v>
      </c>
      <c r="G206" s="47">
        <f t="shared" si="19"/>
        <v>7.5138146200849319E-3</v>
      </c>
    </row>
    <row r="207" spans="1:7" ht="18" thickBot="1" x14ac:dyDescent="0.35">
      <c r="A207" s="31">
        <v>165.85000600000001</v>
      </c>
      <c r="B207" s="32">
        <v>75.800003000000004</v>
      </c>
      <c r="C207" s="46">
        <f t="shared" si="15"/>
        <v>0.68632319397099628</v>
      </c>
      <c r="D207" s="46">
        <f t="shared" si="16"/>
        <v>-2.1080628004766606E-3</v>
      </c>
      <c r="E207" s="46">
        <f t="shared" si="17"/>
        <v>0.31367680602900372</v>
      </c>
      <c r="F207" s="46">
        <f t="shared" si="18"/>
        <v>-2.4113243125134218E-2</v>
      </c>
      <c r="G207" s="47">
        <f t="shared" si="19"/>
        <v>-9.0105774808075176E-3</v>
      </c>
    </row>
    <row r="208" spans="1:7" ht="18" thickBot="1" x14ac:dyDescent="0.35">
      <c r="A208" s="31">
        <v>163.800003</v>
      </c>
      <c r="B208" s="32">
        <v>79.449996999999996</v>
      </c>
      <c r="C208" s="46">
        <f t="shared" si="15"/>
        <v>0.6733813072970195</v>
      </c>
      <c r="D208" s="46">
        <f t="shared" si="16"/>
        <v>-1.243761183634224E-2</v>
      </c>
      <c r="E208" s="46">
        <f t="shared" si="17"/>
        <v>0.32661869270298044</v>
      </c>
      <c r="F208" s="46">
        <f t="shared" si="18"/>
        <v>4.7029522996965417E-2</v>
      </c>
      <c r="G208" s="47">
        <f t="shared" si="19"/>
        <v>6.9854660017045801E-3</v>
      </c>
    </row>
    <row r="209" spans="1:7" ht="18" thickBot="1" x14ac:dyDescent="0.35">
      <c r="A209" s="31">
        <v>161.75</v>
      </c>
      <c r="B209" s="32">
        <v>78.199996999999996</v>
      </c>
      <c r="C209" s="46">
        <f t="shared" si="15"/>
        <v>0.67409877900519422</v>
      </c>
      <c r="D209" s="46">
        <f t="shared" si="16"/>
        <v>-1.2594256352977231E-2</v>
      </c>
      <c r="E209" s="46">
        <f t="shared" si="17"/>
        <v>0.32590122099480584</v>
      </c>
      <c r="F209" s="46">
        <f t="shared" si="18"/>
        <v>-1.5858246035033694E-2</v>
      </c>
      <c r="G209" s="47">
        <f t="shared" si="19"/>
        <v>-1.365799457567388E-2</v>
      </c>
    </row>
    <row r="210" spans="1:7" ht="18" thickBot="1" x14ac:dyDescent="0.35">
      <c r="A210" s="31">
        <v>165.5</v>
      </c>
      <c r="B210" s="32">
        <v>77.25</v>
      </c>
      <c r="C210" s="46">
        <f t="shared" si="15"/>
        <v>0.68177136972193619</v>
      </c>
      <c r="D210" s="46">
        <f t="shared" si="16"/>
        <v>2.2919261436107709E-2</v>
      </c>
      <c r="E210" s="46">
        <f t="shared" si="17"/>
        <v>0.31822863027806386</v>
      </c>
      <c r="F210" s="46">
        <f t="shared" si="18"/>
        <v>-1.2222693410238423E-2</v>
      </c>
      <c r="G210" s="47">
        <f t="shared" si="19"/>
        <v>1.1736085280061412E-2</v>
      </c>
    </row>
    <row r="211" spans="1:7" ht="18" thickBot="1" x14ac:dyDescent="0.35">
      <c r="A211" s="31">
        <v>163.5</v>
      </c>
      <c r="B211" s="32">
        <v>77</v>
      </c>
      <c r="C211" s="46">
        <f t="shared" si="15"/>
        <v>0.67983367983367982</v>
      </c>
      <c r="D211" s="46">
        <f t="shared" si="16"/>
        <v>-1.2158204479809519E-2</v>
      </c>
      <c r="E211" s="46">
        <f t="shared" si="17"/>
        <v>0.32016632016632018</v>
      </c>
      <c r="F211" s="46">
        <f t="shared" si="18"/>
        <v>-3.2414939241709557E-3</v>
      </c>
      <c r="G211" s="47">
        <f t="shared" si="19"/>
        <v>-9.3033740732225353E-3</v>
      </c>
    </row>
    <row r="212" spans="1:7" ht="18" thickBot="1" x14ac:dyDescent="0.35">
      <c r="A212" s="31">
        <v>159.35000600000001</v>
      </c>
      <c r="B212" s="32">
        <v>75.099997999999999</v>
      </c>
      <c r="C212" s="46">
        <f t="shared" si="15"/>
        <v>0.67967585106119255</v>
      </c>
      <c r="D212" s="46">
        <f t="shared" si="16"/>
        <v>-2.5709911820998122E-2</v>
      </c>
      <c r="E212" s="46">
        <f t="shared" si="17"/>
        <v>0.32032414893880745</v>
      </c>
      <c r="F212" s="46">
        <f t="shared" si="18"/>
        <v>-2.4984889714753621E-2</v>
      </c>
      <c r="G212" s="47">
        <f t="shared" si="19"/>
        <v>-2.5477669731853531E-2</v>
      </c>
    </row>
    <row r="213" spans="1:7" ht="18" thickBot="1" x14ac:dyDescent="0.35">
      <c r="A213" s="31">
        <v>160.300003</v>
      </c>
      <c r="B213" s="32">
        <v>74.650002000000001</v>
      </c>
      <c r="C213" s="46">
        <f t="shared" si="15"/>
        <v>0.68227282225424934</v>
      </c>
      <c r="D213" s="46">
        <f t="shared" si="16"/>
        <v>5.9439998141067787E-3</v>
      </c>
      <c r="E213" s="46">
        <f t="shared" si="17"/>
        <v>0.31772717774575066</v>
      </c>
      <c r="F213" s="46">
        <f t="shared" si="18"/>
        <v>-6.0099813620366621E-3</v>
      </c>
      <c r="G213" s="47">
        <f t="shared" si="19"/>
        <v>2.1458951121848943E-3</v>
      </c>
    </row>
    <row r="214" spans="1:7" ht="18" thickBot="1" x14ac:dyDescent="0.35">
      <c r="A214" s="31">
        <v>158.35000600000001</v>
      </c>
      <c r="B214" s="32">
        <v>76</v>
      </c>
      <c r="C214" s="46">
        <f t="shared" si="15"/>
        <v>0.67569874950205888</v>
      </c>
      <c r="D214" s="46">
        <f t="shared" si="16"/>
        <v>-1.2239267455020133E-2</v>
      </c>
      <c r="E214" s="46">
        <f t="shared" si="17"/>
        <v>0.32430125049794112</v>
      </c>
      <c r="F214" s="46">
        <f t="shared" si="18"/>
        <v>1.7922789509437383E-2</v>
      </c>
      <c r="G214" s="47">
        <f t="shared" si="19"/>
        <v>-2.4576746638564273E-3</v>
      </c>
    </row>
    <row r="215" spans="1:7" ht="18" thickBot="1" x14ac:dyDescent="0.35">
      <c r="A215" s="31">
        <v>162.949997</v>
      </c>
      <c r="B215" s="32">
        <v>74</v>
      </c>
      <c r="C215" s="46">
        <f t="shared" si="15"/>
        <v>0.68769782259165846</v>
      </c>
      <c r="D215" s="46">
        <f t="shared" si="16"/>
        <v>2.8635575997618398E-2</v>
      </c>
      <c r="E215" s="46">
        <f t="shared" si="17"/>
        <v>0.31230217740834154</v>
      </c>
      <c r="F215" s="46">
        <f t="shared" si="18"/>
        <v>-2.6668247082161294E-2</v>
      </c>
      <c r="G215" s="47">
        <f t="shared" si="19"/>
        <v>1.1364071630797508E-2</v>
      </c>
    </row>
    <row r="216" spans="1:7" ht="18" thickBot="1" x14ac:dyDescent="0.35">
      <c r="A216" s="31">
        <v>163.949997</v>
      </c>
      <c r="B216" s="32">
        <v>73.349997999999999</v>
      </c>
      <c r="C216" s="46">
        <f t="shared" si="15"/>
        <v>0.69089759989249055</v>
      </c>
      <c r="D216" s="46">
        <f t="shared" si="16"/>
        <v>6.1180981193804827E-3</v>
      </c>
      <c r="E216" s="46">
        <f t="shared" si="17"/>
        <v>0.3091024001075095</v>
      </c>
      <c r="F216" s="46">
        <f t="shared" si="18"/>
        <v>-8.8226158817097354E-3</v>
      </c>
      <c r="G216" s="47">
        <f t="shared" si="19"/>
        <v>1.4998875623236253E-3</v>
      </c>
    </row>
    <row r="217" spans="1:7" ht="18" thickBot="1" x14ac:dyDescent="0.35">
      <c r="A217" s="31">
        <v>163.60000600000001</v>
      </c>
      <c r="B217" s="32">
        <v>73.449996999999996</v>
      </c>
      <c r="C217" s="46">
        <f t="shared" si="15"/>
        <v>0.69014977401202571</v>
      </c>
      <c r="D217" s="46">
        <f t="shared" si="16"/>
        <v>-2.1370241489327736E-3</v>
      </c>
      <c r="E217" s="46">
        <f t="shared" si="17"/>
        <v>0.30985022598797435</v>
      </c>
      <c r="F217" s="46">
        <f t="shared" si="18"/>
        <v>1.3623844533137402E-3</v>
      </c>
      <c r="G217" s="47">
        <f t="shared" si="19"/>
        <v>-1.0527316027024302E-3</v>
      </c>
    </row>
    <row r="218" spans="1:7" ht="18" thickBot="1" x14ac:dyDescent="0.35">
      <c r="A218" s="31">
        <v>156.85000600000001</v>
      </c>
      <c r="B218" s="32">
        <v>73.300003000000004</v>
      </c>
      <c r="C218" s="46">
        <f t="shared" si="15"/>
        <v>0.68151205677337168</v>
      </c>
      <c r="D218" s="46">
        <f t="shared" si="16"/>
        <v>-4.2134487953668164E-2</v>
      </c>
      <c r="E218" s="46">
        <f t="shared" si="17"/>
        <v>0.31848794322662832</v>
      </c>
      <c r="F218" s="46">
        <f t="shared" si="18"/>
        <v>-2.0442119554743374E-3</v>
      </c>
      <c r="G218" s="47">
        <f t="shared" si="19"/>
        <v>-2.9366218407615548E-2</v>
      </c>
    </row>
    <row r="219" spans="1:7" ht="18" thickBot="1" x14ac:dyDescent="0.35">
      <c r="A219" s="31">
        <v>151.85000600000001</v>
      </c>
      <c r="B219" s="32">
        <v>71.949996999999996</v>
      </c>
      <c r="C219" s="46">
        <f t="shared" si="15"/>
        <v>0.67850761378229296</v>
      </c>
      <c r="D219" s="46">
        <f t="shared" si="16"/>
        <v>-3.2396741885360555E-2</v>
      </c>
      <c r="E219" s="46">
        <f t="shared" si="17"/>
        <v>0.32149238621770704</v>
      </c>
      <c r="F219" s="46">
        <f t="shared" si="18"/>
        <v>-1.8589258182545542E-2</v>
      </c>
      <c r="G219" s="47">
        <f t="shared" si="19"/>
        <v>-2.7957741002080455E-2</v>
      </c>
    </row>
    <row r="220" spans="1:7" ht="18" thickBot="1" x14ac:dyDescent="0.35">
      <c r="A220" s="31">
        <v>153.60000600000001</v>
      </c>
      <c r="B220" s="32">
        <v>71.599997999999999</v>
      </c>
      <c r="C220" s="46">
        <f t="shared" si="15"/>
        <v>0.68206040529199996</v>
      </c>
      <c r="D220" s="46">
        <f t="shared" si="16"/>
        <v>1.1458628771637119E-2</v>
      </c>
      <c r="E220" s="46">
        <f t="shared" si="17"/>
        <v>0.3179395947080001</v>
      </c>
      <c r="F220" s="46">
        <f t="shared" si="18"/>
        <v>-4.8763456041152516E-3</v>
      </c>
      <c r="G220" s="47">
        <f t="shared" si="19"/>
        <v>6.2650936390448442E-3</v>
      </c>
    </row>
    <row r="221" spans="1:7" ht="18" thickBot="1" x14ac:dyDescent="0.35">
      <c r="A221" s="31">
        <v>154.800003</v>
      </c>
      <c r="B221" s="32">
        <v>71.550003000000004</v>
      </c>
      <c r="C221" s="46">
        <f t="shared" si="15"/>
        <v>0.6838966154036682</v>
      </c>
      <c r="D221" s="46">
        <f t="shared" si="16"/>
        <v>7.7821207594005442E-3</v>
      </c>
      <c r="E221" s="46">
        <f t="shared" si="17"/>
        <v>0.31610338459633175</v>
      </c>
      <c r="F221" s="46">
        <f t="shared" si="18"/>
        <v>-6.9849810245835222E-4</v>
      </c>
      <c r="G221" s="47">
        <f t="shared" si="19"/>
        <v>5.1013684336954556E-3</v>
      </c>
    </row>
    <row r="222" spans="1:7" ht="18" thickBot="1" x14ac:dyDescent="0.35">
      <c r="A222" s="31">
        <v>154.199997</v>
      </c>
      <c r="B222" s="32">
        <v>71.25</v>
      </c>
      <c r="C222" s="46">
        <f t="shared" si="15"/>
        <v>0.68396539832289283</v>
      </c>
      <c r="D222" s="46">
        <f t="shared" si="16"/>
        <v>-3.8835388614955639E-3</v>
      </c>
      <c r="E222" s="46">
        <f t="shared" si="17"/>
        <v>0.31603460167710717</v>
      </c>
      <c r="F222" s="46">
        <f t="shared" si="18"/>
        <v>-4.2017287824203976E-3</v>
      </c>
      <c r="G222" s="47">
        <f t="shared" si="19"/>
        <v>-3.9840978864127139E-3</v>
      </c>
    </row>
    <row r="223" spans="1:7" ht="18" thickBot="1" x14ac:dyDescent="0.35">
      <c r="A223" s="31">
        <v>152.85000600000001</v>
      </c>
      <c r="B223" s="32">
        <v>70.900002000000001</v>
      </c>
      <c r="C223" s="46">
        <f t="shared" si="15"/>
        <v>0.68312849401104825</v>
      </c>
      <c r="D223" s="46">
        <f t="shared" si="16"/>
        <v>-8.79335408296247E-3</v>
      </c>
      <c r="E223" s="46">
        <f t="shared" si="17"/>
        <v>0.31687150598895175</v>
      </c>
      <c r="F223" s="46">
        <f t="shared" si="18"/>
        <v>-4.9243574019337379E-3</v>
      </c>
      <c r="G223" s="47">
        <f t="shared" si="19"/>
        <v>-7.5673792779786401E-3</v>
      </c>
    </row>
    <row r="224" spans="1:7" ht="18" thickBot="1" x14ac:dyDescent="0.35">
      <c r="A224" s="31">
        <v>155.550003</v>
      </c>
      <c r="B224" s="32">
        <v>73.199996999999996</v>
      </c>
      <c r="C224" s="46">
        <f t="shared" si="15"/>
        <v>0.68000001311475411</v>
      </c>
      <c r="D224" s="46">
        <f t="shared" si="16"/>
        <v>1.7510155039035444E-2</v>
      </c>
      <c r="E224" s="46">
        <f t="shared" si="17"/>
        <v>0.31999998688524589</v>
      </c>
      <c r="F224" s="46">
        <f t="shared" si="18"/>
        <v>3.1924918236832314E-2</v>
      </c>
      <c r="G224" s="47">
        <f t="shared" si="19"/>
        <v>2.212287907328437E-2</v>
      </c>
    </row>
    <row r="225" spans="1:7" ht="18" thickBot="1" x14ac:dyDescent="0.35">
      <c r="A225" s="31">
        <v>158.14999399999999</v>
      </c>
      <c r="B225" s="32">
        <v>75.5</v>
      </c>
      <c r="C225" s="46">
        <f t="shared" si="15"/>
        <v>0.67686710062573341</v>
      </c>
      <c r="D225" s="46">
        <f t="shared" si="16"/>
        <v>1.6576669182942289E-2</v>
      </c>
      <c r="E225" s="46">
        <f t="shared" si="17"/>
        <v>0.32313289937426665</v>
      </c>
      <c r="F225" s="46">
        <f t="shared" si="18"/>
        <v>3.0937276271320605E-2</v>
      </c>
      <c r="G225" s="47">
        <f t="shared" si="19"/>
        <v>2.1217053788184621E-2</v>
      </c>
    </row>
    <row r="226" spans="1:7" ht="18" thickBot="1" x14ac:dyDescent="0.35">
      <c r="A226" s="31">
        <v>158.699997</v>
      </c>
      <c r="B226" s="32">
        <v>75.699996999999996</v>
      </c>
      <c r="C226" s="46">
        <f t="shared" si="15"/>
        <v>0.67704778610190575</v>
      </c>
      <c r="D226" s="46">
        <f t="shared" si="16"/>
        <v>3.471696815780335E-3</v>
      </c>
      <c r="E226" s="46">
        <f t="shared" si="17"/>
        <v>0.3229522138980942</v>
      </c>
      <c r="F226" s="46">
        <f t="shared" si="18"/>
        <v>2.6454645583044042E-3</v>
      </c>
      <c r="G226" s="47">
        <f t="shared" si="19"/>
        <v>3.2048632790344627E-3</v>
      </c>
    </row>
    <row r="227" spans="1:7" ht="18" thickBot="1" x14ac:dyDescent="0.35">
      <c r="A227" s="31">
        <v>156.85000600000001</v>
      </c>
      <c r="B227" s="32">
        <v>74.300003000000004</v>
      </c>
      <c r="C227" s="46">
        <f t="shared" si="15"/>
        <v>0.67856370275979527</v>
      </c>
      <c r="D227" s="46">
        <f t="shared" si="16"/>
        <v>-1.1725635738976945E-2</v>
      </c>
      <c r="E227" s="46">
        <f t="shared" si="17"/>
        <v>0.32143629724020473</v>
      </c>
      <c r="F227" s="46">
        <f t="shared" si="18"/>
        <v>-1.8667128712720086E-2</v>
      </c>
      <c r="G227" s="47">
        <f t="shared" si="19"/>
        <v>-1.3956883537775838E-2</v>
      </c>
    </row>
    <row r="228" spans="1:7" ht="18" thickBot="1" x14ac:dyDescent="0.35">
      <c r="A228" s="31">
        <v>155.60000600000001</v>
      </c>
      <c r="B228" s="32">
        <v>76</v>
      </c>
      <c r="C228" s="46">
        <f t="shared" si="15"/>
        <v>0.67184802231827234</v>
      </c>
      <c r="D228" s="46">
        <f t="shared" si="16"/>
        <v>-8.0013225850926479E-3</v>
      </c>
      <c r="E228" s="46">
        <f t="shared" si="17"/>
        <v>0.32815197768172766</v>
      </c>
      <c r="F228" s="46">
        <f t="shared" si="18"/>
        <v>2.2622348185767846E-2</v>
      </c>
      <c r="G228" s="47">
        <f t="shared" si="19"/>
        <v>2.0478955422393403E-3</v>
      </c>
    </row>
    <row r="229" spans="1:7" ht="18" thickBot="1" x14ac:dyDescent="0.35">
      <c r="A229" s="31">
        <v>162.25</v>
      </c>
      <c r="B229" s="32">
        <v>74.349997999999999</v>
      </c>
      <c r="C229" s="46">
        <f t="shared" si="15"/>
        <v>0.68575655693792525</v>
      </c>
      <c r="D229" s="46">
        <f t="shared" si="16"/>
        <v>4.1849705279497537E-2</v>
      </c>
      <c r="E229" s="46">
        <f t="shared" si="17"/>
        <v>0.31424344306207475</v>
      </c>
      <c r="F229" s="46">
        <f t="shared" si="18"/>
        <v>-2.1949694279965615E-2</v>
      </c>
      <c r="G229" s="47">
        <f t="shared" si="19"/>
        <v>2.180116229663882E-2</v>
      </c>
    </row>
    <row r="230" spans="1:7" ht="18" thickBot="1" x14ac:dyDescent="0.35">
      <c r="A230" s="31">
        <v>159.699997</v>
      </c>
      <c r="B230" s="32">
        <v>79.400002000000001</v>
      </c>
      <c r="C230" s="46">
        <f t="shared" si="15"/>
        <v>0.6679213620573875</v>
      </c>
      <c r="D230" s="46">
        <f t="shared" si="16"/>
        <v>-1.5841319148455171E-2</v>
      </c>
      <c r="E230" s="46">
        <f t="shared" si="17"/>
        <v>0.33207863794261244</v>
      </c>
      <c r="F230" s="46">
        <f t="shared" si="18"/>
        <v>6.5714747435641138E-2</v>
      </c>
      <c r="G230" s="47">
        <f t="shared" si="19"/>
        <v>1.1241708358748541E-2</v>
      </c>
    </row>
    <row r="231" spans="1:7" ht="18" thickBot="1" x14ac:dyDescent="0.35">
      <c r="A231" s="31">
        <v>159.25</v>
      </c>
      <c r="B231" s="32">
        <v>79.349997999999999</v>
      </c>
      <c r="C231" s="46">
        <f t="shared" si="15"/>
        <v>0.66743504331462733</v>
      </c>
      <c r="D231" s="46">
        <f t="shared" si="16"/>
        <v>-2.8217419834714774E-3</v>
      </c>
      <c r="E231" s="46">
        <f t="shared" si="17"/>
        <v>0.33256495668537267</v>
      </c>
      <c r="F231" s="46">
        <f t="shared" si="18"/>
        <v>-6.2997167437774657E-4</v>
      </c>
      <c r="G231" s="47">
        <f t="shared" si="19"/>
        <v>-2.092835985563435E-3</v>
      </c>
    </row>
    <row r="232" spans="1:7" ht="18" thickBot="1" x14ac:dyDescent="0.35">
      <c r="A232" s="31">
        <v>157</v>
      </c>
      <c r="B232" s="32">
        <v>78.599997999999999</v>
      </c>
      <c r="C232" s="46">
        <f t="shared" si="15"/>
        <v>0.66638370684536252</v>
      </c>
      <c r="D232" s="46">
        <f t="shared" si="16"/>
        <v>-1.4229489103964651E-2</v>
      </c>
      <c r="E232" s="46">
        <f t="shared" si="17"/>
        <v>0.33361629315463748</v>
      </c>
      <c r="F232" s="46">
        <f t="shared" si="18"/>
        <v>-9.4967477777609371E-3</v>
      </c>
      <c r="G232" s="47">
        <f t="shared" si="19"/>
        <v>-1.2650569486256804E-2</v>
      </c>
    </row>
    <row r="233" spans="1:7" ht="18" thickBot="1" x14ac:dyDescent="0.35">
      <c r="A233" s="31">
        <v>153.699997</v>
      </c>
      <c r="B233" s="32">
        <v>80.099997999999999</v>
      </c>
      <c r="C233" s="46">
        <f t="shared" si="15"/>
        <v>0.65739948796833803</v>
      </c>
      <c r="D233" s="46">
        <f t="shared" si="16"/>
        <v>-2.1243174322300717E-2</v>
      </c>
      <c r="E233" s="46">
        <f t="shared" si="17"/>
        <v>0.34260051203166192</v>
      </c>
      <c r="F233" s="46">
        <f t="shared" si="18"/>
        <v>1.8904155115656192E-2</v>
      </c>
      <c r="G233" s="47">
        <f t="shared" si="19"/>
        <v>-7.4886787001528657E-3</v>
      </c>
    </row>
    <row r="234" spans="1:7" ht="18" thickBot="1" x14ac:dyDescent="0.35">
      <c r="A234" s="31">
        <v>147.699997</v>
      </c>
      <c r="B234" s="32">
        <v>85.150002000000001</v>
      </c>
      <c r="C234" s="46">
        <f t="shared" si="15"/>
        <v>0.63431392585060731</v>
      </c>
      <c r="D234" s="46">
        <f t="shared" si="16"/>
        <v>-3.9819461800115571E-2</v>
      </c>
      <c r="E234" s="46">
        <f t="shared" si="17"/>
        <v>0.36568607414939264</v>
      </c>
      <c r="F234" s="46">
        <f t="shared" si="18"/>
        <v>6.1138601491135279E-2</v>
      </c>
      <c r="G234" s="47">
        <f t="shared" si="19"/>
        <v>-2.9005039814121378E-3</v>
      </c>
    </row>
    <row r="235" spans="1:7" ht="18" thickBot="1" x14ac:dyDescent="0.35">
      <c r="A235" s="31">
        <v>155.85000600000001</v>
      </c>
      <c r="B235" s="32">
        <v>87.300003000000004</v>
      </c>
      <c r="C235" s="46">
        <f t="shared" si="15"/>
        <v>0.64096236985950517</v>
      </c>
      <c r="D235" s="46">
        <f t="shared" si="16"/>
        <v>5.3710875486009856E-2</v>
      </c>
      <c r="E235" s="46">
        <f t="shared" si="17"/>
        <v>0.35903763014049489</v>
      </c>
      <c r="F235" s="46">
        <f t="shared" si="18"/>
        <v>2.4936066613157715E-2</v>
      </c>
      <c r="G235" s="47">
        <f t="shared" si="19"/>
        <v>4.3379636300555344E-2</v>
      </c>
    </row>
    <row r="236" spans="1:7" ht="18" thickBot="1" x14ac:dyDescent="0.35">
      <c r="A236" s="31">
        <v>156</v>
      </c>
      <c r="B236" s="32">
        <v>83.400002000000001</v>
      </c>
      <c r="C236" s="46">
        <f t="shared" si="15"/>
        <v>0.65162906723785241</v>
      </c>
      <c r="D236" s="46">
        <f t="shared" si="16"/>
        <v>9.6196253763530955E-4</v>
      </c>
      <c r="E236" s="46">
        <f t="shared" si="17"/>
        <v>0.34837093276214759</v>
      </c>
      <c r="F236" s="46">
        <f t="shared" si="18"/>
        <v>-4.5702163864300982E-2</v>
      </c>
      <c r="G236" s="47">
        <f t="shared" si="19"/>
        <v>-1.5294462703537995E-2</v>
      </c>
    </row>
    <row r="237" spans="1:7" ht="18" thickBot="1" x14ac:dyDescent="0.35">
      <c r="A237" s="31">
        <v>152.25</v>
      </c>
      <c r="B237" s="32">
        <v>79.400002000000001</v>
      </c>
      <c r="C237" s="46">
        <f t="shared" si="15"/>
        <v>0.65724152249305834</v>
      </c>
      <c r="D237" s="46">
        <f t="shared" si="16"/>
        <v>-2.4332100659530669E-2</v>
      </c>
      <c r="E237" s="46">
        <f t="shared" si="17"/>
        <v>0.34275847750694172</v>
      </c>
      <c r="F237" s="46">
        <f t="shared" si="18"/>
        <v>-4.914993990350959E-2</v>
      </c>
      <c r="G237" s="47">
        <f t="shared" si="19"/>
        <v>-3.2838625453808917E-2</v>
      </c>
    </row>
    <row r="238" spans="1:7" ht="18" thickBot="1" x14ac:dyDescent="0.35">
      <c r="A238" s="31">
        <v>146.050003</v>
      </c>
      <c r="B238" s="32">
        <v>73</v>
      </c>
      <c r="C238" s="46">
        <f t="shared" si="15"/>
        <v>0.66674275736029098</v>
      </c>
      <c r="D238" s="46">
        <f t="shared" si="16"/>
        <v>-4.1574857215346005E-2</v>
      </c>
      <c r="E238" s="46">
        <f t="shared" si="17"/>
        <v>0.33325724263970907</v>
      </c>
      <c r="F238" s="46">
        <f t="shared" si="18"/>
        <v>-8.4038952293615438E-2</v>
      </c>
      <c r="G238" s="47">
        <f t="shared" si="19"/>
        <v>-5.5726324452320522E-2</v>
      </c>
    </row>
    <row r="239" spans="1:7" ht="18" thickBot="1" x14ac:dyDescent="0.35">
      <c r="A239" s="31">
        <v>147.75</v>
      </c>
      <c r="B239" s="32">
        <v>73.25</v>
      </c>
      <c r="C239" s="46">
        <f t="shared" si="15"/>
        <v>0.66855203619909498</v>
      </c>
      <c r="D239" s="46">
        <f t="shared" si="16"/>
        <v>1.1572606911547156E-2</v>
      </c>
      <c r="E239" s="46">
        <f t="shared" si="17"/>
        <v>0.33144796380090497</v>
      </c>
      <c r="F239" s="46">
        <f t="shared" si="18"/>
        <v>3.4188067487854611E-3</v>
      </c>
      <c r="G239" s="47">
        <f t="shared" si="19"/>
        <v>8.8700464503603041E-3</v>
      </c>
    </row>
    <row r="240" spans="1:7" ht="18" thickBot="1" x14ac:dyDescent="0.35">
      <c r="A240" s="31">
        <v>143.64999399999999</v>
      </c>
      <c r="B240" s="32">
        <v>72.150002000000001</v>
      </c>
      <c r="C240" s="46">
        <f t="shared" si="15"/>
        <v>0.66566263513739821</v>
      </c>
      <c r="D240" s="46">
        <f t="shared" si="16"/>
        <v>-2.8141912629096509E-2</v>
      </c>
      <c r="E240" s="46">
        <f t="shared" si="17"/>
        <v>0.33433736486260179</v>
      </c>
      <c r="F240" s="46">
        <f t="shared" si="18"/>
        <v>-1.5130934957269505E-2</v>
      </c>
      <c r="G240" s="47">
        <f t="shared" si="19"/>
        <v>-2.3791856640011717E-2</v>
      </c>
    </row>
    <row r="241" spans="1:7" ht="18" thickBot="1" x14ac:dyDescent="0.35">
      <c r="A241" s="31">
        <v>144.64999399999999</v>
      </c>
      <c r="B241" s="32">
        <v>72.400002000000001</v>
      </c>
      <c r="C241" s="46">
        <f t="shared" si="15"/>
        <v>0.66643628963715806</v>
      </c>
      <c r="D241" s="46">
        <f t="shared" si="16"/>
        <v>6.9372462855990689E-3</v>
      </c>
      <c r="E241" s="46">
        <f t="shared" si="17"/>
        <v>0.33356371036284194</v>
      </c>
      <c r="F241" s="46">
        <f t="shared" si="18"/>
        <v>3.4590140760723926E-3</v>
      </c>
      <c r="G241" s="47">
        <f t="shared" si="19"/>
        <v>5.7770342442858046E-3</v>
      </c>
    </row>
    <row r="242" spans="1:7" ht="18" thickBot="1" x14ac:dyDescent="0.35">
      <c r="A242" s="31">
        <v>146.85000600000001</v>
      </c>
      <c r="B242" s="32">
        <v>72.25</v>
      </c>
      <c r="C242" s="46">
        <f t="shared" si="15"/>
        <v>0.6702419077067483</v>
      </c>
      <c r="D242" s="46">
        <f t="shared" si="16"/>
        <v>1.5094708559936613E-2</v>
      </c>
      <c r="E242" s="46">
        <f t="shared" si="17"/>
        <v>0.3297580922932517</v>
      </c>
      <c r="F242" s="46">
        <f t="shared" si="18"/>
        <v>-2.0740000234381693E-3</v>
      </c>
      <c r="G242" s="47">
        <f t="shared" si="19"/>
        <v>9.4331879703441687E-3</v>
      </c>
    </row>
    <row r="243" spans="1:7" ht="18" thickBot="1" x14ac:dyDescent="0.35">
      <c r="A243" s="31">
        <v>145.85000600000001</v>
      </c>
      <c r="B243" s="32">
        <v>71.699996999999996</v>
      </c>
      <c r="C243" s="46">
        <f t="shared" si="15"/>
        <v>0.67042061130194519</v>
      </c>
      <c r="D243" s="46">
        <f t="shared" si="16"/>
        <v>-6.8329610507614595E-3</v>
      </c>
      <c r="E243" s="46">
        <f t="shared" si="17"/>
        <v>0.32957938869805481</v>
      </c>
      <c r="F243" s="46">
        <f t="shared" si="18"/>
        <v>-7.6416212279720288E-3</v>
      </c>
      <c r="G243" s="47">
        <f t="shared" si="19"/>
        <v>-7.0994787776309798E-3</v>
      </c>
    </row>
    <row r="244" spans="1:7" ht="18" thickBot="1" x14ac:dyDescent="0.35">
      <c r="A244" s="31">
        <v>146.25</v>
      </c>
      <c r="B244" s="32">
        <v>70.349997999999999</v>
      </c>
      <c r="C244" s="46">
        <f t="shared" si="15"/>
        <v>0.67520776246729242</v>
      </c>
      <c r="D244" s="46">
        <f t="shared" si="16"/>
        <v>2.7387486600806226E-3</v>
      </c>
      <c r="E244" s="46">
        <f t="shared" si="17"/>
        <v>0.32479223753270764</v>
      </c>
      <c r="F244" s="46">
        <f t="shared" si="18"/>
        <v>-1.9007950633454018E-2</v>
      </c>
      <c r="G244" s="47">
        <f t="shared" si="19"/>
        <v>-4.3244104624174454E-3</v>
      </c>
    </row>
    <row r="245" spans="1:7" ht="18" thickBot="1" x14ac:dyDescent="0.35">
      <c r="A245" s="31">
        <v>150.35000600000001</v>
      </c>
      <c r="B245" s="32">
        <v>69.300003000000004</v>
      </c>
      <c r="C245" s="46">
        <f t="shared" si="15"/>
        <v>0.68449806437294525</v>
      </c>
      <c r="D245" s="46">
        <f t="shared" si="16"/>
        <v>2.7648463229455494E-2</v>
      </c>
      <c r="E245" s="46">
        <f t="shared" si="17"/>
        <v>0.31550193562705475</v>
      </c>
      <c r="F245" s="46">
        <f t="shared" si="18"/>
        <v>-1.5037805645215556E-2</v>
      </c>
      <c r="G245" s="47">
        <f t="shared" si="19"/>
        <v>1.4180862774799876E-2</v>
      </c>
    </row>
    <row r="246" spans="1:7" ht="18" thickBot="1" x14ac:dyDescent="0.35">
      <c r="A246" s="31">
        <v>149.89999399999999</v>
      </c>
      <c r="B246" s="32">
        <v>71.650002000000001</v>
      </c>
      <c r="C246" s="46">
        <f t="shared" si="15"/>
        <v>0.67659669016649404</v>
      </c>
      <c r="D246" s="46">
        <f t="shared" si="16"/>
        <v>-2.9975842595545924E-3</v>
      </c>
      <c r="E246" s="46">
        <f t="shared" si="17"/>
        <v>0.32340330983350596</v>
      </c>
      <c r="F246" s="46">
        <f t="shared" si="18"/>
        <v>3.3348232701748769E-2</v>
      </c>
      <c r="G246" s="47">
        <f t="shared" si="19"/>
        <v>8.7567732443336946E-3</v>
      </c>
    </row>
    <row r="247" spans="1:7" x14ac:dyDescent="0.3">
      <c r="A247" s="33">
        <v>148</v>
      </c>
      <c r="B247" s="34">
        <v>70.75</v>
      </c>
      <c r="C247" s="46">
        <f t="shared" si="15"/>
        <v>0.6765714285714286</v>
      </c>
      <c r="D247" s="46">
        <f t="shared" si="16"/>
        <v>-1.2756091317751661E-2</v>
      </c>
      <c r="E247" s="46">
        <f t="shared" si="17"/>
        <v>0.32342857142857145</v>
      </c>
      <c r="F247" s="46">
        <f t="shared" si="18"/>
        <v>-1.264064566430176E-2</v>
      </c>
      <c r="G247" s="47">
        <f t="shared" si="19"/>
        <v>-1.2718752894978723E-2</v>
      </c>
    </row>
  </sheetData>
  <mergeCells count="6">
    <mergeCell ref="I2:K3"/>
    <mergeCell ref="I4:K5"/>
    <mergeCell ref="I6:K7"/>
    <mergeCell ref="L2:L3"/>
    <mergeCell ref="L4:L5"/>
    <mergeCell ref="L6:L7"/>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30253-EC3B-476F-A75D-5A6DBC3ABA08}">
  <dimension ref="A1:L247"/>
  <sheetViews>
    <sheetView workbookViewId="0">
      <selection activeCell="E14" sqref="E14"/>
    </sheetView>
  </sheetViews>
  <sheetFormatPr defaultRowHeight="17.399999999999999" x14ac:dyDescent="0.3"/>
  <cols>
    <col min="1" max="1" width="14" style="35" customWidth="1"/>
    <col min="2" max="2" width="13.21875" style="35" customWidth="1"/>
    <col min="3" max="3" width="20.109375" style="35" customWidth="1"/>
    <col min="4" max="4" width="20.77734375" style="35" customWidth="1"/>
    <col min="5" max="5" width="23.5546875" style="35" customWidth="1"/>
    <col min="6" max="6" width="23.44140625" style="35" customWidth="1"/>
    <col min="7" max="7" width="19.77734375" style="35" customWidth="1"/>
    <col min="8" max="11" width="8.88671875" style="35"/>
    <col min="12" max="12" width="13.88671875" style="35" customWidth="1"/>
    <col min="13" max="16384" width="8.88671875" style="35"/>
  </cols>
  <sheetData>
    <row r="1" spans="1:12" s="30" customFormat="1" ht="18" thickBot="1" x14ac:dyDescent="0.35">
      <c r="A1" s="26" t="s">
        <v>160</v>
      </c>
      <c r="B1" s="27" t="s">
        <v>162</v>
      </c>
      <c r="C1" s="28" t="s">
        <v>182</v>
      </c>
      <c r="D1" s="28" t="s">
        <v>183</v>
      </c>
      <c r="E1" s="28" t="s">
        <v>180</v>
      </c>
      <c r="F1" s="28" t="s">
        <v>181</v>
      </c>
      <c r="G1" s="28" t="s">
        <v>186</v>
      </c>
    </row>
    <row r="2" spans="1:12" ht="18" thickBot="1" x14ac:dyDescent="0.35">
      <c r="A2" s="31">
        <v>1388</v>
      </c>
      <c r="B2" s="32">
        <v>107.900002</v>
      </c>
      <c r="C2" s="35">
        <f t="shared" ref="C2:C65" si="0">A2/(A2+B2)</f>
        <v>0.92786950875343333</v>
      </c>
      <c r="D2" s="35">
        <v>0</v>
      </c>
      <c r="E2" s="35">
        <f t="shared" ref="E2:E65" si="1">B2/(B2+A2)</f>
        <v>7.2130491246566619E-2</v>
      </c>
      <c r="F2" s="35">
        <v>0</v>
      </c>
      <c r="G2" s="53">
        <f t="shared" ref="G2:G65" si="2">(C2*D2)+(E2*F2)</f>
        <v>0</v>
      </c>
      <c r="I2" s="115" t="s">
        <v>187</v>
      </c>
      <c r="J2" s="116"/>
      <c r="K2" s="117"/>
      <c r="L2" s="125">
        <f>AVERAGE(G2:G247)</f>
        <v>2.8719130879424848E-4</v>
      </c>
    </row>
    <row r="3" spans="1:12" ht="18" thickBot="1" x14ac:dyDescent="0.35">
      <c r="A3" s="31">
        <v>1394.9499510000001</v>
      </c>
      <c r="B3" s="32">
        <v>105.25</v>
      </c>
      <c r="C3" s="35">
        <f t="shared" si="0"/>
        <v>0.92984268535014769</v>
      </c>
      <c r="D3" s="35">
        <f t="shared" ref="D3:D65" si="3">LN(A3/A2)</f>
        <v>4.9946751257513187E-3</v>
      </c>
      <c r="E3" s="35">
        <f t="shared" si="1"/>
        <v>7.0157314649852295E-2</v>
      </c>
      <c r="F3" s="35">
        <f t="shared" ref="F3:F65" si="4">LN(B3/B2)</f>
        <v>-2.486641823727918E-2</v>
      </c>
      <c r="G3" s="53">
        <f t="shared" si="2"/>
        <v>2.8997010028925718E-3</v>
      </c>
      <c r="I3" s="118"/>
      <c r="J3" s="119"/>
      <c r="K3" s="120"/>
      <c r="L3" s="125"/>
    </row>
    <row r="4" spans="1:12" ht="18" thickBot="1" x14ac:dyDescent="0.35">
      <c r="A4" s="31">
        <v>1416.8000489999999</v>
      </c>
      <c r="B4" s="32">
        <v>107.300003</v>
      </c>
      <c r="C4" s="35">
        <f t="shared" si="0"/>
        <v>0.92959779585389057</v>
      </c>
      <c r="D4" s="35">
        <f t="shared" si="3"/>
        <v>1.5542304861102118E-2</v>
      </c>
      <c r="E4" s="35">
        <f t="shared" si="1"/>
        <v>7.040220414610944E-2</v>
      </c>
      <c r="F4" s="35">
        <f t="shared" si="4"/>
        <v>1.9290205033155212E-2</v>
      </c>
      <c r="G4" s="53">
        <f t="shared" si="2"/>
        <v>1.5806165294134238E-2</v>
      </c>
      <c r="I4" s="115" t="s">
        <v>188</v>
      </c>
      <c r="J4" s="116"/>
      <c r="K4" s="117"/>
      <c r="L4" s="126">
        <f>VAR(G2:G247)</f>
        <v>1.8523312061491292E-4</v>
      </c>
    </row>
    <row r="5" spans="1:12" ht="18" thickBot="1" x14ac:dyDescent="0.35">
      <c r="A5" s="31">
        <v>1445</v>
      </c>
      <c r="B5" s="32">
        <v>106.25</v>
      </c>
      <c r="C5" s="35">
        <f t="shared" si="0"/>
        <v>0.93150684931506844</v>
      </c>
      <c r="D5" s="35">
        <f t="shared" si="3"/>
        <v>1.9708479492929174E-2</v>
      </c>
      <c r="E5" s="35">
        <f t="shared" si="1"/>
        <v>6.8493150684931503E-2</v>
      </c>
      <c r="F5" s="35">
        <f t="shared" si="4"/>
        <v>-9.8338697911197082E-3</v>
      </c>
      <c r="G5" s="53">
        <f t="shared" si="2"/>
        <v>1.7685030911829932E-2</v>
      </c>
      <c r="I5" s="118"/>
      <c r="J5" s="119"/>
      <c r="K5" s="120"/>
      <c r="L5" s="126"/>
    </row>
    <row r="6" spans="1:12" ht="18" thickBot="1" x14ac:dyDescent="0.35">
      <c r="A6" s="31">
        <v>1439.6999510000001</v>
      </c>
      <c r="B6" s="32">
        <v>105</v>
      </c>
      <c r="C6" s="35">
        <f t="shared" si="0"/>
        <v>0.93202563388959414</v>
      </c>
      <c r="D6" s="35">
        <f t="shared" si="3"/>
        <v>-3.6745970490919501E-3</v>
      </c>
      <c r="E6" s="35">
        <f t="shared" si="1"/>
        <v>6.7974366110405859E-2</v>
      </c>
      <c r="F6" s="35">
        <f t="shared" si="4"/>
        <v>-1.1834457647002796E-2</v>
      </c>
      <c r="G6" s="53">
        <f t="shared" si="2"/>
        <v>-4.2292584007842171E-3</v>
      </c>
      <c r="I6" s="115" t="s">
        <v>189</v>
      </c>
      <c r="J6" s="116"/>
      <c r="K6" s="117"/>
      <c r="L6" s="126">
        <f>CORREL(A2:A247,B2:B247)</f>
        <v>-8.8399752805904064E-2</v>
      </c>
    </row>
    <row r="7" spans="1:12" ht="18" thickBot="1" x14ac:dyDescent="0.35">
      <c r="A7" s="31">
        <v>1423.849976</v>
      </c>
      <c r="B7" s="32">
        <v>100.75</v>
      </c>
      <c r="C7" s="35">
        <f t="shared" si="0"/>
        <v>0.93391709196773598</v>
      </c>
      <c r="D7" s="35">
        <f t="shared" si="3"/>
        <v>-1.1070271008219229E-2</v>
      </c>
      <c r="E7" s="35">
        <f t="shared" si="1"/>
        <v>6.6082908032264062E-2</v>
      </c>
      <c r="F7" s="35">
        <f t="shared" si="4"/>
        <v>-4.1318149330730976E-2</v>
      </c>
      <c r="G7" s="53">
        <f t="shared" si="2"/>
        <v>-1.3069138769576886E-2</v>
      </c>
      <c r="I7" s="118"/>
      <c r="J7" s="119"/>
      <c r="K7" s="120"/>
      <c r="L7" s="126"/>
    </row>
    <row r="8" spans="1:12" ht="18" thickBot="1" x14ac:dyDescent="0.35">
      <c r="A8" s="31">
        <v>1384.8000489999999</v>
      </c>
      <c r="B8" s="32">
        <v>90.199996999999996</v>
      </c>
      <c r="C8" s="35">
        <f t="shared" si="0"/>
        <v>0.93884746156814702</v>
      </c>
      <c r="D8" s="35">
        <f t="shared" si="3"/>
        <v>-2.7808693243051592E-2</v>
      </c>
      <c r="E8" s="35">
        <f t="shared" si="1"/>
        <v>6.1152538431853039E-2</v>
      </c>
      <c r="F8" s="35">
        <f t="shared" si="4"/>
        <v>-0.11061280701763855</v>
      </c>
      <c r="G8" s="53">
        <f t="shared" si="2"/>
        <v>-3.2872374992967551E-2</v>
      </c>
    </row>
    <row r="9" spans="1:12" ht="18" thickBot="1" x14ac:dyDescent="0.35">
      <c r="A9" s="31">
        <v>1380.9499510000001</v>
      </c>
      <c r="B9" s="32">
        <v>97.75</v>
      </c>
      <c r="C9" s="35">
        <f t="shared" si="0"/>
        <v>0.9338946349907602</v>
      </c>
      <c r="D9" s="35">
        <f t="shared" si="3"/>
        <v>-2.7841276232195367E-3</v>
      </c>
      <c r="E9" s="35">
        <f t="shared" si="1"/>
        <v>6.6105365009239789E-2</v>
      </c>
      <c r="F9" s="35">
        <f t="shared" si="4"/>
        <v>8.038380505632127E-2</v>
      </c>
      <c r="G9" s="53">
        <f t="shared" si="2"/>
        <v>2.7137189236253905E-3</v>
      </c>
    </row>
    <row r="10" spans="1:12" ht="18" thickBot="1" x14ac:dyDescent="0.35">
      <c r="A10" s="31">
        <v>1404</v>
      </c>
      <c r="B10" s="32">
        <v>99.449996999999996</v>
      </c>
      <c r="C10" s="35">
        <f t="shared" si="0"/>
        <v>0.93385214194123944</v>
      </c>
      <c r="D10" s="35">
        <f t="shared" si="3"/>
        <v>1.6553672962806017E-2</v>
      </c>
      <c r="E10" s="35">
        <f t="shared" si="1"/>
        <v>6.614785805876057E-2</v>
      </c>
      <c r="F10" s="35">
        <f t="shared" si="4"/>
        <v>1.7241776268593065E-2</v>
      </c>
      <c r="G10" s="53">
        <f t="shared" si="2"/>
        <v>1.6599189522606982E-2</v>
      </c>
    </row>
    <row r="11" spans="1:12" ht="18" thickBot="1" x14ac:dyDescent="0.35">
      <c r="A11" s="31">
        <v>1421</v>
      </c>
      <c r="B11" s="32">
        <v>97.5</v>
      </c>
      <c r="C11" s="35">
        <f t="shared" si="0"/>
        <v>0.93579189990121836</v>
      </c>
      <c r="D11" s="35">
        <f t="shared" si="3"/>
        <v>1.2035543511344312E-2</v>
      </c>
      <c r="E11" s="35">
        <f t="shared" si="1"/>
        <v>6.4208100098781695E-2</v>
      </c>
      <c r="F11" s="35">
        <f t="shared" si="4"/>
        <v>-1.9802597130266691E-2</v>
      </c>
      <c r="G11" s="53">
        <f t="shared" si="2"/>
        <v>9.9912769900686645E-3</v>
      </c>
    </row>
    <row r="12" spans="1:12" ht="18" thickBot="1" x14ac:dyDescent="0.35">
      <c r="A12" s="31">
        <v>1434.75</v>
      </c>
      <c r="B12" s="32">
        <v>97.400002000000001</v>
      </c>
      <c r="C12" s="35">
        <f t="shared" si="0"/>
        <v>0.93642919957389392</v>
      </c>
      <c r="D12" s="35">
        <f t="shared" si="3"/>
        <v>9.6297688913712324E-3</v>
      </c>
      <c r="E12" s="35">
        <f t="shared" si="1"/>
        <v>6.357080042610605E-2</v>
      </c>
      <c r="F12" s="35">
        <f t="shared" si="4"/>
        <v>-1.0261468214313842E-3</v>
      </c>
      <c r="G12" s="53">
        <f t="shared" si="2"/>
        <v>8.9523638002352492E-3</v>
      </c>
    </row>
    <row r="13" spans="1:12" ht="18" thickBot="1" x14ac:dyDescent="0.35">
      <c r="A13" s="31">
        <v>1439.900024</v>
      </c>
      <c r="B13" s="32">
        <v>97.449996999999996</v>
      </c>
      <c r="C13" s="35">
        <f t="shared" si="0"/>
        <v>0.93661170477194799</v>
      </c>
      <c r="D13" s="35">
        <f t="shared" si="3"/>
        <v>3.5830653935769586E-3</v>
      </c>
      <c r="E13" s="35">
        <f t="shared" si="1"/>
        <v>6.3388295228052033E-2</v>
      </c>
      <c r="F13" s="35">
        <f t="shared" si="4"/>
        <v>5.1316398618125717E-4</v>
      </c>
      <c r="G13" s="53">
        <f t="shared" si="2"/>
        <v>3.3884695768439479E-3</v>
      </c>
    </row>
    <row r="14" spans="1:12" ht="18" thickBot="1" x14ac:dyDescent="0.35">
      <c r="A14" s="31">
        <v>1444</v>
      </c>
      <c r="B14" s="32">
        <v>96.199996999999996</v>
      </c>
      <c r="C14" s="35">
        <f t="shared" si="0"/>
        <v>0.93754058097170612</v>
      </c>
      <c r="D14" s="35">
        <f t="shared" si="3"/>
        <v>2.8433570707227006E-3</v>
      </c>
      <c r="E14" s="35">
        <f t="shared" si="1"/>
        <v>6.2459419028293897E-2</v>
      </c>
      <c r="F14" s="35">
        <f t="shared" si="4"/>
        <v>-1.2910068681922302E-2</v>
      </c>
      <c r="G14" s="53">
        <f t="shared" si="2"/>
        <v>1.8594072505071302E-3</v>
      </c>
    </row>
    <row r="15" spans="1:12" ht="18" thickBot="1" x14ac:dyDescent="0.35">
      <c r="A15" s="31">
        <v>1443</v>
      </c>
      <c r="B15" s="32">
        <v>95.699996999999996</v>
      </c>
      <c r="C15" s="35">
        <f t="shared" si="0"/>
        <v>0.93780464210919212</v>
      </c>
      <c r="D15" s="35">
        <f t="shared" si="3"/>
        <v>-6.9276067890071597E-4</v>
      </c>
      <c r="E15" s="35">
        <f t="shared" si="1"/>
        <v>6.2195357890807872E-2</v>
      </c>
      <c r="F15" s="35">
        <f t="shared" si="4"/>
        <v>-5.2110593756833816E-3</v>
      </c>
      <c r="G15" s="53">
        <f t="shared" si="2"/>
        <v>-9.7377788340468469E-4</v>
      </c>
    </row>
    <row r="16" spans="1:12" ht="18" thickBot="1" x14ac:dyDescent="0.35">
      <c r="A16" s="31">
        <v>1438</v>
      </c>
      <c r="B16" s="32">
        <v>97.199996999999996</v>
      </c>
      <c r="C16" s="35">
        <f t="shared" si="0"/>
        <v>0.93668577567095979</v>
      </c>
      <c r="D16" s="35">
        <f t="shared" si="3"/>
        <v>-3.4710204928788554E-3</v>
      </c>
      <c r="E16" s="35">
        <f t="shared" si="1"/>
        <v>6.3314224329040297E-2</v>
      </c>
      <c r="F16" s="35">
        <f t="shared" si="4"/>
        <v>1.555241349124967E-2</v>
      </c>
      <c r="G16" s="53">
        <f t="shared" si="2"/>
        <v>-2.2665665260990535E-3</v>
      </c>
    </row>
    <row r="17" spans="1:7" ht="18" thickBot="1" x14ac:dyDescent="0.35">
      <c r="A17" s="31">
        <v>1430.75</v>
      </c>
      <c r="B17" s="32">
        <v>95.349997999999999</v>
      </c>
      <c r="C17" s="35">
        <f t="shared" si="0"/>
        <v>0.93752047826160867</v>
      </c>
      <c r="D17" s="35">
        <f t="shared" si="3"/>
        <v>-5.0544769917803952E-3</v>
      </c>
      <c r="E17" s="35">
        <f t="shared" si="1"/>
        <v>6.2479521738391358E-2</v>
      </c>
      <c r="F17" s="35">
        <f t="shared" si="4"/>
        <v>-1.9216369531121488E-2</v>
      </c>
      <c r="G17" s="53">
        <f t="shared" si="2"/>
        <v>-5.9393052645489199E-3</v>
      </c>
    </row>
    <row r="18" spans="1:7" ht="18" thickBot="1" x14ac:dyDescent="0.35">
      <c r="A18" s="31">
        <v>1440</v>
      </c>
      <c r="B18" s="32">
        <v>95.5</v>
      </c>
      <c r="C18" s="35">
        <f t="shared" si="0"/>
        <v>0.93780527515467271</v>
      </c>
      <c r="D18" s="35">
        <f t="shared" si="3"/>
        <v>6.4443312808346543E-3</v>
      </c>
      <c r="E18" s="35">
        <f t="shared" si="1"/>
        <v>6.2194724845327252E-2</v>
      </c>
      <c r="F18" s="35">
        <f t="shared" si="4"/>
        <v>1.5719364156106131E-3</v>
      </c>
      <c r="G18" s="53">
        <f t="shared" si="2"/>
        <v>6.1412940228542596E-3</v>
      </c>
    </row>
    <row r="19" spans="1:7" ht="18" thickBot="1" x14ac:dyDescent="0.35">
      <c r="A19" s="31">
        <v>1432.599976</v>
      </c>
      <c r="B19" s="32">
        <v>95.099997999999999</v>
      </c>
      <c r="C19" s="35">
        <f t="shared" si="0"/>
        <v>0.93774955840903884</v>
      </c>
      <c r="D19" s="35">
        <f t="shared" si="3"/>
        <v>-5.1521551424528944E-3</v>
      </c>
      <c r="E19" s="35">
        <f t="shared" si="1"/>
        <v>6.2250441590961242E-2</v>
      </c>
      <c r="F19" s="35">
        <f t="shared" si="4"/>
        <v>-4.1972989658343477E-3</v>
      </c>
      <c r="G19" s="53">
        <f t="shared" si="2"/>
        <v>-5.0927149238025335E-3</v>
      </c>
    </row>
    <row r="20" spans="1:7" ht="18" thickBot="1" x14ac:dyDescent="0.35">
      <c r="A20" s="31">
        <v>1442</v>
      </c>
      <c r="B20" s="32">
        <v>94.949996999999996</v>
      </c>
      <c r="C20" s="35">
        <f t="shared" si="0"/>
        <v>0.93822180475270212</v>
      </c>
      <c r="D20" s="35">
        <f t="shared" si="3"/>
        <v>6.5400804173008633E-3</v>
      </c>
      <c r="E20" s="35">
        <f t="shared" si="1"/>
        <v>6.1778195247297954E-2</v>
      </c>
      <c r="F20" s="35">
        <f t="shared" si="4"/>
        <v>-1.5785428581324228E-3</v>
      </c>
      <c r="G20" s="53">
        <f t="shared" si="2"/>
        <v>6.0385265234518893E-3</v>
      </c>
    </row>
    <row r="21" spans="1:7" ht="18" thickBot="1" x14ac:dyDescent="0.35">
      <c r="A21" s="31">
        <v>1464.900024</v>
      </c>
      <c r="B21" s="32">
        <v>94.349997999999999</v>
      </c>
      <c r="C21" s="35">
        <f t="shared" si="0"/>
        <v>0.93949014162656208</v>
      </c>
      <c r="D21" s="35">
        <f t="shared" si="3"/>
        <v>1.5755958274200687E-2</v>
      </c>
      <c r="E21" s="35">
        <f t="shared" si="1"/>
        <v>6.0509858373437947E-2</v>
      </c>
      <c r="F21" s="35">
        <f t="shared" si="4"/>
        <v>-6.3391550458270305E-3</v>
      </c>
      <c r="G21" s="53">
        <f t="shared" si="2"/>
        <v>1.4418986096460747E-2</v>
      </c>
    </row>
    <row r="22" spans="1:7" ht="18" thickBot="1" x14ac:dyDescent="0.35">
      <c r="A22" s="31">
        <v>1487.6999510000001</v>
      </c>
      <c r="B22" s="32">
        <v>95.650002000000001</v>
      </c>
      <c r="C22" s="35">
        <f t="shared" si="0"/>
        <v>0.93959010652144814</v>
      </c>
      <c r="D22" s="35">
        <f t="shared" si="3"/>
        <v>1.5444273107354243E-2</v>
      </c>
      <c r="E22" s="35">
        <f t="shared" si="1"/>
        <v>6.0409893478551795E-2</v>
      </c>
      <c r="F22" s="35">
        <f t="shared" si="4"/>
        <v>1.3684466178937081E-2</v>
      </c>
      <c r="G22" s="53">
        <f t="shared" si="2"/>
        <v>1.5337963358265745E-2</v>
      </c>
    </row>
    <row r="23" spans="1:7" ht="18" thickBot="1" x14ac:dyDescent="0.35">
      <c r="A23" s="31">
        <v>1496.900024</v>
      </c>
      <c r="B23" s="32">
        <v>94.75</v>
      </c>
      <c r="C23" s="35">
        <f t="shared" si="0"/>
        <v>0.94047058174140419</v>
      </c>
      <c r="D23" s="35">
        <f t="shared" si="3"/>
        <v>6.1650487278758371E-3</v>
      </c>
      <c r="E23" s="35">
        <f t="shared" si="1"/>
        <v>5.952941825859577E-2</v>
      </c>
      <c r="F23" s="35">
        <f t="shared" si="4"/>
        <v>-9.4538728332920399E-3</v>
      </c>
      <c r="G23" s="53">
        <f t="shared" si="2"/>
        <v>5.2352634135128754E-3</v>
      </c>
    </row>
    <row r="24" spans="1:7" ht="18" thickBot="1" x14ac:dyDescent="0.35">
      <c r="A24" s="31">
        <v>1488</v>
      </c>
      <c r="B24" s="32">
        <v>92.949996999999996</v>
      </c>
      <c r="C24" s="35">
        <f t="shared" si="0"/>
        <v>0.94120623854240726</v>
      </c>
      <c r="D24" s="35">
        <f t="shared" si="3"/>
        <v>-5.9633825612879898E-3</v>
      </c>
      <c r="E24" s="35">
        <f t="shared" si="1"/>
        <v>5.8793761457592769E-2</v>
      </c>
      <c r="F24" s="35">
        <f t="shared" si="4"/>
        <v>-1.9180162070500151E-2</v>
      </c>
      <c r="G24" s="53">
        <f t="shared" si="2"/>
        <v>-6.7404467429902099E-3</v>
      </c>
    </row>
    <row r="25" spans="1:7" ht="18" thickBot="1" x14ac:dyDescent="0.35">
      <c r="A25" s="31">
        <v>1471.650024</v>
      </c>
      <c r="B25" s="32">
        <v>91.900002000000001</v>
      </c>
      <c r="C25" s="35">
        <f t="shared" si="0"/>
        <v>0.94122349750771572</v>
      </c>
      <c r="D25" s="35">
        <f t="shared" si="3"/>
        <v>-1.1048699807302262E-2</v>
      </c>
      <c r="E25" s="35">
        <f t="shared" si="1"/>
        <v>5.877650249228418E-2</v>
      </c>
      <c r="F25" s="35">
        <f t="shared" si="4"/>
        <v>-1.1360630767608761E-2</v>
      </c>
      <c r="G25" s="53">
        <f t="shared" si="2"/>
        <v>-1.1067034018168135E-2</v>
      </c>
    </row>
    <row r="26" spans="1:7" ht="18" thickBot="1" x14ac:dyDescent="0.35">
      <c r="A26" s="31">
        <v>1502.849976</v>
      </c>
      <c r="B26" s="32">
        <v>90.5</v>
      </c>
      <c r="C26" s="35">
        <f t="shared" si="0"/>
        <v>0.94320143009184065</v>
      </c>
      <c r="D26" s="35">
        <f t="shared" si="3"/>
        <v>2.0979052817989011E-2</v>
      </c>
      <c r="E26" s="35">
        <f t="shared" si="1"/>
        <v>5.679856990815934E-2</v>
      </c>
      <c r="F26" s="35">
        <f t="shared" si="4"/>
        <v>-1.5351200418546321E-2</v>
      </c>
      <c r="G26" s="53">
        <f t="shared" si="2"/>
        <v>1.8915546389752527E-2</v>
      </c>
    </row>
    <row r="27" spans="1:7" ht="18" thickBot="1" x14ac:dyDescent="0.35">
      <c r="A27" s="31">
        <v>1511.650024</v>
      </c>
      <c r="B27" s="32">
        <v>91.199996999999996</v>
      </c>
      <c r="C27" s="35">
        <f t="shared" si="0"/>
        <v>0.94310135333616474</v>
      </c>
      <c r="D27" s="35">
        <f t="shared" si="3"/>
        <v>5.8384959349904609E-3</v>
      </c>
      <c r="E27" s="35">
        <f t="shared" si="1"/>
        <v>5.6898646663835303E-2</v>
      </c>
      <c r="F27" s="35">
        <f t="shared" si="4"/>
        <v>7.7050134796678828E-3</v>
      </c>
      <c r="G27" s="53">
        <f t="shared" si="2"/>
        <v>5.9446982572569119E-3</v>
      </c>
    </row>
    <row r="28" spans="1:7" ht="18" thickBot="1" x14ac:dyDescent="0.35">
      <c r="A28" s="31">
        <v>1501</v>
      </c>
      <c r="B28" s="32">
        <v>93.699996999999996</v>
      </c>
      <c r="C28" s="35">
        <f t="shared" si="0"/>
        <v>0.9412428687676232</v>
      </c>
      <c r="D28" s="35">
        <f t="shared" si="3"/>
        <v>-7.0702327052524112E-3</v>
      </c>
      <c r="E28" s="35">
        <f t="shared" si="1"/>
        <v>5.8757131232376872E-2</v>
      </c>
      <c r="F28" s="35">
        <f t="shared" si="4"/>
        <v>2.704329304175181E-2</v>
      </c>
      <c r="G28" s="53">
        <f t="shared" si="2"/>
        <v>-5.0658197961366176E-3</v>
      </c>
    </row>
    <row r="29" spans="1:7" ht="18" thickBot="1" x14ac:dyDescent="0.35">
      <c r="A29" s="31">
        <v>1494.349976</v>
      </c>
      <c r="B29" s="32">
        <v>93.5</v>
      </c>
      <c r="C29" s="35">
        <f t="shared" si="0"/>
        <v>0.94111534375839545</v>
      </c>
      <c r="D29" s="35">
        <f t="shared" si="3"/>
        <v>-4.4402390232293129E-3</v>
      </c>
      <c r="E29" s="35">
        <f t="shared" si="1"/>
        <v>5.8884656241604529E-2</v>
      </c>
      <c r="F29" s="35">
        <f t="shared" si="4"/>
        <v>-2.136720932658865E-3</v>
      </c>
      <c r="G29" s="53">
        <f t="shared" si="2"/>
        <v>-4.3045971523197543E-3</v>
      </c>
    </row>
    <row r="30" spans="1:7" ht="18" thickBot="1" x14ac:dyDescent="0.35">
      <c r="A30" s="31">
        <v>1467.900024</v>
      </c>
      <c r="B30" s="32">
        <v>90.150002000000001</v>
      </c>
      <c r="C30" s="35">
        <f t="shared" si="0"/>
        <v>0.9421392121590324</v>
      </c>
      <c r="D30" s="35">
        <f t="shared" si="3"/>
        <v>-1.7858489297157543E-2</v>
      </c>
      <c r="E30" s="35">
        <f t="shared" si="1"/>
        <v>5.7860787840967563E-2</v>
      </c>
      <c r="F30" s="35">
        <f t="shared" si="4"/>
        <v>-3.64864644600685E-2</v>
      </c>
      <c r="G30" s="53">
        <f t="shared" si="2"/>
        <v>-1.8936318615965547E-2</v>
      </c>
    </row>
    <row r="31" spans="1:7" ht="18" thickBot="1" x14ac:dyDescent="0.35">
      <c r="A31" s="31">
        <v>1481</v>
      </c>
      <c r="B31" s="32">
        <v>88.849997999999999</v>
      </c>
      <c r="C31" s="35">
        <f t="shared" si="0"/>
        <v>0.94340223708431037</v>
      </c>
      <c r="D31" s="35">
        <f t="shared" si="3"/>
        <v>8.8847109547238162E-3</v>
      </c>
      <c r="E31" s="35">
        <f t="shared" si="1"/>
        <v>5.6597762915689735E-2</v>
      </c>
      <c r="F31" s="35">
        <f t="shared" si="4"/>
        <v>-1.4525439743760823E-2</v>
      </c>
      <c r="G31" s="53">
        <f t="shared" si="2"/>
        <v>7.5597487956704148E-3</v>
      </c>
    </row>
    <row r="32" spans="1:7" ht="18" thickBot="1" x14ac:dyDescent="0.35">
      <c r="A32" s="31">
        <v>1471.900024</v>
      </c>
      <c r="B32" s="32">
        <v>85.699996999999996</v>
      </c>
      <c r="C32" s="35">
        <f t="shared" si="0"/>
        <v>0.94497945824051843</v>
      </c>
      <c r="D32" s="35">
        <f t="shared" si="3"/>
        <v>-6.1634357638023496E-3</v>
      </c>
      <c r="E32" s="35">
        <f t="shared" si="1"/>
        <v>5.502054175948165E-2</v>
      </c>
      <c r="F32" s="35">
        <f t="shared" si="4"/>
        <v>-3.6096741492912886E-2</v>
      </c>
      <c r="G32" s="53">
        <f t="shared" si="2"/>
        <v>-7.8103824616702084E-3</v>
      </c>
    </row>
    <row r="33" spans="1:7" ht="18" thickBot="1" x14ac:dyDescent="0.35">
      <c r="A33" s="31">
        <v>1401.3000489999999</v>
      </c>
      <c r="B33" s="32">
        <v>83.800003000000004</v>
      </c>
      <c r="C33" s="35">
        <f t="shared" si="0"/>
        <v>0.94357282333459913</v>
      </c>
      <c r="D33" s="35">
        <f t="shared" si="3"/>
        <v>-4.915368736029492E-2</v>
      </c>
      <c r="E33" s="35">
        <f t="shared" si="1"/>
        <v>5.6427176665400862E-2</v>
      </c>
      <c r="F33" s="35">
        <f t="shared" si="4"/>
        <v>-2.2419747310339695E-2</v>
      </c>
      <c r="G33" s="53">
        <f t="shared" si="2"/>
        <v>-4.7645166602133859E-2</v>
      </c>
    </row>
    <row r="34" spans="1:7" ht="18" thickBot="1" x14ac:dyDescent="0.35">
      <c r="A34" s="31">
        <v>1408.75</v>
      </c>
      <c r="B34" s="32">
        <v>84.5</v>
      </c>
      <c r="C34" s="35">
        <f t="shared" si="0"/>
        <v>0.94341202076008701</v>
      </c>
      <c r="D34" s="35">
        <f t="shared" si="3"/>
        <v>5.3023742102844221E-3</v>
      </c>
      <c r="E34" s="35">
        <f t="shared" si="1"/>
        <v>5.658797923991294E-2</v>
      </c>
      <c r="F34" s="35">
        <f t="shared" si="4"/>
        <v>8.3184910755687153E-3</v>
      </c>
      <c r="G34" s="53">
        <f t="shared" si="2"/>
        <v>5.4730501688422814E-3</v>
      </c>
    </row>
    <row r="35" spans="1:7" ht="18" thickBot="1" x14ac:dyDescent="0.35">
      <c r="A35" s="31">
        <v>1482.5</v>
      </c>
      <c r="B35" s="32">
        <v>85.699996999999996</v>
      </c>
      <c r="C35" s="35">
        <f t="shared" si="0"/>
        <v>0.9453513600535991</v>
      </c>
      <c r="D35" s="35">
        <f t="shared" si="3"/>
        <v>5.1027065517894481E-2</v>
      </c>
      <c r="E35" s="35">
        <f t="shared" si="1"/>
        <v>5.4648639946400915E-2</v>
      </c>
      <c r="F35" s="35">
        <f t="shared" si="4"/>
        <v>1.4101256234771015E-2</v>
      </c>
      <c r="G35" s="53">
        <f t="shared" si="2"/>
        <v>4.9009120261651599E-2</v>
      </c>
    </row>
    <row r="36" spans="1:7" ht="18" thickBot="1" x14ac:dyDescent="0.35">
      <c r="A36" s="31">
        <v>1578.5</v>
      </c>
      <c r="B36" s="32">
        <v>87.099997999999999</v>
      </c>
      <c r="C36" s="35">
        <f t="shared" si="0"/>
        <v>0.9477065333185718</v>
      </c>
      <c r="D36" s="35">
        <f t="shared" si="3"/>
        <v>6.2745177126165882E-2</v>
      </c>
      <c r="E36" s="35">
        <f t="shared" si="1"/>
        <v>5.2293466681428279E-2</v>
      </c>
      <c r="F36" s="35">
        <f t="shared" si="4"/>
        <v>1.620407029844528E-2</v>
      </c>
      <c r="G36" s="53">
        <f t="shared" si="2"/>
        <v>6.0311381306953689E-2</v>
      </c>
    </row>
    <row r="37" spans="1:7" ht="18" thickBot="1" x14ac:dyDescent="0.35">
      <c r="A37" s="31">
        <v>1581.6999510000001</v>
      </c>
      <c r="B37" s="32">
        <v>86.699996999999996</v>
      </c>
      <c r="C37" s="35">
        <f t="shared" si="0"/>
        <v>0.94803404477209929</v>
      </c>
      <c r="D37" s="35">
        <f t="shared" si="3"/>
        <v>2.0251579920702264E-3</v>
      </c>
      <c r="E37" s="35">
        <f t="shared" si="1"/>
        <v>5.1965955227900783E-2</v>
      </c>
      <c r="F37" s="35">
        <f t="shared" si="4"/>
        <v>-4.6030117119249744E-3</v>
      </c>
      <c r="G37" s="53">
        <f t="shared" si="2"/>
        <v>1.6807188219894837E-3</v>
      </c>
    </row>
    <row r="38" spans="1:7" ht="18" thickBot="1" x14ac:dyDescent="0.35">
      <c r="A38" s="31">
        <v>1588</v>
      </c>
      <c r="B38" s="32">
        <v>88.199996999999996</v>
      </c>
      <c r="C38" s="35">
        <f t="shared" si="0"/>
        <v>0.94738098248546887</v>
      </c>
      <c r="D38" s="35">
        <f t="shared" si="3"/>
        <v>3.975175816964327E-3</v>
      </c>
      <c r="E38" s="35">
        <f t="shared" si="1"/>
        <v>5.2619017514531116E-2</v>
      </c>
      <c r="F38" s="35">
        <f t="shared" si="4"/>
        <v>1.7153079814720133E-2</v>
      </c>
      <c r="G38" s="53">
        <f t="shared" si="2"/>
        <v>4.6685841782270494E-3</v>
      </c>
    </row>
    <row r="39" spans="1:7" ht="18" thickBot="1" x14ac:dyDescent="0.35">
      <c r="A39" s="31">
        <v>1618.25</v>
      </c>
      <c r="B39" s="32">
        <v>92</v>
      </c>
      <c r="C39" s="35">
        <f t="shared" si="0"/>
        <v>0.9462066949276422</v>
      </c>
      <c r="D39" s="35">
        <f t="shared" si="3"/>
        <v>1.8869955618538565E-2</v>
      </c>
      <c r="E39" s="35">
        <f t="shared" si="1"/>
        <v>5.3793305072357842E-2</v>
      </c>
      <c r="F39" s="35">
        <f t="shared" si="4"/>
        <v>4.2181648049900732E-2</v>
      </c>
      <c r="G39" s="53">
        <f t="shared" si="2"/>
        <v>2.0123968601251808E-2</v>
      </c>
    </row>
    <row r="40" spans="1:7" ht="18" thickBot="1" x14ac:dyDescent="0.35">
      <c r="A40" s="31">
        <v>1631.650024</v>
      </c>
      <c r="B40" s="32">
        <v>90.300003000000004</v>
      </c>
      <c r="C40" s="35">
        <f t="shared" si="0"/>
        <v>0.94755945202583969</v>
      </c>
      <c r="D40" s="35">
        <f t="shared" si="3"/>
        <v>8.2464690231534247E-3</v>
      </c>
      <c r="E40" s="35">
        <f t="shared" si="1"/>
        <v>5.2440547974160229E-2</v>
      </c>
      <c r="F40" s="35">
        <f t="shared" si="4"/>
        <v>-1.8651083403509731E-2</v>
      </c>
      <c r="G40" s="53">
        <f t="shared" si="2"/>
        <v>6.8359466347355045E-3</v>
      </c>
    </row>
    <row r="41" spans="1:7" ht="18" thickBot="1" x14ac:dyDescent="0.35">
      <c r="A41" s="31">
        <v>1628</v>
      </c>
      <c r="B41" s="32">
        <v>88.800003000000004</v>
      </c>
      <c r="C41" s="35">
        <f t="shared" si="0"/>
        <v>0.94827586041191303</v>
      </c>
      <c r="D41" s="35">
        <f t="shared" si="3"/>
        <v>-2.2395198862873284E-3</v>
      </c>
      <c r="E41" s="35">
        <f t="shared" si="1"/>
        <v>5.1724139588086894E-2</v>
      </c>
      <c r="F41" s="35">
        <f t="shared" si="4"/>
        <v>-1.6750809863623005E-2</v>
      </c>
      <c r="G41" s="53">
        <f t="shared" si="2"/>
        <v>-2.9901038746782452E-3</v>
      </c>
    </row>
    <row r="42" spans="1:7" ht="18" thickBot="1" x14ac:dyDescent="0.35">
      <c r="A42" s="31">
        <v>1614.849976</v>
      </c>
      <c r="B42" s="32">
        <v>90.400002000000001</v>
      </c>
      <c r="C42" s="35">
        <f t="shared" si="0"/>
        <v>0.94698724341517038</v>
      </c>
      <c r="D42" s="35">
        <f t="shared" si="3"/>
        <v>-8.1102093383015397E-3</v>
      </c>
      <c r="E42" s="35">
        <f t="shared" si="1"/>
        <v>5.3012756584829582E-2</v>
      </c>
      <c r="F42" s="35">
        <f t="shared" si="4"/>
        <v>1.7857605740116834E-2</v>
      </c>
      <c r="G42" s="53">
        <f t="shared" si="2"/>
        <v>-6.7335838785094792E-3</v>
      </c>
    </row>
    <row r="43" spans="1:7" ht="18" thickBot="1" x14ac:dyDescent="0.35">
      <c r="A43" s="31">
        <v>1597.8000489999999</v>
      </c>
      <c r="B43" s="32">
        <v>89.699996999999996</v>
      </c>
      <c r="C43" s="35">
        <f t="shared" si="0"/>
        <v>0.94684444767120324</v>
      </c>
      <c r="D43" s="35">
        <f t="shared" si="3"/>
        <v>-1.0614344509075706E-2</v>
      </c>
      <c r="E43" s="35">
        <f t="shared" si="1"/>
        <v>5.3155552328796797E-2</v>
      </c>
      <c r="F43" s="35">
        <f t="shared" si="4"/>
        <v>-7.7735539020906321E-3</v>
      </c>
      <c r="G43" s="53">
        <f t="shared" si="2"/>
        <v>-1.0463340715310958E-2</v>
      </c>
    </row>
    <row r="44" spans="1:7" ht="18" thickBot="1" x14ac:dyDescent="0.35">
      <c r="A44" s="31">
        <v>1592.5</v>
      </c>
      <c r="B44" s="32">
        <v>93.800003000000004</v>
      </c>
      <c r="C44" s="35">
        <f t="shared" si="0"/>
        <v>0.94437525776366849</v>
      </c>
      <c r="D44" s="35">
        <f t="shared" si="3"/>
        <v>-3.3226052687899432E-3</v>
      </c>
      <c r="E44" s="35">
        <f t="shared" si="1"/>
        <v>5.562474223633148E-2</v>
      </c>
      <c r="F44" s="35">
        <f t="shared" si="4"/>
        <v>4.4694152375187216E-2</v>
      </c>
      <c r="G44" s="53">
        <f t="shared" si="2"/>
        <v>-6.5168550181931434E-4</v>
      </c>
    </row>
    <row r="45" spans="1:7" ht="18" thickBot="1" x14ac:dyDescent="0.35">
      <c r="A45" s="31">
        <v>1625</v>
      </c>
      <c r="B45" s="32">
        <v>91.550003000000004</v>
      </c>
      <c r="C45" s="35">
        <f t="shared" si="0"/>
        <v>0.94666627663627689</v>
      </c>
      <c r="D45" s="35">
        <f t="shared" si="3"/>
        <v>2.0202707317519469E-2</v>
      </c>
      <c r="E45" s="35">
        <f t="shared" si="1"/>
        <v>5.3333723363723065E-2</v>
      </c>
      <c r="F45" s="35">
        <f t="shared" si="4"/>
        <v>-2.4279584105622993E-2</v>
      </c>
      <c r="G45" s="53">
        <f t="shared" si="2"/>
        <v>1.7830301092173075E-2</v>
      </c>
    </row>
    <row r="46" spans="1:7" ht="18" thickBot="1" x14ac:dyDescent="0.35">
      <c r="A46" s="31">
        <v>1641</v>
      </c>
      <c r="B46" s="32">
        <v>89.050003000000004</v>
      </c>
      <c r="C46" s="35">
        <f t="shared" si="0"/>
        <v>0.94852749756042742</v>
      </c>
      <c r="D46" s="35">
        <f t="shared" si="3"/>
        <v>9.7979963262530296E-3</v>
      </c>
      <c r="E46" s="35">
        <f t="shared" si="1"/>
        <v>5.1472502439572555E-2</v>
      </c>
      <c r="F46" s="35">
        <f t="shared" si="4"/>
        <v>-2.7687260464888987E-2</v>
      </c>
      <c r="G46" s="53">
        <f t="shared" si="2"/>
        <v>7.8685363546229688E-3</v>
      </c>
    </row>
    <row r="47" spans="1:7" ht="18" thickBot="1" x14ac:dyDescent="0.35">
      <c r="A47" s="31">
        <v>1621.8000489999999</v>
      </c>
      <c r="B47" s="32">
        <v>90.650002000000001</v>
      </c>
      <c r="C47" s="35">
        <f t="shared" si="0"/>
        <v>0.94706414826694407</v>
      </c>
      <c r="D47" s="35">
        <f t="shared" si="3"/>
        <v>-1.1769138366291267E-2</v>
      </c>
      <c r="E47" s="35">
        <f t="shared" si="1"/>
        <v>5.2935851733055893E-2</v>
      </c>
      <c r="F47" s="35">
        <f t="shared" si="4"/>
        <v>1.7807915839130148E-2</v>
      </c>
      <c r="G47" s="53">
        <f t="shared" si="2"/>
        <v>-1.020345181017252E-2</v>
      </c>
    </row>
    <row r="48" spans="1:7" ht="18" thickBot="1" x14ac:dyDescent="0.35">
      <c r="A48" s="31">
        <v>1605.9499510000001</v>
      </c>
      <c r="B48" s="32">
        <v>89.300003000000004</v>
      </c>
      <c r="C48" s="35">
        <f t="shared" si="0"/>
        <v>0.94732340042877239</v>
      </c>
      <c r="D48" s="35">
        <f t="shared" si="3"/>
        <v>-9.8212224635893901E-3</v>
      </c>
      <c r="E48" s="35">
        <f t="shared" si="1"/>
        <v>5.2676599571227591E-2</v>
      </c>
      <c r="F48" s="35">
        <f t="shared" si="4"/>
        <v>-1.5004437786661348E-2</v>
      </c>
      <c r="G48" s="53">
        <f t="shared" si="2"/>
        <v>-1.0094256621654304E-2</v>
      </c>
    </row>
    <row r="49" spans="1:7" ht="18" thickBot="1" x14ac:dyDescent="0.35">
      <c r="A49" s="31">
        <v>1564.1999510000001</v>
      </c>
      <c r="B49" s="32">
        <v>88.5</v>
      </c>
      <c r="C49" s="35">
        <f t="shared" si="0"/>
        <v>0.94645125998433577</v>
      </c>
      <c r="D49" s="35">
        <f t="shared" si="3"/>
        <v>-2.6340971418617083E-2</v>
      </c>
      <c r="E49" s="35">
        <f t="shared" si="1"/>
        <v>5.3548740015664224E-2</v>
      </c>
      <c r="F49" s="35">
        <f t="shared" si="4"/>
        <v>-8.9989694631938712E-3</v>
      </c>
      <c r="G49" s="53">
        <f t="shared" si="2"/>
        <v>-2.5412329064554984E-2</v>
      </c>
    </row>
    <row r="50" spans="1:7" ht="18" thickBot="1" x14ac:dyDescent="0.35">
      <c r="A50" s="31">
        <v>1573.900024</v>
      </c>
      <c r="B50" s="32">
        <v>86.25</v>
      </c>
      <c r="C50" s="35">
        <f t="shared" si="0"/>
        <v>0.94804686398631166</v>
      </c>
      <c r="D50" s="35">
        <f t="shared" si="3"/>
        <v>6.1821509647070278E-3</v>
      </c>
      <c r="E50" s="35">
        <f t="shared" si="1"/>
        <v>5.195313601368836E-2</v>
      </c>
      <c r="F50" s="35">
        <f t="shared" si="4"/>
        <v>-2.575249610241474E-2</v>
      </c>
      <c r="G50" s="53">
        <f t="shared" si="2"/>
        <v>4.5230459020797163E-3</v>
      </c>
    </row>
    <row r="51" spans="1:7" ht="18" thickBot="1" x14ac:dyDescent="0.35">
      <c r="A51" s="31">
        <v>1557.6999510000001</v>
      </c>
      <c r="B51" s="32">
        <v>84.75</v>
      </c>
      <c r="C51" s="35">
        <f t="shared" si="0"/>
        <v>0.94840025417614693</v>
      </c>
      <c r="D51" s="35">
        <f t="shared" si="3"/>
        <v>-1.034628793037534E-2</v>
      </c>
      <c r="E51" s="35">
        <f t="shared" si="1"/>
        <v>5.1599745823853113E-2</v>
      </c>
      <c r="F51" s="35">
        <f t="shared" si="4"/>
        <v>-1.7544309650909508E-2</v>
      </c>
      <c r="G51" s="53">
        <f t="shared" si="2"/>
        <v>-1.0717704021589477E-2</v>
      </c>
    </row>
    <row r="52" spans="1:7" ht="18" thickBot="1" x14ac:dyDescent="0.35">
      <c r="A52" s="31">
        <v>1613.9499510000001</v>
      </c>
      <c r="B52" s="32">
        <v>85.150002000000001</v>
      </c>
      <c r="C52" s="35">
        <f t="shared" si="0"/>
        <v>0.94988523079548337</v>
      </c>
      <c r="D52" s="35">
        <f t="shared" si="3"/>
        <v>3.5474217179490848E-2</v>
      </c>
      <c r="E52" s="35">
        <f t="shared" si="1"/>
        <v>5.0114769204516595E-2</v>
      </c>
      <c r="F52" s="35">
        <f t="shared" si="4"/>
        <v>4.7086843360998496E-3</v>
      </c>
      <c r="G52" s="53">
        <f t="shared" si="2"/>
        <v>3.393240960159033E-2</v>
      </c>
    </row>
    <row r="53" spans="1:7" ht="18" thickBot="1" x14ac:dyDescent="0.35">
      <c r="A53" s="31">
        <v>1636.25</v>
      </c>
      <c r="B53" s="32">
        <v>86.699996999999996</v>
      </c>
      <c r="C53" s="35">
        <f t="shared" si="0"/>
        <v>0.94967933071130217</v>
      </c>
      <c r="D53" s="35">
        <f t="shared" si="3"/>
        <v>1.3722478168694E-2</v>
      </c>
      <c r="E53" s="35">
        <f t="shared" si="1"/>
        <v>5.0320669288697877E-2</v>
      </c>
      <c r="F53" s="35">
        <f t="shared" si="4"/>
        <v>1.8039418587760047E-2</v>
      </c>
      <c r="G53" s="53">
        <f t="shared" si="2"/>
        <v>1.3939709499860835E-2</v>
      </c>
    </row>
    <row r="54" spans="1:7" ht="18" thickBot="1" x14ac:dyDescent="0.35">
      <c r="A54" s="31">
        <v>1588.900024</v>
      </c>
      <c r="B54" s="32">
        <v>84.75</v>
      </c>
      <c r="C54" s="35">
        <f t="shared" si="0"/>
        <v>0.94936217322337879</v>
      </c>
      <c r="D54" s="35">
        <f t="shared" si="3"/>
        <v>-2.9365070224999033E-2</v>
      </c>
      <c r="E54" s="35">
        <f t="shared" si="1"/>
        <v>5.063782677662125E-2</v>
      </c>
      <c r="F54" s="35">
        <f t="shared" si="4"/>
        <v>-2.2748102923859762E-2</v>
      </c>
      <c r="G54" s="53">
        <f t="shared" si="2"/>
        <v>-2.9030001381017377E-2</v>
      </c>
    </row>
    <row r="55" spans="1:7" ht="18" thickBot="1" x14ac:dyDescent="0.35">
      <c r="A55" s="31">
        <v>1572.5500489999999</v>
      </c>
      <c r="B55" s="32">
        <v>84.949996999999996</v>
      </c>
      <c r="C55" s="35">
        <f t="shared" si="0"/>
        <v>0.94874811786279734</v>
      </c>
      <c r="D55" s="35">
        <f t="shared" si="3"/>
        <v>-1.034343126804734E-2</v>
      </c>
      <c r="E55" s="35">
        <f t="shared" si="1"/>
        <v>5.1251882137202671E-2</v>
      </c>
      <c r="F55" s="35">
        <f t="shared" si="4"/>
        <v>2.3570665424895612E-3</v>
      </c>
      <c r="G55" s="53">
        <f t="shared" si="2"/>
        <v>-9.6925068511779025E-3</v>
      </c>
    </row>
    <row r="56" spans="1:7" ht="18" thickBot="1" x14ac:dyDescent="0.35">
      <c r="A56" s="31">
        <v>1587.5</v>
      </c>
      <c r="B56" s="32">
        <v>84.900002000000001</v>
      </c>
      <c r="C56" s="35">
        <f t="shared" si="0"/>
        <v>0.94923463172777489</v>
      </c>
      <c r="D56" s="35">
        <f t="shared" si="3"/>
        <v>9.4619150357834834E-3</v>
      </c>
      <c r="E56" s="35">
        <f t="shared" si="1"/>
        <v>5.0765368272225102E-2</v>
      </c>
      <c r="F56" s="35">
        <f t="shared" si="4"/>
        <v>-5.8869592862187425E-4</v>
      </c>
      <c r="G56" s="53">
        <f t="shared" si="2"/>
        <v>8.9516920688145814E-3</v>
      </c>
    </row>
    <row r="57" spans="1:7" ht="18" thickBot="1" x14ac:dyDescent="0.35">
      <c r="A57" s="31">
        <v>1596</v>
      </c>
      <c r="B57" s="32">
        <v>89.800003000000004</v>
      </c>
      <c r="C57" s="35">
        <f t="shared" si="0"/>
        <v>0.946731520441218</v>
      </c>
      <c r="D57" s="35">
        <f t="shared" si="3"/>
        <v>5.340047242907371E-3</v>
      </c>
      <c r="E57" s="35">
        <f t="shared" si="1"/>
        <v>5.3268479558781924E-2</v>
      </c>
      <c r="F57" s="35">
        <f t="shared" si="4"/>
        <v>5.6110891841298464E-2</v>
      </c>
      <c r="G57" s="53">
        <f t="shared" si="2"/>
        <v>8.0445329405788597E-3</v>
      </c>
    </row>
    <row r="58" spans="1:7" ht="18" thickBot="1" x14ac:dyDescent="0.35">
      <c r="A58" s="31">
        <v>1571</v>
      </c>
      <c r="B58" s="32">
        <v>90.599997999999999</v>
      </c>
      <c r="C58" s="35">
        <f t="shared" si="0"/>
        <v>0.94547424283278081</v>
      </c>
      <c r="D58" s="35">
        <f t="shared" si="3"/>
        <v>-1.5788139754132902E-2</v>
      </c>
      <c r="E58" s="35">
        <f t="shared" si="1"/>
        <v>5.452575716721926E-2</v>
      </c>
      <c r="F58" s="35">
        <f t="shared" si="4"/>
        <v>8.869182258152428E-3</v>
      </c>
      <c r="G58" s="53">
        <f t="shared" si="2"/>
        <v>-1.4443680601697102E-2</v>
      </c>
    </row>
    <row r="59" spans="1:7" ht="18" thickBot="1" x14ac:dyDescent="0.35">
      <c r="A59" s="31">
        <v>1545.599976</v>
      </c>
      <c r="B59" s="32">
        <v>87.949996999999996</v>
      </c>
      <c r="C59" s="35">
        <f t="shared" si="0"/>
        <v>0.94616020418495028</v>
      </c>
      <c r="D59" s="35">
        <f t="shared" si="3"/>
        <v>-1.6300190325318095E-2</v>
      </c>
      <c r="E59" s="35">
        <f t="shared" si="1"/>
        <v>5.3839795815049732E-2</v>
      </c>
      <c r="F59" s="35">
        <f t="shared" si="4"/>
        <v>-2.9685753900601571E-2</v>
      </c>
      <c r="G59" s="53">
        <f t="shared" si="2"/>
        <v>-1.7020866335080723E-2</v>
      </c>
    </row>
    <row r="60" spans="1:7" ht="18" thickBot="1" x14ac:dyDescent="0.35">
      <c r="A60" s="31">
        <v>1555</v>
      </c>
      <c r="B60" s="32">
        <v>86.349997999999999</v>
      </c>
      <c r="C60" s="35">
        <f t="shared" si="0"/>
        <v>0.9473908684282949</v>
      </c>
      <c r="D60" s="35">
        <f t="shared" si="3"/>
        <v>6.0633766830314618E-3</v>
      </c>
      <c r="E60" s="35">
        <f t="shared" si="1"/>
        <v>5.2609131571705159E-2</v>
      </c>
      <c r="F60" s="35">
        <f t="shared" si="4"/>
        <v>-1.8359655642141107E-2</v>
      </c>
      <c r="G60" s="53">
        <f t="shared" si="2"/>
        <v>4.7785021620564503E-3</v>
      </c>
    </row>
    <row r="61" spans="1:7" ht="18" thickBot="1" x14ac:dyDescent="0.35">
      <c r="A61" s="31">
        <v>1565.6999510000001</v>
      </c>
      <c r="B61" s="32">
        <v>85.400002000000001</v>
      </c>
      <c r="C61" s="35">
        <f t="shared" si="0"/>
        <v>0.94827690362123096</v>
      </c>
      <c r="D61" s="35">
        <f t="shared" si="3"/>
        <v>6.8574314082362163E-3</v>
      </c>
      <c r="E61" s="35">
        <f t="shared" si="1"/>
        <v>5.1723096378769019E-2</v>
      </c>
      <c r="F61" s="35">
        <f t="shared" si="4"/>
        <v>-1.1062657217407814E-2</v>
      </c>
      <c r="G61" s="53">
        <f t="shared" si="2"/>
        <v>5.9305489371359477E-3</v>
      </c>
    </row>
    <row r="62" spans="1:7" ht="18" thickBot="1" x14ac:dyDescent="0.35">
      <c r="A62" s="31">
        <v>1575</v>
      </c>
      <c r="B62" s="32">
        <v>85.900002000000001</v>
      </c>
      <c r="C62" s="35">
        <f t="shared" si="0"/>
        <v>0.9482810512995592</v>
      </c>
      <c r="D62" s="35">
        <f t="shared" si="3"/>
        <v>5.9222952381626079E-3</v>
      </c>
      <c r="E62" s="35">
        <f t="shared" si="1"/>
        <v>5.1718948700440782E-2</v>
      </c>
      <c r="F62" s="35">
        <f t="shared" si="4"/>
        <v>5.8377280593687473E-3</v>
      </c>
      <c r="G62" s="53">
        <f t="shared" si="2"/>
        <v>5.9179215125808263E-3</v>
      </c>
    </row>
    <row r="63" spans="1:7" ht="18" thickBot="1" x14ac:dyDescent="0.35">
      <c r="A63" s="31">
        <v>1600</v>
      </c>
      <c r="B63" s="32">
        <v>84.199996999999996</v>
      </c>
      <c r="C63" s="35">
        <f t="shared" si="0"/>
        <v>0.95000593922931831</v>
      </c>
      <c r="D63" s="35">
        <f t="shared" si="3"/>
        <v>1.5748356968139112E-2</v>
      </c>
      <c r="E63" s="35">
        <f t="shared" si="1"/>
        <v>4.9994060770681734E-2</v>
      </c>
      <c r="F63" s="35">
        <f t="shared" si="4"/>
        <v>-1.9988966654269798E-2</v>
      </c>
      <c r="G63" s="53">
        <f t="shared" si="2"/>
        <v>1.3961703039178881E-2</v>
      </c>
    </row>
    <row r="64" spans="1:7" ht="18" thickBot="1" x14ac:dyDescent="0.35">
      <c r="A64" s="31">
        <v>1548.400024</v>
      </c>
      <c r="B64" s="32">
        <v>83.25</v>
      </c>
      <c r="C64" s="35">
        <f t="shared" si="0"/>
        <v>0.94897802912666762</v>
      </c>
      <c r="D64" s="35">
        <f t="shared" si="3"/>
        <v>-3.278147402450883E-2</v>
      </c>
      <c r="E64" s="35">
        <f t="shared" si="1"/>
        <v>5.102197087333233E-2</v>
      </c>
      <c r="F64" s="35">
        <f t="shared" si="4"/>
        <v>-1.1346756758273464E-2</v>
      </c>
      <c r="G64" s="53">
        <f t="shared" si="2"/>
        <v>-3.1687832504472851E-2</v>
      </c>
    </row>
    <row r="65" spans="1:7" ht="18" thickBot="1" x14ac:dyDescent="0.35">
      <c r="A65" s="31">
        <v>1540.400024</v>
      </c>
      <c r="B65" s="32">
        <v>80.599997999999999</v>
      </c>
      <c r="C65" s="35">
        <f t="shared" si="0"/>
        <v>0.95027760832442487</v>
      </c>
      <c r="D65" s="35">
        <f t="shared" si="3"/>
        <v>-5.180016682241266E-3</v>
      </c>
      <c r="E65" s="35">
        <f t="shared" si="1"/>
        <v>4.9722391675575191E-2</v>
      </c>
      <c r="F65" s="35">
        <f t="shared" si="4"/>
        <v>-3.2349504161866743E-2</v>
      </c>
      <c r="G65" s="53">
        <f t="shared" si="2"/>
        <v>-6.5309485803278404E-3</v>
      </c>
    </row>
    <row r="66" spans="1:7" ht="18" thickBot="1" x14ac:dyDescent="0.35">
      <c r="A66" s="31">
        <v>1539</v>
      </c>
      <c r="B66" s="32">
        <v>81.800003000000004</v>
      </c>
      <c r="C66" s="35">
        <f t="shared" ref="C66:C129" si="5">A66/(A66+B66)</f>
        <v>0.94953109399765956</v>
      </c>
      <c r="D66" s="35">
        <f t="shared" ref="D66:D129" si="6">LN(A66/A65)</f>
        <v>-9.0928368224320994E-4</v>
      </c>
      <c r="E66" s="35">
        <f t="shared" ref="E66:E129" si="7">B66/(B66+A66)</f>
        <v>5.0468906002340379E-2</v>
      </c>
      <c r="F66" s="35">
        <f t="shared" ref="F66:F129" si="8">LN(B66/B65)</f>
        <v>1.4778655584830783E-2</v>
      </c>
      <c r="G66" s="53">
        <f t="shared" ref="G66:G129" si="9">(C66*D66)+(E66*F66)</f>
        <v>-1.1753055000282792E-4</v>
      </c>
    </row>
    <row r="67" spans="1:7" ht="18" thickBot="1" x14ac:dyDescent="0.35">
      <c r="A67" s="31">
        <v>1522.0500489999999</v>
      </c>
      <c r="B67" s="32">
        <v>79</v>
      </c>
      <c r="C67" s="35">
        <f t="shared" si="5"/>
        <v>0.95065738260378396</v>
      </c>
      <c r="D67" s="35">
        <f t="shared" si="6"/>
        <v>-1.1074712252254823E-2</v>
      </c>
      <c r="E67" s="35">
        <f t="shared" si="7"/>
        <v>4.9342617396216079E-2</v>
      </c>
      <c r="F67" s="35">
        <f t="shared" si="8"/>
        <v>-3.4829427816495846E-2</v>
      </c>
      <c r="G67" s="53">
        <f t="shared" si="9"/>
        <v>-1.2246832093697108E-2</v>
      </c>
    </row>
    <row r="68" spans="1:7" ht="18" thickBot="1" x14ac:dyDescent="0.35">
      <c r="A68" s="31">
        <v>1511.1999510000001</v>
      </c>
      <c r="B68" s="32">
        <v>74.300003000000004</v>
      </c>
      <c r="C68" s="35">
        <f t="shared" si="5"/>
        <v>0.95313780816420002</v>
      </c>
      <c r="D68" s="35">
        <f t="shared" si="6"/>
        <v>-7.1541378238883513E-3</v>
      </c>
      <c r="E68" s="35">
        <f t="shared" si="7"/>
        <v>4.6862191835799955E-2</v>
      </c>
      <c r="F68" s="35">
        <f t="shared" si="8"/>
        <v>-6.1336860366458128E-2</v>
      </c>
      <c r="G68" s="53">
        <f t="shared" si="9"/>
        <v>-9.6932589618641783E-3</v>
      </c>
    </row>
    <row r="69" spans="1:7" ht="18" thickBot="1" x14ac:dyDescent="0.35">
      <c r="A69" s="31">
        <v>1494.900024</v>
      </c>
      <c r="B69" s="32">
        <v>77</v>
      </c>
      <c r="C69" s="35">
        <f t="shared" si="5"/>
        <v>0.95101469633923741</v>
      </c>
      <c r="D69" s="35">
        <f t="shared" si="6"/>
        <v>-1.0844673752681968E-2</v>
      </c>
      <c r="E69" s="35">
        <f t="shared" si="7"/>
        <v>4.8985303660762584E-2</v>
      </c>
      <c r="F69" s="35">
        <f t="shared" si="8"/>
        <v>3.5694429753120434E-2</v>
      </c>
      <c r="G69" s="53">
        <f t="shared" si="9"/>
        <v>-8.5649416353505772E-3</v>
      </c>
    </row>
    <row r="70" spans="1:7" ht="18" thickBot="1" x14ac:dyDescent="0.35">
      <c r="A70" s="31">
        <v>1507.4499510000001</v>
      </c>
      <c r="B70" s="32">
        <v>77.900002000000001</v>
      </c>
      <c r="C70" s="35">
        <f t="shared" si="5"/>
        <v>0.9508625828306313</v>
      </c>
      <c r="D70" s="35">
        <f t="shared" si="6"/>
        <v>8.3601180401542009E-3</v>
      </c>
      <c r="E70" s="35">
        <f t="shared" si="7"/>
        <v>4.9137417169368654E-2</v>
      </c>
      <c r="F70" s="35">
        <f t="shared" si="8"/>
        <v>1.1620556696959257E-2</v>
      </c>
      <c r="G70" s="53">
        <f t="shared" si="9"/>
        <v>8.5203275745887666E-3</v>
      </c>
    </row>
    <row r="71" spans="1:7" ht="18" thickBot="1" x14ac:dyDescent="0.35">
      <c r="A71" s="31">
        <v>1506.4499510000001</v>
      </c>
      <c r="B71" s="32">
        <v>73.949996999999996</v>
      </c>
      <c r="C71" s="35">
        <f t="shared" si="5"/>
        <v>0.95320804895394751</v>
      </c>
      <c r="D71" s="35">
        <f t="shared" si="6"/>
        <v>-6.6359206955256896E-4</v>
      </c>
      <c r="E71" s="35">
        <f t="shared" si="7"/>
        <v>4.6791951046052549E-2</v>
      </c>
      <c r="F71" s="35">
        <f t="shared" si="8"/>
        <v>-5.2036829961786595E-2</v>
      </c>
      <c r="G71" s="53">
        <f t="shared" si="9"/>
        <v>-3.0674461020831953E-3</v>
      </c>
    </row>
    <row r="72" spans="1:7" ht="18" thickBot="1" x14ac:dyDescent="0.35">
      <c r="A72" s="31">
        <v>1495.5500489999999</v>
      </c>
      <c r="B72" s="32">
        <v>72.550003000000004</v>
      </c>
      <c r="C72" s="35">
        <f t="shared" si="5"/>
        <v>0.95373381761739773</v>
      </c>
      <c r="D72" s="35">
        <f t="shared" si="6"/>
        <v>-7.2617920714429319E-3</v>
      </c>
      <c r="E72" s="35">
        <f t="shared" si="7"/>
        <v>4.6266182382602203E-2</v>
      </c>
      <c r="F72" s="35">
        <f t="shared" si="8"/>
        <v>-1.9113127907867997E-2</v>
      </c>
      <c r="G72" s="53">
        <f t="shared" si="9"/>
        <v>-7.8101081367284433E-3</v>
      </c>
    </row>
    <row r="73" spans="1:7" ht="18" thickBot="1" x14ac:dyDescent="0.35">
      <c r="A73" s="31">
        <v>1499</v>
      </c>
      <c r="B73" s="32">
        <v>70.75</v>
      </c>
      <c r="C73" s="35">
        <f t="shared" si="5"/>
        <v>0.95492912884217229</v>
      </c>
      <c r="D73" s="35">
        <f t="shared" si="6"/>
        <v>2.3041541933849136E-3</v>
      </c>
      <c r="E73" s="35">
        <f t="shared" si="7"/>
        <v>4.507087115782768E-2</v>
      </c>
      <c r="F73" s="35">
        <f t="shared" si="8"/>
        <v>-2.5123484157641623E-2</v>
      </c>
      <c r="G73" s="53">
        <f t="shared" si="9"/>
        <v>1.0679666391023033E-3</v>
      </c>
    </row>
    <row r="74" spans="1:7" ht="18" thickBot="1" x14ac:dyDescent="0.35">
      <c r="A74" s="31">
        <v>1562.5500489999999</v>
      </c>
      <c r="B74" s="32">
        <v>70.099997999999999</v>
      </c>
      <c r="C74" s="35">
        <f t="shared" si="5"/>
        <v>0.95706367195541453</v>
      </c>
      <c r="D74" s="35">
        <f t="shared" si="6"/>
        <v>4.1520914354965861E-2</v>
      </c>
      <c r="E74" s="35">
        <f t="shared" si="7"/>
        <v>4.2936328044585546E-2</v>
      </c>
      <c r="F74" s="35">
        <f t="shared" si="8"/>
        <v>-9.2297710134734492E-3</v>
      </c>
      <c r="G74" s="53">
        <f t="shared" si="9"/>
        <v>3.9341866279499003E-2</v>
      </c>
    </row>
    <row r="75" spans="1:7" ht="18" thickBot="1" x14ac:dyDescent="0.35">
      <c r="A75" s="31">
        <v>1548</v>
      </c>
      <c r="B75" s="32">
        <v>71.199996999999996</v>
      </c>
      <c r="C75" s="35">
        <f t="shared" si="5"/>
        <v>0.95602766975548603</v>
      </c>
      <c r="D75" s="35">
        <f t="shared" si="6"/>
        <v>-9.3553583078910801E-3</v>
      </c>
      <c r="E75" s="35">
        <f t="shared" si="7"/>
        <v>4.3972330244513948E-2</v>
      </c>
      <c r="F75" s="35">
        <f t="shared" si="8"/>
        <v>1.5570010773224136E-2</v>
      </c>
      <c r="G75" s="53">
        <f t="shared" si="9"/>
        <v>-8.2593317471898828E-3</v>
      </c>
    </row>
    <row r="76" spans="1:7" ht="18" thickBot="1" x14ac:dyDescent="0.35">
      <c r="A76" s="31">
        <v>1499.400024</v>
      </c>
      <c r="B76" s="32">
        <v>72.599997999999999</v>
      </c>
      <c r="C76" s="35">
        <f t="shared" si="5"/>
        <v>0.95381679581172429</v>
      </c>
      <c r="D76" s="35">
        <f t="shared" si="6"/>
        <v>-3.1898731074308288E-2</v>
      </c>
      <c r="E76" s="35">
        <f t="shared" si="7"/>
        <v>4.6183204188275769E-2</v>
      </c>
      <c r="F76" s="35">
        <f t="shared" si="8"/>
        <v>1.9472117999443071E-2</v>
      </c>
      <c r="G76" s="53">
        <f t="shared" si="9"/>
        <v>-2.9526260662210136E-2</v>
      </c>
    </row>
    <row r="77" spans="1:7" ht="18" thickBot="1" x14ac:dyDescent="0.35">
      <c r="A77" s="31">
        <v>1485</v>
      </c>
      <c r="B77" s="32">
        <v>71.199996999999996</v>
      </c>
      <c r="C77" s="35">
        <f t="shared" si="5"/>
        <v>0.95424752786450495</v>
      </c>
      <c r="D77" s="35">
        <f t="shared" si="6"/>
        <v>-9.6502718385641749E-3</v>
      </c>
      <c r="E77" s="35">
        <f t="shared" si="7"/>
        <v>4.5752472135495062E-2</v>
      </c>
      <c r="F77" s="35">
        <f t="shared" si="8"/>
        <v>-1.9472117999442935E-2</v>
      </c>
      <c r="G77" s="53">
        <f t="shared" si="9"/>
        <v>-1.0099645581358899E-2</v>
      </c>
    </row>
    <row r="78" spans="1:7" ht="18" thickBot="1" x14ac:dyDescent="0.35">
      <c r="A78" s="31">
        <v>1462.650024</v>
      </c>
      <c r="B78" s="32">
        <v>69.800003000000004</v>
      </c>
      <c r="C78" s="35">
        <f t="shared" si="5"/>
        <v>0.95445202011797803</v>
      </c>
      <c r="D78" s="35">
        <f t="shared" si="6"/>
        <v>-1.5164896878988879E-2</v>
      </c>
      <c r="E78" s="35">
        <f t="shared" si="7"/>
        <v>4.5547979882021951E-2</v>
      </c>
      <c r="F78" s="35">
        <f t="shared" si="8"/>
        <v>-1.9858723534829089E-2</v>
      </c>
      <c r="G78" s="53">
        <f t="shared" si="9"/>
        <v>-1.5378691201078787E-2</v>
      </c>
    </row>
    <row r="79" spans="1:7" ht="18" thickBot="1" x14ac:dyDescent="0.35">
      <c r="A79" s="31">
        <v>1456.6999510000001</v>
      </c>
      <c r="B79" s="32">
        <v>72.400002000000001</v>
      </c>
      <c r="C79" s="35">
        <f t="shared" si="5"/>
        <v>0.95265188396745693</v>
      </c>
      <c r="D79" s="35">
        <f t="shared" si="6"/>
        <v>-4.076305540583771E-3</v>
      </c>
      <c r="E79" s="35">
        <f t="shared" si="7"/>
        <v>4.7348116032542964E-2</v>
      </c>
      <c r="F79" s="35">
        <f t="shared" si="8"/>
        <v>3.6572274267711022E-2</v>
      </c>
      <c r="G79" s="53">
        <f t="shared" si="9"/>
        <v>-2.1516718672625456E-3</v>
      </c>
    </row>
    <row r="80" spans="1:7" ht="18" thickBot="1" x14ac:dyDescent="0.35">
      <c r="A80" s="31">
        <v>1460.900024</v>
      </c>
      <c r="B80" s="32">
        <v>72.199996999999996</v>
      </c>
      <c r="C80" s="35">
        <f t="shared" si="5"/>
        <v>0.95290587958318218</v>
      </c>
      <c r="D80" s="35">
        <f t="shared" si="6"/>
        <v>2.8791307494701623E-3</v>
      </c>
      <c r="E80" s="35">
        <f t="shared" si="7"/>
        <v>4.7094120416817868E-2</v>
      </c>
      <c r="F80" s="35">
        <f t="shared" si="8"/>
        <v>-2.7663226684466339E-3</v>
      </c>
      <c r="G80" s="53">
        <f t="shared" si="9"/>
        <v>2.613263086399253E-3</v>
      </c>
    </row>
    <row r="81" spans="1:7" ht="18" thickBot="1" x14ac:dyDescent="0.35">
      <c r="A81" s="31">
        <v>1432.8000489999999</v>
      </c>
      <c r="B81" s="32">
        <v>71.449996999999996</v>
      </c>
      <c r="C81" s="35">
        <f t="shared" si="5"/>
        <v>0.95250124991520202</v>
      </c>
      <c r="D81" s="35">
        <f t="shared" si="6"/>
        <v>-1.9422094621424382E-2</v>
      </c>
      <c r="E81" s="35">
        <f t="shared" si="7"/>
        <v>4.7498750084798071E-2</v>
      </c>
      <c r="F81" s="35">
        <f t="shared" si="8"/>
        <v>-1.0442141959061431E-2</v>
      </c>
      <c r="G81" s="53">
        <f t="shared" si="9"/>
        <v>-1.8995558094141489E-2</v>
      </c>
    </row>
    <row r="82" spans="1:7" ht="18" thickBot="1" x14ac:dyDescent="0.35">
      <c r="A82" s="31">
        <v>1399</v>
      </c>
      <c r="B82" s="32">
        <v>69</v>
      </c>
      <c r="C82" s="35">
        <f t="shared" si="5"/>
        <v>0.95299727520435973</v>
      </c>
      <c r="D82" s="35">
        <f t="shared" si="6"/>
        <v>-2.3872910279791843E-2</v>
      </c>
      <c r="E82" s="35">
        <f t="shared" si="7"/>
        <v>4.7002724795640327E-2</v>
      </c>
      <c r="F82" s="35">
        <f t="shared" si="8"/>
        <v>-3.4891357791212288E-2</v>
      </c>
      <c r="G82" s="53">
        <f t="shared" si="9"/>
        <v>-2.4390807335846348E-2</v>
      </c>
    </row>
    <row r="83" spans="1:7" ht="18" thickBot="1" x14ac:dyDescent="0.35">
      <c r="A83" s="31">
        <v>1406.4499510000001</v>
      </c>
      <c r="B83" s="32">
        <v>70.449996999999996</v>
      </c>
      <c r="C83" s="35">
        <f t="shared" si="5"/>
        <v>0.95229873418615629</v>
      </c>
      <c r="D83" s="35">
        <f t="shared" si="6"/>
        <v>5.3110685573598809E-3</v>
      </c>
      <c r="E83" s="35">
        <f t="shared" si="7"/>
        <v>4.7701265813843742E-2</v>
      </c>
      <c r="F83" s="35">
        <f t="shared" si="8"/>
        <v>2.0796691164036474E-2</v>
      </c>
      <c r="G83" s="53">
        <f t="shared" si="9"/>
        <v>6.0497523576138294E-3</v>
      </c>
    </row>
    <row r="84" spans="1:7" ht="18" thickBot="1" x14ac:dyDescent="0.35">
      <c r="A84" s="31">
        <v>1436.6999510000001</v>
      </c>
      <c r="B84" s="32">
        <v>68.25</v>
      </c>
      <c r="C84" s="35">
        <f t="shared" si="5"/>
        <v>0.95464965465818341</v>
      </c>
      <c r="D84" s="35">
        <f t="shared" si="6"/>
        <v>2.1280018687894513E-2</v>
      </c>
      <c r="E84" s="35">
        <f t="shared" si="7"/>
        <v>4.5350345341816617E-2</v>
      </c>
      <c r="F84" s="35">
        <f t="shared" si="8"/>
        <v>-3.1725761696226693E-2</v>
      </c>
      <c r="G84" s="53">
        <f t="shared" si="9"/>
        <v>1.8876188242362129E-2</v>
      </c>
    </row>
    <row r="85" spans="1:7" ht="18" thickBot="1" x14ac:dyDescent="0.35">
      <c r="A85" s="31">
        <v>1445</v>
      </c>
      <c r="B85" s="32">
        <v>68.199996999999996</v>
      </c>
      <c r="C85" s="35">
        <f t="shared" si="5"/>
        <v>0.95492995166851036</v>
      </c>
      <c r="D85" s="35">
        <f t="shared" si="6"/>
        <v>5.7605386357969844E-3</v>
      </c>
      <c r="E85" s="35">
        <f t="shared" si="7"/>
        <v>4.5070048331489657E-2</v>
      </c>
      <c r="F85" s="35">
        <f t="shared" si="8"/>
        <v>-7.3291320392352875E-4</v>
      </c>
      <c r="G85" s="53">
        <f t="shared" si="9"/>
        <v>5.4678784475425809E-3</v>
      </c>
    </row>
    <row r="86" spans="1:7" ht="18" thickBot="1" x14ac:dyDescent="0.35">
      <c r="A86" s="31">
        <v>1417.6999510000001</v>
      </c>
      <c r="B86" s="32">
        <v>63</v>
      </c>
      <c r="C86" s="35">
        <f t="shared" si="5"/>
        <v>0.95745255481540836</v>
      </c>
      <c r="D86" s="35">
        <f t="shared" si="6"/>
        <v>-1.9073515985971904E-2</v>
      </c>
      <c r="E86" s="35">
        <f t="shared" si="7"/>
        <v>4.2547445184591623E-2</v>
      </c>
      <c r="F86" s="35">
        <f t="shared" si="8"/>
        <v>-7.9309794469612921E-2</v>
      </c>
      <c r="G86" s="53">
        <f t="shared" si="9"/>
        <v>-2.1636415742878418E-2</v>
      </c>
    </row>
    <row r="87" spans="1:7" ht="18" thickBot="1" x14ac:dyDescent="0.35">
      <c r="A87" s="31">
        <v>1426.400024</v>
      </c>
      <c r="B87" s="32">
        <v>63.400002000000001</v>
      </c>
      <c r="C87" s="35">
        <f t="shared" si="5"/>
        <v>0.95744395160857643</v>
      </c>
      <c r="D87" s="35">
        <f t="shared" si="6"/>
        <v>6.1179988139447722E-3</v>
      </c>
      <c r="E87" s="35">
        <f t="shared" si="7"/>
        <v>4.2556048391423504E-2</v>
      </c>
      <c r="F87" s="35">
        <f t="shared" si="8"/>
        <v>6.3291665973884137E-3</v>
      </c>
      <c r="G87" s="53">
        <f t="shared" si="9"/>
        <v>6.1269852803557089E-3</v>
      </c>
    </row>
    <row r="88" spans="1:7" ht="18" thickBot="1" x14ac:dyDescent="0.35">
      <c r="A88" s="31">
        <v>1426.8000489999999</v>
      </c>
      <c r="B88" s="32">
        <v>60.900002000000001</v>
      </c>
      <c r="C88" s="35">
        <f t="shared" si="5"/>
        <v>0.95906432754434312</v>
      </c>
      <c r="D88" s="35">
        <f t="shared" si="6"/>
        <v>2.804044528151248E-4</v>
      </c>
      <c r="E88" s="35">
        <f t="shared" si="7"/>
        <v>4.0935672455656859E-2</v>
      </c>
      <c r="F88" s="35">
        <f t="shared" si="8"/>
        <v>-4.0230685432347764E-2</v>
      </c>
      <c r="G88" s="53">
        <f t="shared" si="9"/>
        <v>-1.377944253545577E-3</v>
      </c>
    </row>
    <row r="89" spans="1:7" ht="18" thickBot="1" x14ac:dyDescent="0.35">
      <c r="A89" s="31">
        <v>1434.599976</v>
      </c>
      <c r="B89" s="32">
        <v>61.299999</v>
      </c>
      <c r="C89" s="35">
        <f t="shared" si="5"/>
        <v>0.95902132493852066</v>
      </c>
      <c r="D89" s="35">
        <f t="shared" si="6"/>
        <v>5.4518391356112427E-3</v>
      </c>
      <c r="E89" s="35">
        <f t="shared" si="7"/>
        <v>4.0978675061479293E-2</v>
      </c>
      <c r="F89" s="35">
        <f t="shared" si="8"/>
        <v>6.5466190723786353E-3</v>
      </c>
      <c r="G89" s="53">
        <f t="shared" si="9"/>
        <v>5.4967017669038604E-3</v>
      </c>
    </row>
    <row r="90" spans="1:7" ht="18" thickBot="1" x14ac:dyDescent="0.35">
      <c r="A90" s="31">
        <v>1429</v>
      </c>
      <c r="B90" s="32">
        <v>63.650002000000001</v>
      </c>
      <c r="C90" s="35">
        <f t="shared" si="5"/>
        <v>0.95735771820941584</v>
      </c>
      <c r="D90" s="35">
        <f t="shared" si="6"/>
        <v>-3.9111490330645668E-3</v>
      </c>
      <c r="E90" s="35">
        <f t="shared" si="7"/>
        <v>4.2642281790584151E-2</v>
      </c>
      <c r="F90" s="35">
        <f t="shared" si="8"/>
        <v>3.7619529796301406E-2</v>
      </c>
      <c r="G90" s="53">
        <f t="shared" si="9"/>
        <v>-2.1401861234684955E-3</v>
      </c>
    </row>
    <row r="91" spans="1:7" ht="18" thickBot="1" x14ac:dyDescent="0.35">
      <c r="A91" s="31">
        <v>1442</v>
      </c>
      <c r="B91" s="32">
        <v>65</v>
      </c>
      <c r="C91" s="35">
        <f t="shared" si="5"/>
        <v>0.95686794956867949</v>
      </c>
      <c r="D91" s="35">
        <f t="shared" si="6"/>
        <v>9.0561399150270484E-3</v>
      </c>
      <c r="E91" s="35">
        <f t="shared" si="7"/>
        <v>4.3132050431320505E-2</v>
      </c>
      <c r="F91" s="35">
        <f t="shared" si="8"/>
        <v>2.0987913470383888E-2</v>
      </c>
      <c r="G91" s="53">
        <f t="shared" si="9"/>
        <v>9.5707817737517957E-3</v>
      </c>
    </row>
    <row r="92" spans="1:7" ht="18" thickBot="1" x14ac:dyDescent="0.35">
      <c r="A92" s="31">
        <v>1479</v>
      </c>
      <c r="B92" s="32">
        <v>65.949996999999996</v>
      </c>
      <c r="C92" s="35">
        <f t="shared" si="5"/>
        <v>0.95731253624514556</v>
      </c>
      <c r="D92" s="35">
        <f t="shared" si="6"/>
        <v>2.5335144865905403E-2</v>
      </c>
      <c r="E92" s="35">
        <f t="shared" si="7"/>
        <v>4.2687463754854452E-2</v>
      </c>
      <c r="F92" s="35">
        <f t="shared" si="8"/>
        <v>1.4509563778678573E-2</v>
      </c>
      <c r="G92" s="53">
        <f t="shared" si="9"/>
        <v>2.4873028265619171E-2</v>
      </c>
    </row>
    <row r="93" spans="1:7" ht="18" thickBot="1" x14ac:dyDescent="0.35">
      <c r="A93" s="31">
        <v>1503.650024</v>
      </c>
      <c r="B93" s="32">
        <v>66.099997999999999</v>
      </c>
      <c r="C93" s="35">
        <f t="shared" si="5"/>
        <v>0.95789138584257982</v>
      </c>
      <c r="D93" s="35">
        <f t="shared" si="6"/>
        <v>1.6529317912371732E-2</v>
      </c>
      <c r="E93" s="35">
        <f t="shared" si="7"/>
        <v>4.2108614157420281E-2</v>
      </c>
      <c r="F93" s="35">
        <f t="shared" si="8"/>
        <v>2.2718829261383108E-3</v>
      </c>
      <c r="G93" s="53">
        <f t="shared" si="9"/>
        <v>1.5928957083661929E-2</v>
      </c>
    </row>
    <row r="94" spans="1:7" ht="18" thickBot="1" x14ac:dyDescent="0.35">
      <c r="A94" s="31">
        <v>1453.8000489999999</v>
      </c>
      <c r="B94" s="32">
        <v>64</v>
      </c>
      <c r="C94" s="35">
        <f t="shared" si="5"/>
        <v>0.95783370804200041</v>
      </c>
      <c r="D94" s="35">
        <f t="shared" si="6"/>
        <v>-3.3714649867863287E-2</v>
      </c>
      <c r="E94" s="35">
        <f t="shared" si="7"/>
        <v>4.2166291957999535E-2</v>
      </c>
      <c r="F94" s="35">
        <f t="shared" si="8"/>
        <v>-3.2285633240782173E-2</v>
      </c>
      <c r="G94" s="53">
        <f t="shared" si="9"/>
        <v>-3.3654393535552947E-2</v>
      </c>
    </row>
    <row r="95" spans="1:7" ht="18" thickBot="1" x14ac:dyDescent="0.35">
      <c r="A95" s="31">
        <v>1421.900024</v>
      </c>
      <c r="B95" s="32">
        <v>62.799999</v>
      </c>
      <c r="C95" s="35">
        <f t="shared" si="5"/>
        <v>0.95770189396703465</v>
      </c>
      <c r="D95" s="35">
        <f t="shared" si="6"/>
        <v>-2.2186829474155442E-2</v>
      </c>
      <c r="E95" s="35">
        <f t="shared" si="7"/>
        <v>4.2298106032965285E-2</v>
      </c>
      <c r="F95" s="35">
        <f t="shared" si="8"/>
        <v>-1.8928025809085876E-2</v>
      </c>
      <c r="G95" s="53">
        <f t="shared" si="9"/>
        <v>-2.2048988251189713E-2</v>
      </c>
    </row>
    <row r="96" spans="1:7" ht="18" thickBot="1" x14ac:dyDescent="0.35">
      <c r="A96" s="31">
        <v>1423</v>
      </c>
      <c r="B96" s="32">
        <v>63.299999</v>
      </c>
      <c r="C96" s="35">
        <f t="shared" si="5"/>
        <v>0.95741102129947586</v>
      </c>
      <c r="D96" s="35">
        <f t="shared" si="6"/>
        <v>7.7329680869967507E-4</v>
      </c>
      <c r="E96" s="35">
        <f t="shared" si="7"/>
        <v>4.2588978700524104E-2</v>
      </c>
      <c r="F96" s="35">
        <f t="shared" si="8"/>
        <v>7.9302558017560632E-3</v>
      </c>
      <c r="G96" s="53">
        <f t="shared" si="9"/>
        <v>1.078104382815478E-3</v>
      </c>
    </row>
    <row r="97" spans="1:7" ht="18" thickBot="1" x14ac:dyDescent="0.35">
      <c r="A97" s="31">
        <v>1409.599976</v>
      </c>
      <c r="B97" s="32">
        <v>63.599997999999999</v>
      </c>
      <c r="C97" s="35">
        <f t="shared" si="5"/>
        <v>0.95682867287370732</v>
      </c>
      <c r="D97" s="35">
        <f t="shared" si="6"/>
        <v>-9.461359934044216E-3</v>
      </c>
      <c r="E97" s="35">
        <f t="shared" si="7"/>
        <v>4.317132712629277E-2</v>
      </c>
      <c r="F97" s="35">
        <f t="shared" si="8"/>
        <v>4.7281255471930657E-3</v>
      </c>
      <c r="G97" s="53">
        <f t="shared" si="9"/>
        <v>-8.8487810145799397E-3</v>
      </c>
    </row>
    <row r="98" spans="1:7" ht="18" thickBot="1" x14ac:dyDescent="0.35">
      <c r="A98" s="31">
        <v>1410.8000489999999</v>
      </c>
      <c r="B98" s="32">
        <v>63.5</v>
      </c>
      <c r="C98" s="35">
        <f t="shared" si="5"/>
        <v>0.9569287133626081</v>
      </c>
      <c r="D98" s="35">
        <f t="shared" si="6"/>
        <v>8.5099493815492754E-4</v>
      </c>
      <c r="E98" s="35">
        <f t="shared" si="7"/>
        <v>4.3071286637391952E-2</v>
      </c>
      <c r="F98" s="35">
        <f t="shared" si="8"/>
        <v>-1.5735330008890985E-3</v>
      </c>
      <c r="G98" s="53">
        <f t="shared" si="9"/>
        <v>7.4656740033199722E-4</v>
      </c>
    </row>
    <row r="99" spans="1:7" ht="18" thickBot="1" x14ac:dyDescent="0.35">
      <c r="A99" s="31">
        <v>1424.9499510000001</v>
      </c>
      <c r="B99" s="32">
        <v>63.400002000000001</v>
      </c>
      <c r="C99" s="35">
        <f t="shared" si="5"/>
        <v>0.95740249000431144</v>
      </c>
      <c r="D99" s="35">
        <f t="shared" si="6"/>
        <v>9.9797368867290456E-3</v>
      </c>
      <c r="E99" s="35">
        <f t="shared" si="7"/>
        <v>4.2597509995688489E-2</v>
      </c>
      <c r="F99" s="35">
        <f t="shared" si="8"/>
        <v>-1.5760129097248394E-3</v>
      </c>
      <c r="G99" s="53">
        <f t="shared" si="9"/>
        <v>9.487490719266925E-3</v>
      </c>
    </row>
    <row r="100" spans="1:7" ht="18" thickBot="1" x14ac:dyDescent="0.35">
      <c r="A100" s="31">
        <v>1430</v>
      </c>
      <c r="B100" s="32">
        <v>63.849997999999999</v>
      </c>
      <c r="C100" s="35">
        <f t="shared" si="5"/>
        <v>0.95725809279011698</v>
      </c>
      <c r="D100" s="35">
        <f t="shared" si="6"/>
        <v>3.5377532732607155E-3</v>
      </c>
      <c r="E100" s="35">
        <f t="shared" si="7"/>
        <v>4.2741907209883065E-2</v>
      </c>
      <c r="F100" s="35">
        <f t="shared" si="8"/>
        <v>7.072658166212378E-3</v>
      </c>
      <c r="G100" s="53">
        <f t="shared" si="9"/>
        <v>3.6888418501910174E-3</v>
      </c>
    </row>
    <row r="101" spans="1:7" ht="18" thickBot="1" x14ac:dyDescent="0.35">
      <c r="A101" s="31">
        <v>1424.1999510000001</v>
      </c>
      <c r="B101" s="32">
        <v>70.199996999999996</v>
      </c>
      <c r="C101" s="35">
        <f t="shared" si="5"/>
        <v>0.95302462564057855</v>
      </c>
      <c r="D101" s="35">
        <f t="shared" si="6"/>
        <v>-4.0642261112092621E-3</v>
      </c>
      <c r="E101" s="35">
        <f t="shared" si="7"/>
        <v>4.6975374359421479E-2</v>
      </c>
      <c r="F101" s="35">
        <f t="shared" si="8"/>
        <v>9.4811717141588273E-2</v>
      </c>
      <c r="G101" s="53">
        <f t="shared" si="9"/>
        <v>5.8050833823181623E-4</v>
      </c>
    </row>
    <row r="102" spans="1:7" ht="18" thickBot="1" x14ac:dyDescent="0.35">
      <c r="A102" s="31">
        <v>1408.599976</v>
      </c>
      <c r="B102" s="32">
        <v>73.400002000000001</v>
      </c>
      <c r="C102" s="35">
        <f t="shared" si="5"/>
        <v>0.95047233259810471</v>
      </c>
      <c r="D102" s="35">
        <f t="shared" si="6"/>
        <v>-1.1013931869627815E-2</v>
      </c>
      <c r="E102" s="35">
        <f t="shared" si="7"/>
        <v>4.9527667401895195E-2</v>
      </c>
      <c r="F102" s="35">
        <f t="shared" si="8"/>
        <v>4.4575694571704245E-2</v>
      </c>
      <c r="G102" s="53">
        <f t="shared" si="9"/>
        <v>-8.2607073402459208E-3</v>
      </c>
    </row>
    <row r="103" spans="1:7" ht="18" thickBot="1" x14ac:dyDescent="0.35">
      <c r="A103" s="31">
        <v>1398.900024</v>
      </c>
      <c r="B103" s="32">
        <v>73.25</v>
      </c>
      <c r="C103" s="35">
        <f t="shared" si="5"/>
        <v>0.95024284291286332</v>
      </c>
      <c r="D103" s="35">
        <f t="shared" si="6"/>
        <v>-6.9100556343940044E-3</v>
      </c>
      <c r="E103" s="35">
        <f t="shared" si="7"/>
        <v>4.9757157087136655E-2</v>
      </c>
      <c r="F103" s="35">
        <f t="shared" si="8"/>
        <v>-2.0457149712492955E-3</v>
      </c>
      <c r="G103" s="53">
        <f t="shared" si="9"/>
        <v>-6.6680198718925667E-3</v>
      </c>
    </row>
    <row r="104" spans="1:7" ht="18" thickBot="1" x14ac:dyDescent="0.35">
      <c r="A104" s="31">
        <v>1442.599976</v>
      </c>
      <c r="B104" s="32">
        <v>71.400002000000001</v>
      </c>
      <c r="C104" s="35">
        <f t="shared" si="5"/>
        <v>0.95284015651418985</v>
      </c>
      <c r="D104" s="35">
        <f t="shared" si="6"/>
        <v>3.076079379422202E-2</v>
      </c>
      <c r="E104" s="35">
        <f t="shared" si="7"/>
        <v>4.7159843485810142E-2</v>
      </c>
      <c r="F104" s="35">
        <f t="shared" si="8"/>
        <v>-2.5580350540433856E-2</v>
      </c>
      <c r="G104" s="53">
        <f t="shared" si="9"/>
        <v>2.8103754245588211E-2</v>
      </c>
    </row>
    <row r="105" spans="1:7" ht="18" thickBot="1" x14ac:dyDescent="0.35">
      <c r="A105" s="31">
        <v>1482.75</v>
      </c>
      <c r="B105" s="32">
        <v>77.349997999999999</v>
      </c>
      <c r="C105" s="35">
        <f t="shared" si="5"/>
        <v>0.95041984610014729</v>
      </c>
      <c r="D105" s="35">
        <f t="shared" si="6"/>
        <v>2.7451447285892296E-2</v>
      </c>
      <c r="E105" s="35">
        <f t="shared" si="7"/>
        <v>4.958015389985277E-2</v>
      </c>
      <c r="F105" s="35">
        <f t="shared" si="8"/>
        <v>8.0042653805835473E-2</v>
      </c>
      <c r="G105" s="53">
        <f t="shared" si="9"/>
        <v>3.005892739893002E-2</v>
      </c>
    </row>
    <row r="106" spans="1:7" ht="18" thickBot="1" x14ac:dyDescent="0.35">
      <c r="A106" s="31">
        <v>1478.849976</v>
      </c>
      <c r="B106" s="32">
        <v>78.449996999999996</v>
      </c>
      <c r="C106" s="35">
        <f t="shared" si="5"/>
        <v>0.94962435088926833</v>
      </c>
      <c r="D106" s="35">
        <f t="shared" si="6"/>
        <v>-2.6337292585025779E-3</v>
      </c>
      <c r="E106" s="35">
        <f t="shared" si="7"/>
        <v>5.0375649110731731E-2</v>
      </c>
      <c r="F106" s="35">
        <f t="shared" si="8"/>
        <v>1.4120889775544614E-2</v>
      </c>
      <c r="G106" s="53">
        <f t="shared" si="9"/>
        <v>-1.7897044490594299E-3</v>
      </c>
    </row>
    <row r="107" spans="1:7" ht="18" thickBot="1" x14ac:dyDescent="0.35">
      <c r="A107" s="31">
        <v>1465.900024</v>
      </c>
      <c r="B107" s="32">
        <v>76.550003000000004</v>
      </c>
      <c r="C107" s="35">
        <f t="shared" si="5"/>
        <v>0.95037116168431945</v>
      </c>
      <c r="D107" s="35">
        <f t="shared" si="6"/>
        <v>-8.795337792153567E-3</v>
      </c>
      <c r="E107" s="35">
        <f t="shared" si="7"/>
        <v>4.9628838315680483E-2</v>
      </c>
      <c r="F107" s="35">
        <f t="shared" si="8"/>
        <v>-2.4517279644359159E-2</v>
      </c>
      <c r="G107" s="53">
        <f t="shared" si="9"/>
        <v>-9.5755995023452077E-3</v>
      </c>
    </row>
    <row r="108" spans="1:7" ht="18" thickBot="1" x14ac:dyDescent="0.35">
      <c r="A108" s="31">
        <v>1501.900024</v>
      </c>
      <c r="B108" s="32">
        <v>77.199996999999996</v>
      </c>
      <c r="C108" s="35">
        <f t="shared" si="5"/>
        <v>0.95111139511535736</v>
      </c>
      <c r="D108" s="35">
        <f t="shared" si="6"/>
        <v>2.4261584523114069E-2</v>
      </c>
      <c r="E108" s="35">
        <f t="shared" si="7"/>
        <v>4.8888604884642702E-2</v>
      </c>
      <c r="F108" s="35">
        <f t="shared" si="8"/>
        <v>8.4552568768622369E-3</v>
      </c>
      <c r="G108" s="53">
        <f t="shared" si="9"/>
        <v>2.3488835216139259E-2</v>
      </c>
    </row>
    <row r="109" spans="1:7" ht="18" thickBot="1" x14ac:dyDescent="0.35">
      <c r="A109" s="31">
        <v>1520.4499510000001</v>
      </c>
      <c r="B109" s="32">
        <v>82.150002000000001</v>
      </c>
      <c r="C109" s="35">
        <f t="shared" si="5"/>
        <v>0.94873954548281447</v>
      </c>
      <c r="D109" s="35">
        <f t="shared" si="6"/>
        <v>1.2275322238372665E-2</v>
      </c>
      <c r="E109" s="35">
        <f t="shared" si="7"/>
        <v>5.1260454517185423E-2</v>
      </c>
      <c r="F109" s="35">
        <f t="shared" si="8"/>
        <v>6.2147450658359783E-2</v>
      </c>
      <c r="G109" s="53">
        <f t="shared" si="9"/>
        <v>1.4831790208920644E-2</v>
      </c>
    </row>
    <row r="110" spans="1:7" ht="18" thickBot="1" x14ac:dyDescent="0.35">
      <c r="A110" s="31">
        <v>1513.75</v>
      </c>
      <c r="B110" s="32">
        <v>83.900002000000001</v>
      </c>
      <c r="C110" s="35">
        <f t="shared" si="5"/>
        <v>0.94748536794981952</v>
      </c>
      <c r="D110" s="35">
        <f t="shared" si="6"/>
        <v>-4.4162955623645818E-3</v>
      </c>
      <c r="E110" s="35">
        <f t="shared" si="7"/>
        <v>5.2514632050180407E-2</v>
      </c>
      <c r="F110" s="35">
        <f t="shared" si="8"/>
        <v>2.1078768482076633E-2</v>
      </c>
      <c r="G110" s="53">
        <f t="shared" si="9"/>
        <v>-3.0774316549749669E-3</v>
      </c>
    </row>
    <row r="111" spans="1:7" ht="18" thickBot="1" x14ac:dyDescent="0.35">
      <c r="A111" s="31">
        <v>1487</v>
      </c>
      <c r="B111" s="32">
        <v>83.300003000000004</v>
      </c>
      <c r="C111" s="35">
        <f t="shared" si="5"/>
        <v>0.94695280975555085</v>
      </c>
      <c r="D111" s="35">
        <f t="shared" si="6"/>
        <v>-1.7829348407146901E-2</v>
      </c>
      <c r="E111" s="35">
        <f t="shared" si="7"/>
        <v>5.3047190244449108E-2</v>
      </c>
      <c r="F111" s="35">
        <f t="shared" si="8"/>
        <v>-7.1770521238602942E-3</v>
      </c>
      <c r="G111" s="53">
        <f t="shared" si="9"/>
        <v>-1.7264274019667156E-2</v>
      </c>
    </row>
    <row r="112" spans="1:7" ht="18" thickBot="1" x14ac:dyDescent="0.35">
      <c r="A112" s="31">
        <v>1489</v>
      </c>
      <c r="B112" s="32">
        <v>81.900002000000001</v>
      </c>
      <c r="C112" s="35">
        <f t="shared" si="5"/>
        <v>0.94786428041522142</v>
      </c>
      <c r="D112" s="35">
        <f t="shared" si="6"/>
        <v>1.3440862238539562E-3</v>
      </c>
      <c r="E112" s="35">
        <f t="shared" si="7"/>
        <v>5.2135719584778507E-2</v>
      </c>
      <c r="F112" s="35">
        <f t="shared" si="8"/>
        <v>-1.6949569908154261E-2</v>
      </c>
      <c r="G112" s="53">
        <f t="shared" si="9"/>
        <v>3.9033329757521185E-4</v>
      </c>
    </row>
    <row r="113" spans="1:7" ht="18" thickBot="1" x14ac:dyDescent="0.35">
      <c r="A113" s="31">
        <v>1513</v>
      </c>
      <c r="B113" s="32">
        <v>80.75</v>
      </c>
      <c r="C113" s="35">
        <f t="shared" si="5"/>
        <v>0.94933333333333336</v>
      </c>
      <c r="D113" s="35">
        <f t="shared" si="6"/>
        <v>1.5989681104346905E-2</v>
      </c>
      <c r="E113" s="35">
        <f t="shared" si="7"/>
        <v>5.0666666666666665E-2</v>
      </c>
      <c r="F113" s="35">
        <f t="shared" si="8"/>
        <v>-1.4141053176281908E-2</v>
      </c>
      <c r="G113" s="53">
        <f t="shared" si="9"/>
        <v>1.446305723412838E-2</v>
      </c>
    </row>
    <row r="114" spans="1:7" ht="18" thickBot="1" x14ac:dyDescent="0.35">
      <c r="A114" s="31">
        <v>1519.5</v>
      </c>
      <c r="B114" s="32">
        <v>81.849997999999999</v>
      </c>
      <c r="C114" s="35">
        <f t="shared" si="5"/>
        <v>0.94888687788289494</v>
      </c>
      <c r="D114" s="35">
        <f t="shared" si="6"/>
        <v>4.2868985684918091E-3</v>
      </c>
      <c r="E114" s="35">
        <f t="shared" si="7"/>
        <v>5.11131221171051E-2</v>
      </c>
      <c r="F114" s="35">
        <f t="shared" si="8"/>
        <v>1.3530317279435619E-2</v>
      </c>
      <c r="G114" s="53">
        <f t="shared" si="9"/>
        <v>4.7593585578438145E-3</v>
      </c>
    </row>
    <row r="115" spans="1:7" ht="18" thickBot="1" x14ac:dyDescent="0.35">
      <c r="A115" s="31">
        <v>1527</v>
      </c>
      <c r="B115" s="32">
        <v>80</v>
      </c>
      <c r="C115" s="35">
        <f t="shared" si="5"/>
        <v>0.9502177971375233</v>
      </c>
      <c r="D115" s="35">
        <f t="shared" si="6"/>
        <v>4.9236928617847411E-3</v>
      </c>
      <c r="E115" s="35">
        <f t="shared" si="7"/>
        <v>4.9782202862476664E-2</v>
      </c>
      <c r="F115" s="35">
        <f t="shared" si="8"/>
        <v>-2.2861644708320038E-2</v>
      </c>
      <c r="G115" s="53">
        <f t="shared" si="9"/>
        <v>3.5404775502673909E-3</v>
      </c>
    </row>
    <row r="116" spans="1:7" ht="18" thickBot="1" x14ac:dyDescent="0.35">
      <c r="A116" s="31">
        <v>1510.1999510000001</v>
      </c>
      <c r="B116" s="32">
        <v>77.400002000000001</v>
      </c>
      <c r="C116" s="35">
        <f t="shared" si="5"/>
        <v>0.95124716282981647</v>
      </c>
      <c r="D116" s="35">
        <f t="shared" si="6"/>
        <v>-1.1062966295341406E-2</v>
      </c>
      <c r="E116" s="35">
        <f t="shared" si="7"/>
        <v>4.8752837170183513E-2</v>
      </c>
      <c r="F116" s="35">
        <f t="shared" si="8"/>
        <v>-3.3039828238407246E-2</v>
      </c>
      <c r="G116" s="53">
        <f t="shared" si="9"/>
        <v>-1.2134400667163297E-2</v>
      </c>
    </row>
    <row r="117" spans="1:7" ht="18" thickBot="1" x14ac:dyDescent="0.35">
      <c r="A117" s="31">
        <v>1524.9499510000001</v>
      </c>
      <c r="B117" s="32">
        <v>78.599997999999999</v>
      </c>
      <c r="C117" s="35">
        <f t="shared" si="5"/>
        <v>0.95098375448234951</v>
      </c>
      <c r="D117" s="35">
        <f t="shared" si="6"/>
        <v>9.7195305632719175E-3</v>
      </c>
      <c r="E117" s="35">
        <f t="shared" si="7"/>
        <v>4.901624551765054E-2</v>
      </c>
      <c r="F117" s="35">
        <f t="shared" si="8"/>
        <v>1.5384867554393581E-2</v>
      </c>
      <c r="G117" s="53">
        <f t="shared" si="9"/>
        <v>9.9972241121689658E-3</v>
      </c>
    </row>
    <row r="118" spans="1:7" ht="18" thickBot="1" x14ac:dyDescent="0.35">
      <c r="A118" s="31">
        <v>1520.650024</v>
      </c>
      <c r="B118" s="32">
        <v>81</v>
      </c>
      <c r="C118" s="35">
        <f t="shared" si="5"/>
        <v>0.94942715400602395</v>
      </c>
      <c r="D118" s="35">
        <f t="shared" si="6"/>
        <v>-2.8236996928942344E-3</v>
      </c>
      <c r="E118" s="35">
        <f t="shared" si="7"/>
        <v>5.0572845993976025E-2</v>
      </c>
      <c r="F118" s="35">
        <f t="shared" si="8"/>
        <v>3.0077480682570927E-2</v>
      </c>
      <c r="G118" s="53">
        <f t="shared" si="9"/>
        <v>-1.1597933647458085E-3</v>
      </c>
    </row>
    <row r="119" spans="1:7" ht="18" thickBot="1" x14ac:dyDescent="0.35">
      <c r="A119" s="31">
        <v>1514</v>
      </c>
      <c r="B119" s="32">
        <v>81.699996999999996</v>
      </c>
      <c r="C119" s="35">
        <f t="shared" si="5"/>
        <v>0.94879990151431959</v>
      </c>
      <c r="D119" s="35">
        <f t="shared" si="6"/>
        <v>-4.382735796274578E-3</v>
      </c>
      <c r="E119" s="35">
        <f t="shared" si="7"/>
        <v>5.1200098485680454E-2</v>
      </c>
      <c r="F119" s="35">
        <f t="shared" si="8"/>
        <v>8.6048104738115552E-3</v>
      </c>
      <c r="G119" s="53">
        <f t="shared" si="9"/>
        <v>-3.7177721481588362E-3</v>
      </c>
    </row>
    <row r="120" spans="1:7" ht="18" thickBot="1" x14ac:dyDescent="0.35">
      <c r="A120" s="31">
        <v>1501.3000489999999</v>
      </c>
      <c r="B120" s="32">
        <v>81.449996999999996</v>
      </c>
      <c r="C120" s="35">
        <f t="shared" si="5"/>
        <v>0.94853893878831708</v>
      </c>
      <c r="D120" s="35">
        <f t="shared" si="6"/>
        <v>-8.4237229407553606E-3</v>
      </c>
      <c r="E120" s="35">
        <f t="shared" si="7"/>
        <v>5.1461061211682951E-2</v>
      </c>
      <c r="F120" s="35">
        <f t="shared" si="8"/>
        <v>-3.0646669306093246E-3</v>
      </c>
      <c r="G120" s="53">
        <f t="shared" si="9"/>
        <v>-8.1479402313803986E-3</v>
      </c>
    </row>
    <row r="121" spans="1:7" ht="18" thickBot="1" x14ac:dyDescent="0.35">
      <c r="A121" s="31">
        <v>1502</v>
      </c>
      <c r="B121" s="32">
        <v>83</v>
      </c>
      <c r="C121" s="35">
        <f t="shared" si="5"/>
        <v>0.94763406940063089</v>
      </c>
      <c r="D121" s="35">
        <f t="shared" si="6"/>
        <v>4.6612126744136561E-4</v>
      </c>
      <c r="E121" s="35">
        <f t="shared" si="7"/>
        <v>5.2365930599369087E-2</v>
      </c>
      <c r="F121" s="35">
        <f t="shared" si="8"/>
        <v>1.8851309580956946E-2</v>
      </c>
      <c r="G121" s="53">
        <f t="shared" si="9"/>
        <v>1.4288787627232541E-3</v>
      </c>
    </row>
    <row r="122" spans="1:7" ht="18" thickBot="1" x14ac:dyDescent="0.35">
      <c r="A122" s="31">
        <v>1489</v>
      </c>
      <c r="B122" s="32">
        <v>80.650002000000001</v>
      </c>
      <c r="C122" s="35">
        <f t="shared" si="5"/>
        <v>0.94861911770315788</v>
      </c>
      <c r="D122" s="35">
        <f t="shared" si="6"/>
        <v>-8.6927996400711135E-3</v>
      </c>
      <c r="E122" s="35">
        <f t="shared" si="7"/>
        <v>5.1380882296842116E-2</v>
      </c>
      <c r="F122" s="35">
        <f t="shared" si="8"/>
        <v>-2.8721778426868304E-2</v>
      </c>
      <c r="G122" s="53">
        <f t="shared" si="9"/>
        <v>-9.7219062416414887E-3</v>
      </c>
    </row>
    <row r="123" spans="1:7" ht="18" thickBot="1" x14ac:dyDescent="0.35">
      <c r="A123" s="31">
        <v>1496.5500489999999</v>
      </c>
      <c r="B123" s="32">
        <v>81.199996999999996</v>
      </c>
      <c r="C123" s="35">
        <f t="shared" si="5"/>
        <v>0.94853430858337628</v>
      </c>
      <c r="D123" s="35">
        <f t="shared" si="6"/>
        <v>5.0577380855894253E-3</v>
      </c>
      <c r="E123" s="35">
        <f t="shared" si="7"/>
        <v>5.1465691416623799E-2</v>
      </c>
      <c r="F123" s="35">
        <f t="shared" si="8"/>
        <v>6.7963808520891244E-3</v>
      </c>
      <c r="G123" s="53">
        <f t="shared" si="9"/>
        <v>5.1472185376938437E-3</v>
      </c>
    </row>
    <row r="124" spans="1:7" ht="18" thickBot="1" x14ac:dyDescent="0.35">
      <c r="A124" s="31">
        <v>1486</v>
      </c>
      <c r="B124" s="32">
        <v>80.400002000000001</v>
      </c>
      <c r="C124" s="35">
        <f t="shared" si="5"/>
        <v>0.9486721131911745</v>
      </c>
      <c r="D124" s="35">
        <f t="shared" si="6"/>
        <v>-7.0745454918939646E-3</v>
      </c>
      <c r="E124" s="35">
        <f t="shared" si="7"/>
        <v>5.1327886808825475E-2</v>
      </c>
      <c r="F124" s="35">
        <f t="shared" si="8"/>
        <v>-9.9010091612764337E-3</v>
      </c>
      <c r="G124" s="53">
        <f t="shared" si="9"/>
        <v>-7.219621899185286E-3</v>
      </c>
    </row>
    <row r="125" spans="1:7" ht="18" thickBot="1" x14ac:dyDescent="0.35">
      <c r="A125" s="31">
        <v>1496</v>
      </c>
      <c r="B125" s="32">
        <v>79.75</v>
      </c>
      <c r="C125" s="35">
        <f t="shared" si="5"/>
        <v>0.94938917975567194</v>
      </c>
      <c r="D125" s="35">
        <f t="shared" si="6"/>
        <v>6.7069332567180799E-3</v>
      </c>
      <c r="E125" s="35">
        <f t="shared" si="7"/>
        <v>5.06108202443281E-2</v>
      </c>
      <c r="F125" s="35">
        <f t="shared" si="8"/>
        <v>-8.1174593955882762E-3</v>
      </c>
      <c r="G125" s="53">
        <f t="shared" si="9"/>
        <v>5.9566585849608646E-3</v>
      </c>
    </row>
    <row r="126" spans="1:7" ht="18" thickBot="1" x14ac:dyDescent="0.35">
      <c r="A126" s="31">
        <v>1494</v>
      </c>
      <c r="B126" s="32">
        <v>79.150002000000001</v>
      </c>
      <c r="C126" s="35">
        <f t="shared" si="5"/>
        <v>0.94968693265144843</v>
      </c>
      <c r="D126" s="35">
        <f t="shared" si="6"/>
        <v>-1.3377928416599422E-3</v>
      </c>
      <c r="E126" s="35">
        <f t="shared" si="7"/>
        <v>5.0313067348551545E-2</v>
      </c>
      <c r="F126" s="35">
        <f t="shared" si="8"/>
        <v>-7.5519300694555066E-3</v>
      </c>
      <c r="G126" s="53">
        <f t="shared" si="9"/>
        <v>-1.6504451465151617E-3</v>
      </c>
    </row>
    <row r="127" spans="1:7" ht="18" thickBot="1" x14ac:dyDescent="0.35">
      <c r="A127" s="31">
        <v>1478.75</v>
      </c>
      <c r="B127" s="32">
        <v>78.300003000000004</v>
      </c>
      <c r="C127" s="35">
        <f t="shared" si="5"/>
        <v>0.94971259571038957</v>
      </c>
      <c r="D127" s="35">
        <f t="shared" si="6"/>
        <v>-1.0259950400166098E-2</v>
      </c>
      <c r="E127" s="35">
        <f t="shared" si="7"/>
        <v>5.0287404289610343E-2</v>
      </c>
      <c r="F127" s="35">
        <f t="shared" si="8"/>
        <v>-1.0797170284565475E-2</v>
      </c>
      <c r="G127" s="53">
        <f t="shared" si="9"/>
        <v>-1.0286965793685307E-2</v>
      </c>
    </row>
    <row r="128" spans="1:7" ht="18" thickBot="1" x14ac:dyDescent="0.35">
      <c r="A128" s="31">
        <v>1490</v>
      </c>
      <c r="B128" s="32">
        <v>77.900002000000001</v>
      </c>
      <c r="C128" s="35">
        <f t="shared" si="5"/>
        <v>0.95031570769779228</v>
      </c>
      <c r="D128" s="35">
        <f t="shared" si="6"/>
        <v>7.5789836469082987E-3</v>
      </c>
      <c r="E128" s="35">
        <f t="shared" si="7"/>
        <v>4.9684292302207674E-2</v>
      </c>
      <c r="F128" s="35">
        <f t="shared" si="8"/>
        <v>-5.1216627602897564E-3</v>
      </c>
      <c r="G128" s="53">
        <f t="shared" si="9"/>
        <v>6.947961018386086E-3</v>
      </c>
    </row>
    <row r="129" spans="1:7" ht="18" thickBot="1" x14ac:dyDescent="0.35">
      <c r="A129" s="31">
        <v>1491.8000489999999</v>
      </c>
      <c r="B129" s="32">
        <v>77.550003000000004</v>
      </c>
      <c r="C129" s="35">
        <f t="shared" si="5"/>
        <v>0.95058463667734971</v>
      </c>
      <c r="D129" s="35">
        <f t="shared" si="6"/>
        <v>1.2073574277834127E-3</v>
      </c>
      <c r="E129" s="35">
        <f t="shared" si="7"/>
        <v>4.9415363322650209E-2</v>
      </c>
      <c r="F129" s="35">
        <f t="shared" si="8"/>
        <v>-4.5030502433765262E-3</v>
      </c>
      <c r="G129" s="53">
        <f t="shared" si="9"/>
        <v>9.2517555799259536E-4</v>
      </c>
    </row>
    <row r="130" spans="1:7" ht="18" thickBot="1" x14ac:dyDescent="0.35">
      <c r="A130" s="31">
        <v>1508</v>
      </c>
      <c r="B130" s="32">
        <v>81.900002000000001</v>
      </c>
      <c r="C130" s="35">
        <f t="shared" ref="C130:C193" si="10">A130/(A130+B130)</f>
        <v>0.94848732505379285</v>
      </c>
      <c r="D130" s="35">
        <f t="shared" ref="D130:D193" si="11">LN(A130/A129)</f>
        <v>1.0800792200612967E-2</v>
      </c>
      <c r="E130" s="35">
        <f t="shared" ref="E130:E193" si="12">B130/(B130+A130)</f>
        <v>5.1512674946207086E-2</v>
      </c>
      <c r="F130" s="35">
        <f t="shared" ref="F130:F193" si="13">LN(B130/B129)</f>
        <v>5.4576086971781297E-2</v>
      </c>
      <c r="G130" s="53">
        <f t="shared" ref="G130:G193" si="14">(C130*D130)+(E130*F130)</f>
        <v>1.3055774730834559E-2</v>
      </c>
    </row>
    <row r="131" spans="1:7" ht="18" thickBot="1" x14ac:dyDescent="0.35">
      <c r="A131" s="31">
        <v>1497.8000489999999</v>
      </c>
      <c r="B131" s="32">
        <v>81.25</v>
      </c>
      <c r="C131" s="35">
        <f t="shared" si="10"/>
        <v>0.94854501283765202</v>
      </c>
      <c r="D131" s="35">
        <f t="shared" si="11"/>
        <v>-6.7868720379870764E-3</v>
      </c>
      <c r="E131" s="35">
        <f t="shared" si="12"/>
        <v>5.1454987162348018E-2</v>
      </c>
      <c r="F131" s="35">
        <f t="shared" si="13"/>
        <v>-7.9681940692010022E-3</v>
      </c>
      <c r="G131" s="53">
        <f t="shared" si="14"/>
        <v>-6.8476569479377879E-3</v>
      </c>
    </row>
    <row r="132" spans="1:7" ht="18" thickBot="1" x14ac:dyDescent="0.35">
      <c r="A132" s="31">
        <v>1513.4499510000001</v>
      </c>
      <c r="B132" s="32">
        <v>79.150002000000001</v>
      </c>
      <c r="C132" s="35">
        <f t="shared" si="10"/>
        <v>0.95030139122451673</v>
      </c>
      <c r="D132" s="35">
        <f t="shared" si="11"/>
        <v>1.0394383000548795E-2</v>
      </c>
      <c r="E132" s="35">
        <f t="shared" si="12"/>
        <v>4.9698608775483238E-2</v>
      </c>
      <c r="F132" s="35">
        <f t="shared" si="13"/>
        <v>-2.6186009614348457E-2</v>
      </c>
      <c r="G132" s="53">
        <f t="shared" si="14"/>
        <v>8.5763883791274403E-3</v>
      </c>
    </row>
    <row r="133" spans="1:7" ht="18" thickBot="1" x14ac:dyDescent="0.35">
      <c r="A133" s="31">
        <v>1522</v>
      </c>
      <c r="B133" s="32">
        <v>79.199996999999996</v>
      </c>
      <c r="C133" s="35">
        <f t="shared" si="10"/>
        <v>0.95053709895803862</v>
      </c>
      <c r="D133" s="35">
        <f t="shared" si="11"/>
        <v>5.6334788911680577E-3</v>
      </c>
      <c r="E133" s="35">
        <f t="shared" si="12"/>
        <v>4.9462901041961466E-2</v>
      </c>
      <c r="F133" s="35">
        <f t="shared" si="13"/>
        <v>6.3144934609314651E-4</v>
      </c>
      <c r="G133" s="53">
        <f t="shared" si="14"/>
        <v>5.3860639987710502E-3</v>
      </c>
    </row>
    <row r="134" spans="1:7" ht="18" thickBot="1" x14ac:dyDescent="0.35">
      <c r="A134" s="31">
        <v>1523</v>
      </c>
      <c r="B134" s="32">
        <v>80.400002000000001</v>
      </c>
      <c r="C134" s="35">
        <f t="shared" si="10"/>
        <v>0.94985655363620236</v>
      </c>
      <c r="D134" s="35">
        <f t="shared" si="11"/>
        <v>6.5681447353075359E-4</v>
      </c>
      <c r="E134" s="35">
        <f t="shared" si="12"/>
        <v>5.0143446363797618E-2</v>
      </c>
      <c r="F134" s="35">
        <f t="shared" si="13"/>
        <v>1.5037940118950746E-2</v>
      </c>
      <c r="G134" s="53">
        <f t="shared" si="14"/>
        <v>1.3779336759829055E-3</v>
      </c>
    </row>
    <row r="135" spans="1:7" ht="18" thickBot="1" x14ac:dyDescent="0.35">
      <c r="A135" s="31">
        <v>1508.1999510000001</v>
      </c>
      <c r="B135" s="32">
        <v>82.699996999999996</v>
      </c>
      <c r="C135" s="35">
        <f t="shared" si="10"/>
        <v>0.94801684599715641</v>
      </c>
      <c r="D135" s="35">
        <f t="shared" si="11"/>
        <v>-9.7652196156754068E-3</v>
      </c>
      <c r="E135" s="35">
        <f t="shared" si="12"/>
        <v>5.1983154002843673E-2</v>
      </c>
      <c r="F135" s="35">
        <f t="shared" si="13"/>
        <v>2.8205364693407359E-2</v>
      </c>
      <c r="G135" s="53">
        <f t="shared" si="14"/>
        <v>-7.7913888839583985E-3</v>
      </c>
    </row>
    <row r="136" spans="1:7" ht="18" thickBot="1" x14ac:dyDescent="0.35">
      <c r="A136" s="31">
        <v>1509</v>
      </c>
      <c r="B136" s="32">
        <v>83.699996999999996</v>
      </c>
      <c r="C136" s="35">
        <f t="shared" si="10"/>
        <v>0.94744773205396071</v>
      </c>
      <c r="D136" s="35">
        <f t="shared" si="11"/>
        <v>5.3032548836265793E-4</v>
      </c>
      <c r="E136" s="35">
        <f t="shared" si="12"/>
        <v>5.2552267946039309E-2</v>
      </c>
      <c r="F136" s="35">
        <f t="shared" si="13"/>
        <v>1.2019375899185307E-2</v>
      </c>
      <c r="G136" s="53">
        <f t="shared" si="14"/>
        <v>1.1341011439977627E-3</v>
      </c>
    </row>
    <row r="137" spans="1:7" ht="18" thickBot="1" x14ac:dyDescent="0.35">
      <c r="A137" s="31">
        <v>1502</v>
      </c>
      <c r="B137" s="32">
        <v>81.800003000000004</v>
      </c>
      <c r="C137" s="35">
        <f t="shared" si="10"/>
        <v>0.94835206285827989</v>
      </c>
      <c r="D137" s="35">
        <f t="shared" si="11"/>
        <v>-4.6496264437687921E-3</v>
      </c>
      <c r="E137" s="35">
        <f t="shared" si="12"/>
        <v>5.1647937141720036E-2</v>
      </c>
      <c r="F137" s="35">
        <f t="shared" si="13"/>
        <v>-2.2961661369617695E-2</v>
      </c>
      <c r="G137" s="53">
        <f t="shared" si="14"/>
        <v>-5.5954052725560172E-3</v>
      </c>
    </row>
    <row r="138" spans="1:7" ht="18" thickBot="1" x14ac:dyDescent="0.35">
      <c r="A138" s="31">
        <v>1489.25</v>
      </c>
      <c r="B138" s="32">
        <v>80.300003000000004</v>
      </c>
      <c r="C138" s="35">
        <f t="shared" si="10"/>
        <v>0.94883883734413266</v>
      </c>
      <c r="D138" s="35">
        <f t="shared" si="11"/>
        <v>-8.5249158152832655E-3</v>
      </c>
      <c r="E138" s="35">
        <f t="shared" si="12"/>
        <v>5.1161162655867294E-2</v>
      </c>
      <c r="F138" s="35">
        <f t="shared" si="13"/>
        <v>-1.8507621970901628E-2</v>
      </c>
      <c r="G138" s="53">
        <f t="shared" si="14"/>
        <v>-9.0356426686565832E-3</v>
      </c>
    </row>
    <row r="139" spans="1:7" ht="18" thickBot="1" x14ac:dyDescent="0.35">
      <c r="A139" s="31">
        <v>1504.5</v>
      </c>
      <c r="B139" s="32">
        <v>80.199996999999996</v>
      </c>
      <c r="C139" s="35">
        <f t="shared" si="10"/>
        <v>0.94939105373141497</v>
      </c>
      <c r="D139" s="35">
        <f t="shared" si="11"/>
        <v>1.0187979561302995E-2</v>
      </c>
      <c r="E139" s="35">
        <f t="shared" si="12"/>
        <v>5.0608946268585121E-2</v>
      </c>
      <c r="F139" s="35">
        <f t="shared" si="13"/>
        <v>-1.246180846631473E-3</v>
      </c>
      <c r="G139" s="53">
        <f t="shared" si="14"/>
        <v>9.6093087515914579E-3</v>
      </c>
    </row>
    <row r="140" spans="1:7" ht="18" thickBot="1" x14ac:dyDescent="0.35">
      <c r="A140" s="31">
        <v>1540</v>
      </c>
      <c r="B140" s="32">
        <v>81.949996999999996</v>
      </c>
      <c r="C140" s="35">
        <f t="shared" si="10"/>
        <v>0.94947439985722326</v>
      </c>
      <c r="D140" s="35">
        <f t="shared" si="11"/>
        <v>2.3321799337574826E-2</v>
      </c>
      <c r="E140" s="35">
        <f t="shared" si="12"/>
        <v>5.052560014277678E-2</v>
      </c>
      <c r="F140" s="35">
        <f t="shared" si="13"/>
        <v>2.1585791116166042E-2</v>
      </c>
      <c r="G140" s="53">
        <f t="shared" si="14"/>
        <v>2.3234086480335352E-2</v>
      </c>
    </row>
    <row r="141" spans="1:7" ht="18" thickBot="1" x14ac:dyDescent="0.35">
      <c r="A141" s="31">
        <v>1545.349976</v>
      </c>
      <c r="B141" s="32">
        <v>79.599997999999999</v>
      </c>
      <c r="C141" s="35">
        <f t="shared" si="10"/>
        <v>0.95101387779707736</v>
      </c>
      <c r="D141" s="35">
        <f t="shared" si="11"/>
        <v>3.4679899548561359E-3</v>
      </c>
      <c r="E141" s="35">
        <f t="shared" si="12"/>
        <v>4.8986122202922665E-2</v>
      </c>
      <c r="F141" s="35">
        <f t="shared" si="13"/>
        <v>-2.9095200857441536E-2</v>
      </c>
      <c r="G141" s="53">
        <f t="shared" si="14"/>
        <v>1.8728455104078336E-3</v>
      </c>
    </row>
    <row r="142" spans="1:7" ht="18" thickBot="1" x14ac:dyDescent="0.35">
      <c r="A142" s="31">
        <v>1537.6999510000001</v>
      </c>
      <c r="B142" s="32">
        <v>82.5</v>
      </c>
      <c r="C142" s="35">
        <f t="shared" si="10"/>
        <v>0.94908035890935538</v>
      </c>
      <c r="D142" s="35">
        <f t="shared" si="11"/>
        <v>-4.9626447066580034E-3</v>
      </c>
      <c r="E142" s="35">
        <f t="shared" si="12"/>
        <v>5.0919641090644618E-2</v>
      </c>
      <c r="F142" s="35">
        <f t="shared" si="13"/>
        <v>3.5784225615926514E-2</v>
      </c>
      <c r="G142" s="53">
        <f t="shared" si="14"/>
        <v>-2.8878286942649613E-3</v>
      </c>
    </row>
    <row r="143" spans="1:7" ht="18" thickBot="1" x14ac:dyDescent="0.35">
      <c r="A143" s="31">
        <v>1516</v>
      </c>
      <c r="B143" s="32">
        <v>82.599997999999999</v>
      </c>
      <c r="C143" s="35">
        <f t="shared" si="10"/>
        <v>0.94832978975144477</v>
      </c>
      <c r="D143" s="35">
        <f t="shared" si="11"/>
        <v>-1.4212474453556199E-2</v>
      </c>
      <c r="E143" s="35">
        <f t="shared" si="12"/>
        <v>5.1670210248555254E-2</v>
      </c>
      <c r="F143" s="35">
        <f t="shared" si="13"/>
        <v>1.2113629732216869E-3</v>
      </c>
      <c r="G143" s="53">
        <f t="shared" si="14"/>
        <v>-1.341552153087505E-2</v>
      </c>
    </row>
    <row r="144" spans="1:7" ht="18" thickBot="1" x14ac:dyDescent="0.35">
      <c r="A144" s="31">
        <v>1502</v>
      </c>
      <c r="B144" s="32">
        <v>81.800003000000004</v>
      </c>
      <c r="C144" s="35">
        <f t="shared" si="10"/>
        <v>0.94835206285827989</v>
      </c>
      <c r="D144" s="35">
        <f t="shared" si="11"/>
        <v>-9.2777338782368771E-3</v>
      </c>
      <c r="E144" s="35">
        <f t="shared" si="12"/>
        <v>5.1647937141720036E-2</v>
      </c>
      <c r="F144" s="35">
        <f t="shared" si="13"/>
        <v>-9.7323760303395963E-3</v>
      </c>
      <c r="G144" s="53">
        <f t="shared" si="14"/>
        <v>-9.301215207530654E-3</v>
      </c>
    </row>
    <row r="145" spans="1:7" ht="18" thickBot="1" x14ac:dyDescent="0.35">
      <c r="A145" s="31">
        <v>1506.099976</v>
      </c>
      <c r="B145" s="32">
        <v>80.199996999999996</v>
      </c>
      <c r="C145" s="35">
        <f t="shared" si="10"/>
        <v>0.94944209899447563</v>
      </c>
      <c r="D145" s="35">
        <f t="shared" si="11"/>
        <v>2.7259589585257966E-3</v>
      </c>
      <c r="E145" s="35">
        <f t="shared" si="12"/>
        <v>5.0557901005524382E-2</v>
      </c>
      <c r="F145" s="35">
        <f t="shared" si="13"/>
        <v>-1.9753802817533084E-2</v>
      </c>
      <c r="G145" s="53">
        <f t="shared" si="14"/>
        <v>1.5894293880240407E-3</v>
      </c>
    </row>
    <row r="146" spans="1:7" ht="18" thickBot="1" x14ac:dyDescent="0.35">
      <c r="A146" s="31">
        <v>1507.349976</v>
      </c>
      <c r="B146" s="32">
        <v>79.400002000000001</v>
      </c>
      <c r="C146" s="35">
        <f t="shared" si="10"/>
        <v>0.94996060935820592</v>
      </c>
      <c r="D146" s="35">
        <f t="shared" si="11"/>
        <v>8.296139584890327E-4</v>
      </c>
      <c r="E146" s="35">
        <f t="shared" si="12"/>
        <v>5.0039390641793975E-2</v>
      </c>
      <c r="F146" s="35">
        <f t="shared" si="13"/>
        <v>-1.0025084023977627E-2</v>
      </c>
      <c r="G146" s="53">
        <f t="shared" si="14"/>
        <v>2.8645148584569046E-4</v>
      </c>
    </row>
    <row r="147" spans="1:7" ht="18" thickBot="1" x14ac:dyDescent="0.35">
      <c r="A147" s="31">
        <v>1526.75</v>
      </c>
      <c r="B147" s="32">
        <v>80.699996999999996</v>
      </c>
      <c r="C147" s="35">
        <f t="shared" si="10"/>
        <v>0.94979626293159281</v>
      </c>
      <c r="D147" s="35">
        <f t="shared" si="11"/>
        <v>1.2788166862149257E-2</v>
      </c>
      <c r="E147" s="35">
        <f t="shared" si="12"/>
        <v>5.0203737068407236E-2</v>
      </c>
      <c r="F147" s="35">
        <f t="shared" si="13"/>
        <v>1.624014465917448E-2</v>
      </c>
      <c r="G147" s="53">
        <f t="shared" si="14"/>
        <v>1.296146904783709E-2</v>
      </c>
    </row>
    <row r="148" spans="1:7" ht="18" thickBot="1" x14ac:dyDescent="0.35">
      <c r="A148" s="31">
        <v>1529.9499510000001</v>
      </c>
      <c r="B148" s="32">
        <v>79.5</v>
      </c>
      <c r="C148" s="35">
        <f t="shared" si="10"/>
        <v>0.95060424218186823</v>
      </c>
      <c r="D148" s="35">
        <f t="shared" si="11"/>
        <v>2.0937299834896781E-3</v>
      </c>
      <c r="E148" s="35">
        <f t="shared" si="12"/>
        <v>4.9395757818131741E-2</v>
      </c>
      <c r="F148" s="35">
        <f t="shared" si="13"/>
        <v>-1.4981516440894953E-2</v>
      </c>
      <c r="G148" s="53">
        <f t="shared" si="14"/>
        <v>1.2502852464258548E-3</v>
      </c>
    </row>
    <row r="149" spans="1:7" ht="18" thickBot="1" x14ac:dyDescent="0.35">
      <c r="A149" s="31">
        <v>1488.849976</v>
      </c>
      <c r="B149" s="32">
        <v>78.699996999999996</v>
      </c>
      <c r="C149" s="35">
        <f t="shared" si="10"/>
        <v>0.94979426598478212</v>
      </c>
      <c r="D149" s="35">
        <f t="shared" si="11"/>
        <v>-2.7231029347877311E-2</v>
      </c>
      <c r="E149" s="35">
        <f t="shared" si="12"/>
        <v>5.0205734015217898E-2</v>
      </c>
      <c r="F149" s="35">
        <f t="shared" si="13"/>
        <v>-1.0113904356370369E-2</v>
      </c>
      <c r="G149" s="53">
        <f t="shared" si="14"/>
        <v>-2.6371651523448475E-2</v>
      </c>
    </row>
    <row r="150" spans="1:7" ht="18" thickBot="1" x14ac:dyDescent="0.35">
      <c r="A150" s="31">
        <v>1454</v>
      </c>
      <c r="B150" s="32">
        <v>78.449996999999996</v>
      </c>
      <c r="C150" s="35">
        <f t="shared" si="10"/>
        <v>0.94880746702758489</v>
      </c>
      <c r="D150" s="35">
        <f t="shared" si="11"/>
        <v>-2.3685614645391935E-2</v>
      </c>
      <c r="E150" s="35">
        <f t="shared" si="12"/>
        <v>5.1192532972415154E-2</v>
      </c>
      <c r="F150" s="35">
        <f t="shared" si="13"/>
        <v>-3.1816763657928418E-3</v>
      </c>
      <c r="G150" s="53">
        <f t="shared" si="14"/>
        <v>-2.2635966108949194E-2</v>
      </c>
    </row>
    <row r="151" spans="1:7" ht="18" thickBot="1" x14ac:dyDescent="0.35">
      <c r="A151" s="31">
        <v>1468.5</v>
      </c>
      <c r="B151" s="32">
        <v>80.099997999999999</v>
      </c>
      <c r="C151" s="35">
        <f t="shared" si="10"/>
        <v>0.94827586329365354</v>
      </c>
      <c r="D151" s="35">
        <f t="shared" si="11"/>
        <v>9.9230925452100192E-3</v>
      </c>
      <c r="E151" s="35">
        <f t="shared" si="12"/>
        <v>5.1724136706346555E-2</v>
      </c>
      <c r="F151" s="35">
        <f t="shared" si="13"/>
        <v>2.0814388167401197E-2</v>
      </c>
      <c r="G151" s="53">
        <f t="shared" si="14"/>
        <v>1.0486435408881471E-2</v>
      </c>
    </row>
    <row r="152" spans="1:7" ht="18" thickBot="1" x14ac:dyDescent="0.35">
      <c r="A152" s="31">
        <v>1457.4499510000001</v>
      </c>
      <c r="B152" s="32">
        <v>78.800003000000004</v>
      </c>
      <c r="C152" s="35">
        <f t="shared" si="10"/>
        <v>0.94870626176760808</v>
      </c>
      <c r="D152" s="35">
        <f t="shared" si="11"/>
        <v>-7.5531719401572012E-3</v>
      </c>
      <c r="E152" s="35">
        <f t="shared" si="12"/>
        <v>5.1293738232391833E-2</v>
      </c>
      <c r="F152" s="35">
        <f t="shared" si="13"/>
        <v>-1.6362794170625496E-2</v>
      </c>
      <c r="G152" s="53">
        <f t="shared" si="14"/>
        <v>-8.0050503967731019E-3</v>
      </c>
    </row>
    <row r="153" spans="1:7" ht="18" thickBot="1" x14ac:dyDescent="0.35">
      <c r="A153" s="31">
        <v>1444</v>
      </c>
      <c r="B153" s="32">
        <v>78.199996999999996</v>
      </c>
      <c r="C153" s="35">
        <f t="shared" si="10"/>
        <v>0.94862698912487253</v>
      </c>
      <c r="D153" s="35">
        <f t="shared" si="11"/>
        <v>-9.2712592457459882E-3</v>
      </c>
      <c r="E153" s="35">
        <f t="shared" si="12"/>
        <v>5.1373010875127467E-2</v>
      </c>
      <c r="F153" s="35">
        <f t="shared" si="13"/>
        <v>-7.6434257468055294E-3</v>
      </c>
      <c r="G153" s="53">
        <f t="shared" si="14"/>
        <v>-9.1876325377020229E-3</v>
      </c>
    </row>
    <row r="154" spans="1:7" ht="18" thickBot="1" x14ac:dyDescent="0.35">
      <c r="A154" s="31">
        <v>1449.900024</v>
      </c>
      <c r="B154" s="32">
        <v>77.449996999999996</v>
      </c>
      <c r="C154" s="35">
        <f t="shared" si="10"/>
        <v>0.94929125875855802</v>
      </c>
      <c r="D154" s="35">
        <f t="shared" si="11"/>
        <v>4.0775646192421789E-3</v>
      </c>
      <c r="E154" s="35">
        <f t="shared" si="12"/>
        <v>5.0708741241441993E-2</v>
      </c>
      <c r="F154" s="35">
        <f t="shared" si="13"/>
        <v>-9.6370810598839125E-3</v>
      </c>
      <c r="G154" s="53">
        <f t="shared" si="14"/>
        <v>3.3821122002813137E-3</v>
      </c>
    </row>
    <row r="155" spans="1:7" ht="18" thickBot="1" x14ac:dyDescent="0.35">
      <c r="A155" s="31">
        <v>1438.6999510000001</v>
      </c>
      <c r="B155" s="32">
        <v>76.300003000000004</v>
      </c>
      <c r="C155" s="35">
        <f t="shared" si="10"/>
        <v>0.94963696018699673</v>
      </c>
      <c r="D155" s="35">
        <f t="shared" si="11"/>
        <v>-7.7547110875519501E-3</v>
      </c>
      <c r="E155" s="35">
        <f t="shared" si="12"/>
        <v>5.0363039813003191E-2</v>
      </c>
      <c r="F155" s="35">
        <f t="shared" si="13"/>
        <v>-1.4959550519319013E-2</v>
      </c>
      <c r="G155" s="53">
        <f t="shared" si="14"/>
        <v>-8.1175687027003288E-3</v>
      </c>
    </row>
    <row r="156" spans="1:7" ht="18" thickBot="1" x14ac:dyDescent="0.35">
      <c r="A156" s="31">
        <v>1429.9499510000001</v>
      </c>
      <c r="B156" s="32">
        <v>75.949996999999996</v>
      </c>
      <c r="C156" s="35">
        <f t="shared" si="10"/>
        <v>0.94956504441024125</v>
      </c>
      <c r="D156" s="35">
        <f t="shared" si="11"/>
        <v>-6.1004496436979352E-3</v>
      </c>
      <c r="E156" s="35">
        <f t="shared" si="12"/>
        <v>5.0434955589758738E-2</v>
      </c>
      <c r="F156" s="35">
        <f t="shared" si="13"/>
        <v>-4.5977880667801146E-3</v>
      </c>
      <c r="G156" s="53">
        <f t="shared" si="14"/>
        <v>-6.0246629737996478E-3</v>
      </c>
    </row>
    <row r="157" spans="1:7" ht="18" thickBot="1" x14ac:dyDescent="0.35">
      <c r="A157" s="31">
        <v>1431.75</v>
      </c>
      <c r="B157" s="32">
        <v>76.199996999999996</v>
      </c>
      <c r="C157" s="35">
        <f t="shared" si="10"/>
        <v>0.94946782244000372</v>
      </c>
      <c r="D157" s="35">
        <f t="shared" si="11"/>
        <v>1.2580279332026969E-3</v>
      </c>
      <c r="E157" s="35">
        <f t="shared" si="12"/>
        <v>5.0532177559996373E-2</v>
      </c>
      <c r="F157" s="35">
        <f t="shared" si="13"/>
        <v>3.2862337804109155E-3</v>
      </c>
      <c r="G157" s="53">
        <f t="shared" si="14"/>
        <v>1.3605175912020455E-3</v>
      </c>
    </row>
    <row r="158" spans="1:7" ht="18" thickBot="1" x14ac:dyDescent="0.35">
      <c r="A158" s="31">
        <v>1435</v>
      </c>
      <c r="B158" s="32">
        <v>75.75</v>
      </c>
      <c r="C158" s="35">
        <f t="shared" si="10"/>
        <v>0.94985934138672845</v>
      </c>
      <c r="D158" s="35">
        <f t="shared" si="11"/>
        <v>2.2673769197548441E-3</v>
      </c>
      <c r="E158" s="35">
        <f t="shared" si="12"/>
        <v>5.0140658613271556E-2</v>
      </c>
      <c r="F158" s="35">
        <f t="shared" si="13"/>
        <v>-5.9229789330425128E-3</v>
      </c>
      <c r="G158" s="53">
        <f t="shared" si="14"/>
        <v>1.8567070830185213E-3</v>
      </c>
    </row>
    <row r="159" spans="1:7" ht="18" thickBot="1" x14ac:dyDescent="0.35">
      <c r="A159" s="31">
        <v>1439.900024</v>
      </c>
      <c r="B159" s="32">
        <v>76.449996999999996</v>
      </c>
      <c r="C159" s="35">
        <f t="shared" si="10"/>
        <v>0.94958288261863</v>
      </c>
      <c r="D159" s="35">
        <f t="shared" si="11"/>
        <v>3.4088341883273536E-3</v>
      </c>
      <c r="E159" s="35">
        <f t="shared" si="12"/>
        <v>5.0417117381370086E-2</v>
      </c>
      <c r="F159" s="35">
        <f t="shared" si="13"/>
        <v>9.1984487442578061E-3</v>
      </c>
      <c r="G159" s="53">
        <f t="shared" si="14"/>
        <v>3.7007298649865883E-3</v>
      </c>
    </row>
    <row r="160" spans="1:7" ht="18" thickBot="1" x14ac:dyDescent="0.35">
      <c r="A160" s="31">
        <v>1474.5</v>
      </c>
      <c r="B160" s="32">
        <v>75.050003000000004</v>
      </c>
      <c r="C160" s="35">
        <f t="shared" si="10"/>
        <v>0.95156658200464661</v>
      </c>
      <c r="D160" s="35">
        <f t="shared" si="11"/>
        <v>2.3745265873282111E-2</v>
      </c>
      <c r="E160" s="35">
        <f t="shared" si="12"/>
        <v>4.8433417995353327E-2</v>
      </c>
      <c r="F160" s="35">
        <f t="shared" si="13"/>
        <v>-1.8482295080914975E-2</v>
      </c>
      <c r="G160" s="53">
        <f t="shared" si="14"/>
        <v>2.1700040762663221E-2</v>
      </c>
    </row>
    <row r="161" spans="1:7" ht="18" thickBot="1" x14ac:dyDescent="0.35">
      <c r="A161" s="31">
        <v>1507.0500489999999</v>
      </c>
      <c r="B161" s="32">
        <v>73.599997999999999</v>
      </c>
      <c r="C161" s="35">
        <f t="shared" si="10"/>
        <v>0.95343687988388748</v>
      </c>
      <c r="D161" s="35">
        <f t="shared" si="11"/>
        <v>2.1835180834953061E-2</v>
      </c>
      <c r="E161" s="35">
        <f t="shared" si="12"/>
        <v>4.6563120116112584E-2</v>
      </c>
      <c r="F161" s="35">
        <f t="shared" si="13"/>
        <v>-1.9509599491904124E-2</v>
      </c>
      <c r="G161" s="53">
        <f t="shared" si="14"/>
        <v>1.9910038862419321E-2</v>
      </c>
    </row>
    <row r="162" spans="1:7" ht="18" thickBot="1" x14ac:dyDescent="0.35">
      <c r="A162" s="31">
        <v>1500</v>
      </c>
      <c r="B162" s="32">
        <v>71.099997999999999</v>
      </c>
      <c r="C162" s="35">
        <f t="shared" si="10"/>
        <v>0.95474508427820648</v>
      </c>
      <c r="D162" s="35">
        <f t="shared" si="11"/>
        <v>-4.6890219999825011E-3</v>
      </c>
      <c r="E162" s="35">
        <f t="shared" si="12"/>
        <v>4.5254915721793541E-2</v>
      </c>
      <c r="F162" s="35">
        <f t="shared" si="13"/>
        <v>-3.4557689881117543E-2</v>
      </c>
      <c r="G162" s="53">
        <f t="shared" si="14"/>
        <v>-6.0407260476655093E-3</v>
      </c>
    </row>
    <row r="163" spans="1:7" ht="18" thickBot="1" x14ac:dyDescent="0.35">
      <c r="A163" s="31">
        <v>1507.349976</v>
      </c>
      <c r="B163" s="32">
        <v>70.900002000000001</v>
      </c>
      <c r="C163" s="35">
        <f t="shared" si="10"/>
        <v>0.95507682370453983</v>
      </c>
      <c r="D163" s="35">
        <f t="shared" si="11"/>
        <v>4.8880181507934611E-3</v>
      </c>
      <c r="E163" s="35">
        <f t="shared" si="12"/>
        <v>4.4923176295460082E-2</v>
      </c>
      <c r="F163" s="35">
        <f t="shared" si="13"/>
        <v>-2.8168469329734854E-3</v>
      </c>
      <c r="G163" s="53">
        <f t="shared" si="14"/>
        <v>4.5418911383026629E-3</v>
      </c>
    </row>
    <row r="164" spans="1:7" ht="18" thickBot="1" x14ac:dyDescent="0.35">
      <c r="A164" s="31">
        <v>1519.75</v>
      </c>
      <c r="B164" s="32">
        <v>70.400002000000001</v>
      </c>
      <c r="C164" s="35">
        <f t="shared" si="10"/>
        <v>0.95572744589412639</v>
      </c>
      <c r="D164" s="35">
        <f t="shared" si="11"/>
        <v>8.1927213877368097E-3</v>
      </c>
      <c r="E164" s="35">
        <f t="shared" si="12"/>
        <v>4.4272554105873586E-2</v>
      </c>
      <c r="F164" s="35">
        <f t="shared" si="13"/>
        <v>-7.0771701737388946E-3</v>
      </c>
      <c r="G164" s="53">
        <f t="shared" si="14"/>
        <v>7.5166842873905532E-3</v>
      </c>
    </row>
    <row r="165" spans="1:7" ht="18" thickBot="1" x14ac:dyDescent="0.35">
      <c r="A165" s="31">
        <v>1518.849976</v>
      </c>
      <c r="B165" s="32">
        <v>69</v>
      </c>
      <c r="C165" s="35">
        <f t="shared" si="10"/>
        <v>0.95654501304095496</v>
      </c>
      <c r="D165" s="35">
        <f t="shared" si="11"/>
        <v>-5.9239388759907646E-4</v>
      </c>
      <c r="E165" s="35">
        <f t="shared" si="12"/>
        <v>4.3454986959045053E-2</v>
      </c>
      <c r="F165" s="35">
        <f t="shared" si="13"/>
        <v>-2.0086786975827796E-2</v>
      </c>
      <c r="G165" s="53">
        <f t="shared" si="14"/>
        <v>-1.4395224850225535E-3</v>
      </c>
    </row>
    <row r="166" spans="1:7" ht="18" thickBot="1" x14ac:dyDescent="0.35">
      <c r="A166" s="31">
        <v>1507.599976</v>
      </c>
      <c r="B166" s="32">
        <v>72.5</v>
      </c>
      <c r="C166" s="35">
        <f t="shared" si="10"/>
        <v>0.95411682735194214</v>
      </c>
      <c r="D166" s="35">
        <f t="shared" si="11"/>
        <v>-7.4344872675945828E-3</v>
      </c>
      <c r="E166" s="35">
        <f t="shared" si="12"/>
        <v>4.5883172648057809E-2</v>
      </c>
      <c r="F166" s="35">
        <f t="shared" si="13"/>
        <v>4.9480057263369716E-2</v>
      </c>
      <c r="G166" s="53">
        <f t="shared" si="14"/>
        <v>-4.8230673946947737E-3</v>
      </c>
    </row>
    <row r="167" spans="1:7" ht="18" thickBot="1" x14ac:dyDescent="0.35">
      <c r="A167" s="31">
        <v>1531</v>
      </c>
      <c r="B167" s="32">
        <v>73.25</v>
      </c>
      <c r="C167" s="35">
        <f t="shared" si="10"/>
        <v>0.95434003428393333</v>
      </c>
      <c r="D167" s="35">
        <f t="shared" si="11"/>
        <v>1.5402150184045643E-2</v>
      </c>
      <c r="E167" s="35">
        <f t="shared" si="12"/>
        <v>4.5659965716066696E-2</v>
      </c>
      <c r="F167" s="35">
        <f t="shared" si="13"/>
        <v>1.0291686036547506E-2</v>
      </c>
      <c r="G167" s="53">
        <f t="shared" si="14"/>
        <v>1.516880656627769E-2</v>
      </c>
    </row>
    <row r="168" spans="1:7" ht="18" thickBot="1" x14ac:dyDescent="0.35">
      <c r="A168" s="31">
        <v>1535</v>
      </c>
      <c r="B168" s="32">
        <v>71</v>
      </c>
      <c r="C168" s="35">
        <f t="shared" si="10"/>
        <v>0.95579078455790789</v>
      </c>
      <c r="D168" s="35">
        <f t="shared" si="11"/>
        <v>2.6092643636138452E-3</v>
      </c>
      <c r="E168" s="35">
        <f t="shared" si="12"/>
        <v>4.4209215442092158E-2</v>
      </c>
      <c r="F168" s="35">
        <f t="shared" si="13"/>
        <v>-3.1198370855861281E-2</v>
      </c>
      <c r="G168" s="53">
        <f t="shared" si="14"/>
        <v>1.1146553346084069E-3</v>
      </c>
    </row>
    <row r="169" spans="1:7" ht="18" thickBot="1" x14ac:dyDescent="0.35">
      <c r="A169" s="31">
        <v>1524</v>
      </c>
      <c r="B169" s="32">
        <v>72.25</v>
      </c>
      <c r="C169" s="35">
        <f t="shared" si="10"/>
        <v>0.95473766640563817</v>
      </c>
      <c r="D169" s="35">
        <f t="shared" si="11"/>
        <v>-7.1919237747059932E-3</v>
      </c>
      <c r="E169" s="35">
        <f t="shared" si="12"/>
        <v>4.5262333594361784E-2</v>
      </c>
      <c r="F169" s="35">
        <f t="shared" si="13"/>
        <v>1.7452449951226207E-2</v>
      </c>
      <c r="G169" s="53">
        <f t="shared" si="14"/>
        <v>-6.0764619098987241E-3</v>
      </c>
    </row>
    <row r="170" spans="1:7" ht="18" thickBot="1" x14ac:dyDescent="0.35">
      <c r="A170" s="31">
        <v>1565.349976</v>
      </c>
      <c r="B170" s="32">
        <v>72.650002000000001</v>
      </c>
      <c r="C170" s="35">
        <f t="shared" si="10"/>
        <v>0.95564712883042535</v>
      </c>
      <c r="D170" s="35">
        <f t="shared" si="11"/>
        <v>2.6770968563968784E-2</v>
      </c>
      <c r="E170" s="35">
        <f t="shared" si="12"/>
        <v>4.4352871169574579E-2</v>
      </c>
      <c r="F170" s="35">
        <f t="shared" si="13"/>
        <v>5.5210905529997443E-3</v>
      </c>
      <c r="G170" s="53">
        <f t="shared" si="14"/>
        <v>2.5828475462179097E-2</v>
      </c>
    </row>
    <row r="171" spans="1:7" ht="18" thickBot="1" x14ac:dyDescent="0.35">
      <c r="A171" s="31">
        <v>1519.8000489999999</v>
      </c>
      <c r="B171" s="32">
        <v>69</v>
      </c>
      <c r="C171" s="35">
        <f t="shared" si="10"/>
        <v>0.95657099831824088</v>
      </c>
      <c r="D171" s="35">
        <f t="shared" si="11"/>
        <v>-2.9530646333791981E-2</v>
      </c>
      <c r="E171" s="35">
        <f t="shared" si="12"/>
        <v>4.3429001681759137E-2</v>
      </c>
      <c r="F171" s="35">
        <f t="shared" si="13"/>
        <v>-5.1546912948282043E-2</v>
      </c>
      <c r="G171" s="53">
        <f t="shared" si="14"/>
        <v>-3.0486790813618728E-2</v>
      </c>
    </row>
    <row r="172" spans="1:7" ht="18" thickBot="1" x14ac:dyDescent="0.35">
      <c r="A172" s="31">
        <v>1533.150024</v>
      </c>
      <c r="B172" s="32">
        <v>69.25</v>
      </c>
      <c r="C172" s="35">
        <f t="shared" si="10"/>
        <v>0.95678357528531843</v>
      </c>
      <c r="D172" s="35">
        <f t="shared" si="11"/>
        <v>8.7456786204722064E-3</v>
      </c>
      <c r="E172" s="35">
        <f t="shared" si="12"/>
        <v>4.3216424714681609E-2</v>
      </c>
      <c r="F172" s="35">
        <f t="shared" si="13"/>
        <v>3.6166404701885148E-3</v>
      </c>
      <c r="G172" s="53">
        <f t="shared" si="14"/>
        <v>8.5240199293917414E-3</v>
      </c>
    </row>
    <row r="173" spans="1:7" ht="18" thickBot="1" x14ac:dyDescent="0.35">
      <c r="A173" s="31">
        <v>1564.5</v>
      </c>
      <c r="B173" s="32">
        <v>69.599997999999999</v>
      </c>
      <c r="C173" s="35">
        <f t="shared" si="10"/>
        <v>0.95740774855566713</v>
      </c>
      <c r="D173" s="35">
        <f t="shared" si="11"/>
        <v>2.024182601169628E-2</v>
      </c>
      <c r="E173" s="35">
        <f t="shared" si="12"/>
        <v>4.2592251444332971E-2</v>
      </c>
      <c r="F173" s="35">
        <f t="shared" si="13"/>
        <v>5.0413935372933963E-3</v>
      </c>
      <c r="G173" s="53">
        <f t="shared" si="14"/>
        <v>1.9594405369683907E-2</v>
      </c>
    </row>
    <row r="174" spans="1:7" ht="18" thickBot="1" x14ac:dyDescent="0.35">
      <c r="A174" s="31">
        <v>1564.8000489999999</v>
      </c>
      <c r="B174" s="32">
        <v>72.300003000000004</v>
      </c>
      <c r="C174" s="35">
        <f t="shared" si="10"/>
        <v>0.95583653979384264</v>
      </c>
      <c r="D174" s="35">
        <f t="shared" si="11"/>
        <v>1.9176748552152072E-4</v>
      </c>
      <c r="E174" s="35">
        <f t="shared" si="12"/>
        <v>4.4163460206157273E-2</v>
      </c>
      <c r="F174" s="35">
        <f t="shared" si="13"/>
        <v>3.8059632053752721E-2</v>
      </c>
      <c r="G174" s="53">
        <f t="shared" si="14"/>
        <v>1.8641434154727523E-3</v>
      </c>
    </row>
    <row r="175" spans="1:7" ht="18" thickBot="1" x14ac:dyDescent="0.35">
      <c r="A175" s="31">
        <v>1571</v>
      </c>
      <c r="B175" s="32">
        <v>74.150002000000001</v>
      </c>
      <c r="C175" s="35">
        <f t="shared" si="10"/>
        <v>0.95492812089483858</v>
      </c>
      <c r="D175" s="35">
        <f t="shared" si="11"/>
        <v>3.9543076611628543E-3</v>
      </c>
      <c r="E175" s="35">
        <f t="shared" si="12"/>
        <v>4.5071879105161375E-2</v>
      </c>
      <c r="F175" s="35">
        <f t="shared" si="13"/>
        <v>2.5265924897800052E-2</v>
      </c>
      <c r="G175" s="53">
        <f t="shared" si="14"/>
        <v>4.9148622967880393E-3</v>
      </c>
    </row>
    <row r="176" spans="1:7" ht="18" thickBot="1" x14ac:dyDescent="0.35">
      <c r="A176" s="31">
        <v>1558.650024</v>
      </c>
      <c r="B176" s="32">
        <v>73.900002000000001</v>
      </c>
      <c r="C176" s="35">
        <f t="shared" si="10"/>
        <v>0.9547333920412433</v>
      </c>
      <c r="D176" s="35">
        <f t="shared" si="11"/>
        <v>-7.8922818909153303E-3</v>
      </c>
      <c r="E176" s="35">
        <f t="shared" si="12"/>
        <v>4.5266607958756665E-2</v>
      </c>
      <c r="F176" s="35">
        <f t="shared" si="13"/>
        <v>-3.3772405385389258E-3</v>
      </c>
      <c r="G176" s="53">
        <f t="shared" si="14"/>
        <v>-7.6879012840997329E-3</v>
      </c>
    </row>
    <row r="177" spans="1:7" ht="18" thickBot="1" x14ac:dyDescent="0.35">
      <c r="A177" s="31">
        <v>1570</v>
      </c>
      <c r="B177" s="32">
        <v>72.900002000000001</v>
      </c>
      <c r="C177" s="35">
        <f t="shared" si="10"/>
        <v>0.95562724334332305</v>
      </c>
      <c r="D177" s="35">
        <f t="shared" si="11"/>
        <v>7.2555419776478428E-3</v>
      </c>
      <c r="E177" s="35">
        <f t="shared" si="12"/>
        <v>4.43727566566769E-2</v>
      </c>
      <c r="F177" s="35">
        <f t="shared" si="13"/>
        <v>-1.3624188568300897E-2</v>
      </c>
      <c r="G177" s="53">
        <f t="shared" si="14"/>
        <v>6.3290507750754753E-3</v>
      </c>
    </row>
    <row r="178" spans="1:7" ht="18" thickBot="1" x14ac:dyDescent="0.35">
      <c r="A178" s="31">
        <v>1583.349976</v>
      </c>
      <c r="B178" s="32">
        <v>72.5</v>
      </c>
      <c r="C178" s="35">
        <f t="shared" si="10"/>
        <v>0.95621584017222583</v>
      </c>
      <c r="D178" s="35">
        <f t="shared" si="11"/>
        <v>8.4672211208764378E-3</v>
      </c>
      <c r="E178" s="35">
        <f t="shared" si="12"/>
        <v>4.3784159827774158E-2</v>
      </c>
      <c r="F178" s="35">
        <f t="shared" si="13"/>
        <v>-5.5021045888252766E-3</v>
      </c>
      <c r="G178" s="53">
        <f t="shared" si="14"/>
        <v>7.8555859313166245E-3</v>
      </c>
    </row>
    <row r="179" spans="1:7" ht="18" thickBot="1" x14ac:dyDescent="0.35">
      <c r="A179" s="31">
        <v>1598</v>
      </c>
      <c r="B179" s="32">
        <v>73.550003000000004</v>
      </c>
      <c r="C179" s="35">
        <f t="shared" si="10"/>
        <v>0.95599892143938447</v>
      </c>
      <c r="D179" s="35">
        <f t="shared" si="11"/>
        <v>9.2100068629899241E-3</v>
      </c>
      <c r="E179" s="35">
        <f t="shared" si="12"/>
        <v>4.4001078560615456E-2</v>
      </c>
      <c r="F179" s="35">
        <f t="shared" si="13"/>
        <v>1.4378925975395924E-2</v>
      </c>
      <c r="G179" s="53">
        <f t="shared" si="14"/>
        <v>9.4374448789283673E-3</v>
      </c>
    </row>
    <row r="180" spans="1:7" ht="18" thickBot="1" x14ac:dyDescent="0.35">
      <c r="A180" s="31">
        <v>1592</v>
      </c>
      <c r="B180" s="32">
        <v>73</v>
      </c>
      <c r="C180" s="35">
        <f t="shared" si="10"/>
        <v>0.95615615615615612</v>
      </c>
      <c r="D180" s="35">
        <f t="shared" si="11"/>
        <v>-3.7617599218916845E-3</v>
      </c>
      <c r="E180" s="35">
        <f t="shared" si="12"/>
        <v>4.3843843843843842E-2</v>
      </c>
      <c r="F180" s="35">
        <f t="shared" si="13"/>
        <v>-7.5060466876337969E-3</v>
      </c>
      <c r="G180" s="53">
        <f t="shared" si="14"/>
        <v>-3.9259238461554526E-3</v>
      </c>
    </row>
    <row r="181" spans="1:7" ht="18" thickBot="1" x14ac:dyDescent="0.35">
      <c r="A181" s="31">
        <v>1598</v>
      </c>
      <c r="B181" s="32">
        <v>73</v>
      </c>
      <c r="C181" s="35">
        <f t="shared" si="10"/>
        <v>0.95631358467983241</v>
      </c>
      <c r="D181" s="35">
        <f t="shared" si="11"/>
        <v>3.761759921891586E-3</v>
      </c>
      <c r="E181" s="35">
        <f t="shared" si="12"/>
        <v>4.3686415320167565E-2</v>
      </c>
      <c r="F181" s="35">
        <f t="shared" si="13"/>
        <v>0</v>
      </c>
      <c r="G181" s="53">
        <f t="shared" si="14"/>
        <v>3.5974221156090691E-3</v>
      </c>
    </row>
    <row r="182" spans="1:7" ht="18" thickBot="1" x14ac:dyDescent="0.35">
      <c r="A182" s="31">
        <v>1580.9499510000001</v>
      </c>
      <c r="B182" s="32">
        <v>71.650002000000001</v>
      </c>
      <c r="C182" s="35">
        <f t="shared" si="10"/>
        <v>0.95664407355819403</v>
      </c>
      <c r="D182" s="35">
        <f t="shared" si="11"/>
        <v>-1.0726946164316501E-2</v>
      </c>
      <c r="E182" s="35">
        <f t="shared" si="12"/>
        <v>4.3355926441805963E-2</v>
      </c>
      <c r="F182" s="35">
        <f t="shared" si="13"/>
        <v>-1.8666258960742456E-2</v>
      </c>
      <c r="G182" s="53">
        <f t="shared" si="14"/>
        <v>-1.1071162425916832E-2</v>
      </c>
    </row>
    <row r="183" spans="1:7" ht="18" thickBot="1" x14ac:dyDescent="0.35">
      <c r="A183" s="31">
        <v>1582</v>
      </c>
      <c r="B183" s="32">
        <v>71.900002000000001</v>
      </c>
      <c r="C183" s="35">
        <f t="shared" si="10"/>
        <v>0.95652699563876042</v>
      </c>
      <c r="D183" s="35">
        <f t="shared" si="11"/>
        <v>6.6396816569576952E-4</v>
      </c>
      <c r="E183" s="35">
        <f t="shared" si="12"/>
        <v>4.3473004361239485E-2</v>
      </c>
      <c r="F183" s="35">
        <f t="shared" si="13"/>
        <v>3.4831103557636228E-3</v>
      </c>
      <c r="G183" s="53">
        <f t="shared" si="14"/>
        <v>7.865247464195435E-4</v>
      </c>
    </row>
    <row r="184" spans="1:7" ht="18" thickBot="1" x14ac:dyDescent="0.35">
      <c r="A184" s="31">
        <v>1580.5</v>
      </c>
      <c r="B184" s="32">
        <v>71</v>
      </c>
      <c r="C184" s="35">
        <f t="shared" si="10"/>
        <v>0.95700877989706323</v>
      </c>
      <c r="D184" s="35">
        <f t="shared" si="11"/>
        <v>-9.4861667192677442E-4</v>
      </c>
      <c r="E184" s="35">
        <f t="shared" si="12"/>
        <v>4.2991220102936725E-2</v>
      </c>
      <c r="F184" s="35">
        <f t="shared" si="13"/>
        <v>-1.2596415502096874E-2</v>
      </c>
      <c r="G184" s="53">
        <f t="shared" si="14"/>
        <v>-1.4493697551493461E-3</v>
      </c>
    </row>
    <row r="185" spans="1:7" ht="18" thickBot="1" x14ac:dyDescent="0.35">
      <c r="A185" s="31">
        <v>1579.4499510000001</v>
      </c>
      <c r="B185" s="32">
        <v>70.349997999999999</v>
      </c>
      <c r="C185" s="35">
        <f t="shared" si="10"/>
        <v>0.95735846758715115</v>
      </c>
      <c r="D185" s="35">
        <f t="shared" si="11"/>
        <v>-6.6459852525032411E-4</v>
      </c>
      <c r="E185" s="35">
        <f t="shared" si="12"/>
        <v>4.2641532412848925E-2</v>
      </c>
      <c r="F185" s="35">
        <f t="shared" si="13"/>
        <v>-9.1971219101999475E-3</v>
      </c>
      <c r="G185" s="53">
        <f t="shared" si="14"/>
        <v>-1.0284383977330449E-3</v>
      </c>
    </row>
    <row r="186" spans="1:7" ht="18" thickBot="1" x14ac:dyDescent="0.35">
      <c r="A186" s="31">
        <v>1584</v>
      </c>
      <c r="B186" s="32">
        <v>71.199996999999996</v>
      </c>
      <c r="C186" s="35">
        <f t="shared" si="10"/>
        <v>0.95698405200033365</v>
      </c>
      <c r="D186" s="35">
        <f t="shared" si="11"/>
        <v>2.8766392439491225E-3</v>
      </c>
      <c r="E186" s="35">
        <f t="shared" si="12"/>
        <v>4.3015947999666411E-2</v>
      </c>
      <c r="F186" s="35">
        <f t="shared" si="13"/>
        <v>1.2010021151982141E-2</v>
      </c>
      <c r="G186" s="53">
        <f t="shared" si="14"/>
        <v>3.269520325166165E-3</v>
      </c>
    </row>
    <row r="187" spans="1:7" ht="18" thickBot="1" x14ac:dyDescent="0.35">
      <c r="A187" s="31">
        <v>1564.5</v>
      </c>
      <c r="B187" s="32">
        <v>72.599997999999999</v>
      </c>
      <c r="C187" s="35">
        <f t="shared" si="10"/>
        <v>0.95565329052061976</v>
      </c>
      <c r="D187" s="35">
        <f t="shared" si="11"/>
        <v>-1.2387009265434354E-2</v>
      </c>
      <c r="E187" s="35">
        <f t="shared" si="12"/>
        <v>4.4346709479380256E-2</v>
      </c>
      <c r="F187" s="35">
        <f t="shared" si="13"/>
        <v>1.9472117999443071E-2</v>
      </c>
      <c r="G187" s="53">
        <f t="shared" si="14"/>
        <v>-1.0974161804352232E-2</v>
      </c>
    </row>
    <row r="188" spans="1:7" ht="18" thickBot="1" x14ac:dyDescent="0.35">
      <c r="A188" s="31">
        <v>1554.8000489999999</v>
      </c>
      <c r="B188" s="32">
        <v>77.400002000000001</v>
      </c>
      <c r="C188" s="35">
        <f t="shared" si="10"/>
        <v>0.95257934102343678</v>
      </c>
      <c r="D188" s="35">
        <f t="shared" si="11"/>
        <v>-6.219332615561869E-3</v>
      </c>
      <c r="E188" s="35">
        <f t="shared" si="12"/>
        <v>4.7420658976563161E-2</v>
      </c>
      <c r="F188" s="35">
        <f t="shared" si="13"/>
        <v>6.4021912152933791E-2</v>
      </c>
      <c r="G188" s="53">
        <f t="shared" si="14"/>
        <v>-2.888446501305735E-3</v>
      </c>
    </row>
    <row r="189" spans="1:7" ht="18" thickBot="1" x14ac:dyDescent="0.35">
      <c r="A189" s="31">
        <v>1564.3000489999999</v>
      </c>
      <c r="B189" s="32">
        <v>77.349997999999999</v>
      </c>
      <c r="C189" s="35">
        <f t="shared" si="10"/>
        <v>0.95288277295069579</v>
      </c>
      <c r="D189" s="35">
        <f t="shared" si="11"/>
        <v>6.0915193982638248E-3</v>
      </c>
      <c r="E189" s="35">
        <f t="shared" si="12"/>
        <v>4.711722704930426E-2</v>
      </c>
      <c r="F189" s="35">
        <f t="shared" si="13"/>
        <v>-6.4625527289599181E-4</v>
      </c>
      <c r="G189" s="53">
        <f t="shared" si="14"/>
        <v>5.7740541392757366E-3</v>
      </c>
    </row>
    <row r="190" spans="1:7" ht="18" thickBot="1" x14ac:dyDescent="0.35">
      <c r="A190" s="31">
        <v>1589</v>
      </c>
      <c r="B190" s="32">
        <v>81.949996999999996</v>
      </c>
      <c r="C190" s="35">
        <f t="shared" si="10"/>
        <v>0.95095604467690131</v>
      </c>
      <c r="D190" s="35">
        <f t="shared" si="11"/>
        <v>1.5666416645077015E-2</v>
      </c>
      <c r="E190" s="35">
        <f t="shared" si="12"/>
        <v>4.9043955323098756E-2</v>
      </c>
      <c r="F190" s="35">
        <f t="shared" si="13"/>
        <v>5.7768717419571979E-2</v>
      </c>
      <c r="G190" s="53">
        <f t="shared" si="14"/>
        <v>1.7731280003261012E-2</v>
      </c>
    </row>
    <row r="191" spans="1:7" ht="18" thickBot="1" x14ac:dyDescent="0.35">
      <c r="A191" s="31">
        <v>1581.6999510000001</v>
      </c>
      <c r="B191" s="32">
        <v>82.650002000000001</v>
      </c>
      <c r="C191" s="35">
        <f t="shared" si="10"/>
        <v>0.95034097134979156</v>
      </c>
      <c r="D191" s="35">
        <f t="shared" si="11"/>
        <v>-4.6047005465993922E-3</v>
      </c>
      <c r="E191" s="35">
        <f t="shared" si="12"/>
        <v>4.9659028650208395E-2</v>
      </c>
      <c r="F191" s="35">
        <f t="shared" si="13"/>
        <v>8.5055798833096278E-3</v>
      </c>
      <c r="G191" s="53">
        <f t="shared" si="14"/>
        <v>-3.9536567551182742E-3</v>
      </c>
    </row>
    <row r="192" spans="1:7" ht="18" thickBot="1" x14ac:dyDescent="0.35">
      <c r="A192" s="31">
        <v>1568.650024</v>
      </c>
      <c r="B192" s="32">
        <v>81</v>
      </c>
      <c r="C192" s="35">
        <f t="shared" si="10"/>
        <v>0.95089867619096891</v>
      </c>
      <c r="D192" s="35">
        <f t="shared" si="11"/>
        <v>-8.2847948619630806E-3</v>
      </c>
      <c r="E192" s="35">
        <f t="shared" si="12"/>
        <v>4.9101323809031143E-2</v>
      </c>
      <c r="F192" s="35">
        <f t="shared" si="13"/>
        <v>-2.0165693793021251E-2</v>
      </c>
      <c r="G192" s="53">
        <f t="shared" si="14"/>
        <v>-8.8681627275193405E-3</v>
      </c>
    </row>
    <row r="193" spans="1:7" ht="18" thickBot="1" x14ac:dyDescent="0.35">
      <c r="A193" s="31">
        <v>1550.150024</v>
      </c>
      <c r="B193" s="32">
        <v>80.449996999999996</v>
      </c>
      <c r="C193" s="35">
        <f t="shared" si="10"/>
        <v>0.9506623353588195</v>
      </c>
      <c r="D193" s="35">
        <f t="shared" si="11"/>
        <v>-1.1863676221260493E-2</v>
      </c>
      <c r="E193" s="35">
        <f t="shared" si="12"/>
        <v>4.933766464118057E-2</v>
      </c>
      <c r="F193" s="35">
        <f t="shared" si="13"/>
        <v>-6.8133185242896625E-3</v>
      </c>
      <c r="G193" s="53">
        <f t="shared" si="14"/>
        <v>-1.1614503366889342E-2</v>
      </c>
    </row>
    <row r="194" spans="1:7" ht="18" thickBot="1" x14ac:dyDescent="0.35">
      <c r="A194" s="31">
        <v>1572</v>
      </c>
      <c r="B194" s="32">
        <v>79.150002000000001</v>
      </c>
      <c r="C194" s="35">
        <f t="shared" ref="C194:C247" si="15">A194/(A194+B194)</f>
        <v>0.95206371201639617</v>
      </c>
      <c r="D194" s="35">
        <f t="shared" ref="D194:D247" si="16">LN(A194/A193)</f>
        <v>1.3996978082258757E-2</v>
      </c>
      <c r="E194" s="35">
        <f t="shared" ref="E194:E247" si="17">B194/(B194+A194)</f>
        <v>4.7936287983603804E-2</v>
      </c>
      <c r="F194" s="35">
        <f t="shared" ref="F194:F247" si="18">LN(B194/B193)</f>
        <v>-1.6291024552650663E-2</v>
      </c>
      <c r="G194" s="53">
        <f t="shared" ref="G194:G247" si="19">(C194*D194)+(E194*F194)</f>
        <v>1.2545083665503588E-2</v>
      </c>
    </row>
    <row r="195" spans="1:7" ht="18" thickBot="1" x14ac:dyDescent="0.35">
      <c r="A195" s="31">
        <v>1607.9499510000001</v>
      </c>
      <c r="B195" s="32">
        <v>78.25</v>
      </c>
      <c r="C195" s="35">
        <f t="shared" si="15"/>
        <v>0.95359387838103427</v>
      </c>
      <c r="D195" s="35">
        <f t="shared" si="16"/>
        <v>2.2611351265367056E-2</v>
      </c>
      <c r="E195" s="35">
        <f t="shared" si="17"/>
        <v>4.6406121618965693E-2</v>
      </c>
      <c r="F195" s="35">
        <f t="shared" si="18"/>
        <v>-1.1435982175235844E-2</v>
      </c>
      <c r="G195" s="53">
        <f t="shared" si="19"/>
        <v>2.1031346568920958E-2</v>
      </c>
    </row>
    <row r="196" spans="1:7" ht="18" thickBot="1" x14ac:dyDescent="0.35">
      <c r="A196" s="31">
        <v>1635.5</v>
      </c>
      <c r="B196" s="32">
        <v>78.75</v>
      </c>
      <c r="C196" s="35">
        <f t="shared" si="15"/>
        <v>0.9540615429488114</v>
      </c>
      <c r="D196" s="35">
        <f t="shared" si="16"/>
        <v>1.6988522723919791E-2</v>
      </c>
      <c r="E196" s="35">
        <f t="shared" si="17"/>
        <v>4.5938457051188569E-2</v>
      </c>
      <c r="F196" s="35">
        <f t="shared" si="18"/>
        <v>6.3694482854799285E-3</v>
      </c>
      <c r="G196" s="53">
        <f t="shared" si="19"/>
        <v>1.6500698828906146E-2</v>
      </c>
    </row>
    <row r="197" spans="1:7" ht="18" thickBot="1" x14ac:dyDescent="0.35">
      <c r="A197" s="31">
        <v>1632</v>
      </c>
      <c r="B197" s="32">
        <v>77.699996999999996</v>
      </c>
      <c r="C197" s="35">
        <f t="shared" si="15"/>
        <v>0.95455343210133958</v>
      </c>
      <c r="D197" s="35">
        <f t="shared" si="16"/>
        <v>-2.1423114543862739E-3</v>
      </c>
      <c r="E197" s="35">
        <f t="shared" si="17"/>
        <v>4.544656789866041E-2</v>
      </c>
      <c r="F197" s="35">
        <f t="shared" si="18"/>
        <v>-1.3423058942180108E-2</v>
      </c>
      <c r="G197" s="53">
        <f t="shared" si="19"/>
        <v>-2.6549827110379392E-3</v>
      </c>
    </row>
    <row r="198" spans="1:7" ht="18" thickBot="1" x14ac:dyDescent="0.35">
      <c r="A198" s="31">
        <v>1606.599976</v>
      </c>
      <c r="B198" s="32">
        <v>76.75</v>
      </c>
      <c r="C198" s="35">
        <f t="shared" si="15"/>
        <v>0.95440639136587957</v>
      </c>
      <c r="D198" s="35">
        <f t="shared" si="16"/>
        <v>-1.5686126722719455E-2</v>
      </c>
      <c r="E198" s="35">
        <f t="shared" si="17"/>
        <v>4.5593608634120417E-2</v>
      </c>
      <c r="F198" s="35">
        <f t="shared" si="18"/>
        <v>-1.2301832296255777E-2</v>
      </c>
      <c r="G198" s="53">
        <f t="shared" si="19"/>
        <v>-1.5531824527136636E-2</v>
      </c>
    </row>
    <row r="199" spans="1:7" ht="18" thickBot="1" x14ac:dyDescent="0.35">
      <c r="A199" s="31">
        <v>1606.349976</v>
      </c>
      <c r="B199" s="32">
        <v>76.699996999999996</v>
      </c>
      <c r="C199" s="35">
        <f t="shared" si="15"/>
        <v>0.95442797407656066</v>
      </c>
      <c r="D199" s="35">
        <f t="shared" si="16"/>
        <v>-1.5562022704328373E-4</v>
      </c>
      <c r="E199" s="35">
        <f t="shared" si="17"/>
        <v>4.557202592343941E-2</v>
      </c>
      <c r="F199" s="35">
        <f t="shared" si="18"/>
        <v>-6.517172075257814E-4</v>
      </c>
      <c r="G199" s="53">
        <f t="shared" si="19"/>
        <v>-1.7822837149837213E-4</v>
      </c>
    </row>
    <row r="200" spans="1:7" ht="18" thickBot="1" x14ac:dyDescent="0.35">
      <c r="A200" s="31">
        <v>1589</v>
      </c>
      <c r="B200" s="32">
        <v>76.400002000000001</v>
      </c>
      <c r="C200" s="35">
        <f t="shared" si="15"/>
        <v>0.95412513395685705</v>
      </c>
      <c r="D200" s="35">
        <f t="shared" si="16"/>
        <v>-1.0859622037573527E-2</v>
      </c>
      <c r="E200" s="35">
        <f t="shared" si="17"/>
        <v>4.5874866043142948E-2</v>
      </c>
      <c r="F200" s="35">
        <f t="shared" si="18"/>
        <v>-3.918946909295765E-3</v>
      </c>
      <c r="G200" s="53">
        <f t="shared" si="19"/>
        <v>-1.054121949581481E-2</v>
      </c>
    </row>
    <row r="201" spans="1:7" ht="18" thickBot="1" x14ac:dyDescent="0.35">
      <c r="A201" s="31">
        <v>1601.349976</v>
      </c>
      <c r="B201" s="32">
        <v>76.099997999999999</v>
      </c>
      <c r="C201" s="35">
        <f t="shared" si="15"/>
        <v>0.9546335216074826</v>
      </c>
      <c r="D201" s="35">
        <f t="shared" si="16"/>
        <v>7.7421209468699851E-3</v>
      </c>
      <c r="E201" s="35">
        <f t="shared" si="17"/>
        <v>4.5366478392517479E-2</v>
      </c>
      <c r="F201" s="35">
        <f t="shared" si="18"/>
        <v>-3.9344837640540448E-3</v>
      </c>
      <c r="G201" s="53">
        <f t="shared" si="19"/>
        <v>7.2123945115538822E-3</v>
      </c>
    </row>
    <row r="202" spans="1:7" ht="18" thickBot="1" x14ac:dyDescent="0.35">
      <c r="A202" s="31">
        <v>1597.5</v>
      </c>
      <c r="B202" s="32">
        <v>76</v>
      </c>
      <c r="C202" s="35">
        <f t="shared" si="15"/>
        <v>0.95458619659396471</v>
      </c>
      <c r="D202" s="35">
        <f t="shared" si="16"/>
        <v>-2.407101231896149E-3</v>
      </c>
      <c r="E202" s="35">
        <f t="shared" si="17"/>
        <v>4.5413803406035257E-2</v>
      </c>
      <c r="F202" s="35">
        <f t="shared" si="18"/>
        <v>-1.3148983000997757E-3</v>
      </c>
      <c r="G202" s="53">
        <f t="shared" si="19"/>
        <v>-2.3575001426720532E-3</v>
      </c>
    </row>
    <row r="203" spans="1:7" ht="18" thickBot="1" x14ac:dyDescent="0.35">
      <c r="A203" s="31">
        <v>1626.849976</v>
      </c>
      <c r="B203" s="32">
        <v>76</v>
      </c>
      <c r="C203" s="35">
        <f t="shared" si="15"/>
        <v>0.9553689396769266</v>
      </c>
      <c r="D203" s="35">
        <f t="shared" si="16"/>
        <v>1.8205707742268106E-2</v>
      </c>
      <c r="E203" s="35">
        <f t="shared" si="17"/>
        <v>4.4631060323073346E-2</v>
      </c>
      <c r="F203" s="35">
        <f t="shared" si="18"/>
        <v>0</v>
      </c>
      <c r="G203" s="53">
        <f t="shared" si="19"/>
        <v>1.7393167701798693E-2</v>
      </c>
    </row>
    <row r="204" spans="1:7" ht="18" thickBot="1" x14ac:dyDescent="0.35">
      <c r="A204" s="31">
        <v>1627.6999510000001</v>
      </c>
      <c r="B204" s="32">
        <v>75.599997999999999</v>
      </c>
      <c r="C204" s="35">
        <f t="shared" si="15"/>
        <v>0.95561556962155469</v>
      </c>
      <c r="D204" s="35">
        <f t="shared" si="16"/>
        <v>5.2233029966658852E-4</v>
      </c>
      <c r="E204" s="35">
        <f t="shared" si="17"/>
        <v>4.438443037844534E-2</v>
      </c>
      <c r="F204" s="35">
        <f t="shared" si="18"/>
        <v>-5.2770835558705485E-3</v>
      </c>
      <c r="G204" s="53">
        <f t="shared" si="19"/>
        <v>2.6492661915970925E-4</v>
      </c>
    </row>
    <row r="205" spans="1:7" ht="18" thickBot="1" x14ac:dyDescent="0.35">
      <c r="A205" s="31">
        <v>1622</v>
      </c>
      <c r="B205" s="32">
        <v>75.449996999999996</v>
      </c>
      <c r="C205" s="35">
        <f t="shared" si="15"/>
        <v>0.95555097520790189</v>
      </c>
      <c r="D205" s="35">
        <f t="shared" si="16"/>
        <v>-3.5079896182663673E-3</v>
      </c>
      <c r="E205" s="35">
        <f t="shared" si="17"/>
        <v>4.4449024792098189E-2</v>
      </c>
      <c r="F205" s="35">
        <f t="shared" si="18"/>
        <v>-1.9861112780348526E-3</v>
      </c>
      <c r="G205" s="53">
        <f t="shared" si="19"/>
        <v>-3.4403436101908594E-3</v>
      </c>
    </row>
    <row r="206" spans="1:7" ht="18" thickBot="1" x14ac:dyDescent="0.35">
      <c r="A206" s="31">
        <v>1645</v>
      </c>
      <c r="B206" s="32">
        <v>77.650002000000001</v>
      </c>
      <c r="C206" s="35">
        <f t="shared" si="15"/>
        <v>0.9549240983891979</v>
      </c>
      <c r="D206" s="35">
        <f t="shared" si="16"/>
        <v>1.4080428524114086E-2</v>
      </c>
      <c r="E206" s="35">
        <f t="shared" si="17"/>
        <v>4.5075901610802077E-2</v>
      </c>
      <c r="F206" s="35">
        <f t="shared" si="18"/>
        <v>2.8741429898870189E-2</v>
      </c>
      <c r="G206" s="53">
        <f t="shared" si="19"/>
        <v>1.4741286379598427E-2</v>
      </c>
    </row>
    <row r="207" spans="1:7" ht="18" thickBot="1" x14ac:dyDescent="0.35">
      <c r="A207" s="31">
        <v>1641.5500489999999</v>
      </c>
      <c r="B207" s="32">
        <v>75.800003000000004</v>
      </c>
      <c r="C207" s="35">
        <f t="shared" si="15"/>
        <v>0.9558622291875063</v>
      </c>
      <c r="D207" s="35">
        <f t="shared" si="16"/>
        <v>-2.0994369267109615E-3</v>
      </c>
      <c r="E207" s="35">
        <f t="shared" si="17"/>
        <v>4.4137770812493621E-2</v>
      </c>
      <c r="F207" s="35">
        <f t="shared" si="18"/>
        <v>-2.4113243125134218E-2</v>
      </c>
      <c r="G207" s="53">
        <f t="shared" si="19"/>
        <v>-3.0710772594076188E-3</v>
      </c>
    </row>
    <row r="208" spans="1:7" ht="18" thickBot="1" x14ac:dyDescent="0.35">
      <c r="A208" s="31">
        <v>1648</v>
      </c>
      <c r="B208" s="32">
        <v>79.449996999999996</v>
      </c>
      <c r="C208" s="35">
        <f t="shared" si="15"/>
        <v>0.95400735353383437</v>
      </c>
      <c r="D208" s="35">
        <f t="shared" si="16"/>
        <v>3.9214841966557267E-3</v>
      </c>
      <c r="E208" s="35">
        <f t="shared" si="17"/>
        <v>4.5992646466165701E-2</v>
      </c>
      <c r="F208" s="35">
        <f t="shared" si="18"/>
        <v>4.7029522996965417E-2</v>
      </c>
      <c r="G208" s="53">
        <f t="shared" si="19"/>
        <v>5.9041369850481237E-3</v>
      </c>
    </row>
    <row r="209" spans="1:7" ht="18" thickBot="1" x14ac:dyDescent="0.35">
      <c r="A209" s="31">
        <v>1690</v>
      </c>
      <c r="B209" s="32">
        <v>78.199996999999996</v>
      </c>
      <c r="C209" s="35">
        <f t="shared" si="15"/>
        <v>0.95577423530557781</v>
      </c>
      <c r="D209" s="35">
        <f t="shared" si="16"/>
        <v>2.5166097447702082E-2</v>
      </c>
      <c r="E209" s="35">
        <f t="shared" si="17"/>
        <v>4.422576469442218E-2</v>
      </c>
      <c r="F209" s="35">
        <f t="shared" si="18"/>
        <v>-1.5858246035033694E-2</v>
      </c>
      <c r="G209" s="53">
        <f t="shared" si="19"/>
        <v>2.3351764486091456E-2</v>
      </c>
    </row>
    <row r="210" spans="1:7" ht="18" thickBot="1" x14ac:dyDescent="0.35">
      <c r="A210" s="31">
        <v>1725</v>
      </c>
      <c r="B210" s="32">
        <v>77.25</v>
      </c>
      <c r="C210" s="35">
        <f t="shared" si="15"/>
        <v>0.95713691219309194</v>
      </c>
      <c r="D210" s="35">
        <f t="shared" si="16"/>
        <v>2.0498521548340969E-2</v>
      </c>
      <c r="E210" s="35">
        <f t="shared" si="17"/>
        <v>4.2863087806908035E-2</v>
      </c>
      <c r="F210" s="35">
        <f t="shared" si="18"/>
        <v>-1.2222693410238423E-2</v>
      </c>
      <c r="G210" s="53">
        <f t="shared" si="19"/>
        <v>1.9095989238422668E-2</v>
      </c>
    </row>
    <row r="211" spans="1:7" ht="18" thickBot="1" x14ac:dyDescent="0.35">
      <c r="A211" s="31">
        <v>1692.4499510000001</v>
      </c>
      <c r="B211" s="32">
        <v>77</v>
      </c>
      <c r="C211" s="35">
        <f t="shared" si="15"/>
        <v>0.95648365190748474</v>
      </c>
      <c r="D211" s="35">
        <f t="shared" si="16"/>
        <v>-1.9049896165006616E-2</v>
      </c>
      <c r="E211" s="35">
        <f t="shared" si="17"/>
        <v>4.3516348092515221E-2</v>
      </c>
      <c r="F211" s="35">
        <f t="shared" si="18"/>
        <v>-3.2414939241709557E-3</v>
      </c>
      <c r="G211" s="53">
        <f t="shared" si="19"/>
        <v>-1.8361972230307912E-2</v>
      </c>
    </row>
    <row r="212" spans="1:7" ht="18" thickBot="1" x14ac:dyDescent="0.35">
      <c r="A212" s="31">
        <v>1698.75</v>
      </c>
      <c r="B212" s="32">
        <v>75.099997999999999</v>
      </c>
      <c r="C212" s="35">
        <f t="shared" si="15"/>
        <v>0.95766271213198717</v>
      </c>
      <c r="D212" s="35">
        <f t="shared" si="16"/>
        <v>3.715532164899915E-3</v>
      </c>
      <c r="E212" s="35">
        <f t="shared" si="17"/>
        <v>4.2337287868012843E-2</v>
      </c>
      <c r="F212" s="35">
        <f t="shared" si="18"/>
        <v>-2.4984889714753621E-2</v>
      </c>
      <c r="G212" s="53">
        <f t="shared" si="19"/>
        <v>2.5004341418476093E-3</v>
      </c>
    </row>
    <row r="213" spans="1:7" ht="18" thickBot="1" x14ac:dyDescent="0.35">
      <c r="A213" s="31">
        <v>1681.9499510000001</v>
      </c>
      <c r="B213" s="32">
        <v>74.650002000000001</v>
      </c>
      <c r="C213" s="35">
        <f t="shared" si="15"/>
        <v>0.95750312877299726</v>
      </c>
      <c r="D213" s="35">
        <f t="shared" si="16"/>
        <v>-9.9388810232062027E-3</v>
      </c>
      <c r="E213" s="35">
        <f t="shared" si="17"/>
        <v>4.24968712270027E-2</v>
      </c>
      <c r="F213" s="35">
        <f t="shared" si="18"/>
        <v>-6.0099813620366621E-3</v>
      </c>
      <c r="G213" s="53">
        <f t="shared" si="19"/>
        <v>-9.7719150802416666E-3</v>
      </c>
    </row>
    <row r="214" spans="1:7" ht="18" thickBot="1" x14ac:dyDescent="0.35">
      <c r="A214" s="31">
        <v>1708</v>
      </c>
      <c r="B214" s="32">
        <v>76</v>
      </c>
      <c r="C214" s="35">
        <f t="shared" si="15"/>
        <v>0.95739910313901344</v>
      </c>
      <c r="D214" s="35">
        <f t="shared" si="16"/>
        <v>1.5369289906367795E-2</v>
      </c>
      <c r="E214" s="35">
        <f t="shared" si="17"/>
        <v>4.2600896860986545E-2</v>
      </c>
      <c r="F214" s="35">
        <f t="shared" si="18"/>
        <v>1.7922789509437383E-2</v>
      </c>
      <c r="G214" s="53">
        <f t="shared" si="19"/>
        <v>1.5478071279592732E-2</v>
      </c>
    </row>
    <row r="215" spans="1:7" ht="18" thickBot="1" x14ac:dyDescent="0.35">
      <c r="A215" s="31">
        <v>1690</v>
      </c>
      <c r="B215" s="32">
        <v>74</v>
      </c>
      <c r="C215" s="35">
        <f t="shared" si="15"/>
        <v>0.95804988662131518</v>
      </c>
      <c r="D215" s="35">
        <f t="shared" si="16"/>
        <v>-1.0594566431396028E-2</v>
      </c>
      <c r="E215" s="35">
        <f t="shared" si="17"/>
        <v>4.195011337868481E-2</v>
      </c>
      <c r="F215" s="35">
        <f t="shared" si="18"/>
        <v>-2.6668247082161294E-2</v>
      </c>
      <c r="G215" s="53">
        <f t="shared" si="19"/>
        <v>-1.1268859157108404E-2</v>
      </c>
    </row>
    <row r="216" spans="1:7" ht="18" thickBot="1" x14ac:dyDescent="0.35">
      <c r="A216" s="31">
        <v>1673.849976</v>
      </c>
      <c r="B216" s="32">
        <v>73.349997999999999</v>
      </c>
      <c r="C216" s="35">
        <f t="shared" si="15"/>
        <v>0.95801854447600865</v>
      </c>
      <c r="D216" s="35">
        <f t="shared" si="16"/>
        <v>-9.6021809555016779E-3</v>
      </c>
      <c r="E216" s="35">
        <f t="shared" si="17"/>
        <v>4.1981455523991441E-2</v>
      </c>
      <c r="F216" s="35">
        <f t="shared" si="18"/>
        <v>-8.8226158817097354E-3</v>
      </c>
      <c r="G216" s="53">
        <f t="shared" si="19"/>
        <v>-9.5694536790282246E-3</v>
      </c>
    </row>
    <row r="217" spans="1:7" ht="18" thickBot="1" x14ac:dyDescent="0.35">
      <c r="A217" s="31">
        <v>1665.0500489999999</v>
      </c>
      <c r="B217" s="32">
        <v>73.449996999999996</v>
      </c>
      <c r="C217" s="35">
        <f t="shared" si="15"/>
        <v>0.9577509375573523</v>
      </c>
      <c r="D217" s="35">
        <f t="shared" si="16"/>
        <v>-5.2711655393903158E-3</v>
      </c>
      <c r="E217" s="35">
        <f t="shared" si="17"/>
        <v>4.2249062442647756E-2</v>
      </c>
      <c r="F217" s="35">
        <f t="shared" si="18"/>
        <v>1.3623844533137402E-3</v>
      </c>
      <c r="G217" s="53">
        <f t="shared" si="19"/>
        <v>-4.9909042715321362E-3</v>
      </c>
    </row>
    <row r="218" spans="1:7" ht="18" thickBot="1" x14ac:dyDescent="0.35">
      <c r="A218" s="31">
        <v>1650</v>
      </c>
      <c r="B218" s="32">
        <v>73.300003000000004</v>
      </c>
      <c r="C218" s="35">
        <f t="shared" si="15"/>
        <v>0.9574653264826809</v>
      </c>
      <c r="D218" s="35">
        <f t="shared" si="16"/>
        <v>-9.079894527600876E-3</v>
      </c>
      <c r="E218" s="35">
        <f t="shared" si="17"/>
        <v>4.2534673517319085E-2</v>
      </c>
      <c r="F218" s="35">
        <f t="shared" si="18"/>
        <v>-2.0442119554743374E-3</v>
      </c>
      <c r="G218" s="53">
        <f t="shared" si="19"/>
        <v>-8.7806340664239816E-3</v>
      </c>
    </row>
    <row r="219" spans="1:7" ht="18" thickBot="1" x14ac:dyDescent="0.35">
      <c r="A219" s="31">
        <v>1602</v>
      </c>
      <c r="B219" s="32">
        <v>71.949996999999996</v>
      </c>
      <c r="C219" s="35">
        <f t="shared" si="15"/>
        <v>0.95701783378897431</v>
      </c>
      <c r="D219" s="35">
        <f t="shared" si="16"/>
        <v>-2.9522439266321726E-2</v>
      </c>
      <c r="E219" s="35">
        <f t="shared" si="17"/>
        <v>4.2982166211025713E-2</v>
      </c>
      <c r="F219" s="35">
        <f t="shared" si="18"/>
        <v>-1.8589258182545542E-2</v>
      </c>
      <c r="G219" s="53">
        <f t="shared" si="19"/>
        <v>-2.9052507459763618E-2</v>
      </c>
    </row>
    <row r="220" spans="1:7" ht="18" thickBot="1" x14ac:dyDescent="0.35">
      <c r="A220" s="31">
        <v>1611</v>
      </c>
      <c r="B220" s="32">
        <v>71.599997999999999</v>
      </c>
      <c r="C220" s="35">
        <f t="shared" si="15"/>
        <v>0.95744680964869466</v>
      </c>
      <c r="D220" s="35">
        <f t="shared" si="16"/>
        <v>5.6022555486697516E-3</v>
      </c>
      <c r="E220" s="35">
        <f t="shared" si="17"/>
        <v>4.2553190351305351E-2</v>
      </c>
      <c r="F220" s="35">
        <f t="shared" si="18"/>
        <v>-4.8763456041152516E-3</v>
      </c>
      <c r="G220" s="53">
        <f t="shared" si="19"/>
        <v>5.1563576391998834E-3</v>
      </c>
    </row>
    <row r="221" spans="1:7" ht="18" thickBot="1" x14ac:dyDescent="0.35">
      <c r="A221" s="31">
        <v>1622</v>
      </c>
      <c r="B221" s="32">
        <v>71.550003000000004</v>
      </c>
      <c r="C221" s="35">
        <f t="shared" si="15"/>
        <v>0.95775146711153825</v>
      </c>
      <c r="D221" s="35">
        <f t="shared" si="16"/>
        <v>6.8048514983837897E-3</v>
      </c>
      <c r="E221" s="35">
        <f t="shared" si="17"/>
        <v>4.2248532888461754E-2</v>
      </c>
      <c r="F221" s="35">
        <f t="shared" si="18"/>
        <v>-6.9849810245835222E-4</v>
      </c>
      <c r="G221" s="53">
        <f t="shared" si="19"/>
        <v>6.4878459859989837E-3</v>
      </c>
    </row>
    <row r="222" spans="1:7" ht="18" thickBot="1" x14ac:dyDescent="0.35">
      <c r="A222" s="31">
        <v>1609.900024</v>
      </c>
      <c r="B222" s="32">
        <v>71.25</v>
      </c>
      <c r="C222" s="35">
        <f t="shared" si="15"/>
        <v>0.95761829760411676</v>
      </c>
      <c r="D222" s="35">
        <f t="shared" si="16"/>
        <v>-7.4878755193513872E-3</v>
      </c>
      <c r="E222" s="35">
        <f t="shared" si="17"/>
        <v>4.2381702395883257E-2</v>
      </c>
      <c r="F222" s="35">
        <f t="shared" si="18"/>
        <v>-4.2017287824203976E-3</v>
      </c>
      <c r="G222" s="53">
        <f t="shared" si="19"/>
        <v>-7.3486030263175753E-3</v>
      </c>
    </row>
    <row r="223" spans="1:7" ht="18" thickBot="1" x14ac:dyDescent="0.35">
      <c r="A223" s="31">
        <v>1597.849976</v>
      </c>
      <c r="B223" s="32">
        <v>70.900002000000001</v>
      </c>
      <c r="C223" s="35">
        <f t="shared" si="15"/>
        <v>0.95751310685560342</v>
      </c>
      <c r="D223" s="35">
        <f t="shared" si="16"/>
        <v>-7.5131195899519384E-3</v>
      </c>
      <c r="E223" s="35">
        <f t="shared" si="17"/>
        <v>4.2486893144396493E-2</v>
      </c>
      <c r="F223" s="35">
        <f t="shared" si="18"/>
        <v>-4.9243574019337379E-3</v>
      </c>
      <c r="G223" s="53">
        <f t="shared" si="19"/>
        <v>-7.4031311274933547E-3</v>
      </c>
    </row>
    <row r="224" spans="1:7" ht="18" thickBot="1" x14ac:dyDescent="0.35">
      <c r="A224" s="31">
        <v>1604.6999510000001</v>
      </c>
      <c r="B224" s="32">
        <v>73.199996999999996</v>
      </c>
      <c r="C224" s="35">
        <f t="shared" si="15"/>
        <v>0.95637403941322496</v>
      </c>
      <c r="D224" s="35">
        <f t="shared" si="16"/>
        <v>4.2778321039562131E-3</v>
      </c>
      <c r="E224" s="35">
        <f t="shared" si="17"/>
        <v>4.3625960586775106E-2</v>
      </c>
      <c r="F224" s="35">
        <f t="shared" si="18"/>
        <v>3.1924918236832314E-2</v>
      </c>
      <c r="G224" s="53">
        <f t="shared" si="19"/>
        <v>5.4839627939282428E-3</v>
      </c>
    </row>
    <row r="225" spans="1:7" ht="18" thickBot="1" x14ac:dyDescent="0.35">
      <c r="A225" s="31">
        <v>1594.599976</v>
      </c>
      <c r="B225" s="32">
        <v>75.5</v>
      </c>
      <c r="C225" s="35">
        <f t="shared" si="15"/>
        <v>0.95479312551046946</v>
      </c>
      <c r="D225" s="35">
        <f t="shared" si="16"/>
        <v>-6.3138866524126702E-3</v>
      </c>
      <c r="E225" s="35">
        <f t="shared" si="17"/>
        <v>4.5206874489530563E-2</v>
      </c>
      <c r="F225" s="35">
        <f t="shared" si="18"/>
        <v>3.0937276271320605E-2</v>
      </c>
      <c r="G225" s="53">
        <f t="shared" si="19"/>
        <v>-4.6298780055304056E-3</v>
      </c>
    </row>
    <row r="226" spans="1:7" ht="18" thickBot="1" x14ac:dyDescent="0.35">
      <c r="A226" s="31">
        <v>1569</v>
      </c>
      <c r="B226" s="32">
        <v>75.699996999999996</v>
      </c>
      <c r="C226" s="35">
        <f t="shared" si="15"/>
        <v>0.95397337074355215</v>
      </c>
      <c r="D226" s="35">
        <f t="shared" si="16"/>
        <v>-1.6184432284565928E-2</v>
      </c>
      <c r="E226" s="35">
        <f t="shared" si="17"/>
        <v>4.6026629256447918E-2</v>
      </c>
      <c r="F226" s="35">
        <f t="shared" si="18"/>
        <v>2.6454645583044042E-3</v>
      </c>
      <c r="G226" s="53">
        <f t="shared" si="19"/>
        <v>-1.5317755603641977E-2</v>
      </c>
    </row>
    <row r="227" spans="1:7" ht="18" thickBot="1" x14ac:dyDescent="0.35">
      <c r="A227" s="31">
        <v>1554.900024</v>
      </c>
      <c r="B227" s="32">
        <v>74.300003000000004</v>
      </c>
      <c r="C227" s="35">
        <f t="shared" si="15"/>
        <v>0.95439479390580684</v>
      </c>
      <c r="D227" s="35">
        <f t="shared" si="16"/>
        <v>-9.0272234341859364E-3</v>
      </c>
      <c r="E227" s="35">
        <f t="shared" si="17"/>
        <v>4.5605206094193121E-2</v>
      </c>
      <c r="F227" s="35">
        <f t="shared" si="18"/>
        <v>-1.8667128712720086E-2</v>
      </c>
      <c r="G227" s="53">
        <f t="shared" si="19"/>
        <v>-9.4668533011419854E-3</v>
      </c>
    </row>
    <row r="228" spans="1:7" ht="18" thickBot="1" x14ac:dyDescent="0.35">
      <c r="A228" s="31">
        <v>1559.0500489999999</v>
      </c>
      <c r="B228" s="32">
        <v>76</v>
      </c>
      <c r="C228" s="35">
        <f t="shared" si="15"/>
        <v>0.95351824242537297</v>
      </c>
      <c r="D228" s="35">
        <f t="shared" si="16"/>
        <v>2.6654425149586344E-3</v>
      </c>
      <c r="E228" s="35">
        <f t="shared" si="17"/>
        <v>4.6481757574627004E-2</v>
      </c>
      <c r="F228" s="35">
        <f t="shared" si="18"/>
        <v>2.2622348185767846E-2</v>
      </c>
      <c r="G228" s="53">
        <f t="shared" si="19"/>
        <v>3.5930745662888872E-3</v>
      </c>
    </row>
    <row r="229" spans="1:7" ht="18" thickBot="1" x14ac:dyDescent="0.35">
      <c r="A229" s="31">
        <v>1571.849976</v>
      </c>
      <c r="B229" s="32">
        <v>74.349997999999999</v>
      </c>
      <c r="C229" s="35">
        <f t="shared" si="15"/>
        <v>0.95483537894892478</v>
      </c>
      <c r="D229" s="35">
        <f t="shared" si="16"/>
        <v>8.176561506622472E-3</v>
      </c>
      <c r="E229" s="35">
        <f t="shared" si="17"/>
        <v>4.5164621051075299E-2</v>
      </c>
      <c r="F229" s="35">
        <f t="shared" si="18"/>
        <v>-2.1949694279965615E-2</v>
      </c>
      <c r="G229" s="53">
        <f t="shared" si="19"/>
        <v>6.815920580333458E-3</v>
      </c>
    </row>
    <row r="230" spans="1:7" ht="18" thickBot="1" x14ac:dyDescent="0.35">
      <c r="A230" s="31">
        <v>1557.1999510000001</v>
      </c>
      <c r="B230" s="32">
        <v>79.400002000000001</v>
      </c>
      <c r="C230" s="35">
        <f t="shared" si="15"/>
        <v>0.95148478291566951</v>
      </c>
      <c r="D230" s="35">
        <f t="shared" si="16"/>
        <v>-9.363949050862682E-3</v>
      </c>
      <c r="E230" s="35">
        <f t="shared" si="17"/>
        <v>4.8515217084330438E-2</v>
      </c>
      <c r="F230" s="35">
        <f t="shared" si="18"/>
        <v>6.5714747435641138E-2</v>
      </c>
      <c r="G230" s="53">
        <f t="shared" si="19"/>
        <v>-5.7214897924113915E-3</v>
      </c>
    </row>
    <row r="231" spans="1:7" ht="18" thickBot="1" x14ac:dyDescent="0.35">
      <c r="A231" s="31">
        <v>1544</v>
      </c>
      <c r="B231" s="32">
        <v>79.349997999999999</v>
      </c>
      <c r="C231" s="35">
        <f t="shared" si="15"/>
        <v>0.95111959953321179</v>
      </c>
      <c r="D231" s="35">
        <f t="shared" si="16"/>
        <v>-8.5128536848435559E-3</v>
      </c>
      <c r="E231" s="35">
        <f t="shared" si="17"/>
        <v>4.8880400466788314E-2</v>
      </c>
      <c r="F231" s="35">
        <f t="shared" si="18"/>
        <v>-6.2997167437774657E-4</v>
      </c>
      <c r="G231" s="53">
        <f t="shared" si="19"/>
        <v>-8.1275352553395481E-3</v>
      </c>
    </row>
    <row r="232" spans="1:7" ht="18" thickBot="1" x14ac:dyDescent="0.35">
      <c r="A232" s="31">
        <v>1543.5</v>
      </c>
      <c r="B232" s="32">
        <v>78.599997999999999</v>
      </c>
      <c r="C232" s="35">
        <f t="shared" si="15"/>
        <v>0.95154429560636744</v>
      </c>
      <c r="D232" s="35">
        <f t="shared" si="16"/>
        <v>-3.2388664250749259E-4</v>
      </c>
      <c r="E232" s="35">
        <f t="shared" si="17"/>
        <v>4.845570439363258E-2</v>
      </c>
      <c r="F232" s="35">
        <f t="shared" si="18"/>
        <v>-9.4967477777609371E-3</v>
      </c>
      <c r="G232" s="53">
        <f t="shared" si="19"/>
        <v>-7.6836409012117452E-4</v>
      </c>
    </row>
    <row r="233" spans="1:7" ht="18" thickBot="1" x14ac:dyDescent="0.35">
      <c r="A233" s="31">
        <v>1552.6999510000001</v>
      </c>
      <c r="B233" s="32">
        <v>80.099997999999999</v>
      </c>
      <c r="C233" s="35">
        <f t="shared" si="15"/>
        <v>0.95094316480775443</v>
      </c>
      <c r="D233" s="35">
        <f t="shared" si="16"/>
        <v>5.9427544869783307E-3</v>
      </c>
      <c r="E233" s="35">
        <f t="shared" si="17"/>
        <v>4.9056835192245588E-2</v>
      </c>
      <c r="F233" s="35">
        <f t="shared" si="18"/>
        <v>1.8904155115656192E-2</v>
      </c>
      <c r="G233" s="53">
        <f t="shared" si="19"/>
        <v>6.5785997814800492E-3</v>
      </c>
    </row>
    <row r="234" spans="1:7" ht="18" thickBot="1" x14ac:dyDescent="0.35">
      <c r="A234" s="31">
        <v>1527.8000489999999</v>
      </c>
      <c r="B234" s="32">
        <v>85.150002000000001</v>
      </c>
      <c r="C234" s="35">
        <f t="shared" si="15"/>
        <v>0.94720853138185612</v>
      </c>
      <c r="D234" s="35">
        <f t="shared" si="16"/>
        <v>-1.6166495249672747E-2</v>
      </c>
      <c r="E234" s="35">
        <f t="shared" si="17"/>
        <v>5.2791468618143836E-2</v>
      </c>
      <c r="F234" s="35">
        <f t="shared" si="18"/>
        <v>6.1138601491135279E-2</v>
      </c>
      <c r="G234" s="53">
        <f t="shared" si="19"/>
        <v>-1.2085445661057806E-2</v>
      </c>
    </row>
    <row r="235" spans="1:7" ht="18" thickBot="1" x14ac:dyDescent="0.35">
      <c r="A235" s="31">
        <v>1536.349976</v>
      </c>
      <c r="B235" s="32">
        <v>87.300003000000004</v>
      </c>
      <c r="C235" s="35">
        <f t="shared" si="15"/>
        <v>0.94623225194523275</v>
      </c>
      <c r="D235" s="35">
        <f t="shared" si="16"/>
        <v>5.5806335327996757E-3</v>
      </c>
      <c r="E235" s="35">
        <f t="shared" si="17"/>
        <v>5.3767748054767167E-2</v>
      </c>
      <c r="F235" s="35">
        <f t="shared" si="18"/>
        <v>2.4936066613157715E-2</v>
      </c>
      <c r="G235" s="53">
        <f t="shared" si="19"/>
        <v>6.621331582155273E-3</v>
      </c>
    </row>
    <row r="236" spans="1:7" ht="18" thickBot="1" x14ac:dyDescent="0.35">
      <c r="A236" s="31">
        <v>1533.3000489999999</v>
      </c>
      <c r="B236" s="32">
        <v>83.400002000000001</v>
      </c>
      <c r="C236" s="35">
        <f t="shared" si="15"/>
        <v>0.94841343516478926</v>
      </c>
      <c r="D236" s="35">
        <f t="shared" si="16"/>
        <v>-1.9871503127596698E-3</v>
      </c>
      <c r="E236" s="35">
        <f t="shared" si="17"/>
        <v>5.1586564835210735E-2</v>
      </c>
      <c r="F236" s="35">
        <f t="shared" si="18"/>
        <v>-4.5702163864300982E-2</v>
      </c>
      <c r="G236" s="53">
        <f t="shared" si="19"/>
        <v>-4.2422576936083714E-3</v>
      </c>
    </row>
    <row r="237" spans="1:7" ht="18" thickBot="1" x14ac:dyDescent="0.35">
      <c r="A237" s="31">
        <v>1506.6999510000001</v>
      </c>
      <c r="B237" s="32">
        <v>79.400002000000001</v>
      </c>
      <c r="C237" s="35">
        <f t="shared" si="15"/>
        <v>0.94994010191487588</v>
      </c>
      <c r="D237" s="35">
        <f t="shared" si="16"/>
        <v>-1.7500511113721647E-2</v>
      </c>
      <c r="E237" s="35">
        <f t="shared" si="17"/>
        <v>5.0059898085124017E-2</v>
      </c>
      <c r="F237" s="35">
        <f t="shared" si="18"/>
        <v>-4.914993990350959E-2</v>
      </c>
      <c r="G237" s="53">
        <f t="shared" si="19"/>
        <v>-1.9084878293390818E-2</v>
      </c>
    </row>
    <row r="238" spans="1:7" ht="18" thickBot="1" x14ac:dyDescent="0.35">
      <c r="A238" s="31">
        <v>1507.650024</v>
      </c>
      <c r="B238" s="32">
        <v>73</v>
      </c>
      <c r="C238" s="35">
        <f t="shared" si="15"/>
        <v>0.95381646861000524</v>
      </c>
      <c r="D238" s="35">
        <f t="shared" si="16"/>
        <v>6.3036677183464377E-4</v>
      </c>
      <c r="E238" s="35">
        <f t="shared" si="17"/>
        <v>4.6183531389994779E-2</v>
      </c>
      <c r="F238" s="35">
        <f t="shared" si="18"/>
        <v>-8.4038952293615438E-2</v>
      </c>
      <c r="G238" s="53">
        <f t="shared" si="19"/>
        <v>-3.2799613829940536E-3</v>
      </c>
    </row>
    <row r="239" spans="1:7" ht="18" thickBot="1" x14ac:dyDescent="0.35">
      <c r="A239" s="31">
        <v>1529</v>
      </c>
      <c r="B239" s="32">
        <v>73.25</v>
      </c>
      <c r="C239" s="35">
        <f t="shared" si="15"/>
        <v>0.95428303947573723</v>
      </c>
      <c r="D239" s="35">
        <f t="shared" si="16"/>
        <v>1.4061763871389894E-2</v>
      </c>
      <c r="E239" s="35">
        <f t="shared" si="17"/>
        <v>4.5716960524262752E-2</v>
      </c>
      <c r="F239" s="35">
        <f t="shared" si="18"/>
        <v>3.4188067487854611E-3</v>
      </c>
      <c r="G239" s="53">
        <f t="shared" si="19"/>
        <v>1.3575200220754367E-2</v>
      </c>
    </row>
    <row r="240" spans="1:7" ht="18" thickBot="1" x14ac:dyDescent="0.35">
      <c r="A240" s="31">
        <v>1507.0500489999999</v>
      </c>
      <c r="B240" s="32">
        <v>72.150002000000001</v>
      </c>
      <c r="C240" s="35">
        <f t="shared" si="15"/>
        <v>0.95431231023940732</v>
      </c>
      <c r="D240" s="35">
        <f t="shared" si="16"/>
        <v>-1.4459796838778337E-2</v>
      </c>
      <c r="E240" s="35">
        <f t="shared" si="17"/>
        <v>4.5687689760592592E-2</v>
      </c>
      <c r="F240" s="35">
        <f t="shared" si="18"/>
        <v>-1.5130934957269505E-2</v>
      </c>
      <c r="G240" s="53">
        <f t="shared" si="19"/>
        <v>-1.4490459588922469E-2</v>
      </c>
    </row>
    <row r="241" spans="1:7" ht="18" thickBot="1" x14ac:dyDescent="0.35">
      <c r="A241" s="31">
        <v>1528.8000489999999</v>
      </c>
      <c r="B241" s="32">
        <v>72.400002000000001</v>
      </c>
      <c r="C241" s="35">
        <f t="shared" si="15"/>
        <v>0.95478391225706993</v>
      </c>
      <c r="D241" s="35">
        <f t="shared" si="16"/>
        <v>1.4329015887060852E-2</v>
      </c>
      <c r="E241" s="35">
        <f t="shared" si="17"/>
        <v>4.5216087742930004E-2</v>
      </c>
      <c r="F241" s="35">
        <f t="shared" si="18"/>
        <v>3.4590140760723926E-3</v>
      </c>
      <c r="G241" s="53">
        <f t="shared" si="19"/>
        <v>1.383751693140939E-2</v>
      </c>
    </row>
    <row r="242" spans="1:7" ht="18" thickBot="1" x14ac:dyDescent="0.35">
      <c r="A242" s="31">
        <v>1535.9499510000001</v>
      </c>
      <c r="B242" s="32">
        <v>72.25</v>
      </c>
      <c r="C242" s="35">
        <f t="shared" si="15"/>
        <v>0.95507399440282659</v>
      </c>
      <c r="D242" s="35">
        <f t="shared" si="16"/>
        <v>4.6659042150281041E-3</v>
      </c>
      <c r="E242" s="35">
        <f t="shared" si="17"/>
        <v>4.4926005597173406E-2</v>
      </c>
      <c r="F242" s="35">
        <f t="shared" si="18"/>
        <v>-2.0740000234381693E-3</v>
      </c>
      <c r="G242" s="53">
        <f t="shared" si="19"/>
        <v>4.363107239486355E-3</v>
      </c>
    </row>
    <row r="243" spans="1:7" ht="18" thickBot="1" x14ac:dyDescent="0.35">
      <c r="A243" s="31">
        <v>1518.8000489999999</v>
      </c>
      <c r="B243" s="32">
        <v>71.699996999999996</v>
      </c>
      <c r="C243" s="35">
        <f t="shared" si="15"/>
        <v>0.95491983971938854</v>
      </c>
      <c r="D243" s="35">
        <f t="shared" si="16"/>
        <v>-1.1228468572413856E-2</v>
      </c>
      <c r="E243" s="35">
        <f t="shared" si="17"/>
        <v>4.5080160280611521E-2</v>
      </c>
      <c r="F243" s="35">
        <f t="shared" si="18"/>
        <v>-7.6416212279720288E-3</v>
      </c>
      <c r="G243" s="53">
        <f t="shared" si="19"/>
        <v>-1.1066772919224333E-2</v>
      </c>
    </row>
    <row r="244" spans="1:7" ht="18" thickBot="1" x14ac:dyDescent="0.35">
      <c r="A244" s="31">
        <v>1532</v>
      </c>
      <c r="B244" s="32">
        <v>70.349997999999999</v>
      </c>
      <c r="C244" s="35">
        <f t="shared" si="15"/>
        <v>0.95609573558348149</v>
      </c>
      <c r="D244" s="35">
        <f t="shared" si="16"/>
        <v>8.6534896805774801E-3</v>
      </c>
      <c r="E244" s="35">
        <f t="shared" si="17"/>
        <v>4.3904264416518568E-2</v>
      </c>
      <c r="F244" s="35">
        <f t="shared" si="18"/>
        <v>-1.9007950633454018E-2</v>
      </c>
      <c r="G244" s="53">
        <f t="shared" si="19"/>
        <v>7.4390344908884963E-3</v>
      </c>
    </row>
    <row r="245" spans="1:7" ht="18" thickBot="1" x14ac:dyDescent="0.35">
      <c r="A245" s="31">
        <v>1555.0500489999999</v>
      </c>
      <c r="B245" s="32">
        <v>69.300003000000004</v>
      </c>
      <c r="C245" s="35">
        <f t="shared" si="15"/>
        <v>0.95733678038506931</v>
      </c>
      <c r="D245" s="35">
        <f t="shared" si="16"/>
        <v>1.4933659646934508E-2</v>
      </c>
      <c r="E245" s="35">
        <f t="shared" si="17"/>
        <v>4.2663219614930636E-2</v>
      </c>
      <c r="F245" s="35">
        <f t="shared" si="18"/>
        <v>-1.5037805645215556E-2</v>
      </c>
      <c r="G245" s="53">
        <f t="shared" si="19"/>
        <v>1.3654980440994237E-2</v>
      </c>
    </row>
    <row r="246" spans="1:7" ht="18" thickBot="1" x14ac:dyDescent="0.35">
      <c r="A246" s="31">
        <v>1554.6999510000001</v>
      </c>
      <c r="B246" s="32">
        <v>71.650002000000001</v>
      </c>
      <c r="C246" s="35">
        <f t="shared" si="15"/>
        <v>0.95594428993106129</v>
      </c>
      <c r="D246" s="35">
        <f t="shared" si="16"/>
        <v>-2.2516150911097048E-4</v>
      </c>
      <c r="E246" s="35">
        <f t="shared" si="17"/>
        <v>4.4055710068938644E-2</v>
      </c>
      <c r="F246" s="35">
        <f t="shared" si="18"/>
        <v>3.3348232701748769E-2</v>
      </c>
      <c r="G246" s="53">
        <f t="shared" si="19"/>
        <v>1.2539382122728493E-3</v>
      </c>
    </row>
    <row r="247" spans="1:7" x14ac:dyDescent="0.3">
      <c r="A247" s="33">
        <v>1528</v>
      </c>
      <c r="B247" s="34">
        <v>70.75</v>
      </c>
      <c r="C247" s="35">
        <f t="shared" si="15"/>
        <v>0.95574667709147776</v>
      </c>
      <c r="D247" s="35">
        <f t="shared" si="16"/>
        <v>-1.7322878711894325E-2</v>
      </c>
      <c r="E247" s="35">
        <f t="shared" si="17"/>
        <v>4.4253322908522283E-2</v>
      </c>
      <c r="F247" s="35">
        <f t="shared" si="18"/>
        <v>-1.264064566430176E-2</v>
      </c>
      <c r="G247" s="53">
        <f t="shared" si="19"/>
        <v>-1.7115674340906255E-2</v>
      </c>
    </row>
  </sheetData>
  <mergeCells count="6">
    <mergeCell ref="I2:K3"/>
    <mergeCell ref="I4:K5"/>
    <mergeCell ref="I6:K7"/>
    <mergeCell ref="L2:L3"/>
    <mergeCell ref="L4:L5"/>
    <mergeCell ref="L6:L7"/>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Group Details</vt:lpstr>
      <vt:lpstr>Task 1 HDFC</vt:lpstr>
      <vt:lpstr>Task 2 ONGC</vt:lpstr>
      <vt:lpstr>Task 3 Spicejet</vt:lpstr>
      <vt:lpstr>Sharpe Ratio Analysis</vt:lpstr>
      <vt:lpstr>Investor D</vt:lpstr>
      <vt:lpstr>Investor E</vt:lpstr>
      <vt:lpstr>Investor 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Nimitt</dc:creator>
  <cp:lastModifiedBy>nimitt chauhan</cp:lastModifiedBy>
  <dcterms:created xsi:type="dcterms:W3CDTF">2021-12-20T10:22:59Z</dcterms:created>
  <dcterms:modified xsi:type="dcterms:W3CDTF">2021-12-24T15:55:30Z</dcterms:modified>
</cp:coreProperties>
</file>