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SHAN\Downloads\"/>
    </mc:Choice>
  </mc:AlternateContent>
  <bookViews>
    <workbookView xWindow="0" yWindow="0" windowWidth="20490" windowHeight="7620" activeTab="2"/>
  </bookViews>
  <sheets>
    <sheet name="Group Members" sheetId="1" r:id="rId1"/>
    <sheet name="Sheet2" sheetId="2" r:id="rId2"/>
    <sheet name="SBI LIFE INSURANCE Co. LTD." sheetId="4" r:id="rId3"/>
  </sheets>
  <calcPr calcId="162913"/>
</workbook>
</file>

<file path=xl/calcChain.xml><?xml version="1.0" encoding="utf-8"?>
<calcChain xmlns="http://schemas.openxmlformats.org/spreadsheetml/2006/main">
  <c r="I71" i="4" l="1"/>
  <c r="J71" i="4"/>
  <c r="I72" i="4"/>
  <c r="J72" i="4"/>
  <c r="I73" i="4"/>
  <c r="J73" i="4"/>
  <c r="I74" i="4"/>
  <c r="J74" i="4"/>
  <c r="I75" i="4"/>
  <c r="J75" i="4"/>
  <c r="I76" i="4"/>
  <c r="J76" i="4"/>
  <c r="I77" i="4"/>
  <c r="J77" i="4"/>
  <c r="I78" i="4"/>
  <c r="J78" i="4"/>
  <c r="I79" i="4"/>
  <c r="J79" i="4"/>
  <c r="I80" i="4"/>
  <c r="J80" i="4"/>
  <c r="M57" i="4" l="1"/>
  <c r="M58" i="4"/>
  <c r="M59" i="4"/>
  <c r="M60" i="4"/>
  <c r="M61" i="4"/>
  <c r="M62" i="4"/>
  <c r="M63" i="4"/>
  <c r="M64" i="4"/>
  <c r="M65" i="4"/>
  <c r="M56" i="4"/>
  <c r="L57" i="4"/>
  <c r="L58" i="4"/>
  <c r="L59" i="4"/>
  <c r="L60" i="4"/>
  <c r="L61" i="4"/>
  <c r="L62" i="4"/>
  <c r="L63" i="4"/>
  <c r="L64" i="4"/>
  <c r="L65" i="4"/>
  <c r="L56" i="4"/>
  <c r="K57" i="4"/>
  <c r="K58" i="4"/>
  <c r="K59" i="4"/>
  <c r="K60" i="4"/>
  <c r="K61" i="4"/>
  <c r="K62" i="4"/>
  <c r="K63" i="4"/>
  <c r="K64" i="4"/>
  <c r="K65" i="4"/>
  <c r="K56" i="4"/>
  <c r="J57" i="4"/>
  <c r="J58" i="4"/>
  <c r="J59" i="4"/>
  <c r="J60" i="4"/>
  <c r="J61" i="4"/>
  <c r="J62" i="4"/>
  <c r="J63" i="4"/>
  <c r="J64" i="4"/>
  <c r="J65" i="4"/>
  <c r="J56" i="4"/>
  <c r="I57" i="4"/>
  <c r="I58" i="4"/>
  <c r="I59" i="4"/>
  <c r="I60" i="4"/>
  <c r="I61" i="4"/>
  <c r="I62" i="4"/>
  <c r="I63" i="4"/>
  <c r="I64" i="4"/>
  <c r="I65" i="4"/>
  <c r="I56" i="4"/>
  <c r="G40" i="4" l="1"/>
  <c r="G41" i="4"/>
  <c r="M25" i="4"/>
  <c r="H71" i="4" s="1"/>
  <c r="K71" i="4" s="1"/>
  <c r="M26" i="4"/>
  <c r="H72" i="4" s="1"/>
  <c r="K72" i="4" s="1"/>
  <c r="M28" i="4"/>
  <c r="H74" i="4" s="1"/>
  <c r="K74" i="4" s="1"/>
  <c r="M29" i="4"/>
  <c r="H75" i="4" s="1"/>
  <c r="K75" i="4" s="1"/>
  <c r="M30" i="4"/>
  <c r="H76" i="4" s="1"/>
  <c r="K76" i="4" s="1"/>
  <c r="M31" i="4"/>
  <c r="H77" i="4" s="1"/>
  <c r="K77" i="4" s="1"/>
  <c r="M32" i="4"/>
  <c r="H78" i="4" s="1"/>
  <c r="K78" i="4" s="1"/>
  <c r="M33" i="4"/>
  <c r="H79" i="4" s="1"/>
  <c r="K79" i="4" s="1"/>
  <c r="M34" i="4"/>
  <c r="H80" i="4" s="1"/>
  <c r="K80" i="4" s="1"/>
  <c r="M27" i="4"/>
  <c r="H73" i="4" s="1"/>
  <c r="K73" i="4" s="1"/>
  <c r="L25" i="4"/>
  <c r="L27" i="4"/>
  <c r="L28" i="4"/>
  <c r="L29" i="4"/>
  <c r="L30" i="4"/>
  <c r="L31" i="4"/>
  <c r="L32" i="4"/>
  <c r="L33" i="4"/>
  <c r="L34" i="4"/>
  <c r="L26" i="4"/>
  <c r="J26" i="4"/>
  <c r="K26" i="4"/>
  <c r="K27" i="4"/>
  <c r="K28" i="4"/>
  <c r="K29" i="4"/>
  <c r="K30" i="4"/>
  <c r="K31" i="4"/>
  <c r="K32" i="4"/>
  <c r="K33" i="4"/>
  <c r="K34" i="4"/>
  <c r="K25" i="4"/>
  <c r="J27" i="4"/>
  <c r="J28" i="4"/>
  <c r="J29" i="4"/>
  <c r="J30" i="4"/>
  <c r="J31" i="4"/>
  <c r="J32" i="4"/>
  <c r="J33" i="4"/>
  <c r="J34" i="4"/>
  <c r="J25" i="4"/>
  <c r="F13" i="4"/>
  <c r="G13" i="4"/>
  <c r="G49" i="4"/>
  <c r="G48" i="4"/>
  <c r="G47" i="4"/>
  <c r="G46" i="4"/>
  <c r="G45" i="4"/>
  <c r="G44" i="4"/>
  <c r="G43" i="4"/>
  <c r="G42" i="4"/>
  <c r="G19" i="4"/>
  <c r="F19" i="4"/>
  <c r="G18" i="4"/>
  <c r="F18" i="4"/>
  <c r="G17" i="4"/>
  <c r="F17" i="4"/>
  <c r="G16" i="4"/>
  <c r="F16" i="4"/>
  <c r="G15" i="4"/>
  <c r="F15" i="4"/>
  <c r="G14" i="4"/>
  <c r="F14" i="4"/>
  <c r="G12" i="4"/>
  <c r="F12" i="4"/>
  <c r="G11" i="4"/>
  <c r="F11" i="4"/>
  <c r="G10" i="4"/>
  <c r="F10" i="4"/>
</calcChain>
</file>

<file path=xl/sharedStrings.xml><?xml version="1.0" encoding="utf-8"?>
<sst xmlns="http://schemas.openxmlformats.org/spreadsheetml/2006/main" count="115" uniqueCount="66">
  <si>
    <t>Institute of Actuarial and Quantitative Studies</t>
  </si>
  <si>
    <t>B.Sc. in Actuarial Science and Quantitative Finance</t>
  </si>
  <si>
    <t>Semester 1</t>
  </si>
  <si>
    <t>Division -B</t>
  </si>
  <si>
    <t>Group Members:</t>
  </si>
  <si>
    <t>Name</t>
  </si>
  <si>
    <t>Roll No</t>
  </si>
  <si>
    <t>Pranav Vaswani</t>
  </si>
  <si>
    <t>Bhavya Gupta</t>
  </si>
  <si>
    <t>SBI LIFE INSURANCE COMPANY LTD.</t>
  </si>
  <si>
    <t>-Bhavya (R.no. 94)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</si>
  <si>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</si>
  <si>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</si>
  <si>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</si>
  <si>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</si>
  <si>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</si>
  <si>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</si>
  <si>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</si>
  <si>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</si>
  <si>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</si>
  <si>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</si>
  <si>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Current Liabilities</t>
  </si>
  <si>
    <t>Year</t>
  </si>
  <si>
    <t>Sales</t>
  </si>
  <si>
    <t>COGS</t>
  </si>
  <si>
    <t>Liquidity Ratios:</t>
  </si>
  <si>
    <t>Current Assets</t>
  </si>
  <si>
    <t>Inventory</t>
  </si>
  <si>
    <t>Quick Ratio</t>
  </si>
  <si>
    <t>Current Ratio</t>
  </si>
  <si>
    <t>PBIT</t>
  </si>
  <si>
    <t>Share Capital</t>
  </si>
  <si>
    <t>Reserves</t>
  </si>
  <si>
    <t>Long Term Debt</t>
  </si>
  <si>
    <t>Operating Profit Margin</t>
  </si>
  <si>
    <t>Net Profit Margin</t>
  </si>
  <si>
    <t>ROCE</t>
  </si>
  <si>
    <t>ROE</t>
  </si>
  <si>
    <t>Profitability Ratios:</t>
  </si>
  <si>
    <t>Equity</t>
  </si>
  <si>
    <t>Gearing Ratios:</t>
  </si>
  <si>
    <t>Market Price per Share</t>
  </si>
  <si>
    <t>Dividend Per Share</t>
  </si>
  <si>
    <t>No. Of Equity Shares</t>
  </si>
  <si>
    <t>Equity Share Capital</t>
  </si>
  <si>
    <t>Intangible Assets</t>
  </si>
  <si>
    <t>Earning Per Share</t>
  </si>
  <si>
    <t>Price to Earning Ratio</t>
  </si>
  <si>
    <t>Dividend Yield Ratio</t>
  </si>
  <si>
    <t>Dividend Payout Ratio</t>
  </si>
  <si>
    <t>Dividend Coverage Ratio</t>
  </si>
  <si>
    <t>Net Asset Value Per Share Ratio</t>
  </si>
  <si>
    <t>Dupont analysis of ROE</t>
  </si>
  <si>
    <t>Investors Ratios:</t>
  </si>
  <si>
    <t>Revenue</t>
  </si>
  <si>
    <t>Net sales</t>
  </si>
  <si>
    <t>Shareholder's equity</t>
  </si>
  <si>
    <t>Deferred Tax Liabilities (Net)</t>
  </si>
  <si>
    <t>The company is almost debt-free</t>
  </si>
  <si>
    <t>Assets</t>
  </si>
  <si>
    <t>Asset Utilization Ratio</t>
  </si>
  <si>
    <t>Equity Multiplier</t>
  </si>
  <si>
    <t>DuPont's Analysis</t>
  </si>
  <si>
    <t>BF-2 PROJECT</t>
  </si>
  <si>
    <t>Gearing Ratio</t>
  </si>
  <si>
    <t>*Besides Ratios and percentages, all figures are in Crores.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</si>
</sst>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>
    <font>
      <sz val="10"/>
      <color rgb="FF000000"/>
      <name val="Arial"/>
      <scheme val="minor"/>
    </font>
    <font>
      <sz val="10"/>
      <color theme="1"/>
      <name val="Arial"/>
    </font>
    <font>
      <b/>
      <sz val="24"/>
      <color theme="1"/>
      <name val="Calibri"/>
    </font>
    <font>
      <sz val="10"/>
      <name val="Arial"/>
    </font>
    <font>
      <b/>
      <sz val="20"/>
      <color theme="1"/>
      <name val="Calibri"/>
    </font>
    <font>
      <b/>
      <sz val="16"/>
      <color theme="1"/>
      <name val="Calibri"/>
    </font>
    <font>
      <sz val="16"/>
      <color theme="1"/>
      <name val="Calibri"/>
    </font>
    <font>
      <sz val="16"/>
      <color rgb="FF000000"/>
      <name val="Arial"/>
    </font>
    <font>
      <sz val="10"/>
      <color theme="1"/>
      <name val="Arial"/>
      <scheme val="minor"/>
    </font>
    <font>
      <sz val="16"/>
      <color theme="1"/>
      <name val="Arial"/>
    </font>
    <font>
      <sz val="10"/>
      <color rgb="FF000000"/>
      <name val="Arial"/>
      <scheme val="minor"/>
    </font>
    <font>
      <sz val="14"/>
      <color rgb="FF000000"/>
      <name val="Calibri"/>
      <family val="2"/>
    </font>
    <font>
      <sz val="12"/>
      <color rgb="FF000000"/>
      <name val="Calibri"/>
      <family val="2"/>
    </font>
    <font>
      <sz val="16"/>
      <color rgb="FF000000"/>
      <name val="Georgia"/>
      <family val="1"/>
    </font>
    <font>
      <b/>
      <u/>
      <sz val="16"/>
      <color theme="1"/>
      <name val="Eras Medium ITC"/>
      <family val="2"/>
    </font>
    <font>
      <sz val="10"/>
      <color rgb="FF22222F"/>
      <name val="Arial"/>
      <family val="2"/>
      <scheme val="minor"/>
    </font>
    <font>
      <sz val="12"/>
      <name val="Calibri"/>
      <family val="2"/>
    </font>
    <font>
      <b/>
      <sz val="24"/>
      <color theme="1"/>
      <name val="Calibri"/>
      <family val="2"/>
    </font>
    <font>
      <sz val="20"/>
      <color rgb="FFFFFFFF"/>
      <name val="Arial"/>
      <family val="2"/>
    </font>
    <font>
      <sz val="16"/>
      <color theme="1"/>
      <name val="Arial"/>
      <family val="2"/>
    </font>
    <font>
      <sz val="14"/>
      <color rgb="FF64026E"/>
      <name val="Arial"/>
      <family val="2"/>
      <scheme val="minor"/>
    </font>
    <font>
      <sz val="12"/>
      <name val="Graphik-regular"/>
    </font>
    <font>
      <sz val="12"/>
      <name val="Var(--fontFamilies_graphikRegul"/>
    </font>
    <font>
      <sz val="12"/>
      <color rgb="FF22222F"/>
      <name val="Arial"/>
      <family val="2"/>
      <scheme val="minor"/>
    </font>
    <font>
      <i/>
      <sz val="14"/>
      <color theme="1"/>
      <name val="Arial"/>
      <family val="2"/>
      <scheme val="minor"/>
    </font>
    <font>
      <b/>
      <i/>
      <sz val="14"/>
      <color theme="1"/>
      <name val="Arial"/>
      <family val="2"/>
      <scheme val="minor"/>
    </font>
    <font>
      <sz val="12"/>
      <name val="Arial"/>
      <family val="2"/>
      <scheme val="minor"/>
    </font>
    <font>
      <b/>
      <i/>
      <sz val="14"/>
      <name val="Arial"/>
      <family val="2"/>
      <scheme val="minor"/>
    </font>
    <font>
      <i/>
      <sz val="14"/>
      <name val="Arial"/>
      <family val="2"/>
      <scheme val="minor"/>
    </font>
    <font>
      <sz val="14"/>
      <color theme="7" tint="-0.499984740745262"/>
      <name val="Calibri"/>
      <family val="2"/>
    </font>
    <font>
      <i/>
      <sz val="14"/>
      <name val="Arial"/>
      <family val="2"/>
      <scheme val="major"/>
    </font>
    <font>
      <b/>
      <i/>
      <sz val="14"/>
      <name val="Arial"/>
      <family val="2"/>
      <scheme val="major"/>
    </font>
  </fonts>
  <fills count="19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E2EFD9"/>
        <bgColor rgb="FFE2EFD9"/>
      </patternFill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  <fill>
      <patternFill patternType="solid">
        <fgColor rgb="FF1C4587"/>
        <bgColor rgb="FF1C4587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2EFD9"/>
      </patternFill>
    </fill>
    <fill>
      <patternFill patternType="solid">
        <fgColor theme="6" tint="0.59999389629810485"/>
        <bgColor rgb="FFE2EFD9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52">
    <xf numFmtId="0" fontId="0" fillId="0" borderId="0" xfId="0" applyFont="1" applyAlignment="1"/>
    <xf numFmtId="0" fontId="1" fillId="0" borderId="1" xfId="0" applyFont="1" applyBorder="1" applyAlignment="1"/>
    <xf numFmtId="0" fontId="1" fillId="0" borderId="0" xfId="0" applyFont="1" applyAlignment="1"/>
    <xf numFmtId="0" fontId="5" fillId="4" borderId="1" xfId="0" applyFont="1" applyFill="1" applyBorder="1" applyAlignment="1"/>
    <xf numFmtId="0" fontId="6" fillId="0" borderId="1" xfId="0" applyFont="1" applyBorder="1" applyAlignment="1">
      <alignment horizontal="right"/>
    </xf>
    <xf numFmtId="0" fontId="7" fillId="5" borderId="0" xfId="0" applyFont="1" applyFill="1" applyAlignment="1">
      <alignment horizontal="left"/>
    </xf>
    <xf numFmtId="0" fontId="8" fillId="0" borderId="5" xfId="0" applyFont="1" applyBorder="1"/>
    <xf numFmtId="0" fontId="8" fillId="0" borderId="6" xfId="0" applyFont="1" applyBorder="1"/>
    <xf numFmtId="0" fontId="9" fillId="0" borderId="1" xfId="0" applyFont="1" applyBorder="1" applyAlignment="1"/>
    <xf numFmtId="0" fontId="9" fillId="0" borderId="1" xfId="0" applyFont="1" applyBorder="1" applyAlignment="1">
      <alignment horizontal="right"/>
    </xf>
    <xf numFmtId="0" fontId="1" fillId="5" borderId="0" xfId="0" applyFont="1" applyFill="1" applyAlignment="1"/>
    <xf numFmtId="0" fontId="2" fillId="2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4" fillId="3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9" fillId="0" borderId="2" xfId="0" applyFont="1" applyBorder="1" applyAlignment="1"/>
    <xf numFmtId="0" fontId="3" fillId="0" borderId="0" xfId="0" applyFont="1" applyBorder="1"/>
    <xf numFmtId="0" fontId="1" fillId="0" borderId="2" xfId="0" applyFont="1" applyBorder="1" applyAlignment="1"/>
    <xf numFmtId="0" fontId="3" fillId="0" borderId="8" xfId="0" applyFont="1" applyBorder="1"/>
    <xf numFmtId="0" fontId="3" fillId="0" borderId="10" xfId="0" applyFont="1" applyBorder="1"/>
    <xf numFmtId="0" fontId="0" fillId="0" borderId="0" xfId="0"/>
    <xf numFmtId="0" fontId="12" fillId="0" borderId="0" xfId="0" applyFont="1"/>
    <xf numFmtId="3" fontId="12" fillId="0" borderId="11" xfId="0" applyNumberFormat="1" applyFont="1" applyBorder="1"/>
    <xf numFmtId="0" fontId="12" fillId="0" borderId="0" xfId="0" applyFont="1" applyAlignment="1"/>
    <xf numFmtId="0" fontId="12" fillId="0" borderId="11" xfId="0" applyFont="1" applyBorder="1"/>
    <xf numFmtId="0" fontId="13" fillId="0" borderId="0" xfId="0" applyFont="1" applyAlignment="1"/>
    <xf numFmtId="0" fontId="14" fillId="9" borderId="0" xfId="0" applyFont="1" applyFill="1" applyAlignment="1">
      <alignment horizontal="center"/>
    </xf>
    <xf numFmtId="0" fontId="14" fillId="9" borderId="0" xfId="0" applyFont="1" applyFill="1" applyAlignment="1">
      <alignment horizontal="center" wrapText="1"/>
    </xf>
    <xf numFmtId="2" fontId="12" fillId="11" borderId="11" xfId="0" applyNumberFormat="1" applyFont="1" applyFill="1" applyBorder="1"/>
    <xf numFmtId="3" fontId="12" fillId="0" borderId="13" xfId="0" applyNumberFormat="1" applyFont="1" applyBorder="1"/>
    <xf numFmtId="0" fontId="12" fillId="0" borderId="19" xfId="0" applyFont="1" applyBorder="1"/>
    <xf numFmtId="2" fontId="12" fillId="7" borderId="12" xfId="0" applyNumberFormat="1" applyFont="1" applyFill="1" applyBorder="1"/>
    <xf numFmtId="0" fontId="12" fillId="0" borderId="14" xfId="0" applyFont="1" applyBorder="1"/>
    <xf numFmtId="2" fontId="12" fillId="11" borderId="13" xfId="0" applyNumberFormat="1" applyFont="1" applyFill="1" applyBorder="1"/>
    <xf numFmtId="2" fontId="12" fillId="7" borderId="16" xfId="0" applyNumberFormat="1" applyFont="1" applyFill="1" applyBorder="1"/>
    <xf numFmtId="3" fontId="12" fillId="0" borderId="20" xfId="0" applyNumberFormat="1" applyFont="1" applyBorder="1"/>
    <xf numFmtId="3" fontId="15" fillId="12" borderId="0" xfId="0" applyNumberFormat="1" applyFont="1" applyFill="1" applyAlignment="1">
      <alignment horizontal="right" vertical="center" wrapText="1"/>
    </xf>
    <xf numFmtId="10" fontId="12" fillId="10" borderId="11" xfId="1" applyNumberFormat="1" applyFont="1" applyFill="1" applyBorder="1"/>
    <xf numFmtId="0" fontId="12" fillId="0" borderId="13" xfId="0" applyFont="1" applyBorder="1"/>
    <xf numFmtId="10" fontId="12" fillId="10" borderId="13" xfId="1" applyNumberFormat="1" applyFont="1" applyFill="1" applyBorder="1"/>
    <xf numFmtId="3" fontId="16" fillId="0" borderId="11" xfId="0" applyNumberFormat="1" applyFont="1" applyBorder="1"/>
    <xf numFmtId="0" fontId="1" fillId="16" borderId="1" xfId="0" applyFont="1" applyFill="1" applyBorder="1" applyAlignment="1"/>
    <xf numFmtId="0" fontId="2" fillId="17" borderId="24" xfId="0" applyFont="1" applyFill="1" applyBorder="1" applyAlignment="1">
      <alignment horizontal="center"/>
    </xf>
    <xf numFmtId="0" fontId="3" fillId="0" borderId="5" xfId="0" applyFont="1" applyBorder="1"/>
    <xf numFmtId="0" fontId="2" fillId="18" borderId="26" xfId="0" applyFont="1" applyFill="1" applyBorder="1" applyAlignment="1">
      <alignment horizontal="center"/>
    </xf>
    <xf numFmtId="0" fontId="2" fillId="18" borderId="21" xfId="0" applyFont="1" applyFill="1" applyBorder="1" applyAlignment="1">
      <alignment horizontal="center"/>
    </xf>
    <xf numFmtId="0" fontId="17" fillId="3" borderId="7" xfId="0" applyFont="1" applyFill="1" applyBorder="1" applyAlignment="1">
      <alignment horizontal="center"/>
    </xf>
    <xf numFmtId="0" fontId="17" fillId="18" borderId="25" xfId="0" applyFont="1" applyFill="1" applyBorder="1" applyAlignment="1">
      <alignment horizontal="center"/>
    </xf>
    <xf numFmtId="0" fontId="19" fillId="7" borderId="22" xfId="0" applyFont="1" applyFill="1" applyBorder="1" applyAlignment="1">
      <alignment horizontal="center"/>
    </xf>
    <xf numFmtId="0" fontId="19" fillId="7" borderId="0" xfId="0" applyFont="1" applyFill="1" applyBorder="1" applyAlignment="1">
      <alignment horizontal="center"/>
    </xf>
    <xf numFmtId="0" fontId="18" fillId="6" borderId="0" xfId="0" applyFont="1" applyFill="1" applyAlignment="1">
      <alignment horizontal="center"/>
    </xf>
    <xf numFmtId="4" fontId="21" fillId="0" borderId="20" xfId="0" applyNumberFormat="1" applyFont="1" applyBorder="1" applyAlignment="1"/>
    <xf numFmtId="4" fontId="22" fillId="0" borderId="20" xfId="0" applyNumberFormat="1" applyFont="1" applyBorder="1" applyAlignment="1">
      <alignment horizontal="right" vertical="center" wrapText="1" indent="1"/>
    </xf>
    <xf numFmtId="4" fontId="21" fillId="0" borderId="11" xfId="0" applyNumberFormat="1" applyFont="1" applyBorder="1" applyAlignment="1"/>
    <xf numFmtId="0" fontId="23" fillId="0" borderId="11" xfId="0" applyFont="1" applyBorder="1" applyAlignment="1"/>
    <xf numFmtId="4" fontId="21" fillId="0" borderId="13" xfId="0" applyNumberFormat="1" applyFont="1" applyBorder="1" applyAlignment="1"/>
    <xf numFmtId="0" fontId="23" fillId="0" borderId="13" xfId="0" applyFont="1" applyBorder="1" applyAlignment="1"/>
    <xf numFmtId="0" fontId="24" fillId="0" borderId="9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 wrapText="1"/>
    </xf>
    <xf numFmtId="0" fontId="25" fillId="11" borderId="9" xfId="0" applyFont="1" applyFill="1" applyBorder="1" applyAlignment="1">
      <alignment horizontal="center" vertical="center" wrapText="1"/>
    </xf>
    <xf numFmtId="0" fontId="25" fillId="7" borderId="21" xfId="0" applyFont="1" applyFill="1" applyBorder="1" applyAlignment="1">
      <alignment horizontal="center" vertical="center" wrapText="1"/>
    </xf>
    <xf numFmtId="1" fontId="21" fillId="0" borderId="20" xfId="0" applyNumberFormat="1" applyFont="1" applyBorder="1" applyAlignment="1"/>
    <xf numFmtId="1" fontId="21" fillId="0" borderId="11" xfId="0" applyNumberFormat="1" applyFont="1" applyBorder="1" applyAlignment="1"/>
    <xf numFmtId="1" fontId="22" fillId="0" borderId="11" xfId="0" applyNumberFormat="1" applyFont="1" applyBorder="1" applyAlignment="1">
      <alignment horizontal="right" vertical="center" wrapText="1" indent="1"/>
    </xf>
    <xf numFmtId="1" fontId="21" fillId="0" borderId="13" xfId="0" applyNumberFormat="1" applyFont="1" applyBorder="1" applyAlignment="1"/>
    <xf numFmtId="0" fontId="26" fillId="12" borderId="17" xfId="0" applyFont="1" applyFill="1" applyBorder="1" applyAlignment="1">
      <alignment horizontal="right" vertical="center" wrapText="1"/>
    </xf>
    <xf numFmtId="2" fontId="21" fillId="0" borderId="12" xfId="0" applyNumberFormat="1" applyFont="1" applyBorder="1" applyAlignment="1"/>
    <xf numFmtId="0" fontId="26" fillId="12" borderId="19" xfId="0" applyFont="1" applyFill="1" applyBorder="1" applyAlignment="1">
      <alignment horizontal="right" vertical="center" wrapText="1"/>
    </xf>
    <xf numFmtId="0" fontId="21" fillId="0" borderId="12" xfId="0" applyFont="1" applyBorder="1" applyAlignment="1"/>
    <xf numFmtId="3" fontId="26" fillId="12" borderId="19" xfId="0" applyNumberFormat="1" applyFont="1" applyFill="1" applyBorder="1" applyAlignment="1">
      <alignment horizontal="right" vertical="center" wrapText="1"/>
    </xf>
    <xf numFmtId="3" fontId="26" fillId="12" borderId="14" xfId="0" applyNumberFormat="1" applyFont="1" applyFill="1" applyBorder="1" applyAlignment="1">
      <alignment horizontal="right" vertical="center" wrapText="1"/>
    </xf>
    <xf numFmtId="0" fontId="25" fillId="10" borderId="9" xfId="0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8" fillId="0" borderId="9" xfId="0" applyFont="1" applyBorder="1" applyAlignment="1"/>
    <xf numFmtId="0" fontId="29" fillId="0" borderId="23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6" fillId="0" borderId="11" xfId="0" applyFont="1" applyBorder="1"/>
    <xf numFmtId="2" fontId="16" fillId="0" borderId="11" xfId="0" applyNumberFormat="1" applyFont="1" applyBorder="1"/>
    <xf numFmtId="4" fontId="16" fillId="0" borderId="11" xfId="0" applyNumberFormat="1" applyFont="1" applyBorder="1"/>
    <xf numFmtId="0" fontId="26" fillId="12" borderId="0" xfId="0" applyFont="1" applyFill="1" applyBorder="1" applyAlignment="1">
      <alignment horizontal="right" vertical="center" wrapText="1"/>
    </xf>
    <xf numFmtId="4" fontId="16" fillId="14" borderId="11" xfId="0" applyNumberFormat="1" applyFont="1" applyFill="1" applyBorder="1"/>
    <xf numFmtId="10" fontId="16" fillId="8" borderId="11" xfId="1" applyNumberFormat="1" applyFont="1" applyFill="1" applyBorder="1"/>
    <xf numFmtId="10" fontId="16" fillId="7" borderId="11" xfId="1" applyNumberFormat="1" applyFont="1" applyFill="1" applyBorder="1"/>
    <xf numFmtId="2" fontId="16" fillId="10" borderId="11" xfId="0" applyNumberFormat="1" applyFont="1" applyFill="1" applyBorder="1"/>
    <xf numFmtId="2" fontId="16" fillId="15" borderId="12" xfId="0" applyNumberFormat="1" applyFont="1" applyFill="1" applyBorder="1"/>
    <xf numFmtId="2" fontId="21" fillId="0" borderId="0" xfId="0" applyNumberFormat="1" applyFont="1" applyBorder="1" applyAlignment="1"/>
    <xf numFmtId="0" fontId="16" fillId="0" borderId="11" xfId="0" applyFont="1" applyFill="1" applyBorder="1"/>
    <xf numFmtId="1" fontId="16" fillId="0" borderId="11" xfId="0" applyNumberFormat="1" applyFont="1" applyFill="1" applyBorder="1"/>
    <xf numFmtId="2" fontId="16" fillId="0" borderId="11" xfId="0" applyNumberFormat="1" applyFont="1" applyFill="1" applyBorder="1"/>
    <xf numFmtId="4" fontId="16" fillId="0" borderId="11" xfId="0" applyNumberFormat="1" applyFont="1" applyFill="1" applyBorder="1"/>
    <xf numFmtId="0" fontId="16" fillId="0" borderId="13" xfId="0" applyFont="1" applyBorder="1"/>
    <xf numFmtId="2" fontId="21" fillId="0" borderId="15" xfId="0" applyNumberFormat="1" applyFont="1" applyBorder="1" applyAlignment="1"/>
    <xf numFmtId="4" fontId="16" fillId="0" borderId="13" xfId="0" applyNumberFormat="1" applyFont="1" applyFill="1" applyBorder="1"/>
    <xf numFmtId="3" fontId="16" fillId="0" borderId="13" xfId="0" applyNumberFormat="1" applyFont="1" applyBorder="1"/>
    <xf numFmtId="0" fontId="16" fillId="0" borderId="16" xfId="0" applyFont="1" applyBorder="1"/>
    <xf numFmtId="4" fontId="16" fillId="14" borderId="13" xfId="0" applyNumberFormat="1" applyFont="1" applyFill="1" applyBorder="1"/>
    <xf numFmtId="10" fontId="16" fillId="8" borderId="13" xfId="1" applyNumberFormat="1" applyFont="1" applyFill="1" applyBorder="1"/>
    <xf numFmtId="10" fontId="16" fillId="7" borderId="13" xfId="1" applyNumberFormat="1" applyFont="1" applyFill="1" applyBorder="1"/>
    <xf numFmtId="2" fontId="16" fillId="10" borderId="13" xfId="0" applyNumberFormat="1" applyFont="1" applyFill="1" applyBorder="1"/>
    <xf numFmtId="2" fontId="16" fillId="15" borderId="16" xfId="0" applyNumberFormat="1" applyFont="1" applyFill="1" applyBorder="1"/>
    <xf numFmtId="0" fontId="30" fillId="0" borderId="9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/>
    </xf>
    <xf numFmtId="0" fontId="31" fillId="8" borderId="9" xfId="0" applyFont="1" applyFill="1" applyBorder="1" applyAlignment="1">
      <alignment horizontal="center" vertical="center"/>
    </xf>
    <xf numFmtId="9" fontId="31" fillId="8" borderId="9" xfId="1" applyFont="1" applyFill="1" applyBorder="1" applyAlignment="1">
      <alignment horizontal="center" vertical="center" wrapText="1"/>
    </xf>
    <xf numFmtId="0" fontId="31" fillId="13" borderId="9" xfId="0" applyFont="1" applyFill="1" applyBorder="1" applyAlignment="1">
      <alignment horizontal="center" vertical="center" wrapText="1"/>
    </xf>
    <xf numFmtId="0" fontId="31" fillId="13" borderId="21" xfId="0" applyFont="1" applyFill="1" applyBorder="1" applyAlignment="1">
      <alignment horizontal="center" vertical="center" wrapText="1"/>
    </xf>
    <xf numFmtId="3" fontId="26" fillId="12" borderId="17" xfId="0" applyNumberFormat="1" applyFont="1" applyFill="1" applyBorder="1" applyAlignment="1">
      <alignment horizontal="right" vertical="center" wrapText="1"/>
    </xf>
    <xf numFmtId="3" fontId="26" fillId="12" borderId="20" xfId="0" applyNumberFormat="1" applyFont="1" applyFill="1" applyBorder="1" applyAlignment="1">
      <alignment horizontal="right" vertical="center" wrapText="1"/>
    </xf>
    <xf numFmtId="3" fontId="16" fillId="0" borderId="20" xfId="0" applyNumberFormat="1" applyFont="1" applyBorder="1"/>
    <xf numFmtId="3" fontId="26" fillId="12" borderId="23" xfId="0" applyNumberFormat="1" applyFont="1" applyFill="1" applyBorder="1" applyAlignment="1">
      <alignment horizontal="right" vertical="center" wrapText="1"/>
    </xf>
    <xf numFmtId="3" fontId="21" fillId="0" borderId="20" xfId="0" applyNumberFormat="1" applyFont="1" applyBorder="1" applyAlignment="1"/>
    <xf numFmtId="10" fontId="16" fillId="8" borderId="20" xfId="0" applyNumberFormat="1" applyFont="1" applyFill="1" applyBorder="1"/>
    <xf numFmtId="10" fontId="16" fillId="8" borderId="20" xfId="1" applyNumberFormat="1" applyFont="1" applyFill="1" applyBorder="1"/>
    <xf numFmtId="9" fontId="16" fillId="13" borderId="20" xfId="1" applyFont="1" applyFill="1" applyBorder="1"/>
    <xf numFmtId="9" fontId="16" fillId="13" borderId="18" xfId="1" applyFont="1" applyFill="1" applyBorder="1"/>
    <xf numFmtId="3" fontId="26" fillId="12" borderId="11" xfId="0" applyNumberFormat="1" applyFont="1" applyFill="1" applyBorder="1" applyAlignment="1">
      <alignment horizontal="right" vertical="center" wrapText="1"/>
    </xf>
    <xf numFmtId="3" fontId="26" fillId="12" borderId="0" xfId="0" applyNumberFormat="1" applyFont="1" applyFill="1" applyBorder="1" applyAlignment="1">
      <alignment horizontal="right" vertical="center" wrapText="1"/>
    </xf>
    <xf numFmtId="3" fontId="21" fillId="0" borderId="11" xfId="0" applyNumberFormat="1" applyFont="1" applyBorder="1" applyAlignment="1"/>
    <xf numFmtId="10" fontId="16" fillId="8" borderId="11" xfId="0" applyNumberFormat="1" applyFont="1" applyFill="1" applyBorder="1"/>
    <xf numFmtId="9" fontId="16" fillId="13" borderId="11" xfId="1" applyFont="1" applyFill="1" applyBorder="1"/>
    <xf numFmtId="9" fontId="16" fillId="13" borderId="12" xfId="1" applyFont="1" applyFill="1" applyBorder="1"/>
    <xf numFmtId="3" fontId="22" fillId="0" borderId="11" xfId="0" applyNumberFormat="1" applyFont="1" applyBorder="1" applyAlignment="1">
      <alignment horizontal="right" vertical="center" wrapText="1" indent="1"/>
    </xf>
    <xf numFmtId="3" fontId="26" fillId="12" borderId="13" xfId="0" applyNumberFormat="1" applyFont="1" applyFill="1" applyBorder="1" applyAlignment="1">
      <alignment horizontal="right" vertical="center" wrapText="1"/>
    </xf>
    <xf numFmtId="3" fontId="26" fillId="12" borderId="15" xfId="0" applyNumberFormat="1" applyFont="1" applyFill="1" applyBorder="1" applyAlignment="1">
      <alignment horizontal="right" vertical="center" wrapText="1"/>
    </xf>
    <xf numFmtId="3" fontId="21" fillId="0" borderId="13" xfId="0" applyNumberFormat="1" applyFont="1" applyBorder="1" applyAlignment="1"/>
    <xf numFmtId="10" fontId="16" fillId="8" borderId="13" xfId="0" applyNumberFormat="1" applyFont="1" applyFill="1" applyBorder="1"/>
    <xf numFmtId="9" fontId="16" fillId="13" borderId="13" xfId="1" applyFont="1" applyFill="1" applyBorder="1"/>
    <xf numFmtId="9" fontId="16" fillId="13" borderId="16" xfId="1" applyFont="1" applyFill="1" applyBorder="1"/>
    <xf numFmtId="0" fontId="28" fillId="0" borderId="9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27" fillId="14" borderId="9" xfId="0" applyFont="1" applyFill="1" applyBorder="1" applyAlignment="1">
      <alignment horizontal="center" vertical="center" wrapText="1"/>
    </xf>
    <xf numFmtId="0" fontId="27" fillId="8" borderId="9" xfId="0" applyFont="1" applyFill="1" applyBorder="1" applyAlignment="1">
      <alignment horizontal="center" vertical="center" wrapText="1"/>
    </xf>
    <xf numFmtId="0" fontId="27" fillId="7" borderId="9" xfId="0" applyFont="1" applyFill="1" applyBorder="1" applyAlignment="1">
      <alignment horizontal="center" vertical="center" wrapText="1"/>
    </xf>
    <xf numFmtId="0" fontId="27" fillId="10" borderId="9" xfId="0" applyFont="1" applyFill="1" applyBorder="1" applyAlignment="1">
      <alignment horizontal="center" vertical="center" wrapText="1"/>
    </xf>
    <xf numFmtId="0" fontId="27" fillId="15" borderId="21" xfId="0" applyFont="1" applyFill="1" applyBorder="1" applyAlignment="1">
      <alignment horizontal="center" vertical="center" wrapText="1"/>
    </xf>
    <xf numFmtId="3" fontId="16" fillId="12" borderId="0" xfId="0" applyNumberFormat="1" applyFont="1" applyFill="1" applyBorder="1" applyAlignment="1">
      <alignment horizontal="right" vertical="center" wrapText="1"/>
    </xf>
    <xf numFmtId="3" fontId="16" fillId="12" borderId="17" xfId="0" applyNumberFormat="1" applyFont="1" applyFill="1" applyBorder="1" applyAlignment="1">
      <alignment horizontal="right" vertical="center" wrapText="1"/>
    </xf>
    <xf numFmtId="3" fontId="16" fillId="12" borderId="23" xfId="0" applyNumberFormat="1" applyFont="1" applyFill="1" applyBorder="1" applyAlignment="1">
      <alignment horizontal="right" vertical="center" wrapText="1"/>
    </xf>
    <xf numFmtId="9" fontId="16" fillId="0" borderId="11" xfId="0" applyNumberFormat="1" applyFont="1" applyBorder="1"/>
    <xf numFmtId="0" fontId="16" fillId="11" borderId="12" xfId="0" applyFont="1" applyFill="1" applyBorder="1"/>
    <xf numFmtId="3" fontId="16" fillId="12" borderId="19" xfId="0" applyNumberFormat="1" applyFont="1" applyFill="1" applyBorder="1" applyAlignment="1">
      <alignment horizontal="right" vertical="center" wrapText="1"/>
    </xf>
    <xf numFmtId="3" fontId="16" fillId="12" borderId="15" xfId="0" applyNumberFormat="1" applyFont="1" applyFill="1" applyBorder="1" applyAlignment="1">
      <alignment horizontal="right" vertical="center" wrapText="1"/>
    </xf>
    <xf numFmtId="3" fontId="16" fillId="12" borderId="14" xfId="0" applyNumberFormat="1" applyFont="1" applyFill="1" applyBorder="1" applyAlignment="1">
      <alignment horizontal="right" vertical="center" wrapText="1"/>
    </xf>
    <xf numFmtId="9" fontId="16" fillId="0" borderId="13" xfId="0" applyNumberFormat="1" applyFont="1" applyBorder="1"/>
    <xf numFmtId="2" fontId="16" fillId="0" borderId="13" xfId="0" applyNumberFormat="1" applyFont="1" applyBorder="1"/>
    <xf numFmtId="0" fontId="16" fillId="11" borderId="16" xfId="0" applyFont="1" applyFill="1" applyBorder="1"/>
    <xf numFmtId="0" fontId="27" fillId="11" borderId="21" xfId="0" applyFont="1" applyFill="1" applyBorder="1" applyAlignment="1">
      <alignment horizontal="center" vertical="center" wrapText="1"/>
    </xf>
    <xf numFmtId="0" fontId="20" fillId="16" borderId="0" xfId="0" applyFont="1" applyFill="1" applyAlignment="1">
      <alignment horizontal="left" vertical="center"/>
    </xf>
    <xf numFmtId="0" fontId="20" fillId="16" borderId="0" xfId="0" applyFont="1" applyFill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4C8EB"/>
      <color rgb="FFEB9FDB"/>
      <color rgb="FFE581D0"/>
      <color rgb="FF6402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10"/>
  <sheetViews>
    <sheetView workbookViewId="0">
      <selection activeCell="B6" sqref="B6"/>
    </sheetView>
  </sheetViews>
  <sheetFormatPr defaultColWidth="12.5703125" defaultRowHeight="15.75" customHeight="1"/>
  <sheetData>
    <row r="1" spans="1:12" ht="31.5">
      <c r="A1" s="1"/>
      <c r="B1" s="11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3"/>
    </row>
    <row r="2" spans="1:12" ht="30.75" customHeight="1">
      <c r="A2" s="1"/>
      <c r="B2" s="11" t="s">
        <v>1</v>
      </c>
      <c r="C2" s="12"/>
      <c r="D2" s="12"/>
      <c r="E2" s="12"/>
      <c r="F2" s="12"/>
      <c r="G2" s="12"/>
      <c r="H2" s="12"/>
      <c r="I2" s="12"/>
      <c r="J2" s="12"/>
      <c r="K2" s="12"/>
      <c r="L2" s="13"/>
    </row>
    <row r="3" spans="1:12" ht="31.5">
      <c r="A3" s="1"/>
      <c r="B3" s="11" t="s">
        <v>2</v>
      </c>
      <c r="C3" s="12"/>
      <c r="D3" s="12"/>
      <c r="E3" s="12"/>
      <c r="F3" s="12"/>
      <c r="G3" s="12"/>
      <c r="H3" s="12"/>
      <c r="I3" s="12"/>
      <c r="J3" s="12"/>
      <c r="K3" s="12"/>
      <c r="L3" s="13"/>
    </row>
    <row r="4" spans="1:12" ht="31.5">
      <c r="A4" s="1"/>
      <c r="B4" s="47" t="s">
        <v>3</v>
      </c>
      <c r="C4" s="19"/>
      <c r="D4" s="19"/>
      <c r="E4" s="19"/>
      <c r="F4" s="19"/>
      <c r="G4" s="19"/>
      <c r="H4" s="19"/>
      <c r="I4" s="19"/>
      <c r="J4" s="19"/>
      <c r="K4" s="19"/>
      <c r="L4" s="20"/>
    </row>
    <row r="5" spans="1:12" ht="31.5">
      <c r="A5" s="18"/>
      <c r="B5" s="48" t="s">
        <v>63</v>
      </c>
      <c r="C5" s="45"/>
      <c r="D5" s="45"/>
      <c r="E5" s="45"/>
      <c r="F5" s="45"/>
      <c r="G5" s="45"/>
      <c r="H5" s="45"/>
      <c r="I5" s="45"/>
      <c r="J5" s="45"/>
      <c r="K5" s="45"/>
      <c r="L5" s="46"/>
    </row>
    <row r="6" spans="1:12" ht="19.5" customHeight="1">
      <c r="A6" s="42"/>
      <c r="B6" s="43"/>
      <c r="C6" s="44"/>
      <c r="D6" s="44"/>
      <c r="E6" s="44"/>
      <c r="F6" s="17"/>
      <c r="G6" s="17"/>
      <c r="H6" s="17"/>
      <c r="I6" s="17"/>
      <c r="J6" s="17"/>
      <c r="K6" s="17"/>
      <c r="L6" s="17"/>
    </row>
    <row r="7" spans="1:12" ht="26.25">
      <c r="A7" s="1"/>
      <c r="B7" s="14" t="s">
        <v>4</v>
      </c>
      <c r="C7" s="12"/>
      <c r="D7" s="12"/>
      <c r="E7" s="13"/>
      <c r="F7" s="2"/>
      <c r="G7" s="2"/>
      <c r="H7" s="2"/>
      <c r="I7" s="2"/>
      <c r="J7" s="2"/>
      <c r="K7" s="2"/>
      <c r="L7" s="2"/>
    </row>
    <row r="8" spans="1:12" ht="21">
      <c r="A8" s="1"/>
      <c r="B8" s="15" t="s">
        <v>5</v>
      </c>
      <c r="C8" s="12"/>
      <c r="D8" s="13"/>
      <c r="E8" s="3" t="s">
        <v>6</v>
      </c>
      <c r="F8" s="2"/>
      <c r="G8" s="2"/>
      <c r="H8" s="2"/>
      <c r="I8" s="2"/>
      <c r="J8" s="2"/>
      <c r="K8" s="2"/>
      <c r="L8" s="2"/>
    </row>
    <row r="9" spans="1:12" ht="21">
      <c r="A9" s="4">
        <v>1</v>
      </c>
      <c r="B9" s="5" t="s">
        <v>7</v>
      </c>
      <c r="C9" s="6"/>
      <c r="D9" s="7"/>
      <c r="E9" s="8">
        <v>93</v>
      </c>
      <c r="F9" s="2"/>
      <c r="G9" s="2"/>
      <c r="H9" s="2"/>
      <c r="I9" s="2"/>
      <c r="J9" s="2"/>
      <c r="K9" s="2"/>
      <c r="L9" s="2"/>
    </row>
    <row r="10" spans="1:12" ht="21">
      <c r="A10" s="4">
        <v>2</v>
      </c>
      <c r="B10" s="16" t="s">
        <v>8</v>
      </c>
      <c r="C10" s="12"/>
      <c r="D10" s="13"/>
      <c r="E10" s="9">
        <v>94</v>
      </c>
      <c r="F10" s="2"/>
      <c r="G10" s="2"/>
      <c r="H10" s="2"/>
      <c r="I10" s="2"/>
      <c r="J10" s="2"/>
      <c r="K10" s="2"/>
      <c r="L10" s="2"/>
    </row>
  </sheetData>
  <mergeCells count="8">
    <mergeCell ref="B8:D8"/>
    <mergeCell ref="B10:D10"/>
    <mergeCell ref="B5:L5"/>
    <mergeCell ref="B1:L1"/>
    <mergeCell ref="B2:L2"/>
    <mergeCell ref="B3:L3"/>
    <mergeCell ref="B4:L4"/>
    <mergeCell ref="B7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2.5703125" defaultRowHeight="15.75" customHeight="1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81"/>
  <sheetViews>
    <sheetView tabSelected="1" zoomScale="85" zoomScaleNormal="85" workbookViewId="0">
      <selection activeCell="D8" sqref="D8"/>
    </sheetView>
  </sheetViews>
  <sheetFormatPr defaultColWidth="12.5703125" defaultRowHeight="15.75" customHeight="1"/>
  <cols>
    <col min="2" max="2" width="16" customWidth="1"/>
    <col min="3" max="3" width="24.140625" bestFit="1" customWidth="1"/>
    <col min="4" max="4" width="29.28515625" bestFit="1" customWidth="1"/>
    <col min="5" max="5" width="16.140625" bestFit="1" customWidth="1"/>
    <col min="6" max="6" width="21" bestFit="1" customWidth="1"/>
    <col min="7" max="7" width="20.28515625" bestFit="1" customWidth="1"/>
    <col min="8" max="8" width="18.7109375" bestFit="1" customWidth="1"/>
    <col min="9" max="9" width="25" bestFit="1" customWidth="1"/>
    <col min="10" max="10" width="34.5703125" bestFit="1" customWidth="1"/>
    <col min="11" max="11" width="25.28515625" bestFit="1" customWidth="1"/>
    <col min="12" max="12" width="27.140625" bestFit="1" customWidth="1"/>
    <col min="13" max="13" width="15.140625" bestFit="1" customWidth="1"/>
    <col min="14" max="14" width="12.85546875" bestFit="1" customWidth="1"/>
  </cols>
  <sheetData>
    <row r="1" spans="1:7" ht="12.75">
      <c r="A1" s="10"/>
      <c r="B1" s="10"/>
      <c r="C1" s="10"/>
    </row>
    <row r="2" spans="1:7" ht="25.5">
      <c r="A2" s="51" t="s">
        <v>9</v>
      </c>
      <c r="B2" s="51"/>
      <c r="C2" s="51"/>
      <c r="D2" s="51"/>
    </row>
    <row r="3" spans="1:7" ht="20.25">
      <c r="A3" s="49" t="s">
        <v>10</v>
      </c>
      <c r="B3" s="50"/>
      <c r="C3" s="2"/>
    </row>
    <row r="4" spans="1:7" ht="15.75" customHeight="1">
      <c r="A4" s="150" t="s">
        <v>65</v>
      </c>
      <c r="B4" s="150"/>
      <c r="C4" s="150"/>
      <c r="D4" s="150"/>
    </row>
    <row r="5" spans="1:7" ht="15.75" customHeight="1">
      <c r="A5" s="151"/>
      <c r="B5" s="151"/>
      <c r="C5" s="151"/>
      <c r="D5" s="151"/>
    </row>
    <row r="6" spans="1:7" ht="15.75" customHeight="1">
      <c r="A6" s="21"/>
      <c r="B6" s="21"/>
      <c r="C6" s="21"/>
      <c r="D6" s="21"/>
      <c r="E6" s="21"/>
      <c r="F6" s="21"/>
      <c r="G6" s="21"/>
    </row>
    <row r="7" spans="1:7" ht="20.25">
      <c r="A7" s="21"/>
      <c r="B7" s="27" t="s">
        <v>25</v>
      </c>
      <c r="C7" s="27"/>
      <c r="D7" s="22"/>
      <c r="E7" s="22"/>
      <c r="F7" s="22"/>
      <c r="G7" s="22"/>
    </row>
    <row r="8" spans="1:7">
      <c r="A8" s="21"/>
      <c r="B8" s="22"/>
      <c r="C8" s="22"/>
      <c r="D8" s="22"/>
      <c r="E8" s="22"/>
      <c r="F8" s="22"/>
      <c r="G8" s="22"/>
    </row>
    <row r="9" spans="1:7" ht="18.75">
      <c r="A9" s="21"/>
      <c r="B9" s="58" t="s">
        <v>22</v>
      </c>
      <c r="C9" s="59" t="s">
        <v>26</v>
      </c>
      <c r="D9" s="59" t="s">
        <v>21</v>
      </c>
      <c r="E9" s="58" t="s">
        <v>27</v>
      </c>
      <c r="F9" s="60" t="s">
        <v>28</v>
      </c>
      <c r="G9" s="61" t="s">
        <v>29</v>
      </c>
    </row>
    <row r="10" spans="1:7">
      <c r="A10" s="21"/>
      <c r="B10" s="31" t="s">
        <v>11</v>
      </c>
      <c r="C10" s="52">
        <v>3197.56</v>
      </c>
      <c r="D10" s="53">
        <v>1323.94</v>
      </c>
      <c r="E10" s="36">
        <v>0</v>
      </c>
      <c r="F10" s="29">
        <f>($C10-$E10)/($D10)</f>
        <v>2.415184978171216</v>
      </c>
      <c r="G10" s="32">
        <f>$C10/$D10</f>
        <v>2.415184978171216</v>
      </c>
    </row>
    <row r="11" spans="1:7">
      <c r="A11" s="21"/>
      <c r="B11" s="31" t="s">
        <v>12</v>
      </c>
      <c r="C11" s="54">
        <v>9915.4500000000007</v>
      </c>
      <c r="D11" s="54">
        <v>1405.73</v>
      </c>
      <c r="E11" s="23">
        <v>0</v>
      </c>
      <c r="F11" s="29">
        <f>($C11-$E11)/($D11)</f>
        <v>7.0535949293249773</v>
      </c>
      <c r="G11" s="32">
        <f>$C11/$D11</f>
        <v>7.0535949293249773</v>
      </c>
    </row>
    <row r="12" spans="1:7">
      <c r="A12" s="21"/>
      <c r="B12" s="31" t="s">
        <v>13</v>
      </c>
      <c r="C12" s="54">
        <v>8862.99</v>
      </c>
      <c r="D12" s="54">
        <v>1622.72</v>
      </c>
      <c r="E12" s="23">
        <v>0</v>
      </c>
      <c r="F12" s="29">
        <f>($C12-$E12)/($D12)</f>
        <v>5.46181103332676</v>
      </c>
      <c r="G12" s="32">
        <f>$C12/$D12</f>
        <v>5.46181103332676</v>
      </c>
    </row>
    <row r="13" spans="1:7">
      <c r="A13" s="21"/>
      <c r="B13" s="31" t="s">
        <v>14</v>
      </c>
      <c r="C13" s="54">
        <v>13108.44</v>
      </c>
      <c r="D13" s="54">
        <v>1883.93</v>
      </c>
      <c r="E13" s="55">
        <v>124</v>
      </c>
      <c r="F13" s="29">
        <f>($C13-$E13)/($D13)</f>
        <v>6.892209370836496</v>
      </c>
      <c r="G13" s="32">
        <f>$C13/$D13</f>
        <v>6.9580292261389758</v>
      </c>
    </row>
    <row r="14" spans="1:7">
      <c r="A14" s="21"/>
      <c r="B14" s="31" t="s">
        <v>15</v>
      </c>
      <c r="C14" s="54">
        <v>14321.17</v>
      </c>
      <c r="D14" s="54">
        <v>2704.51</v>
      </c>
      <c r="E14" s="55">
        <v>178</v>
      </c>
      <c r="F14" s="29">
        <f>($C14-$E14)/($D14)</f>
        <v>5.2294759494326142</v>
      </c>
      <c r="G14" s="32">
        <f>$C14/$D14</f>
        <v>5.2952919382808714</v>
      </c>
    </row>
    <row r="15" spans="1:7">
      <c r="A15" s="21"/>
      <c r="B15" s="31" t="s">
        <v>16</v>
      </c>
      <c r="C15" s="54">
        <v>3564.67</v>
      </c>
      <c r="D15" s="54">
        <v>3014.32</v>
      </c>
      <c r="E15" s="55">
        <v>171</v>
      </c>
      <c r="F15" s="29">
        <f>($C15-$E15)/($D15)</f>
        <v>1.1258492794394754</v>
      </c>
      <c r="G15" s="32">
        <f>$C15/$D15</f>
        <v>1.1825784919981952</v>
      </c>
    </row>
    <row r="16" spans="1:7">
      <c r="A16" s="21"/>
      <c r="B16" s="31" t="s">
        <v>17</v>
      </c>
      <c r="C16" s="54">
        <v>17842.96</v>
      </c>
      <c r="D16" s="54">
        <v>3564.67</v>
      </c>
      <c r="E16" s="55">
        <v>172</v>
      </c>
      <c r="F16" s="29">
        <f>($C16-$E16)/($D16)</f>
        <v>4.9572498997102112</v>
      </c>
      <c r="G16" s="32">
        <f>$C16/$D16</f>
        <v>5.0055012104907322</v>
      </c>
    </row>
    <row r="17" spans="1:14">
      <c r="A17" s="21"/>
      <c r="B17" s="31" t="s">
        <v>18</v>
      </c>
      <c r="C17" s="54">
        <v>6641.41</v>
      </c>
      <c r="D17" s="54">
        <v>3736.01</v>
      </c>
      <c r="E17" s="55">
        <v>364</v>
      </c>
      <c r="F17" s="29">
        <f>($C17-$E17)/($D17)</f>
        <v>1.6802444318939187</v>
      </c>
      <c r="G17" s="32">
        <f>$C17/$D17</f>
        <v>1.7776745779588383</v>
      </c>
    </row>
    <row r="18" spans="1:14" ht="15.75" customHeight="1">
      <c r="A18" s="21"/>
      <c r="B18" s="31" t="s">
        <v>19</v>
      </c>
      <c r="C18" s="54">
        <v>5821.19</v>
      </c>
      <c r="D18" s="54">
        <v>3022.17</v>
      </c>
      <c r="E18" s="55">
        <v>358</v>
      </c>
      <c r="F18" s="29">
        <f>($C18-$E18)/($D18)</f>
        <v>1.8077043978333447</v>
      </c>
      <c r="G18" s="32">
        <f>$C18/$D18</f>
        <v>1.926162327069622</v>
      </c>
    </row>
    <row r="19" spans="1:14" ht="15.75" customHeight="1">
      <c r="A19" s="21"/>
      <c r="B19" s="33" t="s">
        <v>20</v>
      </c>
      <c r="C19" s="56">
        <v>7150.77</v>
      </c>
      <c r="D19" s="56">
        <v>4238.37</v>
      </c>
      <c r="E19" s="57">
        <v>363</v>
      </c>
      <c r="F19" s="34">
        <f>($C19-$E19)/($D19)</f>
        <v>1.6015048237883904</v>
      </c>
      <c r="G19" s="35">
        <f>$C19/$D19</f>
        <v>1.6871509566177565</v>
      </c>
    </row>
    <row r="20" spans="1:14" ht="15.75" customHeight="1"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</row>
    <row r="22" spans="1:14" ht="20.25">
      <c r="B22" s="27" t="s">
        <v>38</v>
      </c>
      <c r="C22" s="27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</row>
    <row r="23" spans="1:14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</row>
    <row r="24" spans="1:14" ht="37.5">
      <c r="B24" s="103" t="s">
        <v>22</v>
      </c>
      <c r="C24" s="103" t="s">
        <v>54</v>
      </c>
      <c r="D24" s="104" t="s">
        <v>24</v>
      </c>
      <c r="E24" s="103" t="s">
        <v>30</v>
      </c>
      <c r="F24" s="103" t="s">
        <v>55</v>
      </c>
      <c r="G24" s="103" t="s">
        <v>31</v>
      </c>
      <c r="H24" s="103" t="s">
        <v>32</v>
      </c>
      <c r="I24" s="103" t="s">
        <v>56</v>
      </c>
      <c r="J24" s="105" t="s">
        <v>34</v>
      </c>
      <c r="K24" s="106" t="s">
        <v>35</v>
      </c>
      <c r="L24" s="107" t="s">
        <v>36</v>
      </c>
      <c r="M24" s="108" t="s">
        <v>37</v>
      </c>
    </row>
    <row r="25" spans="1:14" ht="15.75" customHeight="1">
      <c r="B25" s="79" t="s">
        <v>11</v>
      </c>
      <c r="C25" s="109">
        <v>14870</v>
      </c>
      <c r="D25" s="110">
        <v>14443</v>
      </c>
      <c r="E25" s="66">
        <v>690</v>
      </c>
      <c r="F25" s="62">
        <v>630.11</v>
      </c>
      <c r="G25" s="111">
        <v>1000</v>
      </c>
      <c r="H25" s="112">
        <v>1736</v>
      </c>
      <c r="I25" s="113">
        <v>2155.65</v>
      </c>
      <c r="J25" s="114">
        <f>($C25-$D25)/$C25</f>
        <v>2.8715534633490247E-2</v>
      </c>
      <c r="K25" s="115">
        <f>($F25/$C25)</f>
        <v>4.2374579690652323E-2</v>
      </c>
      <c r="L25" s="116" t="e">
        <f>$E24/($G24+$H24)</f>
        <v>#VALUE!</v>
      </c>
      <c r="M25" s="117">
        <f t="shared" ref="M25:M26" si="0">$F25/$I25</f>
        <v>0.29230626493169115</v>
      </c>
    </row>
    <row r="26" spans="1:14" ht="15.75" customHeight="1">
      <c r="B26" s="79" t="s">
        <v>12</v>
      </c>
      <c r="C26" s="70">
        <v>17258</v>
      </c>
      <c r="D26" s="118">
        <v>16747</v>
      </c>
      <c r="E26" s="68">
        <v>816</v>
      </c>
      <c r="F26" s="63">
        <v>727.75</v>
      </c>
      <c r="G26" s="41">
        <v>1000</v>
      </c>
      <c r="H26" s="119">
        <v>2356</v>
      </c>
      <c r="I26" s="120">
        <v>2736.42</v>
      </c>
      <c r="J26" s="121">
        <f>($C26-$D26)/$C26</f>
        <v>2.9609456483949474E-2</v>
      </c>
      <c r="K26" s="84">
        <f t="shared" ref="K26:K34" si="1">($F26/$C26)</f>
        <v>4.2168849229342914E-2</v>
      </c>
      <c r="L26" s="122">
        <f>$E25/($G25+$H25)</f>
        <v>0.25219298245614036</v>
      </c>
      <c r="M26" s="123">
        <f t="shared" si="0"/>
        <v>0.26594967146856113</v>
      </c>
    </row>
    <row r="27" spans="1:14" ht="15.75" customHeight="1">
      <c r="B27" s="79" t="s">
        <v>13</v>
      </c>
      <c r="C27" s="70">
        <v>23299</v>
      </c>
      <c r="D27" s="118">
        <v>22505</v>
      </c>
      <c r="E27" s="68">
        <v>939</v>
      </c>
      <c r="F27" s="63">
        <v>814.86</v>
      </c>
      <c r="G27" s="41">
        <v>1000</v>
      </c>
      <c r="H27" s="119">
        <v>3056</v>
      </c>
      <c r="I27" s="120">
        <v>3356.32</v>
      </c>
      <c r="J27" s="121">
        <f t="shared" ref="J27:J34" si="2">($C27-$D27)/$C27</f>
        <v>3.4078715824713508E-2</v>
      </c>
      <c r="K27" s="84">
        <f t="shared" si="1"/>
        <v>3.4974033220309883E-2</v>
      </c>
      <c r="L27" s="122">
        <f t="shared" ref="L27:L34" si="3">$E26/($G26+$H26)</f>
        <v>0.2431466030989273</v>
      </c>
      <c r="M27" s="123">
        <f>$F27/$I27</f>
        <v>0.24278376316918529</v>
      </c>
    </row>
    <row r="28" spans="1:14" ht="15.75" customHeight="1">
      <c r="B28" s="79" t="s">
        <v>14</v>
      </c>
      <c r="C28" s="70">
        <v>19324</v>
      </c>
      <c r="D28" s="118">
        <v>18404</v>
      </c>
      <c r="E28" s="70">
        <v>1007</v>
      </c>
      <c r="F28" s="64">
        <v>844</v>
      </c>
      <c r="G28" s="41">
        <v>1000</v>
      </c>
      <c r="H28" s="119">
        <v>3733</v>
      </c>
      <c r="I28" s="120">
        <v>4056.34</v>
      </c>
      <c r="J28" s="121">
        <f t="shared" si="2"/>
        <v>4.7609190643759056E-2</v>
      </c>
      <c r="K28" s="84">
        <f t="shared" si="1"/>
        <v>4.3676257503622438E-2</v>
      </c>
      <c r="L28" s="122">
        <f t="shared" si="3"/>
        <v>0.23150887573964496</v>
      </c>
      <c r="M28" s="123">
        <f t="shared" ref="M28:M34" si="4">$F28/$I28</f>
        <v>0.20806934329962479</v>
      </c>
    </row>
    <row r="29" spans="1:14" ht="15.75" customHeight="1">
      <c r="B29" s="79" t="s">
        <v>15</v>
      </c>
      <c r="C29" s="70">
        <v>30548</v>
      </c>
      <c r="D29" s="118">
        <v>29479</v>
      </c>
      <c r="E29" s="70">
        <v>1154</v>
      </c>
      <c r="F29" s="63">
        <v>954.65</v>
      </c>
      <c r="G29" s="41">
        <v>1000</v>
      </c>
      <c r="H29" s="119">
        <v>4552</v>
      </c>
      <c r="I29" s="120">
        <v>4733.1000000000004</v>
      </c>
      <c r="J29" s="121">
        <f t="shared" si="2"/>
        <v>3.4994107633887654E-2</v>
      </c>
      <c r="K29" s="84">
        <f t="shared" si="1"/>
        <v>3.1250818384182269E-2</v>
      </c>
      <c r="L29" s="122">
        <f t="shared" si="3"/>
        <v>0.21276146207479399</v>
      </c>
      <c r="M29" s="123">
        <f t="shared" si="4"/>
        <v>0.20169656250660242</v>
      </c>
    </row>
    <row r="30" spans="1:14" ht="15.75" customHeight="1">
      <c r="B30" s="79" t="s">
        <v>16</v>
      </c>
      <c r="C30" s="70">
        <v>34068</v>
      </c>
      <c r="D30" s="118">
        <v>32736</v>
      </c>
      <c r="E30" s="70">
        <v>1422</v>
      </c>
      <c r="F30" s="63">
        <v>1150.3900000000001</v>
      </c>
      <c r="G30" s="41">
        <v>1000</v>
      </c>
      <c r="H30" s="119">
        <v>5528</v>
      </c>
      <c r="I30" s="124">
        <v>5552.08</v>
      </c>
      <c r="J30" s="121">
        <f t="shared" si="2"/>
        <v>3.9098274040154986E-2</v>
      </c>
      <c r="K30" s="84">
        <f t="shared" si="1"/>
        <v>3.3767465069860281E-2</v>
      </c>
      <c r="L30" s="122">
        <f t="shared" si="3"/>
        <v>0.20785302593659943</v>
      </c>
      <c r="M30" s="123">
        <f t="shared" si="4"/>
        <v>0.20719982421002581</v>
      </c>
    </row>
    <row r="31" spans="1:14" ht="15.75" customHeight="1">
      <c r="B31" s="79" t="s">
        <v>17</v>
      </c>
      <c r="C31" s="70">
        <v>44604</v>
      </c>
      <c r="D31" s="118">
        <v>43130</v>
      </c>
      <c r="E31" s="70">
        <v>1642</v>
      </c>
      <c r="F31" s="63">
        <v>1326.79</v>
      </c>
      <c r="G31" s="41">
        <v>1000</v>
      </c>
      <c r="H31" s="119">
        <v>6576</v>
      </c>
      <c r="I31" s="120">
        <v>6527.82</v>
      </c>
      <c r="J31" s="121">
        <f t="shared" si="2"/>
        <v>3.3046363554838129E-2</v>
      </c>
      <c r="K31" s="84">
        <f t="shared" si="1"/>
        <v>2.9745986907003856E-2</v>
      </c>
      <c r="L31" s="122">
        <f t="shared" si="3"/>
        <v>0.21783088235294118</v>
      </c>
      <c r="M31" s="123">
        <f t="shared" si="4"/>
        <v>0.20325162152142676</v>
      </c>
    </row>
    <row r="32" spans="1:14" ht="15.75" customHeight="1">
      <c r="B32" s="79" t="s">
        <v>18</v>
      </c>
      <c r="C32" s="70">
        <v>43798</v>
      </c>
      <c r="D32" s="118">
        <v>42447</v>
      </c>
      <c r="E32" s="70">
        <v>1790</v>
      </c>
      <c r="F32" s="63">
        <v>1422.18</v>
      </c>
      <c r="G32" s="41">
        <v>1000</v>
      </c>
      <c r="H32" s="119">
        <v>7743</v>
      </c>
      <c r="I32" s="120">
        <v>7576.36</v>
      </c>
      <c r="J32" s="121">
        <f t="shared" si="2"/>
        <v>3.0846157358783505E-2</v>
      </c>
      <c r="K32" s="84">
        <f t="shared" si="1"/>
        <v>3.2471345723549025E-2</v>
      </c>
      <c r="L32" s="122">
        <f t="shared" si="3"/>
        <v>0.21673706441393875</v>
      </c>
      <c r="M32" s="123">
        <f t="shared" si="4"/>
        <v>0.18771283307551384</v>
      </c>
    </row>
    <row r="33" spans="2:14" ht="15.75" customHeight="1">
      <c r="B33" s="79" t="s">
        <v>19</v>
      </c>
      <c r="C33" s="70">
        <v>81913</v>
      </c>
      <c r="D33" s="118">
        <v>81040</v>
      </c>
      <c r="E33" s="70">
        <v>1640</v>
      </c>
      <c r="F33" s="63">
        <v>1455.85</v>
      </c>
      <c r="G33" s="41">
        <v>1000</v>
      </c>
      <c r="H33" s="119">
        <v>9400</v>
      </c>
      <c r="I33" s="120">
        <v>8743.09</v>
      </c>
      <c r="J33" s="121">
        <f t="shared" si="2"/>
        <v>1.0657648969028115E-2</v>
      </c>
      <c r="K33" s="84">
        <f t="shared" si="1"/>
        <v>1.7773125144970883E-2</v>
      </c>
      <c r="L33" s="122">
        <f t="shared" si="3"/>
        <v>0.20473521674482442</v>
      </c>
      <c r="M33" s="123">
        <f t="shared" si="4"/>
        <v>0.16651435590849459</v>
      </c>
    </row>
    <row r="34" spans="2:14" ht="15.75" customHeight="1">
      <c r="B34" s="93" t="s">
        <v>20</v>
      </c>
      <c r="C34" s="71">
        <v>82983</v>
      </c>
      <c r="D34" s="125">
        <v>82254</v>
      </c>
      <c r="E34" s="71">
        <v>1687</v>
      </c>
      <c r="F34" s="65">
        <v>1505.99</v>
      </c>
      <c r="G34" s="96">
        <v>1000</v>
      </c>
      <c r="H34" s="126">
        <v>10622</v>
      </c>
      <c r="I34" s="127">
        <v>10400.44</v>
      </c>
      <c r="J34" s="128">
        <f t="shared" si="2"/>
        <v>8.7849318535121648E-3</v>
      </c>
      <c r="K34" s="99">
        <f t="shared" si="1"/>
        <v>1.8148174927394768E-2</v>
      </c>
      <c r="L34" s="129">
        <f t="shared" si="3"/>
        <v>0.15769230769230769</v>
      </c>
      <c r="M34" s="130">
        <f t="shared" si="4"/>
        <v>0.14480060458980581</v>
      </c>
    </row>
    <row r="35" spans="2:14" ht="15.75" customHeight="1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</row>
    <row r="36" spans="2:14" ht="15.75" customHeight="1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  <row r="37" spans="2:14" ht="20.25">
      <c r="B37" s="28" t="s">
        <v>40</v>
      </c>
      <c r="C37" s="28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</row>
    <row r="38" spans="2:14" ht="20.25" customHeight="1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</row>
    <row r="39" spans="2:14" ht="37.5">
      <c r="B39" s="73" t="s">
        <v>22</v>
      </c>
      <c r="C39" s="73" t="s">
        <v>33</v>
      </c>
      <c r="D39" s="74" t="s">
        <v>57</v>
      </c>
      <c r="E39" s="73" t="s">
        <v>39</v>
      </c>
      <c r="F39" s="73" t="s">
        <v>30</v>
      </c>
      <c r="G39" s="72" t="s">
        <v>64</v>
      </c>
      <c r="H39" s="24"/>
      <c r="I39" s="24"/>
      <c r="J39" s="24"/>
      <c r="K39" s="24"/>
      <c r="L39" s="24"/>
      <c r="M39" s="24"/>
    </row>
    <row r="40" spans="2:14" ht="15.75" customHeight="1">
      <c r="B40" s="25" t="s">
        <v>11</v>
      </c>
      <c r="C40" s="23">
        <v>0</v>
      </c>
      <c r="D40" s="23">
        <v>0</v>
      </c>
      <c r="E40" s="36">
        <v>1000</v>
      </c>
      <c r="F40" s="66">
        <v>690</v>
      </c>
      <c r="G40" s="38">
        <f>$D40/($D40+$F40)</f>
        <v>0</v>
      </c>
      <c r="H40" s="24"/>
      <c r="I40" s="24"/>
      <c r="J40" s="24"/>
      <c r="K40" s="24"/>
      <c r="L40" s="24"/>
      <c r="M40" s="24"/>
    </row>
    <row r="41" spans="2:14" ht="15.75" customHeight="1">
      <c r="B41" s="25" t="s">
        <v>12</v>
      </c>
      <c r="C41" s="23">
        <v>0</v>
      </c>
      <c r="D41" s="67">
        <v>4</v>
      </c>
      <c r="E41" s="23">
        <v>1000</v>
      </c>
      <c r="F41" s="68">
        <v>816</v>
      </c>
      <c r="G41" s="38">
        <f t="shared" ref="G40:G41" si="5">$D41/($D41+$F41)</f>
        <v>4.8780487804878049E-3</v>
      </c>
      <c r="H41" s="24"/>
      <c r="I41" s="24"/>
      <c r="J41" s="24"/>
      <c r="K41" s="24"/>
      <c r="L41" s="24"/>
      <c r="M41" s="24"/>
    </row>
    <row r="42" spans="2:14" ht="15.75" customHeight="1">
      <c r="B42" s="25" t="s">
        <v>13</v>
      </c>
      <c r="C42" s="23">
        <v>0</v>
      </c>
      <c r="D42" s="69">
        <v>2.57</v>
      </c>
      <c r="E42" s="23">
        <v>1000</v>
      </c>
      <c r="F42" s="68">
        <v>939</v>
      </c>
      <c r="G42" s="38">
        <f>$D42/($D42+$F42)</f>
        <v>2.7294837346134642E-3</v>
      </c>
      <c r="H42" s="24"/>
      <c r="I42" s="24"/>
      <c r="J42" s="24"/>
      <c r="K42" s="24"/>
      <c r="L42" s="24"/>
      <c r="M42" s="24"/>
    </row>
    <row r="43" spans="2:14" ht="15.75" customHeight="1">
      <c r="B43" s="25" t="s">
        <v>14</v>
      </c>
      <c r="C43" s="23">
        <v>0</v>
      </c>
      <c r="D43" s="69">
        <v>3.15</v>
      </c>
      <c r="E43" s="23">
        <v>1000</v>
      </c>
      <c r="F43" s="70">
        <v>1007</v>
      </c>
      <c r="G43" s="38">
        <f>$D43/($D43+$F43)</f>
        <v>3.1183487600851358E-3</v>
      </c>
      <c r="H43" s="24"/>
      <c r="I43" s="24"/>
      <c r="J43" s="24"/>
      <c r="K43" s="24"/>
      <c r="L43" s="24"/>
      <c r="M43" s="24"/>
    </row>
    <row r="44" spans="2:14" ht="15.75" customHeight="1">
      <c r="B44" s="25" t="s">
        <v>15</v>
      </c>
      <c r="C44" s="23">
        <v>0</v>
      </c>
      <c r="D44" s="41">
        <v>0</v>
      </c>
      <c r="E44" s="23">
        <v>1000</v>
      </c>
      <c r="F44" s="70">
        <v>1154</v>
      </c>
      <c r="G44" s="38">
        <f>$D44/($D44+$F44)</f>
        <v>0</v>
      </c>
      <c r="H44" s="24"/>
      <c r="I44" s="24"/>
      <c r="J44" s="24"/>
      <c r="K44" s="24"/>
      <c r="L44" s="24"/>
      <c r="M44" s="24"/>
    </row>
    <row r="45" spans="2:14" ht="15.75" customHeight="1">
      <c r="B45" s="25" t="s">
        <v>16</v>
      </c>
      <c r="C45" s="23">
        <v>0</v>
      </c>
      <c r="D45" s="23">
        <v>0</v>
      </c>
      <c r="E45" s="23">
        <v>1000</v>
      </c>
      <c r="F45" s="70">
        <v>1422</v>
      </c>
      <c r="G45" s="38">
        <f>$D45/($D45+$F45)</f>
        <v>0</v>
      </c>
      <c r="H45" s="24"/>
      <c r="I45" s="24"/>
      <c r="J45" s="24"/>
      <c r="K45" s="24"/>
      <c r="L45" s="24"/>
      <c r="M45" s="24"/>
    </row>
    <row r="46" spans="2:14" ht="15.75" customHeight="1">
      <c r="B46" s="25" t="s">
        <v>17</v>
      </c>
      <c r="C46" s="23">
        <v>0</v>
      </c>
      <c r="D46" s="23">
        <v>0</v>
      </c>
      <c r="E46" s="23">
        <v>1000</v>
      </c>
      <c r="F46" s="70">
        <v>1642</v>
      </c>
      <c r="G46" s="38">
        <f>$D46/($D46+$F46)</f>
        <v>0</v>
      </c>
      <c r="H46" s="24"/>
      <c r="I46" s="24"/>
      <c r="J46" s="24"/>
      <c r="K46" s="24"/>
      <c r="L46" s="24"/>
      <c r="M46" s="24"/>
    </row>
    <row r="47" spans="2:14" ht="15.75" customHeight="1">
      <c r="B47" s="25" t="s">
        <v>18</v>
      </c>
      <c r="C47" s="23">
        <v>0</v>
      </c>
      <c r="D47" s="23">
        <v>0</v>
      </c>
      <c r="E47" s="23">
        <v>1000</v>
      </c>
      <c r="F47" s="70">
        <v>1790</v>
      </c>
      <c r="G47" s="38">
        <f>$D47/($D47+$F47)</f>
        <v>0</v>
      </c>
      <c r="H47" s="24"/>
      <c r="I47" s="24"/>
      <c r="J47" s="24"/>
      <c r="K47" s="24"/>
      <c r="L47" s="24"/>
      <c r="M47" s="24"/>
    </row>
    <row r="48" spans="2:14" ht="15.75" customHeight="1">
      <c r="B48" s="25" t="s">
        <v>19</v>
      </c>
      <c r="C48" s="23">
        <v>0</v>
      </c>
      <c r="D48" s="23">
        <v>0</v>
      </c>
      <c r="E48" s="23">
        <v>1000</v>
      </c>
      <c r="F48" s="70">
        <v>1640</v>
      </c>
      <c r="G48" s="38">
        <f>$D48/($D48+$F48)</f>
        <v>0</v>
      </c>
      <c r="H48" s="24"/>
      <c r="I48" s="24"/>
      <c r="J48" s="24"/>
      <c r="K48" s="24"/>
      <c r="L48" s="24"/>
      <c r="M48" s="24"/>
    </row>
    <row r="49" spans="2:14" ht="15.75" customHeight="1">
      <c r="B49" s="39" t="s">
        <v>20</v>
      </c>
      <c r="C49" s="30">
        <v>0</v>
      </c>
      <c r="D49" s="30">
        <v>0</v>
      </c>
      <c r="E49" s="30">
        <v>1000</v>
      </c>
      <c r="F49" s="71">
        <v>1687</v>
      </c>
      <c r="G49" s="40">
        <f>$D49/($D49+$F49)</f>
        <v>0</v>
      </c>
      <c r="H49" s="24"/>
      <c r="I49" s="24"/>
      <c r="J49" s="24"/>
      <c r="K49" s="24"/>
      <c r="L49" s="24"/>
      <c r="M49" s="24"/>
    </row>
    <row r="50" spans="2:14" ht="15.75" customHeight="1">
      <c r="B50" s="75" t="s">
        <v>58</v>
      </c>
      <c r="C50" s="76"/>
      <c r="D50" s="76"/>
      <c r="E50" s="24"/>
      <c r="F50" s="24"/>
      <c r="G50" s="24"/>
      <c r="H50" s="24"/>
      <c r="I50" s="24"/>
      <c r="J50" s="24"/>
      <c r="K50" s="24"/>
      <c r="L50" s="24"/>
      <c r="M50" s="24"/>
      <c r="N50" s="24"/>
    </row>
    <row r="51" spans="2:14" ht="15.75" customHeight="1">
      <c r="B51" s="77"/>
      <c r="C51" s="78"/>
      <c r="D51" s="78"/>
      <c r="E51" s="24"/>
      <c r="F51" s="24"/>
      <c r="G51" s="24"/>
      <c r="H51" s="24"/>
      <c r="I51" s="24"/>
      <c r="J51" s="24"/>
      <c r="K51" s="24"/>
      <c r="L51" s="24"/>
      <c r="M51" s="24"/>
      <c r="N51" s="24"/>
    </row>
    <row r="52" spans="2:14" ht="15.75" customHeight="1">
      <c r="B52" s="24"/>
      <c r="C52" s="22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</row>
    <row r="53" spans="2:14" ht="20.25">
      <c r="B53" s="28" t="s">
        <v>53</v>
      </c>
      <c r="C53" s="28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</row>
    <row r="54" spans="2:14" ht="16.5" customHeight="1">
      <c r="B54" s="26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</row>
    <row r="55" spans="2:14" ht="75">
      <c r="B55" s="131" t="s">
        <v>22</v>
      </c>
      <c r="C55" s="131" t="s">
        <v>41</v>
      </c>
      <c r="D55" s="131" t="s">
        <v>42</v>
      </c>
      <c r="E55" s="131" t="s">
        <v>43</v>
      </c>
      <c r="F55" s="131" t="s">
        <v>44</v>
      </c>
      <c r="G55" s="131" t="s">
        <v>45</v>
      </c>
      <c r="H55" s="132" t="s">
        <v>46</v>
      </c>
      <c r="I55" s="133" t="s">
        <v>47</v>
      </c>
      <c r="J55" s="134" t="s">
        <v>48</v>
      </c>
      <c r="K55" s="135" t="s">
        <v>49</v>
      </c>
      <c r="L55" s="136" t="s">
        <v>50</v>
      </c>
      <c r="M55" s="137" t="s">
        <v>51</v>
      </c>
      <c r="N55" s="24"/>
    </row>
    <row r="56" spans="2:14" ht="15.75" customHeight="1">
      <c r="B56" s="79" t="s">
        <v>11</v>
      </c>
      <c r="C56" s="41">
        <v>300</v>
      </c>
      <c r="D56" s="80">
        <v>0.5</v>
      </c>
      <c r="E56" s="81">
        <v>3.9</v>
      </c>
      <c r="F56" s="41">
        <v>1000</v>
      </c>
      <c r="G56" s="54">
        <v>0</v>
      </c>
      <c r="H56" s="82">
        <v>6.3</v>
      </c>
      <c r="I56" s="83">
        <f>$C56/$H56</f>
        <v>47.61904761904762</v>
      </c>
      <c r="J56" s="84">
        <f>$D56/$C56</f>
        <v>1.6666666666666668E-3</v>
      </c>
      <c r="K56" s="85">
        <f>$D56/$H56</f>
        <v>7.9365079365079361E-2</v>
      </c>
      <c r="L56" s="86">
        <f>$H56/$D56</f>
        <v>12.6</v>
      </c>
      <c r="M56" s="87">
        <f>($F56-$G56)/$E56</f>
        <v>256.41025641025641</v>
      </c>
      <c r="N56" s="24"/>
    </row>
    <row r="57" spans="2:14" ht="15.75" customHeight="1">
      <c r="B57" s="79" t="s">
        <v>12</v>
      </c>
      <c r="C57" s="79">
        <v>400</v>
      </c>
      <c r="D57" s="80">
        <v>1</v>
      </c>
      <c r="E57" s="81">
        <v>4.0999999999999996</v>
      </c>
      <c r="F57" s="41">
        <v>1000</v>
      </c>
      <c r="G57" s="54">
        <v>0</v>
      </c>
      <c r="H57" s="82">
        <v>7.28</v>
      </c>
      <c r="I57" s="83">
        <f t="shared" ref="I57:I65" si="6">$C57/$H57</f>
        <v>54.945054945054942</v>
      </c>
      <c r="J57" s="84">
        <f t="shared" ref="J57:J65" si="7">$D57/$C57</f>
        <v>2.5000000000000001E-3</v>
      </c>
      <c r="K57" s="85">
        <f t="shared" ref="K57:K65" si="8">$D57/$H57</f>
        <v>0.13736263736263735</v>
      </c>
      <c r="L57" s="86">
        <f t="shared" ref="L57:L65" si="9">$H57/$D57</f>
        <v>7.28</v>
      </c>
      <c r="M57" s="87">
        <f t="shared" ref="M57:M65" si="10">($F57-$G57)/$E57</f>
        <v>243.90243902439028</v>
      </c>
      <c r="N57" s="24"/>
    </row>
    <row r="58" spans="2:14" ht="15.75" customHeight="1">
      <c r="B58" s="79" t="s">
        <v>13</v>
      </c>
      <c r="C58" s="79">
        <v>450</v>
      </c>
      <c r="D58" s="88">
        <v>1.2</v>
      </c>
      <c r="E58" s="81">
        <v>4.0999999999999996</v>
      </c>
      <c r="F58" s="41">
        <v>1000</v>
      </c>
      <c r="G58" s="54">
        <v>0</v>
      </c>
      <c r="H58" s="82">
        <v>8.15</v>
      </c>
      <c r="I58" s="83">
        <f t="shared" si="6"/>
        <v>55.214723926380366</v>
      </c>
      <c r="J58" s="84">
        <f t="shared" si="7"/>
        <v>2.6666666666666666E-3</v>
      </c>
      <c r="K58" s="85">
        <f t="shared" si="8"/>
        <v>0.14723926380368096</v>
      </c>
      <c r="L58" s="86">
        <f t="shared" si="9"/>
        <v>6.791666666666667</v>
      </c>
      <c r="M58" s="87">
        <f t="shared" si="10"/>
        <v>243.90243902439028</v>
      </c>
      <c r="N58" s="24"/>
    </row>
    <row r="59" spans="2:14" ht="15.75" customHeight="1">
      <c r="B59" s="79" t="s">
        <v>14</v>
      </c>
      <c r="C59" s="89">
        <v>520</v>
      </c>
      <c r="D59" s="88">
        <v>1.2</v>
      </c>
      <c r="E59" s="81">
        <v>4.5999999999999996</v>
      </c>
      <c r="F59" s="41">
        <v>1000</v>
      </c>
      <c r="G59" s="54">
        <v>0</v>
      </c>
      <c r="H59" s="82">
        <v>8.44</v>
      </c>
      <c r="I59" s="83">
        <f t="shared" si="6"/>
        <v>61.611374407582943</v>
      </c>
      <c r="J59" s="84">
        <f t="shared" si="7"/>
        <v>2.3076923076923075E-3</v>
      </c>
      <c r="K59" s="85">
        <f t="shared" si="8"/>
        <v>0.14218009478672985</v>
      </c>
      <c r="L59" s="86">
        <f t="shared" si="9"/>
        <v>7.0333333333333332</v>
      </c>
      <c r="M59" s="87">
        <f t="shared" si="10"/>
        <v>217.39130434782609</v>
      </c>
      <c r="N59" s="24"/>
    </row>
    <row r="60" spans="2:14" ht="15.75" customHeight="1">
      <c r="B60" s="79" t="s">
        <v>15</v>
      </c>
      <c r="C60" s="89">
        <v>600</v>
      </c>
      <c r="D60" s="88">
        <v>1.5</v>
      </c>
      <c r="E60" s="81">
        <v>5.7</v>
      </c>
      <c r="F60" s="41">
        <v>1000</v>
      </c>
      <c r="G60" s="54">
        <v>0</v>
      </c>
      <c r="H60" s="82">
        <v>9.5500000000000007</v>
      </c>
      <c r="I60" s="83">
        <f t="shared" si="6"/>
        <v>62.827225130890049</v>
      </c>
      <c r="J60" s="84">
        <f t="shared" si="7"/>
        <v>2.5000000000000001E-3</v>
      </c>
      <c r="K60" s="85">
        <f t="shared" si="8"/>
        <v>0.15706806282722513</v>
      </c>
      <c r="L60" s="86">
        <f t="shared" si="9"/>
        <v>6.3666666666666671</v>
      </c>
      <c r="M60" s="87">
        <f t="shared" si="10"/>
        <v>175.43859649122805</v>
      </c>
      <c r="N60" s="24"/>
    </row>
    <row r="61" spans="2:14" ht="15.75" customHeight="1">
      <c r="B61" s="79" t="s">
        <v>16</v>
      </c>
      <c r="C61" s="90">
        <v>678.25</v>
      </c>
      <c r="D61" s="88">
        <v>2</v>
      </c>
      <c r="E61" s="81">
        <v>5.7</v>
      </c>
      <c r="F61" s="41">
        <v>1000</v>
      </c>
      <c r="G61" s="54">
        <v>0</v>
      </c>
      <c r="H61" s="82">
        <v>11.5</v>
      </c>
      <c r="I61" s="83">
        <f t="shared" si="6"/>
        <v>58.978260869565219</v>
      </c>
      <c r="J61" s="84">
        <f t="shared" si="7"/>
        <v>2.9487652045705861E-3</v>
      </c>
      <c r="K61" s="85">
        <f t="shared" si="8"/>
        <v>0.17391304347826086</v>
      </c>
      <c r="L61" s="86">
        <f t="shared" si="9"/>
        <v>5.75</v>
      </c>
      <c r="M61" s="87">
        <f t="shared" si="10"/>
        <v>175.43859649122805</v>
      </c>
      <c r="N61" s="24"/>
    </row>
    <row r="62" spans="2:14" ht="15.75" customHeight="1">
      <c r="B62" s="79" t="s">
        <v>17</v>
      </c>
      <c r="C62" s="90">
        <v>583.4</v>
      </c>
      <c r="D62" s="88">
        <v>2</v>
      </c>
      <c r="E62" s="81">
        <v>6.4</v>
      </c>
      <c r="F62" s="41">
        <v>1000</v>
      </c>
      <c r="G62" s="54">
        <v>0</v>
      </c>
      <c r="H62" s="82">
        <v>13.27</v>
      </c>
      <c r="I62" s="83">
        <f t="shared" si="6"/>
        <v>43.963828183873396</v>
      </c>
      <c r="J62" s="84">
        <f t="shared" si="7"/>
        <v>3.4281796366129585E-3</v>
      </c>
      <c r="K62" s="85">
        <f t="shared" si="8"/>
        <v>0.15071590052750566</v>
      </c>
      <c r="L62" s="86">
        <f t="shared" si="9"/>
        <v>6.6349999999999998</v>
      </c>
      <c r="M62" s="87">
        <f t="shared" si="10"/>
        <v>156.25</v>
      </c>
      <c r="N62" s="24"/>
    </row>
    <row r="63" spans="2:14" ht="15.75" customHeight="1">
      <c r="B63" s="79" t="s">
        <v>18</v>
      </c>
      <c r="C63" s="90">
        <v>602.85</v>
      </c>
      <c r="D63" s="91">
        <v>0</v>
      </c>
      <c r="E63" s="81">
        <v>6.7</v>
      </c>
      <c r="F63" s="41">
        <v>1000</v>
      </c>
      <c r="G63" s="54">
        <v>0</v>
      </c>
      <c r="H63" s="82">
        <v>14.22</v>
      </c>
      <c r="I63" s="83">
        <f t="shared" si="6"/>
        <v>42.394514767932492</v>
      </c>
      <c r="J63" s="84">
        <f t="shared" si="7"/>
        <v>0</v>
      </c>
      <c r="K63" s="85">
        <f t="shared" si="8"/>
        <v>0</v>
      </c>
      <c r="L63" s="86" t="e">
        <f t="shared" si="9"/>
        <v>#DIV/0!</v>
      </c>
      <c r="M63" s="87">
        <f t="shared" si="10"/>
        <v>149.25373134328359</v>
      </c>
      <c r="N63" s="24"/>
    </row>
    <row r="64" spans="2:14" ht="15.75" customHeight="1">
      <c r="B64" s="79" t="s">
        <v>19</v>
      </c>
      <c r="C64" s="90">
        <v>873.95</v>
      </c>
      <c r="D64" s="88">
        <v>2.5</v>
      </c>
      <c r="E64" s="92">
        <v>6.7</v>
      </c>
      <c r="F64" s="41">
        <v>1000</v>
      </c>
      <c r="G64" s="54">
        <v>0</v>
      </c>
      <c r="H64" s="82">
        <v>14.56</v>
      </c>
      <c r="I64" s="83">
        <f t="shared" si="6"/>
        <v>60.02403846153846</v>
      </c>
      <c r="J64" s="84">
        <f t="shared" si="7"/>
        <v>2.8605755478002173E-3</v>
      </c>
      <c r="K64" s="85">
        <f t="shared" si="8"/>
        <v>0.1717032967032967</v>
      </c>
      <c r="L64" s="86">
        <f t="shared" si="9"/>
        <v>5.8239999999999998</v>
      </c>
      <c r="M64" s="87">
        <f t="shared" si="10"/>
        <v>149.25373134328359</v>
      </c>
      <c r="N64" s="24"/>
    </row>
    <row r="65" spans="2:14" ht="15.75" customHeight="1">
      <c r="B65" s="93" t="s">
        <v>20</v>
      </c>
      <c r="C65" s="93">
        <v>1093</v>
      </c>
      <c r="D65" s="94">
        <v>2</v>
      </c>
      <c r="E65" s="95">
        <v>7</v>
      </c>
      <c r="F65" s="96">
        <v>1000</v>
      </c>
      <c r="G65" s="56">
        <v>0</v>
      </c>
      <c r="H65" s="97">
        <v>15.05</v>
      </c>
      <c r="I65" s="98">
        <f t="shared" si="6"/>
        <v>72.624584717607974</v>
      </c>
      <c r="J65" s="99">
        <f t="shared" si="7"/>
        <v>1.8298261665141812E-3</v>
      </c>
      <c r="K65" s="100">
        <f t="shared" si="8"/>
        <v>0.13289036544850497</v>
      </c>
      <c r="L65" s="101">
        <f t="shared" si="9"/>
        <v>7.5250000000000004</v>
      </c>
      <c r="M65" s="102">
        <f t="shared" si="10"/>
        <v>142.85714285714286</v>
      </c>
      <c r="N65" s="24"/>
    </row>
    <row r="66" spans="2:14" ht="15.75" customHeight="1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</row>
    <row r="67" spans="2:14" ht="15.75" customHeight="1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</row>
    <row r="68" spans="2:14" ht="20.25">
      <c r="B68" s="28" t="s">
        <v>52</v>
      </c>
      <c r="C68" s="28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</row>
    <row r="69" spans="2:14" ht="15.75" customHeight="1"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</row>
    <row r="70" spans="2:14" ht="37.5">
      <c r="B70" s="131" t="s">
        <v>22</v>
      </c>
      <c r="C70" s="131" t="s">
        <v>59</v>
      </c>
      <c r="D70" s="131" t="s">
        <v>23</v>
      </c>
      <c r="E70" s="131" t="s">
        <v>39</v>
      </c>
      <c r="F70" s="131" t="s">
        <v>32</v>
      </c>
      <c r="G70" s="131" t="s">
        <v>33</v>
      </c>
      <c r="H70" s="131" t="s">
        <v>35</v>
      </c>
      <c r="I70" s="131" t="s">
        <v>60</v>
      </c>
      <c r="J70" s="131" t="s">
        <v>61</v>
      </c>
      <c r="K70" s="149" t="s">
        <v>62</v>
      </c>
      <c r="N70" s="24"/>
    </row>
    <row r="71" spans="2:14" ht="15.75" customHeight="1">
      <c r="B71" s="79" t="s">
        <v>11</v>
      </c>
      <c r="C71" s="138">
        <v>53714</v>
      </c>
      <c r="D71" s="139">
        <v>14870</v>
      </c>
      <c r="E71" s="111">
        <v>1000</v>
      </c>
      <c r="F71" s="140">
        <v>1736</v>
      </c>
      <c r="G71" s="41">
        <v>0</v>
      </c>
      <c r="H71" s="141">
        <f>$M25</f>
        <v>0.29230626493169115</v>
      </c>
      <c r="I71" s="80">
        <f>$D71/($E71+$F71+$G71)</f>
        <v>5.4349415204678362</v>
      </c>
      <c r="J71" s="80">
        <f>$C71/$E71</f>
        <v>53.713999999999999</v>
      </c>
      <c r="K71" s="142">
        <f>$H71*$I71*$J71</f>
        <v>85.333683729979015</v>
      </c>
      <c r="N71" s="24"/>
    </row>
    <row r="72" spans="2:14" ht="15.75" customHeight="1">
      <c r="B72" s="79" t="s">
        <v>12</v>
      </c>
      <c r="C72" s="138">
        <v>60640</v>
      </c>
      <c r="D72" s="143">
        <v>17258</v>
      </c>
      <c r="E72" s="41">
        <v>1000</v>
      </c>
      <c r="F72" s="138">
        <v>2356</v>
      </c>
      <c r="G72" s="41">
        <v>0</v>
      </c>
      <c r="H72" s="141">
        <f>$M26</f>
        <v>0.26594967146856113</v>
      </c>
      <c r="I72" s="80">
        <f t="shared" ref="I72:I80" si="11">$D72/($E72+$F72+$G72)</f>
        <v>5.1424314660309891</v>
      </c>
      <c r="J72" s="80">
        <f t="shared" ref="J72:J80" si="12">$C72/$E72</f>
        <v>60.64</v>
      </c>
      <c r="K72" s="142">
        <f t="shared" ref="K72:K80" si="13">$H72*$I72*$J72</f>
        <v>82.9329594301539</v>
      </c>
      <c r="N72" s="24"/>
    </row>
    <row r="73" spans="2:14" ht="15.75" customHeight="1">
      <c r="B73" s="79" t="s">
        <v>13</v>
      </c>
      <c r="C73" s="138">
        <v>74121</v>
      </c>
      <c r="D73" s="143">
        <v>23299</v>
      </c>
      <c r="E73" s="41">
        <v>1000</v>
      </c>
      <c r="F73" s="138">
        <v>3056</v>
      </c>
      <c r="G73" s="41">
        <v>0</v>
      </c>
      <c r="H73" s="141">
        <f>$M27</f>
        <v>0.24278376316918529</v>
      </c>
      <c r="I73" s="80">
        <f t="shared" si="11"/>
        <v>5.7443293885601578</v>
      </c>
      <c r="J73" s="80">
        <f t="shared" si="12"/>
        <v>74.120999999999995</v>
      </c>
      <c r="K73" s="142">
        <f t="shared" si="13"/>
        <v>103.37136325061694</v>
      </c>
      <c r="N73" s="24"/>
    </row>
    <row r="74" spans="2:14" ht="15.75" customHeight="1">
      <c r="B74" s="79" t="s">
        <v>14</v>
      </c>
      <c r="C74" s="138">
        <v>83429</v>
      </c>
      <c r="D74" s="143">
        <v>19324</v>
      </c>
      <c r="E74" s="41">
        <v>1000</v>
      </c>
      <c r="F74" s="138">
        <v>3733</v>
      </c>
      <c r="G74" s="41">
        <v>0</v>
      </c>
      <c r="H74" s="141">
        <f>$M28</f>
        <v>0.20806934329962479</v>
      </c>
      <c r="I74" s="80">
        <f t="shared" si="11"/>
        <v>4.0828227339953518</v>
      </c>
      <c r="J74" s="80">
        <f t="shared" si="12"/>
        <v>83.429000000000002</v>
      </c>
      <c r="K74" s="142">
        <f t="shared" si="13"/>
        <v>70.873790236044442</v>
      </c>
      <c r="N74" s="24"/>
    </row>
    <row r="75" spans="2:14" ht="15.75" customHeight="1">
      <c r="B75" s="79" t="s">
        <v>15</v>
      </c>
      <c r="C75" s="138">
        <v>102240</v>
      </c>
      <c r="D75" s="143">
        <v>30548</v>
      </c>
      <c r="E75" s="41">
        <v>1000</v>
      </c>
      <c r="F75" s="138">
        <v>4552</v>
      </c>
      <c r="G75" s="41">
        <v>0</v>
      </c>
      <c r="H75" s="141">
        <f>$M29</f>
        <v>0.20169656250660242</v>
      </c>
      <c r="I75" s="80">
        <f t="shared" si="11"/>
        <v>5.5021613832853022</v>
      </c>
      <c r="J75" s="80">
        <f t="shared" si="12"/>
        <v>102.24</v>
      </c>
      <c r="K75" s="142">
        <f t="shared" si="13"/>
        <v>113.46258190021987</v>
      </c>
      <c r="N75" s="24"/>
    </row>
    <row r="76" spans="2:14" ht="15.75" customHeight="1">
      <c r="B76" s="79" t="s">
        <v>16</v>
      </c>
      <c r="C76" s="138">
        <v>121720</v>
      </c>
      <c r="D76" s="143">
        <v>34068</v>
      </c>
      <c r="E76" s="41">
        <v>1000</v>
      </c>
      <c r="F76" s="138">
        <v>5528</v>
      </c>
      <c r="G76" s="41">
        <v>0</v>
      </c>
      <c r="H76" s="141">
        <f>$M30</f>
        <v>0.20719982421002581</v>
      </c>
      <c r="I76" s="80">
        <f t="shared" si="11"/>
        <v>5.21875</v>
      </c>
      <c r="J76" s="80">
        <f t="shared" si="12"/>
        <v>121.72</v>
      </c>
      <c r="K76" s="142">
        <f t="shared" si="13"/>
        <v>131.61876733359389</v>
      </c>
      <c r="N76" s="24"/>
    </row>
    <row r="77" spans="2:14" ht="15.75" customHeight="1">
      <c r="B77" s="79" t="s">
        <v>17</v>
      </c>
      <c r="C77" s="138">
        <v>146734</v>
      </c>
      <c r="D77" s="143">
        <v>44604</v>
      </c>
      <c r="E77" s="41">
        <v>1000</v>
      </c>
      <c r="F77" s="138">
        <v>6576</v>
      </c>
      <c r="G77" s="41">
        <v>0</v>
      </c>
      <c r="H77" s="141">
        <f>$M31</f>
        <v>0.20325162152142676</v>
      </c>
      <c r="I77" s="80">
        <f t="shared" si="11"/>
        <v>5.8875395987328405</v>
      </c>
      <c r="J77" s="80">
        <f t="shared" si="12"/>
        <v>146.73400000000001</v>
      </c>
      <c r="K77" s="142">
        <f t="shared" si="13"/>
        <v>175.58953019738991</v>
      </c>
      <c r="N77" s="24"/>
    </row>
    <row r="78" spans="2:14" ht="15.75" customHeight="1">
      <c r="B78" s="79" t="s">
        <v>18</v>
      </c>
      <c r="C78" s="138">
        <v>165580</v>
      </c>
      <c r="D78" s="143">
        <v>43798</v>
      </c>
      <c r="E78" s="41">
        <v>1000</v>
      </c>
      <c r="F78" s="138">
        <v>7743</v>
      </c>
      <c r="G78" s="41">
        <v>0</v>
      </c>
      <c r="H78" s="141">
        <f>$M32</f>
        <v>0.18771283307551384</v>
      </c>
      <c r="I78" s="80">
        <f t="shared" si="11"/>
        <v>5.0094933089328606</v>
      </c>
      <c r="J78" s="80">
        <f t="shared" si="12"/>
        <v>165.58</v>
      </c>
      <c r="K78" s="142">
        <f t="shared" si="13"/>
        <v>155.70252069843164</v>
      </c>
      <c r="N78" s="24"/>
    </row>
    <row r="79" spans="2:14" ht="15.75" customHeight="1">
      <c r="B79" s="79" t="s">
        <v>19</v>
      </c>
      <c r="C79" s="138">
        <v>226830</v>
      </c>
      <c r="D79" s="143">
        <v>81913</v>
      </c>
      <c r="E79" s="41">
        <v>1000</v>
      </c>
      <c r="F79" s="138">
        <v>9400</v>
      </c>
      <c r="G79" s="41">
        <v>0</v>
      </c>
      <c r="H79" s="141">
        <f>$M33</f>
        <v>0.16651435590849459</v>
      </c>
      <c r="I79" s="80">
        <f t="shared" si="11"/>
        <v>7.8762499999999998</v>
      </c>
      <c r="J79" s="80">
        <f t="shared" si="12"/>
        <v>226.83</v>
      </c>
      <c r="K79" s="142">
        <f t="shared" si="13"/>
        <v>297.48951745113857</v>
      </c>
      <c r="N79" s="24"/>
    </row>
    <row r="80" spans="2:14" ht="15.75" customHeight="1">
      <c r="B80" s="93" t="s">
        <v>20</v>
      </c>
      <c r="C80" s="144">
        <v>273337</v>
      </c>
      <c r="D80" s="145">
        <v>82983</v>
      </c>
      <c r="E80" s="96">
        <v>1000</v>
      </c>
      <c r="F80" s="144">
        <v>10622</v>
      </c>
      <c r="G80" s="96">
        <v>0</v>
      </c>
      <c r="H80" s="146">
        <f>$M34</f>
        <v>0.14480060458980581</v>
      </c>
      <c r="I80" s="147">
        <f t="shared" si="11"/>
        <v>7.1401652039235932</v>
      </c>
      <c r="J80" s="147">
        <f t="shared" si="12"/>
        <v>273.33699999999999</v>
      </c>
      <c r="K80" s="148">
        <f t="shared" si="13"/>
        <v>282.60318946333041</v>
      </c>
      <c r="N80" s="24"/>
    </row>
    <row r="81" spans="14:14" ht="15.75" customHeight="1">
      <c r="N81" s="24"/>
    </row>
  </sheetData>
  <mergeCells count="9">
    <mergeCell ref="B22:C22"/>
    <mergeCell ref="A3:B3"/>
    <mergeCell ref="B37:C37"/>
    <mergeCell ref="B53:C53"/>
    <mergeCell ref="B68:C68"/>
    <mergeCell ref="B50:D50"/>
    <mergeCell ref="A4:D4"/>
    <mergeCell ref="B7:C7"/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Group Members</vt:lpstr>
      <vt:lpstr>Sheet2</vt:lpstr>
      <vt:lpstr>SBI LIFE INSURANCE Co. LTD.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ISHAN</dc:creator>
  <cp:lastModifiedBy>ISHAN</cp:lastModifiedBy>
  <dcterms:created xsi:type="dcterms:W3CDTF">2022-06-12T20:19:55Z</dcterms:created>
  <dcterms:modified xsi:type="dcterms:W3CDTF">2022-06-12T20:19:55Z</dcterms:modified>
</cp:coreProperties>
</file>