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CL Ltd." sheetId="1" r:id="rId4"/>
    <sheet state="visible" name="GACL Ltd. -2" sheetId="2" r:id="rId5"/>
    <sheet state="visible" name="Pidilite Industries Ltd" sheetId="3" r:id="rId6"/>
    <sheet state="visible" name="Pidilite Industries - 2" sheetId="4" r:id="rId7"/>
    <sheet state="visible" name="Deepak Nitrite Ltd." sheetId="5" r:id="rId8"/>
    <sheet state="visible" name="Deepak Nitrite - 2" sheetId="6" r:id="rId9"/>
    <sheet state="visible" name="TATA CHEMICALS" sheetId="7" r:id="rId10"/>
    <sheet state="visible" name="TATA CHEMICALS -2 " sheetId="8" r:id="rId11"/>
    <sheet state="visible" name="Vinati Organics" sheetId="9" r:id="rId12"/>
    <sheet state="visible" name="Vinati Organics -2" sheetId="10" r:id="rId13"/>
    <sheet state="visible" name="Sheet11" sheetId="11" r:id="rId14"/>
  </sheets>
  <definedNames/>
  <calcPr/>
</workbook>
</file>

<file path=xl/sharedStrings.xml><?xml version="1.0" encoding="utf-8"?>
<sst xmlns="http://schemas.openxmlformats.org/spreadsheetml/2006/main" count="793" uniqueCount="643">
  <si>
    <t>Gujarat Alkalies and Chemicals Ltd.</t>
  </si>
  <si>
    <t>Sector- Chemicals</t>
  </si>
  <si>
    <t>by- Nimitt Chauhan</t>
  </si>
  <si>
    <t>Date</t>
  </si>
  <si>
    <t>Price</t>
  </si>
  <si>
    <t>High</t>
  </si>
  <si>
    <t>Low</t>
  </si>
  <si>
    <t>Open</t>
  </si>
  <si>
    <t>Change%</t>
  </si>
  <si>
    <t>YEAR</t>
  </si>
  <si>
    <t>DIVIDEND(RS/Sh)</t>
  </si>
  <si>
    <t>DIVIDEND YIELD</t>
  </si>
  <si>
    <t xml:space="preserve">NET SALES </t>
  </si>
  <si>
    <t>SALES GROWTH RATE</t>
  </si>
  <si>
    <t>FREE CASH FLOW TO EQUITY</t>
  </si>
  <si>
    <t>267.17 crore</t>
  </si>
  <si>
    <t>215.59 crore</t>
  </si>
  <si>
    <t>514.07 crore</t>
  </si>
  <si>
    <t>334.50 crore</t>
  </si>
  <si>
    <t>o.67%</t>
  </si>
  <si>
    <t>126.99 crore</t>
  </si>
  <si>
    <t>-67.75 crore</t>
  </si>
  <si>
    <t>107.90 crore</t>
  </si>
  <si>
    <t>165.32 crore</t>
  </si>
  <si>
    <t>139.74 crore</t>
  </si>
  <si>
    <t>14.67 crore</t>
  </si>
  <si>
    <t>Pros</t>
  </si>
  <si>
    <t>Cons</t>
  </si>
  <si>
    <t>Very Low Debt</t>
  </si>
  <si>
    <t>EPS has decreased in last 5 Years</t>
  </si>
  <si>
    <t>Return on Equity is low</t>
  </si>
  <si>
    <t>Summary</t>
  </si>
  <si>
    <t>Highest</t>
  </si>
  <si>
    <t>Lowest</t>
  </si>
  <si>
    <t>Difference</t>
  </si>
  <si>
    <t>Average</t>
  </si>
  <si>
    <t>CRITERIA</t>
  </si>
  <si>
    <t>FORMULA</t>
  </si>
  <si>
    <t>Dividend Yield</t>
  </si>
  <si>
    <t>Annual Dividends per Share/Current Share Price</t>
  </si>
  <si>
    <t>Dividend Payout</t>
  </si>
  <si>
    <t>(Total Dividends/Net Income)*100</t>
  </si>
  <si>
    <t>Sales Growth Rate</t>
  </si>
  <si>
    <t>(Current Period Sales-Prior Period Sales)/Prior Sales *100</t>
  </si>
  <si>
    <t>Free Cash Flow To Equity</t>
  </si>
  <si>
    <t>Net Income - (Capital Expenditures - Depreciation) - (Change in Non-cash Working Capital) + (New Debt Issued - Debt Repayments)</t>
  </si>
  <si>
    <t>COMPANY - PIDILITE INDUSTRIES LTD.</t>
  </si>
  <si>
    <t>SECTOR - CHEMICALS</t>
  </si>
  <si>
    <t>By - Gurleen Kaur Chilotre (12)</t>
  </si>
  <si>
    <t>DATE</t>
  </si>
  <si>
    <t>PRICE</t>
  </si>
  <si>
    <t>OPEN</t>
  </si>
  <si>
    <t>HIGH</t>
  </si>
  <si>
    <t>LOW</t>
  </si>
  <si>
    <t>VOLUME</t>
  </si>
  <si>
    <t>CHANGE %</t>
  </si>
  <si>
    <t>266.07K</t>
  </si>
  <si>
    <t>DIVIDEND</t>
  </si>
  <si>
    <t>11.50M</t>
  </si>
  <si>
    <t>1040.13 crore</t>
  </si>
  <si>
    <t>6.99M</t>
  </si>
  <si>
    <t>835.62 crore</t>
  </si>
  <si>
    <t>10.46M</t>
  </si>
  <si>
    <t>591.03 crore</t>
  </si>
  <si>
    <t>11.06M</t>
  </si>
  <si>
    <t>620.43 crore</t>
  </si>
  <si>
    <t>7.64M</t>
  </si>
  <si>
    <t>671.33 crore</t>
  </si>
  <si>
    <t>8.43M</t>
  </si>
  <si>
    <t>741.62 crore</t>
  </si>
  <si>
    <t>17.61M</t>
  </si>
  <si>
    <t>11.75M</t>
  </si>
  <si>
    <t>142.92 crore</t>
  </si>
  <si>
    <t>10.57M</t>
  </si>
  <si>
    <t>204.48 crore</t>
  </si>
  <si>
    <t>14.47M</t>
  </si>
  <si>
    <t>363.63 crore</t>
  </si>
  <si>
    <t>14.74M</t>
  </si>
  <si>
    <t>351.72 crore</t>
  </si>
  <si>
    <t>25.03M</t>
  </si>
  <si>
    <t>171.84 crore</t>
  </si>
  <si>
    <t>19.40M</t>
  </si>
  <si>
    <t>20.43M</t>
  </si>
  <si>
    <t>16.15M</t>
  </si>
  <si>
    <t>Pidilite Industries had a buyback of Rs. 500 crore. The company fixed 12th February 2018 as the record date for the buyback</t>
  </si>
  <si>
    <t>28.72M</t>
  </si>
  <si>
    <t>16.76M</t>
  </si>
  <si>
    <t>21.45M</t>
  </si>
  <si>
    <t>16.14M</t>
  </si>
  <si>
    <t>17.79M</t>
  </si>
  <si>
    <t>26.78M</t>
  </si>
  <si>
    <t>9.54M</t>
  </si>
  <si>
    <t>14.40M</t>
  </si>
  <si>
    <t>8.56M</t>
  </si>
  <si>
    <t>12.86M</t>
  </si>
  <si>
    <t>13.02M</t>
  </si>
  <si>
    <t>10.08M</t>
  </si>
  <si>
    <t>13.89M</t>
  </si>
  <si>
    <t>10.39M</t>
  </si>
  <si>
    <t>10.84M</t>
  </si>
  <si>
    <t>15.94M</t>
  </si>
  <si>
    <t>9.46M</t>
  </si>
  <si>
    <t>13.38M</t>
  </si>
  <si>
    <t>11.03M</t>
  </si>
  <si>
    <t>15.23M</t>
  </si>
  <si>
    <t>12.33M</t>
  </si>
  <si>
    <t>11.98M</t>
  </si>
  <si>
    <t>11.69M</t>
  </si>
  <si>
    <t>EPS Growth Rate is mediocre.</t>
  </si>
  <si>
    <t>9.24M</t>
  </si>
  <si>
    <t>Return on Equity is Excellent</t>
  </si>
  <si>
    <t>Very High PE Ratio</t>
  </si>
  <si>
    <t>Aug 2018 E</t>
  </si>
  <si>
    <t>10.92M</t>
  </si>
  <si>
    <t>10.14M</t>
  </si>
  <si>
    <t>29.28M</t>
  </si>
  <si>
    <t>12.83M</t>
  </si>
  <si>
    <t>8.61M</t>
  </si>
  <si>
    <t>11.95M</t>
  </si>
  <si>
    <t>10.10M</t>
  </si>
  <si>
    <t>15.51M</t>
  </si>
  <si>
    <t>11.29M</t>
  </si>
  <si>
    <t>6.85M</t>
  </si>
  <si>
    <t>6.75M</t>
  </si>
  <si>
    <t>7.87M</t>
  </si>
  <si>
    <t>10.96M</t>
  </si>
  <si>
    <t>8.41M</t>
  </si>
  <si>
    <t>6.66M</t>
  </si>
  <si>
    <t>9.97M</t>
  </si>
  <si>
    <t>Feb 2017 E</t>
  </si>
  <si>
    <t>8.05M</t>
  </si>
  <si>
    <t>9.75M</t>
  </si>
  <si>
    <t>7.56M</t>
  </si>
  <si>
    <t>10.89M</t>
  </si>
  <si>
    <t>10.75M</t>
  </si>
  <si>
    <t>10.40M</t>
  </si>
  <si>
    <t>12.13M</t>
  </si>
  <si>
    <t>9.18M</t>
  </si>
  <si>
    <t>9.90M</t>
  </si>
  <si>
    <t>13.96M</t>
  </si>
  <si>
    <t>5.87M</t>
  </si>
  <si>
    <t>8.75M</t>
  </si>
  <si>
    <t>12.76M</t>
  </si>
  <si>
    <t>9.17M</t>
  </si>
  <si>
    <t>8.12M</t>
  </si>
  <si>
    <t>4.98M</t>
  </si>
  <si>
    <t>4.56M</t>
  </si>
  <si>
    <t>3.81M</t>
  </si>
  <si>
    <t>9.36M</t>
  </si>
  <si>
    <t>6.08M</t>
  </si>
  <si>
    <t>7.60M</t>
  </si>
  <si>
    <t>7.23M</t>
  </si>
  <si>
    <t>12.59M</t>
  </si>
  <si>
    <t>4.24M</t>
  </si>
  <si>
    <t>8.50M</t>
  </si>
  <si>
    <t>9.58M</t>
  </si>
  <si>
    <t>2.80M</t>
  </si>
  <si>
    <t>4.62M</t>
  </si>
  <si>
    <t>4.20M</t>
  </si>
  <si>
    <t>3.37M</t>
  </si>
  <si>
    <t>8.94M</t>
  </si>
  <si>
    <t>4.68M</t>
  </si>
  <si>
    <t>3.13M</t>
  </si>
  <si>
    <t>4.59M</t>
  </si>
  <si>
    <t>3.64M</t>
  </si>
  <si>
    <t>4.31M</t>
  </si>
  <si>
    <t>4.16M</t>
  </si>
  <si>
    <t>6.07M</t>
  </si>
  <si>
    <t>3.62M</t>
  </si>
  <si>
    <t>6.01M</t>
  </si>
  <si>
    <t>5.22M</t>
  </si>
  <si>
    <t>1.40M</t>
  </si>
  <si>
    <t>5.20M</t>
  </si>
  <si>
    <t>2.29M</t>
  </si>
  <si>
    <t>7.48M</t>
  </si>
  <si>
    <t>5.50M</t>
  </si>
  <si>
    <t>3.47M</t>
  </si>
  <si>
    <t>3.52M</t>
  </si>
  <si>
    <t>4.70M</t>
  </si>
  <si>
    <t>8.37M</t>
  </si>
  <si>
    <t>3.60M</t>
  </si>
  <si>
    <t>3.77M</t>
  </si>
  <si>
    <t>3.30M</t>
  </si>
  <si>
    <t>4.09M</t>
  </si>
  <si>
    <t>3.20M</t>
  </si>
  <si>
    <t>1.64M</t>
  </si>
  <si>
    <t>5.03M</t>
  </si>
  <si>
    <t>1.99M</t>
  </si>
  <si>
    <t>1.29M</t>
  </si>
  <si>
    <t>2.04M</t>
  </si>
  <si>
    <t>1.09M</t>
  </si>
  <si>
    <t>1.83M</t>
  </si>
  <si>
    <t>5.69M</t>
  </si>
  <si>
    <t>3.44M</t>
  </si>
  <si>
    <t>2.84M</t>
  </si>
  <si>
    <t>2.69M</t>
  </si>
  <si>
    <t>1.12M</t>
  </si>
  <si>
    <t>2.19M</t>
  </si>
  <si>
    <t>Chg.(%)</t>
  </si>
  <si>
    <t>Buy Back Amount</t>
  </si>
  <si>
    <t>DEEPAK NITRITE LTD.</t>
  </si>
  <si>
    <t xml:space="preserve">-By Arpit Chowdhary </t>
  </si>
  <si>
    <t>Volume</t>
  </si>
  <si>
    <t>Chg%</t>
  </si>
  <si>
    <t>1.07M</t>
  </si>
  <si>
    <t>16.05M</t>
  </si>
  <si>
    <t>42.07M</t>
  </si>
  <si>
    <t>16.25M</t>
  </si>
  <si>
    <t xml:space="preserve">Year </t>
  </si>
  <si>
    <t>Dividend Yield (%)</t>
  </si>
  <si>
    <t>Dividend (Rs)</t>
  </si>
  <si>
    <t xml:space="preserve">Net Sales </t>
  </si>
  <si>
    <t>FREE CASH FLOW TO EQUITY(In Cr)</t>
  </si>
  <si>
    <t>28.86M</t>
  </si>
  <si>
    <t>29.86M</t>
  </si>
  <si>
    <t>25.49M</t>
  </si>
  <si>
    <t>26.59M</t>
  </si>
  <si>
    <t>25.88M</t>
  </si>
  <si>
    <t>27.47M</t>
  </si>
  <si>
    <t>24.33M</t>
  </si>
  <si>
    <t>16.80M</t>
  </si>
  <si>
    <t>20.68M</t>
  </si>
  <si>
    <t>16.44M</t>
  </si>
  <si>
    <t>18.48M</t>
  </si>
  <si>
    <t>39.68M</t>
  </si>
  <si>
    <t>40.54M</t>
  </si>
  <si>
    <t>33.66M</t>
  </si>
  <si>
    <t>17.75M</t>
  </si>
  <si>
    <t>25.68M</t>
  </si>
  <si>
    <t>20.50M</t>
  </si>
  <si>
    <t>24.43M</t>
  </si>
  <si>
    <t>19.03M</t>
  </si>
  <si>
    <t>6.97M</t>
  </si>
  <si>
    <t>7.00M</t>
  </si>
  <si>
    <t>8.78M</t>
  </si>
  <si>
    <t>6.31M</t>
  </si>
  <si>
    <t>5.01M</t>
  </si>
  <si>
    <t>6.43M</t>
  </si>
  <si>
    <t>4.61M</t>
  </si>
  <si>
    <t>12.51M</t>
  </si>
  <si>
    <t>2.74M</t>
  </si>
  <si>
    <t>5.53M</t>
  </si>
  <si>
    <t>Feb 2019 E</t>
  </si>
  <si>
    <t>2.27M</t>
  </si>
  <si>
    <t>FCF has grown considerably in last 5 years.</t>
  </si>
  <si>
    <t>3.61M</t>
  </si>
  <si>
    <t>4.50M</t>
  </si>
  <si>
    <t>Excellent 5 Year EPS Growth</t>
  </si>
  <si>
    <t>7.53M</t>
  </si>
  <si>
    <t>Dividend has also grown along with Profit</t>
  </si>
  <si>
    <t>6.60M</t>
  </si>
  <si>
    <t>11.97M</t>
  </si>
  <si>
    <t>Net Profit and Revenue Growth is excellent</t>
  </si>
  <si>
    <t>4.44M</t>
  </si>
  <si>
    <t>2.42M</t>
  </si>
  <si>
    <t>2.79M</t>
  </si>
  <si>
    <t>3.05M</t>
  </si>
  <si>
    <t>4.82M</t>
  </si>
  <si>
    <t>6.54M</t>
  </si>
  <si>
    <t>5.25M</t>
  </si>
  <si>
    <t>20.18M</t>
  </si>
  <si>
    <t>8.10M</t>
  </si>
  <si>
    <t>5.62M</t>
  </si>
  <si>
    <t>6.72M</t>
  </si>
  <si>
    <t>4.14M</t>
  </si>
  <si>
    <t>5.76M</t>
  </si>
  <si>
    <t>6.69M</t>
  </si>
  <si>
    <t>2.99M</t>
  </si>
  <si>
    <t>6.17M</t>
  </si>
  <si>
    <t>1.69M</t>
  </si>
  <si>
    <t>3.07M</t>
  </si>
  <si>
    <t>8.22M</t>
  </si>
  <si>
    <t>1.67M</t>
  </si>
  <si>
    <t>2.59M</t>
  </si>
  <si>
    <t>5.56M</t>
  </si>
  <si>
    <t>2.21M</t>
  </si>
  <si>
    <t>2.77M</t>
  </si>
  <si>
    <t>609.46K</t>
  </si>
  <si>
    <t>1.35M</t>
  </si>
  <si>
    <t>880.78K</t>
  </si>
  <si>
    <t>1.20M</t>
  </si>
  <si>
    <t>1.52M</t>
  </si>
  <si>
    <t>742.21K</t>
  </si>
  <si>
    <t>1.04M</t>
  </si>
  <si>
    <t>587.04K</t>
  </si>
  <si>
    <t>808.85K</t>
  </si>
  <si>
    <t>335.07K</t>
  </si>
  <si>
    <t>312.06K</t>
  </si>
  <si>
    <t>604.31K</t>
  </si>
  <si>
    <t>928.79K</t>
  </si>
  <si>
    <t>919.90K</t>
  </si>
  <si>
    <t>928.51K</t>
  </si>
  <si>
    <t>2.22M</t>
  </si>
  <si>
    <t>1.23M</t>
  </si>
  <si>
    <t>1.03M</t>
  </si>
  <si>
    <t>1.65M</t>
  </si>
  <si>
    <t>4.76M</t>
  </si>
  <si>
    <t>4.35M</t>
  </si>
  <si>
    <t>1.33M</t>
  </si>
  <si>
    <t>1.19M</t>
  </si>
  <si>
    <t>1.44M</t>
  </si>
  <si>
    <t>427.78K</t>
  </si>
  <si>
    <t>95.15K</t>
  </si>
  <si>
    <t>403.15K</t>
  </si>
  <si>
    <t>138.34K</t>
  </si>
  <si>
    <t>54.25K</t>
  </si>
  <si>
    <t>77.98K</t>
  </si>
  <si>
    <t>209.25K</t>
  </si>
  <si>
    <t>67.29K</t>
  </si>
  <si>
    <t>124.07K</t>
  </si>
  <si>
    <t>193.31K</t>
  </si>
  <si>
    <t>365.60K</t>
  </si>
  <si>
    <t>428.95K</t>
  </si>
  <si>
    <t>361.14K</t>
  </si>
  <si>
    <t>555.88K</t>
  </si>
  <si>
    <t>505.42K</t>
  </si>
  <si>
    <t>647.58K</t>
  </si>
  <si>
    <t>156.38K</t>
  </si>
  <si>
    <t>122.88K</t>
  </si>
  <si>
    <t>82.43K</t>
  </si>
  <si>
    <t>42.29K</t>
  </si>
  <si>
    <t>72.35K</t>
  </si>
  <si>
    <t>113.61K</t>
  </si>
  <si>
    <t>874.83K</t>
  </si>
  <si>
    <t>451.91K</t>
  </si>
  <si>
    <t>84.55K</t>
  </si>
  <si>
    <t>251.45K</t>
  </si>
  <si>
    <t>32.45K</t>
  </si>
  <si>
    <t>36.28K</t>
  </si>
  <si>
    <t>73.54K</t>
  </si>
  <si>
    <t>42.64K</t>
  </si>
  <si>
    <t>786.58K</t>
  </si>
  <si>
    <t>197.49K</t>
  </si>
  <si>
    <t>75.25K</t>
  </si>
  <si>
    <t>378.00K</t>
  </si>
  <si>
    <t>324.28K</t>
  </si>
  <si>
    <t>265.96K</t>
  </si>
  <si>
    <t>183.24K</t>
  </si>
  <si>
    <t xml:space="preserve">Net Income - (Capital Expenditures - Depreciation) - (Change in Non-cash Working Capital) + (New Debt Issued - Debt Repayments) </t>
  </si>
  <si>
    <t>TATA CHEMICALS (SECTOR CHEMICALS)</t>
  </si>
  <si>
    <t>BY - RAGHAV CHUGH (14)</t>
  </si>
  <si>
    <t>FREE CASHFLOW TO EQUITY</t>
  </si>
  <si>
    <t>CHANGE(%)</t>
  </si>
  <si>
    <t>803.82 crore</t>
  </si>
  <si>
    <t>823.40K</t>
  </si>
  <si>
    <t>610.60 crore</t>
  </si>
  <si>
    <t>32.22M</t>
  </si>
  <si>
    <t>501.77 crore</t>
  </si>
  <si>
    <t>95.48M</t>
  </si>
  <si>
    <t>11,11</t>
  </si>
  <si>
    <t>1139.54 crore</t>
  </si>
  <si>
    <t>64.18M</t>
  </si>
  <si>
    <t>2887.98 crore</t>
  </si>
  <si>
    <t>87.29M</t>
  </si>
  <si>
    <t>1645.43 crore</t>
  </si>
  <si>
    <t>54.20M</t>
  </si>
  <si>
    <t>10/2.5</t>
  </si>
  <si>
    <t>708.66 crore</t>
  </si>
  <si>
    <t>53.24M</t>
  </si>
  <si>
    <t>1743.82 crore</t>
  </si>
  <si>
    <t>114.44M</t>
  </si>
  <si>
    <t>-402.38 crore</t>
  </si>
  <si>
    <t>105.51M</t>
  </si>
  <si>
    <t>449.07 crore</t>
  </si>
  <si>
    <t>149.24M</t>
  </si>
  <si>
    <t>339.89 crore</t>
  </si>
  <si>
    <t>200.03M</t>
  </si>
  <si>
    <t>118.80M</t>
  </si>
  <si>
    <t>184.80M</t>
  </si>
  <si>
    <t>65.54M</t>
  </si>
  <si>
    <t>57.09M</t>
  </si>
  <si>
    <t>73.14M</t>
  </si>
  <si>
    <t>72.25M</t>
  </si>
  <si>
    <t>46.90M</t>
  </si>
  <si>
    <t>32.40M</t>
  </si>
  <si>
    <t>39.56M</t>
  </si>
  <si>
    <t>45.65M</t>
  </si>
  <si>
    <t>35.37M</t>
  </si>
  <si>
    <t>22.96M</t>
  </si>
  <si>
    <t>19.00M</t>
  </si>
  <si>
    <t>16.75M</t>
  </si>
  <si>
    <t>12.40M</t>
  </si>
  <si>
    <t>10.78M</t>
  </si>
  <si>
    <t>17.18M</t>
  </si>
  <si>
    <t>11.74M</t>
  </si>
  <si>
    <t>12.03M</t>
  </si>
  <si>
    <t>35.03M</t>
  </si>
  <si>
    <t>20.77M</t>
  </si>
  <si>
    <t>Interest Coverage Ratio is low</t>
  </si>
  <si>
    <t>18.43M</t>
  </si>
  <si>
    <t>FCF has decreased in last 5 years</t>
  </si>
  <si>
    <t>7.92M</t>
  </si>
  <si>
    <t>10.65M</t>
  </si>
  <si>
    <t>12.30M</t>
  </si>
  <si>
    <t>10.05M</t>
  </si>
  <si>
    <t>10.64M</t>
  </si>
  <si>
    <t>18.87M</t>
  </si>
  <si>
    <t>10.32M</t>
  </si>
  <si>
    <t>22.53M</t>
  </si>
  <si>
    <t>17.55M</t>
  </si>
  <si>
    <t>14.82M</t>
  </si>
  <si>
    <t>20.01M</t>
  </si>
  <si>
    <t>11.66M</t>
  </si>
  <si>
    <t>19.87M</t>
  </si>
  <si>
    <t>26.36M</t>
  </si>
  <si>
    <t>21.18M</t>
  </si>
  <si>
    <t>13.76M</t>
  </si>
  <si>
    <t>13.31M</t>
  </si>
  <si>
    <t>9.34M</t>
  </si>
  <si>
    <t>10.17M</t>
  </si>
  <si>
    <t>9.42M</t>
  </si>
  <si>
    <t>12.58M</t>
  </si>
  <si>
    <t>12.07M</t>
  </si>
  <si>
    <t>13.60M</t>
  </si>
  <si>
    <t>12.89M</t>
  </si>
  <si>
    <t>14.64M</t>
  </si>
  <si>
    <t>22.55M</t>
  </si>
  <si>
    <t>15.71M</t>
  </si>
  <si>
    <t>30.11M</t>
  </si>
  <si>
    <t>8.31M</t>
  </si>
  <si>
    <t>7.90M</t>
  </si>
  <si>
    <t>9.86M</t>
  </si>
  <si>
    <t>7.75M</t>
  </si>
  <si>
    <t>7.81M</t>
  </si>
  <si>
    <t>12.82M</t>
  </si>
  <si>
    <t>13.29M</t>
  </si>
  <si>
    <t>11.73M</t>
  </si>
  <si>
    <t>7.17M</t>
  </si>
  <si>
    <t>9.69M</t>
  </si>
  <si>
    <t>17.86M</t>
  </si>
  <si>
    <t>18.64M</t>
  </si>
  <si>
    <t>8.51M</t>
  </si>
  <si>
    <t>5.54M</t>
  </si>
  <si>
    <t>7.98M</t>
  </si>
  <si>
    <t>11.36M</t>
  </si>
  <si>
    <t>10.49M</t>
  </si>
  <si>
    <t>9.04M</t>
  </si>
  <si>
    <t>13.91M</t>
  </si>
  <si>
    <t>9.39M</t>
  </si>
  <si>
    <t>20.06M</t>
  </si>
  <si>
    <t>13.92M</t>
  </si>
  <si>
    <t>16.96M</t>
  </si>
  <si>
    <t>19.65M</t>
  </si>
  <si>
    <t>10.06M</t>
  </si>
  <si>
    <t>12.29M</t>
  </si>
  <si>
    <t>3.72M</t>
  </si>
  <si>
    <t>4.19M</t>
  </si>
  <si>
    <t>4.25M</t>
  </si>
  <si>
    <t>8.72M</t>
  </si>
  <si>
    <t>7.45M</t>
  </si>
  <si>
    <t>6.02M</t>
  </si>
  <si>
    <t>5.27M</t>
  </si>
  <si>
    <t>5.63M</t>
  </si>
  <si>
    <t>9.63M</t>
  </si>
  <si>
    <t>4.75M</t>
  </si>
  <si>
    <t>9.05M</t>
  </si>
  <si>
    <t>13.79M</t>
  </si>
  <si>
    <t>15.60M</t>
  </si>
  <si>
    <t>7.41M</t>
  </si>
  <si>
    <t>10.27M</t>
  </si>
  <si>
    <t>8.26M</t>
  </si>
  <si>
    <t>7.55M</t>
  </si>
  <si>
    <t>5.91M</t>
  </si>
  <si>
    <t>5.57M</t>
  </si>
  <si>
    <t>3.49M</t>
  </si>
  <si>
    <t>3.67M</t>
  </si>
  <si>
    <t>7.37M</t>
  </si>
  <si>
    <t>6.41M</t>
  </si>
  <si>
    <t>4.69M</t>
  </si>
  <si>
    <t>4.46M</t>
  </si>
  <si>
    <t>7.19M</t>
  </si>
  <si>
    <t>8.83M</t>
  </si>
  <si>
    <t>5.15M</t>
  </si>
  <si>
    <t>4.52M</t>
  </si>
  <si>
    <t>6.33M</t>
  </si>
  <si>
    <t>6.95M</t>
  </si>
  <si>
    <t>(Current Period Sales-Previous Period Sales)/Previous Sales *100</t>
  </si>
  <si>
    <t>VINATI ORGANICS LTD.</t>
  </si>
  <si>
    <t>By-Aarya Dantara(15)</t>
  </si>
  <si>
    <t>Year</t>
  </si>
  <si>
    <t>20.07K</t>
  </si>
  <si>
    <t>1.01%(Mar)</t>
  </si>
  <si>
    <t>1.75%(Mar)</t>
  </si>
  <si>
    <t>821.17K</t>
  </si>
  <si>
    <t>0.45%(Sep)</t>
  </si>
  <si>
    <t>0.77%(July)</t>
  </si>
  <si>
    <t>2.41M</t>
  </si>
  <si>
    <t>2.25M</t>
  </si>
  <si>
    <t>Aug 2021 E</t>
  </si>
  <si>
    <t>1.85M</t>
  </si>
  <si>
    <t>Net Sales</t>
  </si>
  <si>
    <t>3.39M</t>
  </si>
  <si>
    <t>2.32M</t>
  </si>
  <si>
    <t>Free Cash Flow to Equity</t>
  </si>
  <si>
    <t>170.04Cr</t>
  </si>
  <si>
    <t>106.44Cr</t>
  </si>
  <si>
    <t>155.34Cr</t>
  </si>
  <si>
    <t>96.11Cr</t>
  </si>
  <si>
    <t>16.83Cr</t>
  </si>
  <si>
    <t>94.27Cr</t>
  </si>
  <si>
    <t>70.37Cr</t>
  </si>
  <si>
    <t>102.09Cr</t>
  </si>
  <si>
    <t>-63.50Cr</t>
  </si>
  <si>
    <t>-41.10Cr</t>
  </si>
  <si>
    <t>-4.41Cr</t>
  </si>
  <si>
    <t>2.71M</t>
  </si>
  <si>
    <t>4.99M</t>
  </si>
  <si>
    <t>Vinati Organics to buyback 9 lakh shares at sub-Rs 500/sh On 17 September 2017.</t>
  </si>
  <si>
    <t>1.06M</t>
  </si>
  <si>
    <t>3.33M</t>
  </si>
  <si>
    <t>2.93M</t>
  </si>
  <si>
    <t>2.30M</t>
  </si>
  <si>
    <t>7.13M</t>
  </si>
  <si>
    <t>Aug 2020 E</t>
  </si>
  <si>
    <t>5.95M</t>
  </si>
  <si>
    <t>1.55M</t>
  </si>
  <si>
    <t>2.28M</t>
  </si>
  <si>
    <t>2.53M</t>
  </si>
  <si>
    <t>2.01M</t>
  </si>
  <si>
    <t>2.72M</t>
  </si>
  <si>
    <t>672.53K</t>
  </si>
  <si>
    <t>1.79M</t>
  </si>
  <si>
    <t>1.14M</t>
  </si>
  <si>
    <t>No Debt on Company</t>
  </si>
  <si>
    <t>1.32M</t>
  </si>
  <si>
    <t>999.84K</t>
  </si>
  <si>
    <t>873.05K</t>
  </si>
  <si>
    <t>1.21M</t>
  </si>
  <si>
    <t>999.96K</t>
  </si>
  <si>
    <t>1.26M</t>
  </si>
  <si>
    <t>876.40K</t>
  </si>
  <si>
    <t>3.85M</t>
  </si>
  <si>
    <t>395.32K</t>
  </si>
  <si>
    <t>797.54K</t>
  </si>
  <si>
    <t>796.86K</t>
  </si>
  <si>
    <t>652.31K</t>
  </si>
  <si>
    <t>648.62K</t>
  </si>
  <si>
    <t>1.08M</t>
  </si>
  <si>
    <t>712.25K</t>
  </si>
  <si>
    <t>518.28K</t>
  </si>
  <si>
    <t>825.69K</t>
  </si>
  <si>
    <t>631.96K</t>
  </si>
  <si>
    <t>644.57K</t>
  </si>
  <si>
    <t>1.10M</t>
  </si>
  <si>
    <t>1.66M</t>
  </si>
  <si>
    <t>1.60M</t>
  </si>
  <si>
    <t>2.91M</t>
  </si>
  <si>
    <t>2.47M</t>
  </si>
  <si>
    <t>1.02M</t>
  </si>
  <si>
    <t>947.50K</t>
  </si>
  <si>
    <t>3.96M</t>
  </si>
  <si>
    <t>1.16M</t>
  </si>
  <si>
    <t>3.36M</t>
  </si>
  <si>
    <t>1.45M</t>
  </si>
  <si>
    <t>530.71K</t>
  </si>
  <si>
    <t>1.48M</t>
  </si>
  <si>
    <t>3.10M</t>
  </si>
  <si>
    <t>1.57M</t>
  </si>
  <si>
    <t>980.25K</t>
  </si>
  <si>
    <t>371.71K</t>
  </si>
  <si>
    <t>1.01M</t>
  </si>
  <si>
    <t>635.17K</t>
  </si>
  <si>
    <t>829.67K</t>
  </si>
  <si>
    <t>789.14K</t>
  </si>
  <si>
    <t>963.87K</t>
  </si>
  <si>
    <t>488.54K</t>
  </si>
  <si>
    <t>2.62M</t>
  </si>
  <si>
    <t>1.86M</t>
  </si>
  <si>
    <t>1.42M</t>
  </si>
  <si>
    <t>1.34M</t>
  </si>
  <si>
    <t>820.32K</t>
  </si>
  <si>
    <t>3.59M</t>
  </si>
  <si>
    <t>1.13M</t>
  </si>
  <si>
    <t>1.24M</t>
  </si>
  <si>
    <t>534.93K</t>
  </si>
  <si>
    <t>656.62K</t>
  </si>
  <si>
    <t>552.71K</t>
  </si>
  <si>
    <t>943.40K</t>
  </si>
  <si>
    <t>440.98K</t>
  </si>
  <si>
    <t>175.79K</t>
  </si>
  <si>
    <t>184.60K</t>
  </si>
  <si>
    <t>177.08K</t>
  </si>
  <si>
    <t>123.37K</t>
  </si>
  <si>
    <t>207.92K</t>
  </si>
  <si>
    <t>83.93K</t>
  </si>
  <si>
    <t>177.64K</t>
  </si>
  <si>
    <t>513.69K</t>
  </si>
  <si>
    <t>525.71K</t>
  </si>
  <si>
    <t>772.70K</t>
  </si>
  <si>
    <t>422.07K</t>
  </si>
  <si>
    <t>928.63K</t>
  </si>
  <si>
    <t>343.31K</t>
  </si>
  <si>
    <t>235.80K</t>
  </si>
  <si>
    <t>205.69K</t>
  </si>
  <si>
    <t>395.68K</t>
  </si>
  <si>
    <t>707.59K</t>
  </si>
  <si>
    <t>544.87K</t>
  </si>
  <si>
    <t>360.74K</t>
  </si>
  <si>
    <t>877.04K</t>
  </si>
  <si>
    <t>501.51K</t>
  </si>
  <si>
    <t>391.25K</t>
  </si>
  <si>
    <t>467.55K</t>
  </si>
  <si>
    <t>200.79K</t>
  </si>
  <si>
    <t>307.39K</t>
  </si>
  <si>
    <t>449.45K</t>
  </si>
  <si>
    <t>622.15K</t>
  </si>
  <si>
    <t>486.95K</t>
  </si>
  <si>
    <t>778.93K</t>
  </si>
  <si>
    <t>490.87K</t>
  </si>
  <si>
    <t>477.13K</t>
  </si>
  <si>
    <t>618.98K</t>
  </si>
  <si>
    <t>ACKNOWLEDGEMENT</t>
  </si>
  <si>
    <t>Working on this business finance was very interesting. On the behalf of the group I would like to thank our professor Mr. Hasrwardhan who gave us this opportunity to work on this project through which we could understand the different financial aspects of a company and their real life application. Lastly I would like to express my gratitude towards my groupmates for making this a successful team work.</t>
  </si>
  <si>
    <t xml:space="preserve">- Gurleen Kaur Chilotre </t>
  </si>
  <si>
    <t>The following people in the group worked on the following topics :</t>
  </si>
  <si>
    <t>Roll no:</t>
  </si>
  <si>
    <t>Name</t>
  </si>
  <si>
    <t>Company name</t>
  </si>
  <si>
    <t>Nimitt Chauhan</t>
  </si>
  <si>
    <t>GACL Ltd</t>
  </si>
  <si>
    <t>Gurleen Kaur Chilotre</t>
  </si>
  <si>
    <t>Pidilite Industries Ltd</t>
  </si>
  <si>
    <r>
      <rPr>
        <rFont val="Playfair Display"/>
        <color theme="1"/>
        <sz val="12.0"/>
      </rPr>
      <t>Arpit</t>
    </r>
    <r>
      <rPr>
        <rFont val="Playfair Display"/>
        <color theme="1"/>
      </rPr>
      <t xml:space="preserve"> </t>
    </r>
    <r>
      <rPr>
        <rFont val="Playfair Display"/>
        <color theme="1"/>
        <sz val="12.0"/>
      </rPr>
      <t>Chowdhary</t>
    </r>
  </si>
  <si>
    <t>Deepak nitrite</t>
  </si>
  <si>
    <t>Raghav Chug</t>
  </si>
  <si>
    <t>Tata CHemicals</t>
  </si>
  <si>
    <t>Aarya Dantara</t>
  </si>
  <si>
    <t>Vinati Organics Ltd.</t>
  </si>
  <si>
    <t>Task A and B</t>
  </si>
  <si>
    <t>On the basis of calculating dividend and dividend yield we were able to analysis which company has a history of paying high dividend to its shareholders and which ones prefer to reinvest them. Generally a dividend yield of 2% to 4% is considered strong. Anything above 4% can either be a great buy or a great risk. The dividend yield for 2021 for Tata chemicals &gt; GACL Ltd &gt; Deepak nitrite &gt; Pidilite industries Ltd &gt;Vinati organics, hence Tata chemicals is highest dividend paying company out of the 5.</t>
  </si>
  <si>
    <t>Task C</t>
  </si>
  <si>
    <t>The sales growth rate of a business is the rate at which it is growing its sales year over year. Sales growth rate is one of the key elements in deciding whether the company is a good investment</t>
  </si>
  <si>
    <t>The sales growth rate for the chosen companies for 2021 are in the following order:</t>
  </si>
  <si>
    <t xml:space="preserve">Tata chemicals&gt; Pidilite industries&gt;Vinati Organics&gt;GACL Ltd&gt;Deepak nitrite. </t>
  </si>
  <si>
    <t>Hence Tata chemicals and Pedilite are better investment options even though the sales growth rate is negative for pedilite industries.</t>
  </si>
  <si>
    <t>Task D</t>
  </si>
  <si>
    <t>Buyback of shares is the purchasing of own shares by a company thus reducing the number of shares available on the open market.</t>
  </si>
  <si>
    <t>Task E</t>
  </si>
  <si>
    <t>A measure of equity cash usage, free cash flow to equity calculates how much cash is available to equity shareholders of a company after all expenses, reinvestment, and debt are paid. It helps in determining the value of a company.</t>
  </si>
  <si>
    <t>Free cash flow to equity for the companies are in the following order:</t>
  </si>
  <si>
    <t>Pidilite industries &gt; Tata chemicals &gt; GACL Ltd. &gt; Vinati organics &gt; Deepak nitrite.</t>
  </si>
  <si>
    <t>Thus, Pedilite industries has the biggest valuation amongst the group.</t>
  </si>
  <si>
    <t>From the data extracted by us we can conclude that  every company has its pro and cons. If the investor wishes to invest in a high paying dividend company he/she should opt for Tata chemicals on the other hand if he/she would prefer a company with greater valuation Pedilite industries should be there choice.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</si>
</sst>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mmm yyyy"/>
    <numFmt numFmtId="165" formatCode="mmmm yyyy"/>
    <numFmt numFmtId="166" formatCode="0.0000"/>
    <numFmt numFmtId="167" formatCode="mmm dd, yyyy"/>
    <numFmt numFmtId="168" formatCode="mmm d, yyyy"/>
    <numFmt numFmtId="169" formatCode="mmmm dd, yyyy"/>
    <numFmt numFmtId="170" formatCode="mm-dd-yyyy"/>
  </numFmts>
  <fonts count="108">
    <font>
      <sz val="10.0"/>
      <color rgb="FF000000"/>
      <name val="Arial"/>
    </font>
    <font>
      <u/>
      <sz val="18.0"/>
      <color rgb="FFFFFFFF"/>
      <name val="Roboto"/>
    </font>
    <font>
      <sz val="18.0"/>
      <color theme="0"/>
      <name val="Roboto"/>
    </font>
    <font>
      <sz val="18.0"/>
      <color theme="1"/>
      <name val="Roboto"/>
    </font>
    <font>
      <b/>
      <sz val="14.0"/>
      <color rgb="FF999999"/>
      <name val="Roboto"/>
    </font>
    <font>
      <b/>
      <sz val="14.0"/>
      <color theme="0"/>
      <name val="Georgia"/>
    </font>
    <font>
      <b/>
      <sz val="14.0"/>
      <color rgb="FFFFFFFF"/>
      <name val="Georgia"/>
    </font>
    <font>
      <sz val="14.0"/>
      <color rgb="FF5C5C5C"/>
      <name val="Verdana"/>
    </font>
    <font>
      <sz val="14.0"/>
      <color rgb="FF000000"/>
      <name val="Verdana"/>
    </font>
    <font>
      <sz val="14.0"/>
      <color theme="1"/>
      <name val="Verdana"/>
    </font>
    <font>
      <b/>
      <sz val="12.0"/>
      <color rgb="FFFFFFFF"/>
      <name val="Arial"/>
    </font>
    <font>
      <b/>
      <sz val="12.0"/>
      <color theme="0"/>
      <name val="Georgia"/>
    </font>
    <font>
      <sz val="12.0"/>
      <color rgb="FF333333"/>
      <name val="Verdana"/>
    </font>
    <font>
      <sz val="12.0"/>
      <color rgb="FF000000"/>
      <name val="Verdana"/>
    </font>
    <font>
      <sz val="12.0"/>
      <color theme="1"/>
      <name val="Verdana"/>
    </font>
    <font>
      <b/>
      <sz val="12.0"/>
      <color theme="0"/>
      <name val="Calibri"/>
    </font>
    <font>
      <sz val="12.0"/>
      <color rgb="FF333333"/>
      <name val="Arial"/>
    </font>
    <font>
      <sz val="12.0"/>
      <color rgb="FF000000"/>
      <name val="Calibri"/>
    </font>
    <font>
      <sz val="12.0"/>
      <color theme="1"/>
      <name val="Arial"/>
    </font>
    <font>
      <b/>
      <sz val="18.0"/>
      <color theme="1"/>
      <name val="EB Garamond"/>
    </font>
    <font/>
    <font>
      <sz val="11.0"/>
      <color theme="1"/>
      <name val="&quot;Helvetica Neue&quot;"/>
    </font>
    <font>
      <color theme="1"/>
      <name val="Arial"/>
    </font>
    <font>
      <sz val="8.0"/>
      <color rgb="FF303030"/>
      <name val="Arial"/>
    </font>
    <font>
      <b/>
      <sz val="14.0"/>
      <color theme="1"/>
      <name val="Georgia"/>
    </font>
    <font>
      <sz val="14.0"/>
      <color theme="1"/>
      <name val="Georgia"/>
    </font>
    <font>
      <b/>
      <u/>
      <sz val="14.0"/>
      <color rgb="FFFFFFFF"/>
      <name val="Georgia"/>
    </font>
    <font>
      <b/>
      <sz val="11.0"/>
      <color rgb="FFFFFFFF"/>
      <name val="Georgia"/>
    </font>
    <font>
      <b/>
      <sz val="11.0"/>
      <color theme="1"/>
      <name val="Georgia"/>
    </font>
    <font>
      <b/>
      <sz val="14.0"/>
      <color rgb="FFFFFFFF"/>
      <name val="Merriweather"/>
    </font>
    <font>
      <sz val="11.0"/>
      <color rgb="FF000000"/>
      <name val="Calibri"/>
    </font>
    <font>
      <b/>
      <sz val="7.0"/>
      <color rgb="FF5B636A"/>
      <name val="Arial"/>
    </font>
    <font>
      <b/>
      <sz val="10.0"/>
      <color rgb="FF5B636A"/>
      <name val="Arial"/>
    </font>
    <font>
      <sz val="11.0"/>
      <color theme="0"/>
      <name val="Calibri"/>
    </font>
    <font>
      <color theme="0"/>
      <name val="Arial"/>
    </font>
    <font>
      <sz val="12.0"/>
      <color rgb="FF000000"/>
      <name val="-apple-system"/>
    </font>
    <font>
      <sz val="12.0"/>
      <color rgb="FF0EA600"/>
      <name val="Arial"/>
    </font>
    <font>
      <sz val="12.0"/>
      <color rgb="FF0EA600"/>
      <name val="-apple-system"/>
    </font>
    <font>
      <b/>
      <sz val="12.0"/>
      <color theme="1"/>
      <name val="Calibri"/>
    </font>
    <font>
      <b/>
      <sz val="12.0"/>
      <color theme="1"/>
      <name val="Arial"/>
    </font>
    <font>
      <sz val="12.0"/>
      <color rgb="FFFF0000"/>
      <name val="-apple-system"/>
    </font>
    <font>
      <b/>
      <sz val="12.0"/>
      <color theme="1"/>
      <name val="Comfortaa"/>
    </font>
    <font>
      <sz val="8.0"/>
      <color rgb="FF333333"/>
      <name val="Arial"/>
    </font>
    <font>
      <sz val="8.0"/>
      <color rgb="FF333333"/>
      <name val="Verdana"/>
    </font>
    <font>
      <sz val="12.0"/>
      <color rgb="FF000000"/>
      <name val="Arial"/>
    </font>
    <font>
      <b/>
      <sz val="12.0"/>
      <color rgb="FF000000"/>
      <name val="-apple-system"/>
    </font>
    <font>
      <sz val="11.0"/>
      <color rgb="FF000000"/>
      <name val="Arial"/>
    </font>
    <font>
      <b/>
      <sz val="14.0"/>
      <color rgb="FFFAFBFD"/>
      <name val="Merriweather"/>
    </font>
    <font>
      <b/>
      <sz val="14.0"/>
      <color rgb="FFFAFBFD"/>
      <name val="Comfortaa"/>
    </font>
    <font>
      <b/>
      <sz val="14.0"/>
      <color rgb="FFFAFBFD"/>
      <name val="Courier New"/>
    </font>
    <font>
      <b/>
      <i/>
      <sz val="14.0"/>
      <color rgb="FFFFE599"/>
      <name val="Arial"/>
    </font>
    <font>
      <b/>
      <sz val="12.0"/>
      <color rgb="FF660000"/>
      <name val="-apple-system"/>
    </font>
    <font>
      <sz val="11.0"/>
      <color rgb="FF000000"/>
      <name val="-apple-system"/>
    </font>
    <font>
      <sz val="11.0"/>
      <color rgb="FF0EA600"/>
      <name val="-apple-system"/>
    </font>
    <font>
      <sz val="11.0"/>
      <color rgb="FFFF0000"/>
      <name val="-apple-system"/>
    </font>
    <font>
      <sz val="11.0"/>
      <color rgb="FFFF0000"/>
      <name val="Arial"/>
    </font>
    <font>
      <b/>
      <sz val="11.0"/>
      <color rgb="FF202020"/>
      <name val="Arial"/>
    </font>
    <font>
      <sz val="11.0"/>
      <color rgb="FF333333"/>
      <name val="Arial"/>
    </font>
    <font>
      <b/>
      <sz val="11.0"/>
      <color theme="0"/>
      <name val="Arial"/>
    </font>
    <font>
      <b/>
      <sz val="11.0"/>
      <color rgb="FFFFFFFF"/>
      <name val="Arial"/>
    </font>
    <font>
      <sz val="11.0"/>
      <color theme="1"/>
      <name val="Arial"/>
    </font>
    <font>
      <sz val="11.0"/>
      <color theme="1"/>
      <name val="Inconsolata"/>
    </font>
    <font>
      <b/>
      <sz val="8.0"/>
      <color rgb="FF7B797B"/>
      <name val="Montserrat"/>
    </font>
    <font>
      <sz val="11.0"/>
      <color theme="0"/>
      <name val="Arial"/>
    </font>
    <font>
      <sz val="11.0"/>
      <color rgb="FFFAFBFD"/>
      <name val="Arial"/>
    </font>
    <font>
      <b/>
      <sz val="18.0"/>
      <color rgb="FF000000"/>
      <name val="EB Garamond"/>
    </font>
    <font>
      <sz val="11.0"/>
      <color rgb="FF000000"/>
      <name val="&quot;Helvetica Neue&quot;"/>
    </font>
    <font>
      <color rgb="FF000000"/>
      <name val="Arial"/>
    </font>
    <font>
      <b/>
      <u/>
      <sz val="14.0"/>
      <color theme="0"/>
      <name val="Spectral"/>
    </font>
    <font>
      <b/>
      <u/>
      <sz val="14.0"/>
      <color rgb="FFFFFFFF"/>
      <name val="Arial"/>
    </font>
    <font>
      <b/>
      <sz val="11.0"/>
      <color rgb="FFFFFFFF"/>
      <name val="Spectral"/>
    </font>
    <font>
      <b/>
      <sz val="11.0"/>
      <color theme="1"/>
      <name val="Arial"/>
    </font>
    <font>
      <b/>
      <color rgb="FF000000"/>
      <name val="Arial"/>
    </font>
    <font>
      <b/>
      <sz val="36.0"/>
      <color theme="1"/>
      <name val="Impact"/>
    </font>
    <font>
      <b/>
      <color theme="1"/>
      <name val="Arial"/>
    </font>
    <font>
      <b/>
      <i/>
      <color rgb="FF000000"/>
      <name val="Arial"/>
    </font>
    <font>
      <b/>
      <i/>
      <color theme="1"/>
      <name val="Arial"/>
    </font>
    <font>
      <sz val="10.0"/>
      <color rgb="FF373A3C"/>
      <name val="Arial"/>
    </font>
    <font>
      <b/>
      <sz val="10.0"/>
      <color rgb="FF333333"/>
      <name val="Arial"/>
    </font>
    <font>
      <color rgb="FF0EA600"/>
      <name val="Arial"/>
    </font>
    <font>
      <color rgb="FFFF0000"/>
      <name val="Arial"/>
    </font>
    <font>
      <b/>
      <sz val="11.0"/>
      <color rgb="FF66758A"/>
      <name val="-apple-system"/>
    </font>
    <font>
      <b/>
      <sz val="14.0"/>
      <color rgb="FFFFFFFF"/>
      <name val="Arial"/>
    </font>
    <font>
      <b/>
      <i/>
      <sz val="12.0"/>
      <color theme="0"/>
      <name val="-apple-system"/>
    </font>
    <font>
      <b/>
      <sz val="11.0"/>
      <color theme="0"/>
      <name val="Daytona"/>
    </font>
    <font>
      <sz val="11.0"/>
      <color theme="1"/>
      <name val="Calibri"/>
    </font>
    <font>
      <color theme="1"/>
      <name val="Calibri"/>
    </font>
    <font>
      <b/>
      <sz val="11.0"/>
      <color theme="1"/>
      <name val="-apple-system"/>
    </font>
    <font>
      <b/>
      <u/>
      <sz val="14.0"/>
      <color rgb="FFFFFFFF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b/>
      <sz val="18.0"/>
      <color theme="1"/>
      <name val="Merriweather"/>
    </font>
    <font>
      <sz val="14.0"/>
      <color theme="1"/>
      <name val="EB Garamond"/>
    </font>
    <font>
      <sz val="10.0"/>
      <color theme="1"/>
      <name val="Arial"/>
    </font>
    <font>
      <sz val="12.0"/>
      <color theme="1"/>
      <name val="Open Sans"/>
    </font>
    <font>
      <b/>
      <sz val="12.0"/>
      <color theme="1"/>
      <name val="Playfair Display"/>
    </font>
    <font>
      <sz val="12.0"/>
      <color theme="1"/>
      <name val="Playfair Display"/>
    </font>
    <font>
      <color theme="1"/>
      <name val="Playfair Display"/>
    </font>
    <font>
      <color rgb="FF4D5156"/>
      <name val="Roboto"/>
    </font>
    <font>
      <sz val="12.0"/>
      <color rgb="FF14377B"/>
      <name val="&quot;Open Sans&quot;"/>
    </font>
    <font>
      <color rgb="FF676767"/>
      <name val="Inherit"/>
    </font>
    <font>
      <sz val="12.0"/>
      <color rgb="FF23527C"/>
      <name val="&quot;Open Sans&quot;"/>
    </font>
    <font>
      <sz val="11.0"/>
      <color rgb="FFFFFFFF"/>
      <name val="Arial"/>
    </font>
    <font>
      <sz val="14.0"/>
      <color theme="1"/>
      <name val="Playfair Display"/>
    </font>
    <font>
      <sz val="14.0"/>
      <color theme="1"/>
      <name val="Calibri"/>
    </font>
    <font>
      <sz val="14.0"/>
      <color rgb="FF000000"/>
      <name val="Docs-Calibri"/>
    </font>
    <font>
      <sz val="14.0"/>
      <color rgb="FF000000"/>
      <name val="Calibri"/>
    </font>
    <font>
      <sz val="14.0"/>
      <color theme="1"/>
      <name val="Spectral"/>
    </font>
  </fonts>
  <fills count="31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3D85C6"/>
        <bgColor rgb="FF3D85C6"/>
      </patternFill>
    </fill>
    <fill>
      <patternFill patternType="solid">
        <fgColor rgb="FF996FE9"/>
        <bgColor rgb="FF996FE9"/>
      </patternFill>
    </fill>
    <fill>
      <patternFill patternType="solid">
        <fgColor rgb="FF72E0F7"/>
        <bgColor rgb="FF72E0F7"/>
      </patternFill>
    </fill>
    <fill>
      <patternFill patternType="solid">
        <fgColor rgb="FF6D9EEB"/>
        <bgColor rgb="FF6D9EEB"/>
      </patternFill>
    </fill>
    <fill>
      <patternFill patternType="solid">
        <fgColor rgb="FF6A9FF1"/>
        <bgColor rgb="FF6A9FF1"/>
      </patternFill>
    </fill>
    <fill>
      <patternFill patternType="solid">
        <fgColor rgb="FFF6B26B"/>
        <bgColor rgb="FFF6B26B"/>
      </patternFill>
    </fill>
    <fill>
      <patternFill patternType="solid">
        <fgColor rgb="FF660000"/>
        <bgColor rgb="FF660000"/>
      </patternFill>
    </fill>
    <fill>
      <patternFill patternType="solid">
        <fgColor rgb="FFFCFDFE"/>
        <bgColor rgb="FFFCFDFE"/>
      </patternFill>
    </fill>
    <fill>
      <patternFill patternType="solid">
        <fgColor rgb="FF8E7CC3"/>
        <bgColor rgb="FF8E7CC3"/>
      </patternFill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C27BA0"/>
        <bgColor rgb="FFC27BA0"/>
      </patternFill>
    </fill>
    <fill>
      <patternFill patternType="solid">
        <fgColor rgb="FFFCE5CD"/>
        <bgColor rgb="FFFCE5CD"/>
      </patternFill>
    </fill>
    <fill>
      <patternFill patternType="solid">
        <fgColor theme="7"/>
        <bgColor theme="7"/>
      </patternFill>
    </fill>
    <fill>
      <patternFill patternType="solid">
        <fgColor rgb="FF4C1130"/>
        <bgColor rgb="FF4C1130"/>
      </patternFill>
    </fill>
    <fill>
      <patternFill patternType="solid">
        <fgColor theme="1"/>
        <bgColor theme="1"/>
      </patternFill>
    </fill>
    <fill>
      <patternFill patternType="solid">
        <fgColor rgb="FFB6D7A8"/>
        <bgColor rgb="FFB6D7A8"/>
      </patternFill>
    </fill>
    <fill>
      <patternFill patternType="solid">
        <fgColor rgb="FF0EA600"/>
        <bgColor rgb="FF0EA600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  <fill>
      <patternFill patternType="solid">
        <fgColor rgb="FF57F0D6"/>
        <bgColor rgb="FF57F0D6"/>
      </patternFill>
    </fill>
    <fill>
      <patternFill patternType="solid">
        <fgColor rgb="FF95CDE2"/>
        <bgColor rgb="FF95CDE2"/>
      </patternFill>
    </fill>
  </fills>
  <borders count="4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808080"/>
      </right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right style="thin">
        <color rgb="FF808080"/>
      </right>
      <bottom style="thin">
        <color rgb="FF808080"/>
      </bottom>
    </border>
    <border>
      <left style="thin">
        <color rgb="FF000000"/>
      </left>
      <right style="thin">
        <color rgb="FF80808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Alignment="1" applyFont="1">
      <alignment horizontal="center" readingOrder="0"/>
    </xf>
    <xf borderId="1" fillId="2" fontId="5" numFmtId="0" xfId="0" applyAlignment="1" applyBorder="1" applyFont="1">
      <alignment horizontal="center" readingOrder="0" vertical="top"/>
    </xf>
    <xf borderId="1" fillId="2" fontId="6" numFmtId="0" xfId="0" applyAlignment="1" applyBorder="1" applyFont="1">
      <alignment readingOrder="0"/>
    </xf>
    <xf borderId="1" fillId="3" fontId="7" numFmtId="164" xfId="0" applyAlignment="1" applyBorder="1" applyFill="1" applyFont="1" applyNumberFormat="1">
      <alignment horizontal="center" readingOrder="0" vertical="top"/>
    </xf>
    <xf borderId="1" fillId="3" fontId="7" numFmtId="2" xfId="0" applyAlignment="1" applyBorder="1" applyFont="1" applyNumberFormat="1">
      <alignment horizontal="center" readingOrder="0" vertical="top"/>
    </xf>
    <xf borderId="1" fillId="3" fontId="8" numFmtId="2" xfId="0" applyAlignment="1" applyBorder="1" applyFont="1" applyNumberFormat="1">
      <alignment horizontal="center" readingOrder="0" vertical="top"/>
    </xf>
    <xf borderId="1" fillId="0" fontId="9" numFmtId="10" xfId="0" applyBorder="1" applyFont="1" applyNumberFormat="1"/>
    <xf borderId="1" fillId="2" fontId="10" numFmtId="0" xfId="0" applyAlignment="1" applyBorder="1" applyFont="1">
      <alignment horizontal="center" readingOrder="0" shrinkToFit="0" vertical="bottom" wrapText="0"/>
    </xf>
    <xf borderId="1" fillId="2" fontId="10" numFmtId="0" xfId="0" applyAlignment="1" applyBorder="1" applyFont="1">
      <alignment horizontal="center" readingOrder="0"/>
    </xf>
    <xf borderId="1" fillId="2" fontId="11" numFmtId="0" xfId="0" applyAlignment="1" applyBorder="1" applyFont="1">
      <alignment horizontal="center" readingOrder="0" shrinkToFit="0" vertical="bottom" wrapText="0"/>
    </xf>
    <xf borderId="1" fillId="3" fontId="12" numFmtId="0" xfId="0" applyAlignment="1" applyBorder="1" applyFont="1">
      <alignment horizontal="center" readingOrder="0" vertical="top"/>
    </xf>
    <xf borderId="1" fillId="0" fontId="13" numFmtId="10" xfId="0" applyAlignment="1" applyBorder="1" applyFont="1" applyNumberFormat="1">
      <alignment horizontal="center" readingOrder="0" shrinkToFit="0" vertical="bottom" wrapText="0"/>
    </xf>
    <xf borderId="1" fillId="0" fontId="12" numFmtId="0" xfId="0" applyAlignment="1" applyBorder="1" applyFont="1">
      <alignment horizontal="center" readingOrder="0" shrinkToFit="0" vertical="bottom" wrapText="0"/>
    </xf>
    <xf borderId="1" fillId="0" fontId="14" numFmtId="10" xfId="0" applyAlignment="1" applyBorder="1" applyFont="1" applyNumberFormat="1">
      <alignment horizontal="center"/>
    </xf>
    <xf borderId="1" fillId="0" fontId="14" numFmtId="0" xfId="0" applyAlignment="1" applyBorder="1" applyFont="1">
      <alignment horizontal="center" readingOrder="0"/>
    </xf>
    <xf borderId="1" fillId="0" fontId="13" numFmtId="0" xfId="0" applyAlignment="1" applyBorder="1" applyFont="1">
      <alignment horizontal="center" readingOrder="0" shrinkToFit="0" vertical="bottom" wrapText="0"/>
    </xf>
    <xf borderId="1" fillId="3" fontId="7" numFmtId="165" xfId="0" applyAlignment="1" applyBorder="1" applyFont="1" applyNumberFormat="1">
      <alignment horizontal="center" readingOrder="0" vertical="top"/>
    </xf>
    <xf borderId="1" fillId="0" fontId="12" numFmtId="2" xfId="0" applyAlignment="1" applyBorder="1" applyFont="1" applyNumberFormat="1">
      <alignment horizontal="center" readingOrder="0" shrinkToFit="0" vertical="bottom" wrapText="0"/>
    </xf>
    <xf borderId="1" fillId="0" fontId="14" numFmtId="2" xfId="0" applyAlignment="1" applyBorder="1" applyFont="1" applyNumberFormat="1">
      <alignment horizontal="center" readingOrder="0"/>
    </xf>
    <xf borderId="0" fillId="4" fontId="15" numFmtId="0" xfId="0" applyAlignment="1" applyFill="1" applyFont="1">
      <alignment horizontal="right" readingOrder="0" shrinkToFit="0" vertical="bottom" wrapText="0"/>
    </xf>
    <xf borderId="0" fillId="3" fontId="16" numFmtId="0" xfId="0" applyAlignment="1" applyFont="1">
      <alignment horizontal="right" readingOrder="0" vertical="top"/>
    </xf>
    <xf borderId="0" fillId="0" fontId="17" numFmtId="10" xfId="0" applyAlignment="1" applyFont="1" applyNumberFormat="1">
      <alignment horizontal="right" readingOrder="0" shrinkToFit="0" vertical="bottom" wrapText="0"/>
    </xf>
    <xf borderId="0" fillId="0" fontId="18" numFmtId="0" xfId="0" applyAlignment="1" applyFont="1">
      <alignment readingOrder="0"/>
    </xf>
    <xf borderId="0" fillId="0" fontId="18" numFmtId="0" xfId="0" applyFont="1"/>
    <xf borderId="0" fillId="0" fontId="18" numFmtId="10" xfId="0" applyAlignment="1" applyFont="1" applyNumberFormat="1">
      <alignment readingOrder="0"/>
    </xf>
    <xf borderId="2" fillId="5" fontId="19" numFmtId="0" xfId="0" applyAlignment="1" applyBorder="1" applyFill="1" applyFont="1">
      <alignment horizontal="center" readingOrder="0"/>
    </xf>
    <xf borderId="3" fillId="0" fontId="20" numFmtId="0" xfId="0" applyBorder="1" applyFont="1"/>
    <xf borderId="4" fillId="6" fontId="19" numFmtId="0" xfId="0" applyAlignment="1" applyBorder="1" applyFill="1" applyFont="1">
      <alignment horizontal="center" readingOrder="0"/>
    </xf>
    <xf borderId="5" fillId="0" fontId="20" numFmtId="0" xfId="0" applyBorder="1" applyFont="1"/>
    <xf borderId="6" fillId="5" fontId="21" numFmtId="0" xfId="0" applyAlignment="1" applyBorder="1" applyFont="1">
      <alignment horizontal="center" readingOrder="0"/>
    </xf>
    <xf borderId="7" fillId="0" fontId="20" numFmtId="0" xfId="0" applyBorder="1" applyFont="1"/>
    <xf borderId="8" fillId="6" fontId="21" numFmtId="0" xfId="0" applyAlignment="1" applyBorder="1" applyFont="1">
      <alignment horizontal="center" readingOrder="0"/>
    </xf>
    <xf borderId="9" fillId="0" fontId="20" numFmtId="0" xfId="0" applyBorder="1" applyFont="1"/>
    <xf borderId="10" fillId="5" fontId="22" numFmtId="0" xfId="0" applyBorder="1" applyFont="1"/>
    <xf borderId="11" fillId="0" fontId="20" numFmtId="0" xfId="0" applyBorder="1" applyFont="1"/>
    <xf borderId="12" fillId="6" fontId="21" numFmtId="0" xfId="0" applyAlignment="1" applyBorder="1" applyFont="1">
      <alignment horizontal="center" readingOrder="0"/>
    </xf>
    <xf borderId="13" fillId="0" fontId="20" numFmtId="0" xfId="0" applyBorder="1" applyFont="1"/>
    <xf borderId="0" fillId="3" fontId="23" numFmtId="0" xfId="0" applyFont="1"/>
    <xf borderId="14" fillId="7" fontId="24" numFmtId="0" xfId="0" applyAlignment="1" applyBorder="1" applyFill="1" applyFont="1">
      <alignment horizontal="center" readingOrder="0"/>
    </xf>
    <xf borderId="15" fillId="0" fontId="20" numFmtId="0" xfId="0" applyBorder="1" applyFont="1"/>
    <xf borderId="1" fillId="7" fontId="25" numFmtId="0" xfId="0" applyAlignment="1" applyBorder="1" applyFont="1">
      <alignment readingOrder="0"/>
    </xf>
    <xf borderId="1" fillId="7" fontId="14" numFmtId="2" xfId="0" applyBorder="1" applyFont="1" applyNumberFormat="1"/>
    <xf borderId="1" fillId="7" fontId="14" numFmtId="166" xfId="0" applyBorder="1" applyFont="1" applyNumberFormat="1"/>
    <xf borderId="16" fillId="2" fontId="26" numFmtId="0" xfId="0" applyAlignment="1" applyBorder="1" applyFont="1">
      <alignment horizontal="center" readingOrder="0" vertical="bottom"/>
    </xf>
    <xf borderId="16" fillId="2" fontId="27" numFmtId="0" xfId="0" applyAlignment="1" applyBorder="1" applyFont="1">
      <alignment horizontal="center" vertical="bottom"/>
    </xf>
    <xf borderId="16" fillId="8" fontId="28" numFmtId="0" xfId="0" applyAlignment="1" applyBorder="1" applyFill="1" applyFont="1">
      <alignment horizontal="center" vertical="bottom"/>
    </xf>
    <xf borderId="0" fillId="9" fontId="29" numFmtId="0" xfId="0" applyAlignment="1" applyFill="1" applyFont="1">
      <alignment horizontal="center" readingOrder="0"/>
    </xf>
    <xf borderId="0" fillId="0" fontId="30" numFmtId="0" xfId="0" applyAlignment="1" applyFont="1">
      <alignment readingOrder="0" shrinkToFit="0" vertical="bottom" wrapText="0"/>
    </xf>
    <xf borderId="0" fillId="0" fontId="22" numFmtId="0" xfId="0" applyAlignment="1" applyFont="1">
      <alignment readingOrder="0"/>
    </xf>
    <xf borderId="0" fillId="3" fontId="31" numFmtId="0" xfId="0" applyAlignment="1" applyFont="1">
      <alignment horizontal="left" readingOrder="0"/>
    </xf>
    <xf borderId="0" fillId="3" fontId="31" numFmtId="0" xfId="0" applyAlignment="1" applyFont="1">
      <alignment horizontal="center" readingOrder="0"/>
    </xf>
    <xf borderId="0" fillId="3" fontId="32" numFmtId="0" xfId="0" applyAlignment="1" applyFont="1">
      <alignment horizontal="center" readingOrder="0"/>
    </xf>
    <xf borderId="1" fillId="10" fontId="10" numFmtId="0" xfId="0" applyAlignment="1" applyBorder="1" applyFill="1" applyFont="1">
      <alignment horizontal="left" readingOrder="0" shrinkToFit="0" wrapText="0"/>
    </xf>
    <xf borderId="1" fillId="10" fontId="10" numFmtId="4" xfId="0" applyAlignment="1" applyBorder="1" applyFont="1" applyNumberFormat="1">
      <alignment horizontal="right" readingOrder="0" shrinkToFit="0" wrapText="0"/>
    </xf>
    <xf borderId="1" fillId="10" fontId="10" numFmtId="0" xfId="0" applyAlignment="1" applyBorder="1" applyFont="1">
      <alignment horizontal="right" readingOrder="0" shrinkToFit="0" wrapText="0"/>
    </xf>
    <xf borderId="0" fillId="4" fontId="33" numFmtId="0" xfId="0" applyAlignment="1" applyFont="1">
      <alignment readingOrder="0" shrinkToFit="0" vertical="bottom" wrapText="0"/>
    </xf>
    <xf borderId="0" fillId="4" fontId="34" numFmtId="0" xfId="0" applyAlignment="1" applyFont="1">
      <alignment readingOrder="0"/>
    </xf>
    <xf borderId="17" fillId="0" fontId="35" numFmtId="164" xfId="0" applyAlignment="1" applyBorder="1" applyFont="1" applyNumberFormat="1">
      <alignment horizontal="left" readingOrder="0" shrinkToFit="0" wrapText="0"/>
    </xf>
    <xf borderId="17" fillId="0" fontId="36" numFmtId="4" xfId="0" applyAlignment="1" applyBorder="1" applyFont="1" applyNumberFormat="1">
      <alignment horizontal="right" readingOrder="0" shrinkToFit="0" wrapText="0"/>
    </xf>
    <xf borderId="17" fillId="0" fontId="35" numFmtId="4" xfId="0" applyAlignment="1" applyBorder="1" applyFont="1" applyNumberFormat="1">
      <alignment horizontal="right" readingOrder="0" shrinkToFit="0" wrapText="0"/>
    </xf>
    <xf borderId="17" fillId="0" fontId="35" numFmtId="0" xfId="0" applyAlignment="1" applyBorder="1" applyFont="1">
      <alignment horizontal="right" readingOrder="0" shrinkToFit="0" wrapText="0"/>
    </xf>
    <xf borderId="17" fillId="0" fontId="37" numFmtId="10" xfId="0" applyAlignment="1" applyBorder="1" applyFont="1" applyNumberFormat="1">
      <alignment horizontal="right" readingOrder="0" shrinkToFit="0" wrapText="0"/>
    </xf>
    <xf borderId="16" fillId="11" fontId="38" numFmtId="0" xfId="0" applyAlignment="1" applyBorder="1" applyFill="1" applyFont="1">
      <alignment readingOrder="0" shrinkToFit="0" vertical="bottom" wrapText="0"/>
    </xf>
    <xf borderId="16" fillId="11" fontId="39" numFmtId="0" xfId="0" applyAlignment="1" applyBorder="1" applyFont="1">
      <alignment readingOrder="0"/>
    </xf>
    <xf borderId="1" fillId="0" fontId="35" numFmtId="167" xfId="0" applyAlignment="1" applyBorder="1" applyFont="1" applyNumberFormat="1">
      <alignment horizontal="left" readingOrder="0" shrinkToFit="0" wrapText="0"/>
    </xf>
    <xf borderId="1" fillId="0" fontId="40" numFmtId="4" xfId="0" applyAlignment="1" applyBorder="1" applyFont="1" applyNumberFormat="1">
      <alignment horizontal="right" readingOrder="0" shrinkToFit="0" wrapText="0"/>
    </xf>
    <xf borderId="1" fillId="0" fontId="35" numFmtId="4" xfId="0" applyAlignment="1" applyBorder="1" applyFont="1" applyNumberFormat="1">
      <alignment horizontal="right" readingOrder="0" shrinkToFit="0" wrapText="0"/>
    </xf>
    <xf borderId="1" fillId="0" fontId="40" numFmtId="10" xfId="0" applyAlignment="1" applyBorder="1" applyFont="1" applyNumberFormat="1">
      <alignment horizontal="right" readingOrder="0" shrinkToFit="0" wrapText="0"/>
    </xf>
    <xf borderId="16" fillId="11" fontId="38" numFmtId="0" xfId="0" applyAlignment="1" applyBorder="1" applyFont="1">
      <alignment horizontal="right" readingOrder="0" shrinkToFit="0" vertical="bottom" wrapText="0"/>
    </xf>
    <xf borderId="16" fillId="3" fontId="16" numFmtId="0" xfId="0" applyAlignment="1" applyBorder="1" applyFont="1">
      <alignment horizontal="right" readingOrder="0" vertical="top"/>
    </xf>
    <xf borderId="16" fillId="0" fontId="17" numFmtId="10" xfId="0" applyAlignment="1" applyBorder="1" applyFont="1" applyNumberFormat="1">
      <alignment horizontal="right" readingOrder="0" shrinkToFit="0" vertical="bottom" wrapText="0"/>
    </xf>
    <xf borderId="16" fillId="0" fontId="12" numFmtId="0" xfId="0" applyAlignment="1" applyBorder="1" applyFont="1">
      <alignment horizontal="right" readingOrder="0" shrinkToFit="0" vertical="bottom" wrapText="0"/>
    </xf>
    <xf borderId="16" fillId="0" fontId="18" numFmtId="0" xfId="0" applyBorder="1" applyFont="1"/>
    <xf borderId="16" fillId="0" fontId="18" numFmtId="0" xfId="0" applyAlignment="1" applyBorder="1" applyFont="1">
      <alignment readingOrder="0"/>
    </xf>
    <xf borderId="16" fillId="0" fontId="13" numFmtId="0" xfId="0" applyAlignment="1" applyBorder="1" applyFont="1">
      <alignment horizontal="right" readingOrder="0" shrinkToFit="0" vertical="bottom" wrapText="0"/>
    </xf>
    <xf borderId="1" fillId="0" fontId="37" numFmtId="4" xfId="0" applyAlignment="1" applyBorder="1" applyFont="1" applyNumberFormat="1">
      <alignment horizontal="right" readingOrder="0" shrinkToFit="0" wrapText="0"/>
    </xf>
    <xf borderId="1" fillId="0" fontId="37" numFmtId="10" xfId="0" applyAlignment="1" applyBorder="1" applyFont="1" applyNumberFormat="1">
      <alignment horizontal="right" readingOrder="0" shrinkToFit="0" wrapText="0"/>
    </xf>
    <xf borderId="1" fillId="0" fontId="35" numFmtId="168" xfId="0" applyAlignment="1" applyBorder="1" applyFont="1" applyNumberFormat="1">
      <alignment horizontal="left" readingOrder="0" shrinkToFit="0" wrapText="0"/>
    </xf>
    <xf borderId="1" fillId="0" fontId="35" numFmtId="0" xfId="0" applyAlignment="1" applyBorder="1" applyFont="1">
      <alignment horizontal="right" readingOrder="0" shrinkToFit="0" wrapText="0"/>
    </xf>
    <xf borderId="16" fillId="11" fontId="38" numFmtId="0" xfId="0" applyAlignment="1" applyBorder="1" applyFont="1">
      <alignment shrinkToFit="0" vertical="bottom" wrapText="0"/>
    </xf>
    <xf borderId="16" fillId="3" fontId="16" numFmtId="0" xfId="0" applyAlignment="1" applyBorder="1" applyFont="1">
      <alignment horizontal="right" vertical="top"/>
    </xf>
    <xf borderId="1" fillId="0" fontId="35" numFmtId="169" xfId="0" applyAlignment="1" applyBorder="1" applyFont="1" applyNumberFormat="1">
      <alignment horizontal="left" readingOrder="0" shrinkToFit="0" wrapText="0"/>
    </xf>
    <xf borderId="18" fillId="8" fontId="41" numFmtId="0" xfId="0" applyAlignment="1" applyBorder="1" applyFont="1">
      <alignment horizontal="center" readingOrder="0" shrinkToFit="0" wrapText="1"/>
    </xf>
    <xf borderId="19" fillId="0" fontId="20" numFmtId="0" xfId="0" applyBorder="1" applyFont="1"/>
    <xf borderId="20" fillId="0" fontId="20" numFmtId="0" xfId="0" applyBorder="1" applyFont="1"/>
    <xf borderId="21" fillId="0" fontId="20" numFmtId="0" xfId="0" applyBorder="1" applyFont="1"/>
    <xf borderId="22" fillId="0" fontId="20" numFmtId="0" xfId="0" applyBorder="1" applyFont="1"/>
    <xf borderId="23" fillId="0" fontId="20" numFmtId="0" xfId="0" applyBorder="1" applyFont="1"/>
    <xf borderId="24" fillId="0" fontId="20" numFmtId="0" xfId="0" applyBorder="1" applyFont="1"/>
    <xf borderId="25" fillId="0" fontId="20" numFmtId="0" xfId="0" applyBorder="1" applyFont="1"/>
    <xf borderId="0" fillId="0" fontId="30" numFmtId="0" xfId="0" applyAlignment="1" applyFont="1">
      <alignment horizontal="right" readingOrder="0" shrinkToFit="0" vertical="bottom" wrapText="0"/>
    </xf>
    <xf borderId="0" fillId="3" fontId="42" numFmtId="0" xfId="0" applyAlignment="1" applyFont="1">
      <alignment horizontal="right" readingOrder="0" vertical="top"/>
    </xf>
    <xf borderId="0" fillId="0" fontId="30" numFmtId="10" xfId="0" applyAlignment="1" applyFont="1" applyNumberFormat="1">
      <alignment horizontal="right" readingOrder="0" shrinkToFit="0" vertical="bottom" wrapText="0"/>
    </xf>
    <xf borderId="0" fillId="0" fontId="30" numFmtId="9" xfId="0" applyAlignment="1" applyFont="1" applyNumberFormat="1">
      <alignment horizontal="right" readingOrder="0" shrinkToFit="0" vertical="bottom" wrapText="0"/>
    </xf>
    <xf borderId="0" fillId="0" fontId="43" numFmtId="0" xfId="0" applyAlignment="1" applyFont="1">
      <alignment horizontal="right" readingOrder="0" shrinkToFit="0" vertical="bottom" wrapText="0"/>
    </xf>
    <xf borderId="0" fillId="0" fontId="30" numFmtId="0" xfId="0" applyAlignment="1" applyFont="1">
      <alignment shrinkToFit="0" vertical="bottom" wrapText="0"/>
    </xf>
    <xf borderId="0" fillId="3" fontId="42" numFmtId="0" xfId="0" applyAlignment="1" applyFont="1">
      <alignment horizontal="right" vertical="top"/>
    </xf>
    <xf borderId="10" fillId="5" fontId="21" numFmtId="0" xfId="0" applyAlignment="1" applyBorder="1" applyFont="1">
      <alignment horizontal="center" readingOrder="0"/>
    </xf>
    <xf borderId="1" fillId="0" fontId="35" numFmtId="0" xfId="0" applyAlignment="1" applyBorder="1" applyFont="1">
      <alignment horizontal="left" readingOrder="0" shrinkToFit="0" wrapText="0"/>
    </xf>
    <xf borderId="1" fillId="0" fontId="37" numFmtId="0" xfId="0" applyAlignment="1" applyBorder="1" applyFont="1">
      <alignment horizontal="right" readingOrder="0" shrinkToFit="0" wrapText="0"/>
    </xf>
    <xf borderId="1" fillId="0" fontId="40" numFmtId="0" xfId="0" applyAlignment="1" applyBorder="1" applyFont="1">
      <alignment horizontal="right" readingOrder="0" shrinkToFit="0" wrapText="0"/>
    </xf>
    <xf borderId="1" fillId="4" fontId="35" numFmtId="0" xfId="0" applyAlignment="1" applyBorder="1" applyFont="1">
      <alignment horizontal="left" readingOrder="0"/>
    </xf>
    <xf borderId="0" fillId="3" fontId="44" numFmtId="0" xfId="0" applyAlignment="1" applyFont="1">
      <alignment horizontal="right" readingOrder="0" shrinkToFit="0" wrapText="0"/>
    </xf>
    <xf borderId="14" fillId="7" fontId="45" numFmtId="0" xfId="0" applyAlignment="1" applyBorder="1" applyFont="1">
      <alignment horizontal="center" readingOrder="0"/>
    </xf>
    <xf borderId="1" fillId="7" fontId="44" numFmtId="0" xfId="0" applyAlignment="1" applyBorder="1" applyFont="1">
      <alignment horizontal="center" readingOrder="0"/>
    </xf>
    <xf borderId="1" fillId="7" fontId="44" numFmtId="4" xfId="0" applyAlignment="1" applyBorder="1" applyFont="1" applyNumberFormat="1">
      <alignment horizontal="center" readingOrder="0" shrinkToFit="0" wrapText="0"/>
    </xf>
    <xf borderId="1" fillId="7" fontId="44" numFmtId="4" xfId="0" applyAlignment="1" applyBorder="1" applyFont="1" applyNumberFormat="1">
      <alignment horizontal="center" readingOrder="0"/>
    </xf>
    <xf borderId="0" fillId="3" fontId="46" numFmtId="167" xfId="0" applyAlignment="1" applyFont="1" applyNumberFormat="1">
      <alignment horizontal="left" readingOrder="0" shrinkToFit="0" wrapText="0"/>
    </xf>
    <xf borderId="26" fillId="3" fontId="46" numFmtId="167" xfId="0" applyAlignment="1" applyBorder="1" applyFont="1" applyNumberFormat="1">
      <alignment horizontal="left" readingOrder="0" shrinkToFit="0" wrapText="0"/>
    </xf>
    <xf borderId="1" fillId="2" fontId="47" numFmtId="0" xfId="0" applyAlignment="1" applyBorder="1" applyFont="1">
      <alignment horizontal="center" readingOrder="0" shrinkToFit="0" vertical="bottom" wrapText="0"/>
    </xf>
    <xf borderId="27" fillId="2" fontId="47" numFmtId="0" xfId="0" applyAlignment="1" applyBorder="1" applyFont="1">
      <alignment horizontal="center" readingOrder="0" shrinkToFit="0" vertical="bottom" wrapText="0"/>
    </xf>
    <xf borderId="28" fillId="2" fontId="48" numFmtId="0" xfId="0" applyAlignment="1" applyBorder="1" applyFont="1">
      <alignment horizontal="center" readingOrder="0" shrinkToFit="0" vertical="bottom" wrapText="0"/>
    </xf>
    <xf borderId="29" fillId="12" fontId="49" numFmtId="0" xfId="0" applyAlignment="1" applyBorder="1" applyFill="1" applyFont="1">
      <alignment readingOrder="0" shrinkToFit="0" vertical="bottom" wrapText="0"/>
    </xf>
    <xf borderId="30" fillId="12" fontId="49" numFmtId="0" xfId="0" applyAlignment="1" applyBorder="1" applyFont="1">
      <alignment readingOrder="0" shrinkToFit="0" vertical="bottom" wrapText="0"/>
    </xf>
    <xf borderId="30" fillId="2" fontId="48" numFmtId="0" xfId="0" applyAlignment="1" applyBorder="1" applyFont="1">
      <alignment horizontal="center" readingOrder="0" shrinkToFit="0" vertical="bottom" wrapText="0"/>
    </xf>
    <xf borderId="30" fillId="12" fontId="49" numFmtId="0" xfId="0" applyAlignment="1" applyBorder="1" applyFont="1">
      <alignment shrinkToFit="0" vertical="bottom" wrapText="0"/>
    </xf>
    <xf borderId="31" fillId="2" fontId="48" numFmtId="0" xfId="0" applyAlignment="1" applyBorder="1" applyFont="1">
      <alignment horizontal="center" readingOrder="0" shrinkToFit="0" vertical="bottom" wrapText="0"/>
    </xf>
    <xf borderId="32" fillId="12" fontId="49" numFmtId="0" xfId="0" applyAlignment="1" applyBorder="1" applyFont="1">
      <alignment readingOrder="0" shrinkToFit="0" vertical="bottom" wrapText="1"/>
    </xf>
    <xf borderId="1" fillId="0" fontId="22" numFmtId="0" xfId="0" applyBorder="1" applyFont="1"/>
    <xf borderId="0" fillId="13" fontId="50" numFmtId="0" xfId="0" applyAlignment="1" applyFill="1" applyFont="1">
      <alignment horizontal="center" readingOrder="0"/>
    </xf>
    <xf borderId="1" fillId="14" fontId="51" numFmtId="0" xfId="0" applyAlignment="1" applyBorder="1" applyFill="1" applyFont="1">
      <alignment horizontal="left" readingOrder="0"/>
    </xf>
    <xf borderId="1" fillId="14" fontId="51" numFmtId="0" xfId="0" applyAlignment="1" applyBorder="1" applyFont="1">
      <alignment horizontal="center" readingOrder="0"/>
    </xf>
    <xf borderId="1" fillId="0" fontId="52" numFmtId="164" xfId="0" applyAlignment="1" applyBorder="1" applyFont="1" applyNumberFormat="1">
      <alignment horizontal="left" readingOrder="0" shrinkToFit="0" wrapText="0"/>
    </xf>
    <xf borderId="1" fillId="0" fontId="53" numFmtId="4" xfId="0" applyAlignment="1" applyBorder="1" applyFont="1" applyNumberFormat="1">
      <alignment horizontal="right" readingOrder="0" shrinkToFit="0" wrapText="0"/>
    </xf>
    <xf borderId="1" fillId="0" fontId="52" numFmtId="4" xfId="0" applyAlignment="1" applyBorder="1" applyFont="1" applyNumberFormat="1">
      <alignment horizontal="right" readingOrder="0" shrinkToFit="0" wrapText="0"/>
    </xf>
    <xf borderId="1" fillId="0" fontId="52" numFmtId="0" xfId="0" applyAlignment="1" applyBorder="1" applyFont="1">
      <alignment horizontal="right" readingOrder="0" shrinkToFit="0" wrapText="0"/>
    </xf>
    <xf borderId="1" fillId="0" fontId="53" numFmtId="10" xfId="0" applyAlignment="1" applyBorder="1" applyFont="1" applyNumberFormat="1">
      <alignment horizontal="right" readingOrder="0" shrinkToFit="0" wrapText="0"/>
    </xf>
    <xf borderId="1" fillId="0" fontId="54" numFmtId="4" xfId="0" applyAlignment="1" applyBorder="1" applyFont="1" applyNumberFormat="1">
      <alignment horizontal="right" readingOrder="0" shrinkToFit="0" wrapText="0"/>
    </xf>
    <xf borderId="1" fillId="0" fontId="55" numFmtId="10" xfId="0" applyAlignment="1" applyBorder="1" applyFont="1" applyNumberFormat="1">
      <alignment horizontal="right" readingOrder="0" shrinkToFit="0" wrapText="0"/>
    </xf>
    <xf borderId="1" fillId="0" fontId="54" numFmtId="10" xfId="0" applyAlignment="1" applyBorder="1" applyFont="1" applyNumberFormat="1">
      <alignment horizontal="right" readingOrder="0" shrinkToFit="0" wrapText="0"/>
    </xf>
    <xf borderId="0" fillId="3" fontId="56" numFmtId="0" xfId="0" applyAlignment="1" applyFont="1">
      <alignment horizontal="center" readingOrder="0"/>
    </xf>
    <xf borderId="0" fillId="3" fontId="57" numFmtId="170" xfId="0" applyAlignment="1" applyFont="1" applyNumberFormat="1">
      <alignment horizontal="center" readingOrder="0"/>
    </xf>
    <xf borderId="1" fillId="15" fontId="58" numFmtId="0" xfId="0" applyAlignment="1" applyBorder="1" applyFill="1" applyFont="1">
      <alignment horizontal="center" readingOrder="0"/>
    </xf>
    <xf borderId="1" fillId="15" fontId="59" numFmtId="0" xfId="0" applyAlignment="1" applyBorder="1" applyFont="1">
      <alignment horizontal="center" readingOrder="0"/>
    </xf>
    <xf borderId="1" fillId="15" fontId="10" numFmtId="0" xfId="0" applyAlignment="1" applyBorder="1" applyFont="1">
      <alignment readingOrder="0"/>
    </xf>
    <xf borderId="0" fillId="15" fontId="10" numFmtId="0" xfId="0" applyAlignment="1" applyFont="1">
      <alignment readingOrder="0"/>
    </xf>
    <xf borderId="1" fillId="15" fontId="34" numFmtId="0" xfId="0" applyAlignment="1" applyBorder="1" applyFont="1">
      <alignment horizontal="center" readingOrder="0"/>
    </xf>
    <xf borderId="1" fillId="3" fontId="57" numFmtId="10" xfId="0" applyAlignment="1" applyBorder="1" applyFont="1" applyNumberFormat="1">
      <alignment horizontal="center" readingOrder="0"/>
    </xf>
    <xf borderId="1" fillId="3" fontId="57" numFmtId="0" xfId="0" applyAlignment="1" applyBorder="1" applyFont="1">
      <alignment horizontal="center" readingOrder="0"/>
    </xf>
    <xf borderId="1" fillId="0" fontId="60" numFmtId="0" xfId="0" applyAlignment="1" applyBorder="1" applyFont="1">
      <alignment horizontal="center" readingOrder="0"/>
    </xf>
    <xf borderId="1" fillId="3" fontId="61" numFmtId="0" xfId="0" applyAlignment="1" applyBorder="1" applyFont="1">
      <alignment horizontal="center"/>
    </xf>
    <xf borderId="1" fillId="0" fontId="30" numFmtId="0" xfId="0" applyAlignment="1" applyBorder="1" applyFont="1">
      <alignment horizontal="center" readingOrder="0" shrinkToFit="0" vertical="bottom" wrapText="0"/>
    </xf>
    <xf borderId="0" fillId="0" fontId="62" numFmtId="0" xfId="0" applyAlignment="1" applyFont="1">
      <alignment horizontal="right" readingOrder="0"/>
    </xf>
    <xf borderId="1" fillId="15" fontId="63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/>
    </xf>
    <xf borderId="1" fillId="0" fontId="52" numFmtId="165" xfId="0" applyAlignment="1" applyBorder="1" applyFont="1" applyNumberFormat="1">
      <alignment horizontal="left" readingOrder="0" shrinkToFit="0" wrapText="0"/>
    </xf>
    <xf borderId="0" fillId="3" fontId="57" numFmtId="0" xfId="0" applyAlignment="1" applyFont="1">
      <alignment horizontal="center" readingOrder="0"/>
    </xf>
    <xf borderId="1" fillId="3" fontId="60" numFmtId="4" xfId="0" applyAlignment="1" applyBorder="1" applyFont="1" applyNumberFormat="1">
      <alignment horizontal="center" readingOrder="0" vertical="top"/>
    </xf>
    <xf borderId="1" fillId="0" fontId="53" numFmtId="0" xfId="0" applyAlignment="1" applyBorder="1" applyFont="1">
      <alignment horizontal="right" readingOrder="0" shrinkToFit="0" wrapText="0"/>
    </xf>
    <xf borderId="1" fillId="0" fontId="54" numFmtId="0" xfId="0" applyAlignment="1" applyBorder="1" applyFont="1">
      <alignment horizontal="right" readingOrder="0" shrinkToFit="0" wrapText="0"/>
    </xf>
    <xf borderId="1" fillId="3" fontId="60" numFmtId="0" xfId="0" applyAlignment="1" applyBorder="1" applyFont="1">
      <alignment horizontal="center" readingOrder="0" vertical="top"/>
    </xf>
    <xf borderId="1" fillId="3" fontId="60" numFmtId="0" xfId="0" applyAlignment="1" applyBorder="1" applyFont="1">
      <alignment horizontal="center" readingOrder="0"/>
    </xf>
    <xf borderId="0" fillId="3" fontId="64" numFmtId="0" xfId="0" applyAlignment="1" applyFont="1">
      <alignment horizontal="right" readingOrder="0"/>
    </xf>
    <xf borderId="33" fillId="5" fontId="65" numFmtId="0" xfId="0" applyAlignment="1" applyBorder="1" applyFont="1">
      <alignment horizontal="center" readingOrder="0"/>
    </xf>
    <xf borderId="34" fillId="0" fontId="20" numFmtId="0" xfId="0" applyBorder="1" applyFont="1"/>
    <xf borderId="35" fillId="6" fontId="65" numFmtId="0" xfId="0" applyAlignment="1" applyBorder="1" applyFont="1">
      <alignment horizontal="center" readingOrder="0"/>
    </xf>
    <xf borderId="27" fillId="0" fontId="20" numFmtId="0" xfId="0" applyBorder="1" applyFont="1"/>
    <xf borderId="1" fillId="0" fontId="52" numFmtId="0" xfId="0" applyAlignment="1" applyBorder="1" applyFont="1">
      <alignment horizontal="left" readingOrder="0" shrinkToFit="0" wrapText="0"/>
    </xf>
    <xf borderId="36" fillId="5" fontId="66" numFmtId="0" xfId="0" applyAlignment="1" applyBorder="1" applyFont="1">
      <alignment horizontal="center" readingOrder="0" shrinkToFit="0" wrapText="1"/>
    </xf>
    <xf borderId="8" fillId="6" fontId="66" numFmtId="0" xfId="0" applyAlignment="1" applyBorder="1" applyFont="1">
      <alignment horizontal="center" readingOrder="0"/>
    </xf>
    <xf borderId="37" fillId="0" fontId="20" numFmtId="0" xfId="0" applyBorder="1" applyFont="1"/>
    <xf borderId="8" fillId="6" fontId="67" numFmtId="0" xfId="0" applyAlignment="1" applyBorder="1" applyFont="1">
      <alignment horizontal="center"/>
    </xf>
    <xf borderId="6" fillId="5" fontId="66" numFmtId="0" xfId="0" applyAlignment="1" applyBorder="1" applyFont="1">
      <alignment horizontal="center" readingOrder="0"/>
    </xf>
    <xf borderId="6" fillId="5" fontId="66" numFmtId="0" xfId="0" applyAlignment="1" applyBorder="1" applyFont="1">
      <alignment horizontal="center" readingOrder="0" shrinkToFit="0" wrapText="1"/>
    </xf>
    <xf borderId="10" fillId="5" fontId="66" numFmtId="0" xfId="0" applyAlignment="1" applyBorder="1" applyFont="1">
      <alignment horizontal="center" readingOrder="0"/>
    </xf>
    <xf borderId="12" fillId="6" fontId="67" numFmtId="0" xfId="0" applyAlignment="1" applyBorder="1" applyFont="1">
      <alignment horizontal="center"/>
    </xf>
    <xf borderId="1" fillId="16" fontId="52" numFmtId="164" xfId="0" applyAlignment="1" applyBorder="1" applyFill="1" applyFont="1" applyNumberFormat="1">
      <alignment horizontal="left" readingOrder="0" shrinkToFit="0" wrapText="0"/>
    </xf>
    <xf borderId="1" fillId="16" fontId="53" numFmtId="0" xfId="0" applyAlignment="1" applyBorder="1" applyFont="1">
      <alignment horizontal="right" readingOrder="0" shrinkToFit="0" wrapText="0"/>
    </xf>
    <xf borderId="1" fillId="16" fontId="52" numFmtId="0" xfId="0" applyAlignment="1" applyBorder="1" applyFont="1">
      <alignment horizontal="right" readingOrder="0" shrinkToFit="0" wrapText="0"/>
    </xf>
    <xf borderId="1" fillId="16" fontId="53" numFmtId="10" xfId="0" applyAlignment="1" applyBorder="1" applyFont="1" applyNumberFormat="1">
      <alignment horizontal="right" readingOrder="0" shrinkToFit="0" wrapText="0"/>
    </xf>
    <xf borderId="16" fillId="17" fontId="68" numFmtId="0" xfId="0" applyAlignment="1" applyBorder="1" applyFill="1" applyFont="1">
      <alignment horizontal="center" readingOrder="0" vertical="bottom"/>
    </xf>
    <xf borderId="16" fillId="17" fontId="69" numFmtId="0" xfId="0" applyAlignment="1" applyBorder="1" applyFont="1">
      <alignment horizontal="center" readingOrder="0" vertical="bottom"/>
    </xf>
    <xf borderId="16" fillId="17" fontId="70" numFmtId="0" xfId="0" applyAlignment="1" applyBorder="1" applyFont="1">
      <alignment horizontal="center" vertical="bottom"/>
    </xf>
    <xf borderId="16" fillId="4" fontId="71" numFmtId="0" xfId="0" applyAlignment="1" applyBorder="1" applyFont="1">
      <alignment horizontal="left" vertical="bottom"/>
    </xf>
    <xf borderId="16" fillId="4" fontId="71" numFmtId="0" xfId="0" applyAlignment="1" applyBorder="1" applyFont="1">
      <alignment horizontal="left" readingOrder="0" vertical="bottom"/>
    </xf>
    <xf borderId="0" fillId="0" fontId="67" numFmtId="0" xfId="0" applyAlignment="1" applyFont="1">
      <alignment readingOrder="0"/>
    </xf>
    <xf borderId="0" fillId="0" fontId="72" numFmtId="0" xfId="0" applyAlignment="1" applyFont="1">
      <alignment readingOrder="0"/>
    </xf>
    <xf borderId="0" fillId="0" fontId="73" numFmtId="0" xfId="0" applyAlignment="1" applyFont="1">
      <alignment horizontal="center" readingOrder="0" shrinkToFit="0" vertical="center" wrapText="1"/>
    </xf>
    <xf borderId="0" fillId="0" fontId="22" numFmtId="0" xfId="0" applyAlignment="1" applyFont="1">
      <alignment horizontal="right" readingOrder="0"/>
    </xf>
    <xf borderId="0" fillId="0" fontId="74" numFmtId="0" xfId="0" applyFont="1"/>
    <xf borderId="38" fillId="18" fontId="75" numFmtId="0" xfId="0" applyAlignment="1" applyBorder="1" applyFill="1" applyFont="1">
      <alignment horizontal="center" readingOrder="0" vertical="center"/>
    </xf>
    <xf borderId="38" fillId="18" fontId="76" numFmtId="0" xfId="0" applyAlignment="1" applyBorder="1" applyFont="1">
      <alignment horizontal="center" readingOrder="0" vertical="center"/>
    </xf>
    <xf borderId="38" fillId="18" fontId="76" numFmtId="0" xfId="0" applyAlignment="1" applyBorder="1" applyFont="1">
      <alignment horizontal="center" readingOrder="0" shrinkToFit="0" vertical="center" wrapText="1"/>
    </xf>
    <xf borderId="38" fillId="19" fontId="74" numFmtId="0" xfId="0" applyAlignment="1" applyBorder="1" applyFill="1" applyFont="1">
      <alignment horizontal="center" readingOrder="0" vertical="center"/>
    </xf>
    <xf borderId="39" fillId="0" fontId="20" numFmtId="0" xfId="0" applyBorder="1" applyFont="1"/>
    <xf borderId="40" fillId="0" fontId="20" numFmtId="0" xfId="0" applyBorder="1" applyFont="1"/>
    <xf borderId="1" fillId="0" fontId="67" numFmtId="0" xfId="0" applyAlignment="1" applyBorder="1" applyFont="1">
      <alignment readingOrder="0"/>
    </xf>
    <xf borderId="1" fillId="0" fontId="77" numFmtId="0" xfId="0" applyAlignment="1" applyBorder="1" applyFont="1">
      <alignment horizontal="right" readingOrder="0" shrinkToFit="0" vertical="bottom" wrapText="0"/>
    </xf>
    <xf borderId="1" fillId="0" fontId="78" numFmtId="4" xfId="0" applyAlignment="1" applyBorder="1" applyFont="1" applyNumberFormat="1">
      <alignment horizontal="right" readingOrder="0" shrinkToFit="0" vertical="bottom" wrapText="0"/>
    </xf>
    <xf borderId="1" fillId="0" fontId="22" numFmtId="0" xfId="0" applyAlignment="1" applyBorder="1" applyFont="1">
      <alignment readingOrder="0"/>
    </xf>
    <xf borderId="17" fillId="0" fontId="72" numFmtId="164" xfId="0" applyAlignment="1" applyBorder="1" applyFont="1" applyNumberFormat="1">
      <alignment horizontal="left" readingOrder="0" shrinkToFit="0" wrapText="0"/>
    </xf>
    <xf borderId="17" fillId="0" fontId="79" numFmtId="0" xfId="0" applyAlignment="1" applyBorder="1" applyFont="1">
      <alignment horizontal="right" readingOrder="0" shrinkToFit="0" wrapText="0"/>
    </xf>
    <xf borderId="17" fillId="0" fontId="67" numFmtId="0" xfId="0" applyAlignment="1" applyBorder="1" applyFont="1">
      <alignment horizontal="right" readingOrder="0" shrinkToFit="0" wrapText="0"/>
    </xf>
    <xf borderId="17" fillId="0" fontId="79" numFmtId="10" xfId="0" applyAlignment="1" applyBorder="1" applyFont="1" applyNumberFormat="1">
      <alignment horizontal="right" readingOrder="0" shrinkToFit="0" wrapText="0"/>
    </xf>
    <xf borderId="1" fillId="0" fontId="72" numFmtId="164" xfId="0" applyAlignment="1" applyBorder="1" applyFont="1" applyNumberFormat="1">
      <alignment horizontal="left" readingOrder="0" shrinkToFit="0" wrapText="0"/>
    </xf>
    <xf borderId="1" fillId="0" fontId="80" numFmtId="0" xfId="0" applyAlignment="1" applyBorder="1" applyFont="1">
      <alignment horizontal="right" readingOrder="0" shrinkToFit="0" wrapText="0"/>
    </xf>
    <xf borderId="1" fillId="0" fontId="67" numFmtId="0" xfId="0" applyAlignment="1" applyBorder="1" applyFont="1">
      <alignment horizontal="right" readingOrder="0" shrinkToFit="0" wrapText="0"/>
    </xf>
    <xf borderId="1" fillId="0" fontId="80" numFmtId="10" xfId="0" applyAlignment="1" applyBorder="1" applyFont="1" applyNumberFormat="1">
      <alignment horizontal="right" readingOrder="0" shrinkToFit="0" wrapText="0"/>
    </xf>
    <xf borderId="1" fillId="0" fontId="67" numFmtId="4" xfId="0" applyAlignment="1" applyBorder="1" applyFont="1" applyNumberFormat="1">
      <alignment horizontal="right" readingOrder="0" shrinkToFit="0" wrapText="0"/>
    </xf>
    <xf borderId="1" fillId="0" fontId="79" numFmtId="0" xfId="0" applyAlignment="1" applyBorder="1" applyFont="1">
      <alignment horizontal="right" readingOrder="0" shrinkToFit="0" wrapText="0"/>
    </xf>
    <xf borderId="1" fillId="0" fontId="79" numFmtId="10" xfId="0" applyAlignment="1" applyBorder="1" applyFont="1" applyNumberFormat="1">
      <alignment horizontal="right" readingOrder="0" shrinkToFit="0" wrapText="0"/>
    </xf>
    <xf borderId="1" fillId="0" fontId="72" numFmtId="165" xfId="0" applyAlignment="1" applyBorder="1" applyFont="1" applyNumberFormat="1">
      <alignment horizontal="left" readingOrder="0" shrinkToFit="0" wrapText="0"/>
    </xf>
    <xf borderId="0" fillId="0" fontId="77" numFmtId="0" xfId="0" applyAlignment="1" applyFont="1">
      <alignment horizontal="right" readingOrder="0" shrinkToFit="0" vertical="bottom" wrapText="0"/>
    </xf>
    <xf borderId="1" fillId="16" fontId="72" numFmtId="165" xfId="0" applyAlignment="1" applyBorder="1" applyFont="1" applyNumberFormat="1">
      <alignment horizontal="left" readingOrder="0" shrinkToFit="0" wrapText="0"/>
    </xf>
    <xf borderId="1" fillId="16" fontId="79" numFmtId="0" xfId="0" applyAlignment="1" applyBorder="1" applyFont="1">
      <alignment horizontal="right" readingOrder="0" shrinkToFit="0" wrapText="0"/>
    </xf>
    <xf borderId="1" fillId="16" fontId="67" numFmtId="0" xfId="0" applyAlignment="1" applyBorder="1" applyFont="1">
      <alignment horizontal="right" readingOrder="0" shrinkToFit="0" wrapText="0"/>
    </xf>
    <xf borderId="1" fillId="16" fontId="79" numFmtId="10" xfId="0" applyAlignment="1" applyBorder="1" applyFont="1" applyNumberFormat="1">
      <alignment horizontal="right" readingOrder="0" shrinkToFit="0" wrapText="0"/>
    </xf>
    <xf borderId="8" fillId="5" fontId="65" numFmtId="0" xfId="0" applyAlignment="1" applyBorder="1" applyFont="1">
      <alignment horizontal="center" readingOrder="0"/>
    </xf>
    <xf borderId="8" fillId="6" fontId="65" numFmtId="0" xfId="0" applyAlignment="1" applyBorder="1" applyFont="1">
      <alignment horizontal="center" readingOrder="0"/>
    </xf>
    <xf borderId="8" fillId="5" fontId="22" numFmtId="0" xfId="0" applyAlignment="1" applyBorder="1" applyFont="1">
      <alignment horizontal="center"/>
    </xf>
    <xf borderId="1" fillId="16" fontId="72" numFmtId="164" xfId="0" applyAlignment="1" applyBorder="1" applyFont="1" applyNumberFormat="1">
      <alignment horizontal="left" readingOrder="0" shrinkToFit="0" wrapText="0"/>
    </xf>
    <xf borderId="1" fillId="16" fontId="80" numFmtId="0" xfId="0" applyAlignment="1" applyBorder="1" applyFont="1">
      <alignment horizontal="right" readingOrder="0" shrinkToFit="0" wrapText="0"/>
    </xf>
    <xf borderId="1" fillId="16" fontId="80" numFmtId="10" xfId="0" applyAlignment="1" applyBorder="1" applyFont="1" applyNumberFormat="1">
      <alignment horizontal="right" readingOrder="0" shrinkToFit="0" wrapText="0"/>
    </xf>
    <xf borderId="0" fillId="0" fontId="81" numFmtId="0" xfId="0" applyAlignment="1" applyFont="1">
      <alignment horizontal="left" readingOrder="0"/>
    </xf>
    <xf borderId="0" fillId="0" fontId="81" numFmtId="0" xfId="0" applyAlignment="1" applyFont="1">
      <alignment horizontal="left"/>
    </xf>
    <xf borderId="1" fillId="20" fontId="39" numFmtId="0" xfId="0" applyAlignment="1" applyBorder="1" applyFill="1" applyFont="1">
      <alignment horizontal="center" readingOrder="0"/>
    </xf>
    <xf borderId="1" fillId="0" fontId="18" numFmtId="0" xfId="0" applyAlignment="1" applyBorder="1" applyFont="1">
      <alignment readingOrder="0"/>
    </xf>
    <xf borderId="1" fillId="21" fontId="28" numFmtId="0" xfId="0" applyAlignment="1" applyBorder="1" applyFill="1" applyFont="1">
      <alignment horizontal="center" vertical="bottom"/>
    </xf>
    <xf borderId="1" fillId="21" fontId="28" numFmtId="0" xfId="0" applyAlignment="1" applyBorder="1" applyFont="1">
      <alignment horizontal="center" readingOrder="0" vertical="bottom"/>
    </xf>
    <xf borderId="1" fillId="21" fontId="28" numFmtId="0" xfId="0" applyAlignment="1" applyBorder="1" applyFont="1">
      <alignment horizontal="center" shrinkToFit="0" vertical="bottom" wrapText="1"/>
    </xf>
    <xf borderId="0" fillId="22" fontId="82" numFmtId="0" xfId="0" applyAlignment="1" applyFill="1" applyFont="1">
      <alignment horizontal="center" readingOrder="0"/>
    </xf>
    <xf borderId="0" fillId="0" fontId="22" numFmtId="0" xfId="0" applyAlignment="1" applyFont="1">
      <alignment horizontal="center" readingOrder="0"/>
    </xf>
    <xf borderId="41" fillId="23" fontId="83" numFmtId="0" xfId="0" applyAlignment="1" applyBorder="1" applyFill="1" applyFont="1">
      <alignment horizontal="left" readingOrder="0"/>
    </xf>
    <xf borderId="15" fillId="23" fontId="83" numFmtId="0" xfId="0" applyAlignment="1" applyBorder="1" applyFont="1">
      <alignment horizontal="center" readingOrder="0"/>
    </xf>
    <xf borderId="1" fillId="23" fontId="83" numFmtId="0" xfId="0" applyAlignment="1" applyBorder="1" applyFont="1">
      <alignment horizontal="center" readingOrder="0"/>
    </xf>
    <xf borderId="1" fillId="15" fontId="59" numFmtId="0" xfId="0" applyAlignment="1" applyBorder="1" applyFont="1">
      <alignment horizontal="center" readingOrder="0"/>
    </xf>
    <xf borderId="15" fillId="15" fontId="84" numFmtId="0" xfId="0" applyAlignment="1" applyBorder="1" applyFont="1">
      <alignment horizontal="center" readingOrder="0"/>
    </xf>
    <xf borderId="17" fillId="0" fontId="52" numFmtId="164" xfId="0" applyAlignment="1" applyBorder="1" applyFont="1" applyNumberFormat="1">
      <alignment horizontal="left" readingOrder="0" shrinkToFit="0" wrapText="0"/>
    </xf>
    <xf borderId="42" fillId="15" fontId="84" numFmtId="0" xfId="0" applyAlignment="1" applyBorder="1" applyFont="1">
      <alignment horizontal="center" readingOrder="0"/>
    </xf>
    <xf borderId="42" fillId="4" fontId="85" numFmtId="10" xfId="0" applyAlignment="1" applyBorder="1" applyFont="1" applyNumberFormat="1">
      <alignment horizontal="center" readingOrder="0"/>
    </xf>
    <xf borderId="32" fillId="4" fontId="85" numFmtId="0" xfId="0" applyAlignment="1" applyBorder="1" applyFont="1">
      <alignment horizontal="center" readingOrder="0"/>
    </xf>
    <xf borderId="17" fillId="0" fontId="20" numFmtId="0" xfId="0" applyBorder="1" applyFont="1"/>
    <xf borderId="1" fillId="0" fontId="55" numFmtId="4" xfId="0" applyAlignment="1" applyBorder="1" applyFont="1" applyNumberFormat="1">
      <alignment horizontal="right" readingOrder="0" shrinkToFit="0" wrapText="0"/>
    </xf>
    <xf borderId="42" fillId="4" fontId="85" numFmtId="0" xfId="0" applyAlignment="1" applyBorder="1" applyFont="1">
      <alignment horizontal="center" readingOrder="0"/>
    </xf>
    <xf borderId="1" fillId="16" fontId="52" numFmtId="4" xfId="0" applyAlignment="1" applyBorder="1" applyFont="1" applyNumberFormat="1">
      <alignment horizontal="right" readingOrder="0" shrinkToFit="0" wrapText="0"/>
    </xf>
    <xf borderId="0" fillId="4" fontId="59" numFmtId="0" xfId="0" applyAlignment="1" applyFont="1">
      <alignment horizontal="center" readingOrder="0"/>
    </xf>
    <xf borderId="17" fillId="15" fontId="59" numFmtId="0" xfId="0" applyAlignment="1" applyBorder="1" applyFont="1">
      <alignment horizontal="center" readingOrder="0"/>
    </xf>
    <xf borderId="1" fillId="0" fontId="85" numFmtId="0" xfId="0" applyAlignment="1" applyBorder="1" applyFont="1">
      <alignment horizontal="center" readingOrder="0"/>
    </xf>
    <xf borderId="17" fillId="15" fontId="84" numFmtId="0" xfId="0" applyAlignment="1" applyBorder="1" applyFont="1">
      <alignment horizontal="center" readingOrder="0"/>
    </xf>
    <xf borderId="32" fillId="4" fontId="85" numFmtId="10" xfId="0" applyAlignment="1" applyBorder="1" applyFont="1" applyNumberFormat="1">
      <alignment horizontal="center" readingOrder="0"/>
    </xf>
    <xf borderId="1" fillId="4" fontId="85" numFmtId="0" xfId="0" applyAlignment="1" applyBorder="1" applyFont="1">
      <alignment horizontal="center" readingOrder="0"/>
    </xf>
    <xf borderId="1" fillId="0" fontId="86" numFmtId="0" xfId="0" applyAlignment="1" applyBorder="1" applyFont="1">
      <alignment horizontal="center" readingOrder="0"/>
    </xf>
    <xf borderId="0" fillId="24" fontId="63" numFmtId="0" xfId="0" applyAlignment="1" applyFill="1" applyFont="1">
      <alignment horizontal="center" readingOrder="0" shrinkToFit="0" wrapText="1"/>
    </xf>
    <xf borderId="8" fillId="5" fontId="19" numFmtId="0" xfId="0" applyAlignment="1" applyBorder="1" applyFont="1">
      <alignment horizontal="center" readingOrder="0"/>
    </xf>
    <xf borderId="8" fillId="5" fontId="21" numFmtId="0" xfId="0" applyAlignment="1" applyBorder="1" applyFont="1">
      <alignment horizontal="left" readingOrder="0"/>
    </xf>
    <xf borderId="8" fillId="6" fontId="66" numFmtId="0" xfId="0" applyAlignment="1" applyBorder="1" applyFont="1">
      <alignment horizontal="left" readingOrder="0"/>
    </xf>
    <xf borderId="8" fillId="6" fontId="67" numFmtId="0" xfId="0" applyBorder="1" applyFont="1"/>
    <xf borderId="18" fillId="5" fontId="21" numFmtId="0" xfId="0" applyAlignment="1" applyBorder="1" applyFont="1">
      <alignment horizontal="left" readingOrder="0" shrinkToFit="0" wrapText="1"/>
    </xf>
    <xf borderId="1" fillId="25" fontId="87" numFmtId="0" xfId="0" applyAlignment="1" applyBorder="1" applyFill="1" applyFont="1">
      <alignment horizontal="center" readingOrder="0"/>
    </xf>
    <xf borderId="0" fillId="0" fontId="22" numFmtId="0" xfId="0" applyAlignment="1" applyFont="1">
      <alignment horizontal="center"/>
    </xf>
    <xf borderId="43" fillId="0" fontId="60" numFmtId="0" xfId="0" applyBorder="1" applyFont="1"/>
    <xf borderId="14" fillId="25" fontId="71" numFmtId="0" xfId="0" applyAlignment="1" applyBorder="1" applyFont="1">
      <alignment horizontal="center" readingOrder="0"/>
    </xf>
    <xf borderId="1" fillId="25" fontId="46" numFmtId="4" xfId="0" applyAlignment="1" applyBorder="1" applyFont="1" applyNumberFormat="1">
      <alignment horizontal="center" readingOrder="0"/>
    </xf>
    <xf borderId="0" fillId="0" fontId="60" numFmtId="0" xfId="0" applyFont="1"/>
    <xf borderId="1" fillId="25" fontId="46" numFmtId="0" xfId="0" applyAlignment="1" applyBorder="1" applyFont="1">
      <alignment horizontal="center" readingOrder="0"/>
    </xf>
    <xf borderId="0" fillId="0" fontId="52" numFmtId="0" xfId="0" applyAlignment="1" applyFont="1">
      <alignment horizontal="left" readingOrder="0" shrinkToFit="0" wrapText="0"/>
    </xf>
    <xf borderId="0" fillId="0" fontId="54" numFmtId="4" xfId="0" applyAlignment="1" applyFont="1" applyNumberFormat="1">
      <alignment horizontal="right" readingOrder="0" shrinkToFit="0" wrapText="0"/>
    </xf>
    <xf borderId="0" fillId="0" fontId="52" numFmtId="4" xfId="0" applyAlignment="1" applyFont="1" applyNumberFormat="1">
      <alignment horizontal="right" readingOrder="0" shrinkToFit="0" wrapText="0"/>
    </xf>
    <xf borderId="0" fillId="0" fontId="52" numFmtId="0" xfId="0" applyAlignment="1" applyFont="1">
      <alignment horizontal="right" readingOrder="0" shrinkToFit="0" wrapText="0"/>
    </xf>
    <xf borderId="0" fillId="0" fontId="54" numFmtId="10" xfId="0" applyAlignment="1" applyFont="1" applyNumberFormat="1">
      <alignment horizontal="right" readingOrder="0" shrinkToFit="0" wrapText="0"/>
    </xf>
    <xf borderId="16" fillId="26" fontId="88" numFmtId="0" xfId="0" applyAlignment="1" applyBorder="1" applyFill="1" applyFont="1">
      <alignment horizontal="center" readingOrder="0" vertical="bottom"/>
    </xf>
    <xf borderId="16" fillId="26" fontId="89" numFmtId="0" xfId="0" applyAlignment="1" applyBorder="1" applyFont="1">
      <alignment vertical="bottom"/>
    </xf>
    <xf borderId="16" fillId="27" fontId="90" numFmtId="0" xfId="0" applyAlignment="1" applyBorder="1" applyFill="1" applyFont="1">
      <alignment vertical="bottom"/>
    </xf>
    <xf borderId="0" fillId="0" fontId="91" numFmtId="0" xfId="0" applyAlignment="1" applyFont="1">
      <alignment horizontal="center" readingOrder="0"/>
    </xf>
    <xf borderId="0" fillId="28" fontId="92" numFmtId="0" xfId="0" applyAlignment="1" applyFill="1" applyFont="1">
      <alignment horizontal="center" readingOrder="0" shrinkToFit="0" wrapText="1"/>
    </xf>
    <xf borderId="0" fillId="0" fontId="18" numFmtId="0" xfId="0" applyAlignment="1" applyFont="1">
      <alignment horizontal="center" readingOrder="0" shrinkToFit="0" wrapText="1"/>
    </xf>
    <xf borderId="0" fillId="28" fontId="93" numFmtId="0" xfId="0" applyAlignment="1" applyFont="1">
      <alignment horizontal="center" readingOrder="0" shrinkToFit="0" wrapText="1"/>
    </xf>
    <xf borderId="0" fillId="0" fontId="94" numFmtId="0" xfId="0" applyAlignment="1" applyFont="1">
      <alignment horizontal="center" readingOrder="0" shrinkToFit="0" wrapText="1"/>
    </xf>
    <xf borderId="44" fillId="20" fontId="95" numFmtId="0" xfId="0" applyAlignment="1" applyBorder="1" applyFont="1">
      <alignment horizontal="center" readingOrder="0" shrinkToFit="0" wrapText="1"/>
    </xf>
    <xf borderId="44" fillId="20" fontId="96" numFmtId="0" xfId="0" applyAlignment="1" applyBorder="1" applyFont="1">
      <alignment horizontal="center" readingOrder="0" shrinkToFit="0" wrapText="1"/>
    </xf>
    <xf borderId="44" fillId="0" fontId="96" numFmtId="0" xfId="0" applyAlignment="1" applyBorder="1" applyFont="1">
      <alignment horizontal="center" readingOrder="0" shrinkToFit="0" wrapText="1"/>
    </xf>
    <xf borderId="44" fillId="20" fontId="97" numFmtId="0" xfId="0" applyAlignment="1" applyBorder="1" applyFont="1">
      <alignment horizontal="center" readingOrder="0"/>
    </xf>
    <xf borderId="44" fillId="0" fontId="96" numFmtId="0" xfId="0" applyAlignment="1" applyBorder="1" applyFont="1">
      <alignment horizontal="center" readingOrder="0"/>
    </xf>
    <xf borderId="44" fillId="0" fontId="97" numFmtId="0" xfId="0" applyAlignment="1" applyBorder="1" applyFont="1">
      <alignment horizontal="center" readingOrder="0"/>
    </xf>
    <xf borderId="0" fillId="3" fontId="98" numFmtId="0" xfId="0" applyAlignment="1" applyFont="1">
      <alignment horizontal="left" readingOrder="0" shrinkToFit="0" wrapText="1"/>
    </xf>
    <xf borderId="0" fillId="3" fontId="99" numFmtId="0" xfId="0" applyAlignment="1" applyFont="1">
      <alignment horizontal="left" readingOrder="0" shrinkToFit="0" wrapText="1"/>
    </xf>
    <xf borderId="0" fillId="3" fontId="100" numFmtId="0" xfId="0" applyAlignment="1" applyFont="1">
      <alignment horizontal="left" readingOrder="0" shrinkToFit="0" wrapText="1"/>
    </xf>
    <xf borderId="0" fillId="0" fontId="101" numFmtId="0" xfId="0" applyAlignment="1" applyFont="1">
      <alignment readingOrder="0" shrinkToFit="0" wrapText="1"/>
    </xf>
    <xf borderId="0" fillId="0" fontId="102" numFmtId="0" xfId="0" applyAlignment="1" applyFont="1">
      <alignment horizontal="center" readingOrder="0"/>
    </xf>
    <xf borderId="0" fillId="0" fontId="22" numFmtId="0" xfId="0" applyAlignment="1" applyFont="1">
      <alignment readingOrder="0" shrinkToFit="0" wrapText="1"/>
    </xf>
    <xf borderId="0" fillId="29" fontId="103" numFmtId="0" xfId="0" applyAlignment="1" applyFill="1" applyFont="1">
      <alignment horizontal="center" readingOrder="0" shrinkToFit="0" wrapText="1"/>
    </xf>
    <xf borderId="0" fillId="29" fontId="104" numFmtId="0" xfId="0" applyAlignment="1" applyFont="1">
      <alignment horizontal="center" readingOrder="0" shrinkToFit="0" wrapText="1"/>
    </xf>
    <xf borderId="0" fillId="0" fontId="85" numFmtId="0" xfId="0" applyAlignment="1" applyFont="1">
      <alignment readingOrder="0"/>
    </xf>
    <xf borderId="0" fillId="29" fontId="105" numFmtId="0" xfId="0" applyAlignment="1" applyFont="1">
      <alignment horizontal="center" readingOrder="0" shrinkToFit="0" wrapText="1"/>
    </xf>
    <xf borderId="0" fillId="29" fontId="106" numFmtId="0" xfId="0" applyAlignment="1" applyFont="1">
      <alignment horizontal="center" readingOrder="0" shrinkToFit="0" wrapText="1"/>
    </xf>
    <xf borderId="18" fillId="30" fontId="107" numFmtId="0" xfId="0" applyAlignment="1" applyBorder="1" applyFill="1" applyFont="1">
      <alignment horizontal="center" readingOrder="0" shrinkToFit="0" wrapText="1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>
        <color theme="8"/>
      </font>
      <fill>
        <patternFill patternType="none"/>
      </fill>
      <border/>
    </dxf>
    <dxf>
      <font>
        <color rgb="FF4DD811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Verdana"/>
              </a:defRPr>
            </a:pPr>
            <a:r>
              <a:rPr b="0">
                <a:solidFill>
                  <a:srgbClr val="757575"/>
                </a:solidFill>
                <a:latin typeface="Verdana"/>
              </a:rPr>
              <a:t>Gujarat Alkalies and Chemicals Ltd.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'GACL Ltd.'!$B$5</c:f>
            </c:strRef>
          </c:tx>
          <c:spPr>
            <a:ln cmpd="sng">
              <a:solidFill>
                <a:schemeClr val="accent1"/>
              </a:solidFill>
              <a:prstDash val="solid"/>
            </a:ln>
          </c:spPr>
          <c:marker>
            <c:symbol val="none"/>
          </c:marker>
          <c:dPt>
            <c:idx val="11"/>
            <c:marker>
              <c:symbol val="none"/>
            </c:marker>
          </c:dPt>
          <c:cat>
            <c:strRef>
              <c:f>'GACL Ltd.'!$A$6:$A$125</c:f>
            </c:strRef>
          </c:cat>
          <c:val>
            <c:numRef>
              <c:f>'GACL Ltd.'!$B$6:$B$125</c:f>
              <c:numCache/>
            </c:numRef>
          </c:val>
          <c:smooth val="0"/>
        </c:ser>
        <c:axId val="1158927758"/>
        <c:axId val="193582955"/>
      </c:lineChart>
      <c:catAx>
        <c:axId val="11589277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93582955"/>
      </c:catAx>
      <c:valAx>
        <c:axId val="1935829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₹]#,##0.0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15892775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PRICE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'Pidilite Industries Ltd'!$B$5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'Pidilite Industries Ltd'!$A$6:$A$136</c:f>
            </c:strRef>
          </c:cat>
          <c:val>
            <c:numRef>
              <c:f>'Pidilite Industries Ltd'!$B$6:$B$136</c:f>
              <c:numCache/>
            </c:numRef>
          </c:val>
          <c:smooth val="0"/>
        </c:ser>
        <c:axId val="719377860"/>
        <c:axId val="52739373"/>
      </c:lineChart>
      <c:catAx>
        <c:axId val="7193778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2739373"/>
      </c:catAx>
      <c:valAx>
        <c:axId val="527393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1937786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1">
                <a:solidFill>
                  <a:srgbClr val="333333"/>
                </a:solidFill>
                <a:latin typeface="Arial black"/>
              </a:defRPr>
            </a:pPr>
            <a:r>
              <a:rPr b="0" i="1">
                <a:solidFill>
                  <a:srgbClr val="333333"/>
                </a:solidFill>
                <a:latin typeface="Arial black"/>
              </a:rPr>
              <a:t>Price vs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'Deepak Nitrite Ltd.'!$B$5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'Deepak Nitrite Ltd.'!$A$6:$A$137</c:f>
            </c:strRef>
          </c:cat>
          <c:val>
            <c:numRef>
              <c:f>'Deepak Nitrite Ltd.'!$B$6:$B$137</c:f>
              <c:numCache/>
            </c:numRef>
          </c:val>
          <c:smooth val="0"/>
        </c:ser>
        <c:axId val="1722613009"/>
        <c:axId val="424173440"/>
      </c:lineChart>
      <c:catAx>
        <c:axId val="17226130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cross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4173440"/>
      </c:catAx>
      <c:valAx>
        <c:axId val="4241734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261300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PRICE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'TATA CHEMICALS'!$I$7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'TATA CHEMICALS'!$H$8:$H$140</c:f>
            </c:strRef>
          </c:cat>
          <c:val>
            <c:numRef>
              <c:f>'TATA CHEMICALS'!$I$8:$I$140</c:f>
              <c:numCache/>
            </c:numRef>
          </c:val>
          <c:smooth val="0"/>
        </c:ser>
        <c:axId val="2024476448"/>
        <c:axId val="127002822"/>
      </c:lineChart>
      <c:catAx>
        <c:axId val="202447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7002822"/>
      </c:catAx>
      <c:valAx>
        <c:axId val="1270028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447644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PRICE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'Vinati Organics'!$B$5</c:f>
            </c:strRef>
          </c:tx>
          <c:spPr>
            <a:ln cmpd="sng">
              <a:solidFill>
                <a:srgbClr val="4285F4"/>
              </a:solidFill>
              <a:prstDash val="solid"/>
            </a:ln>
          </c:spPr>
          <c:marker>
            <c:symbol val="none"/>
          </c:marker>
          <c:cat>
            <c:strRef>
              <c:f>'Vinati Organics'!$A$6:$A$136</c:f>
            </c:strRef>
          </c:cat>
          <c:val>
            <c:numRef>
              <c:f>'Vinati Organics'!$B$6:$B$136</c:f>
              <c:numCache/>
            </c:numRef>
          </c:val>
          <c:smooth val="0"/>
        </c:ser>
        <c:axId val="836795442"/>
        <c:axId val="972810457"/>
      </c:lineChart>
      <c:catAx>
        <c:axId val="8367954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72810457"/>
      </c:catAx>
      <c:valAx>
        <c:axId val="9728104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679544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9525</xdr:colOff>
      <xdr:row>17</xdr:row>
      <xdr:rowOff>57150</xdr:rowOff>
    </xdr:from>
    <xdr:ext cx="6019800" cy="30670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114300</xdr:colOff>
      <xdr:row>24</xdr:row>
      <xdr:rowOff>66675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1428750</xdr:colOff>
      <xdr:row>23</xdr:row>
      <xdr:rowOff>19050</xdr:rowOff>
    </xdr:from>
    <xdr:ext cx="4724400" cy="29146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561975</xdr:colOff>
      <xdr:row>22</xdr:row>
      <xdr:rowOff>19050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1066800</xdr:colOff>
      <xdr:row>16</xdr:row>
      <xdr:rowOff>95250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8" max="8" width="13.14"/>
    <col customWidth="1" min="9" max="9" width="20.29"/>
    <col customWidth="1" min="10" max="10" width="18.71"/>
    <col customWidth="1" min="11" max="11" width="15.43"/>
    <col customWidth="1" min="12" max="12" width="31.29"/>
    <col customWidth="1" min="13" max="13" width="35.29"/>
  </cols>
  <sheetData>
    <row r="1" ht="26.25" customHeight="1">
      <c r="A1" s="1" t="s">
        <v>0</v>
      </c>
    </row>
    <row r="2" ht="26.25" customHeight="1">
      <c r="A2" s="2" t="s">
        <v>1</v>
      </c>
    </row>
    <row r="3">
      <c r="A3" s="3"/>
      <c r="B3" s="3"/>
      <c r="C3" s="3"/>
      <c r="D3" s="3"/>
      <c r="E3" s="4" t="s">
        <v>2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</row>
    <row r="6">
      <c r="A6" s="7">
        <v>44531.0</v>
      </c>
      <c r="B6" s="8">
        <v>640.1</v>
      </c>
      <c r="C6" s="9">
        <v>682.15</v>
      </c>
      <c r="D6" s="8">
        <v>595.6</v>
      </c>
      <c r="E6" s="8">
        <v>606.3</v>
      </c>
      <c r="F6" s="10">
        <f t="shared" ref="F6:F124" si="1">(B6-B7)/B7</f>
        <v>0.05314248108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2" t="s">
        <v>14</v>
      </c>
    </row>
    <row r="7">
      <c r="A7" s="7">
        <v>44501.0</v>
      </c>
      <c r="B7" s="8">
        <v>607.8</v>
      </c>
      <c r="C7" s="9">
        <v>818.0</v>
      </c>
      <c r="D7" s="8">
        <v>568.7</v>
      </c>
      <c r="E7" s="8">
        <v>752.0</v>
      </c>
      <c r="F7" s="10">
        <f t="shared" si="1"/>
        <v>-0.1902478018</v>
      </c>
      <c r="H7" s="13">
        <v>2021.0</v>
      </c>
      <c r="I7" s="14">
        <v>8.0</v>
      </c>
      <c r="J7" s="15">
        <v>0.0125</v>
      </c>
      <c r="K7" s="16">
        <v>2496.94</v>
      </c>
      <c r="L7" s="17">
        <f t="shared" ref="L7:L15" si="2">(K7-K8)/K8</f>
        <v>-0.1127890078</v>
      </c>
      <c r="M7" s="18" t="s">
        <v>15</v>
      </c>
    </row>
    <row r="8">
      <c r="A8" s="7">
        <v>44470.0</v>
      </c>
      <c r="B8" s="8">
        <v>750.6</v>
      </c>
      <c r="C8" s="9">
        <v>845.5</v>
      </c>
      <c r="D8" s="8">
        <v>633.4</v>
      </c>
      <c r="E8" s="8">
        <v>670.45</v>
      </c>
      <c r="F8" s="10">
        <f t="shared" si="1"/>
        <v>0.1157190635</v>
      </c>
      <c r="H8" s="13">
        <v>2020.0</v>
      </c>
      <c r="I8" s="14">
        <v>8.0</v>
      </c>
      <c r="J8" s="15">
        <v>0.0226</v>
      </c>
      <c r="K8" s="19">
        <v>2814.37</v>
      </c>
      <c r="L8" s="17">
        <f t="shared" si="2"/>
        <v>-0.1265552504</v>
      </c>
      <c r="M8" s="18" t="s">
        <v>16</v>
      </c>
    </row>
    <row r="9">
      <c r="A9" s="7">
        <v>44440.0</v>
      </c>
      <c r="B9" s="8">
        <v>672.75</v>
      </c>
      <c r="C9" s="9">
        <v>687.1</v>
      </c>
      <c r="D9" s="8">
        <v>448.4</v>
      </c>
      <c r="E9" s="8">
        <v>457.0</v>
      </c>
      <c r="F9" s="10">
        <f t="shared" si="1"/>
        <v>0.4758144126</v>
      </c>
      <c r="H9" s="13">
        <v>2019.0</v>
      </c>
      <c r="I9" s="14">
        <v>8.0</v>
      </c>
      <c r="J9" s="15">
        <v>0.0191</v>
      </c>
      <c r="K9" s="16">
        <v>3222.15</v>
      </c>
      <c r="L9" s="17">
        <f t="shared" si="2"/>
        <v>0.2585343562</v>
      </c>
      <c r="M9" s="18" t="s">
        <v>17</v>
      </c>
    </row>
    <row r="10">
      <c r="A10" s="7">
        <v>44409.0</v>
      </c>
      <c r="B10" s="8">
        <v>455.85</v>
      </c>
      <c r="C10" s="9">
        <v>523.0</v>
      </c>
      <c r="D10" s="8">
        <v>423.3</v>
      </c>
      <c r="E10" s="8">
        <v>481.0</v>
      </c>
      <c r="F10" s="10">
        <f t="shared" si="1"/>
        <v>-0.04793233083</v>
      </c>
      <c r="H10" s="13">
        <v>2018.0</v>
      </c>
      <c r="I10" s="14">
        <v>6.5</v>
      </c>
      <c r="J10" s="15">
        <v>0.0119</v>
      </c>
      <c r="K10" s="16">
        <v>2560.24</v>
      </c>
      <c r="L10" s="17">
        <f t="shared" si="2"/>
        <v>0.2028998445</v>
      </c>
      <c r="M10" s="18" t="s">
        <v>18</v>
      </c>
    </row>
    <row r="11">
      <c r="A11" s="20">
        <v>44378.0</v>
      </c>
      <c r="B11" s="8">
        <v>478.8</v>
      </c>
      <c r="C11" s="9">
        <v>493.65</v>
      </c>
      <c r="D11" s="8">
        <v>401.0</v>
      </c>
      <c r="E11" s="8">
        <v>403.05</v>
      </c>
      <c r="F11" s="10">
        <f t="shared" si="1"/>
        <v>0.1895652174</v>
      </c>
      <c r="H11" s="13">
        <v>2017.0</v>
      </c>
      <c r="I11" s="14">
        <v>5.0</v>
      </c>
      <c r="J11" s="19" t="s">
        <v>19</v>
      </c>
      <c r="K11" s="16">
        <v>2128.39</v>
      </c>
      <c r="L11" s="17">
        <f t="shared" si="2"/>
        <v>0.04246992673</v>
      </c>
      <c r="M11" s="18" t="s">
        <v>20</v>
      </c>
    </row>
    <row r="12">
      <c r="A12" s="20">
        <v>44348.0</v>
      </c>
      <c r="B12" s="8">
        <v>402.5</v>
      </c>
      <c r="C12" s="9">
        <v>438.0</v>
      </c>
      <c r="D12" s="8">
        <v>395.9</v>
      </c>
      <c r="E12" s="8">
        <v>404.65</v>
      </c>
      <c r="F12" s="10">
        <f t="shared" si="1"/>
        <v>0.0007458975634</v>
      </c>
      <c r="H12" s="13">
        <v>2016.0</v>
      </c>
      <c r="I12" s="14">
        <v>4.5</v>
      </c>
      <c r="J12" s="15">
        <v>0.0129</v>
      </c>
      <c r="K12" s="19">
        <v>2041.68</v>
      </c>
      <c r="L12" s="17">
        <f t="shared" si="2"/>
        <v>0.02227117965</v>
      </c>
      <c r="M12" s="18" t="s">
        <v>21</v>
      </c>
    </row>
    <row r="13">
      <c r="A13" s="20">
        <v>44317.0</v>
      </c>
      <c r="B13" s="8">
        <v>402.2</v>
      </c>
      <c r="C13" s="9">
        <v>457.0</v>
      </c>
      <c r="D13" s="8">
        <v>401.35</v>
      </c>
      <c r="E13" s="8">
        <v>408.6</v>
      </c>
      <c r="F13" s="10">
        <f t="shared" si="1"/>
        <v>-0.02378640777</v>
      </c>
      <c r="H13" s="13">
        <v>2015.0</v>
      </c>
      <c r="I13" s="14">
        <v>4.5</v>
      </c>
      <c r="J13" s="15">
        <v>0.0245</v>
      </c>
      <c r="K13" s="21">
        <v>1997.2</v>
      </c>
      <c r="L13" s="17">
        <f t="shared" si="2"/>
        <v>0.03679554799</v>
      </c>
      <c r="M13" s="18" t="s">
        <v>22</v>
      </c>
    </row>
    <row r="14">
      <c r="A14" s="7">
        <v>44287.0</v>
      </c>
      <c r="B14" s="8">
        <v>412.0</v>
      </c>
      <c r="C14" s="9">
        <v>469.15</v>
      </c>
      <c r="D14" s="8">
        <v>338.45</v>
      </c>
      <c r="E14" s="8">
        <v>347.0</v>
      </c>
      <c r="F14" s="10">
        <f t="shared" si="1"/>
        <v>0.1955890888</v>
      </c>
      <c r="H14" s="13">
        <v>2014.0</v>
      </c>
      <c r="I14" s="14">
        <v>4.0</v>
      </c>
      <c r="J14" s="15">
        <v>0.0225</v>
      </c>
      <c r="K14" s="16">
        <v>1926.32</v>
      </c>
      <c r="L14" s="17">
        <f t="shared" si="2"/>
        <v>0.06156728756</v>
      </c>
      <c r="M14" s="18" t="s">
        <v>23</v>
      </c>
    </row>
    <row r="15">
      <c r="A15" s="7">
        <v>44256.0</v>
      </c>
      <c r="B15" s="8">
        <v>344.6</v>
      </c>
      <c r="C15" s="9">
        <v>375.0</v>
      </c>
      <c r="D15" s="8">
        <v>314.05</v>
      </c>
      <c r="E15" s="8">
        <v>314.05</v>
      </c>
      <c r="F15" s="10">
        <f t="shared" si="1"/>
        <v>0.09972873783</v>
      </c>
      <c r="H15" s="13">
        <v>2013.0</v>
      </c>
      <c r="I15" s="14">
        <v>3.5</v>
      </c>
      <c r="J15" s="15">
        <v>0.0218</v>
      </c>
      <c r="K15" s="22">
        <v>1814.6</v>
      </c>
      <c r="L15" s="17">
        <f t="shared" si="2"/>
        <v>0.06056798191</v>
      </c>
      <c r="M15" s="18" t="s">
        <v>24</v>
      </c>
    </row>
    <row r="16">
      <c r="A16" s="7">
        <v>44228.0</v>
      </c>
      <c r="B16" s="8">
        <v>313.35</v>
      </c>
      <c r="C16" s="9">
        <v>344.35</v>
      </c>
      <c r="D16" s="8">
        <v>304.35</v>
      </c>
      <c r="E16" s="8">
        <v>334.4</v>
      </c>
      <c r="F16" s="10">
        <f t="shared" si="1"/>
        <v>-0.03212355212</v>
      </c>
      <c r="H16" s="13">
        <v>2012.0</v>
      </c>
      <c r="I16" s="14">
        <v>3.0</v>
      </c>
      <c r="J16" s="15">
        <v>0.0205</v>
      </c>
      <c r="K16" s="18">
        <v>1710.97</v>
      </c>
      <c r="L16" s="17">
        <f>(K16-1434.68)/1434.68</f>
        <v>0.1925795299</v>
      </c>
      <c r="M16" s="18" t="s">
        <v>25</v>
      </c>
    </row>
    <row r="17">
      <c r="A17" s="7">
        <v>44197.0</v>
      </c>
      <c r="B17" s="8">
        <v>323.75</v>
      </c>
      <c r="C17" s="9">
        <v>357.75</v>
      </c>
      <c r="D17" s="8">
        <v>316.65</v>
      </c>
      <c r="E17" s="8">
        <v>357.35</v>
      </c>
      <c r="F17" s="10">
        <f t="shared" si="1"/>
        <v>-0.08583933362</v>
      </c>
      <c r="H17" s="23"/>
      <c r="I17" s="24"/>
      <c r="J17" s="25"/>
      <c r="K17" s="26"/>
      <c r="L17" s="27"/>
      <c r="M17" s="28"/>
    </row>
    <row r="18">
      <c r="A18" s="7">
        <v>44166.0</v>
      </c>
      <c r="B18" s="8">
        <v>354.15</v>
      </c>
      <c r="C18" s="9">
        <v>378.5</v>
      </c>
      <c r="D18" s="8">
        <v>324.8</v>
      </c>
      <c r="E18" s="8">
        <v>337.9</v>
      </c>
      <c r="F18" s="10">
        <f t="shared" si="1"/>
        <v>0.09813953488</v>
      </c>
    </row>
    <row r="19">
      <c r="A19" s="7">
        <v>44136.0</v>
      </c>
      <c r="B19" s="8">
        <v>322.5</v>
      </c>
      <c r="C19" s="9">
        <v>329.5</v>
      </c>
      <c r="D19" s="8">
        <v>310.0</v>
      </c>
      <c r="E19" s="8">
        <v>321.05</v>
      </c>
      <c r="F19" s="10">
        <f t="shared" si="1"/>
        <v>-0.004783212467</v>
      </c>
    </row>
    <row r="20">
      <c r="A20" s="7">
        <v>44105.0</v>
      </c>
      <c r="B20" s="8">
        <v>324.05</v>
      </c>
      <c r="C20" s="9">
        <v>343.0</v>
      </c>
      <c r="D20" s="8">
        <v>310.0</v>
      </c>
      <c r="E20" s="8">
        <v>337.25</v>
      </c>
      <c r="F20" s="10">
        <f t="shared" si="1"/>
        <v>-0.02055312075</v>
      </c>
    </row>
    <row r="21">
      <c r="A21" s="7">
        <v>44075.0</v>
      </c>
      <c r="B21" s="8">
        <v>330.85</v>
      </c>
      <c r="C21" s="9">
        <v>363.0</v>
      </c>
      <c r="D21" s="8">
        <v>320.0</v>
      </c>
      <c r="E21" s="8">
        <v>337.5</v>
      </c>
      <c r="F21" s="10">
        <f t="shared" si="1"/>
        <v>-0.03570387642</v>
      </c>
    </row>
    <row r="22">
      <c r="A22" s="7">
        <v>44044.0</v>
      </c>
      <c r="B22" s="8">
        <v>343.1</v>
      </c>
      <c r="C22" s="9">
        <v>387.65</v>
      </c>
      <c r="D22" s="8">
        <v>312.25</v>
      </c>
      <c r="E22" s="8">
        <v>317.4</v>
      </c>
      <c r="F22" s="10">
        <f t="shared" si="1"/>
        <v>0.09476707084</v>
      </c>
    </row>
    <row r="23">
      <c r="A23" s="20">
        <v>44013.0</v>
      </c>
      <c r="B23" s="8">
        <v>313.4</v>
      </c>
      <c r="C23" s="9">
        <v>359.95</v>
      </c>
      <c r="D23" s="8">
        <v>313.0</v>
      </c>
      <c r="E23" s="8">
        <v>322.6</v>
      </c>
      <c r="F23" s="10">
        <f t="shared" si="1"/>
        <v>-0.05374396135</v>
      </c>
    </row>
    <row r="24">
      <c r="A24" s="20">
        <v>43983.0</v>
      </c>
      <c r="B24" s="8">
        <v>331.2</v>
      </c>
      <c r="C24" s="9">
        <v>382.15</v>
      </c>
      <c r="D24" s="8">
        <v>310.7</v>
      </c>
      <c r="E24" s="8">
        <v>330.6</v>
      </c>
      <c r="F24" s="10">
        <f t="shared" si="1"/>
        <v>0.05511309334</v>
      </c>
    </row>
    <row r="25">
      <c r="A25" s="20">
        <v>43952.0</v>
      </c>
      <c r="B25" s="8">
        <v>313.9</v>
      </c>
      <c r="C25" s="9">
        <v>360.0</v>
      </c>
      <c r="D25" s="8">
        <v>305.1</v>
      </c>
      <c r="E25" s="8">
        <v>360.0</v>
      </c>
      <c r="F25" s="10">
        <f t="shared" si="1"/>
        <v>-0.1314333149</v>
      </c>
    </row>
    <row r="26">
      <c r="A26" s="7">
        <v>43922.0</v>
      </c>
      <c r="B26" s="8">
        <v>361.4</v>
      </c>
      <c r="C26" s="9">
        <v>392.0</v>
      </c>
      <c r="D26" s="8">
        <v>217.35</v>
      </c>
      <c r="E26" s="8">
        <v>226.6</v>
      </c>
      <c r="F26" s="10">
        <f t="shared" si="1"/>
        <v>0.6177260519</v>
      </c>
    </row>
    <row r="27">
      <c r="A27" s="7">
        <v>43891.0</v>
      </c>
      <c r="B27" s="8">
        <v>223.4</v>
      </c>
      <c r="C27" s="9">
        <v>347.75</v>
      </c>
      <c r="D27" s="8">
        <v>165.0</v>
      </c>
      <c r="E27" s="8">
        <v>345.8</v>
      </c>
      <c r="F27" s="10">
        <f t="shared" si="1"/>
        <v>-0.3365998515</v>
      </c>
    </row>
    <row r="28">
      <c r="A28" s="7">
        <v>43862.0</v>
      </c>
      <c r="B28" s="8">
        <v>336.75</v>
      </c>
      <c r="C28" s="9">
        <v>405.8</v>
      </c>
      <c r="D28" s="8">
        <v>324.5</v>
      </c>
      <c r="E28" s="8">
        <v>395.8</v>
      </c>
      <c r="F28" s="10">
        <f t="shared" si="1"/>
        <v>-0.1543194375</v>
      </c>
    </row>
    <row r="29">
      <c r="A29" s="7">
        <v>43831.0</v>
      </c>
      <c r="B29" s="8">
        <v>398.2</v>
      </c>
      <c r="C29" s="9">
        <v>450.55</v>
      </c>
      <c r="D29" s="8">
        <v>394.05</v>
      </c>
      <c r="E29" s="8">
        <v>421.7</v>
      </c>
      <c r="F29" s="10">
        <f t="shared" si="1"/>
        <v>-0.04862023653</v>
      </c>
    </row>
    <row r="30">
      <c r="A30" s="7">
        <v>43800.0</v>
      </c>
      <c r="B30" s="8">
        <v>418.55</v>
      </c>
      <c r="C30" s="9">
        <v>424.0</v>
      </c>
      <c r="D30" s="8">
        <v>380.55</v>
      </c>
      <c r="E30" s="8">
        <v>405.6</v>
      </c>
      <c r="F30" s="10">
        <f t="shared" si="1"/>
        <v>0.02322454468</v>
      </c>
    </row>
    <row r="31">
      <c r="A31" s="7">
        <v>43770.0</v>
      </c>
      <c r="B31" s="8">
        <v>409.05</v>
      </c>
      <c r="C31" s="9">
        <v>479.65</v>
      </c>
      <c r="D31" s="8">
        <v>390.8</v>
      </c>
      <c r="E31" s="8">
        <v>469.45</v>
      </c>
      <c r="F31" s="10">
        <f t="shared" si="1"/>
        <v>-0.1224927598</v>
      </c>
    </row>
    <row r="32">
      <c r="A32" s="7">
        <v>43739.0</v>
      </c>
      <c r="B32" s="8">
        <v>466.15</v>
      </c>
      <c r="C32" s="9">
        <v>480.0</v>
      </c>
      <c r="D32" s="8">
        <v>395.0</v>
      </c>
      <c r="E32" s="8">
        <v>459.0</v>
      </c>
      <c r="F32" s="10">
        <f t="shared" si="1"/>
        <v>0.02676211454</v>
      </c>
      <c r="H32" s="29" t="s">
        <v>26</v>
      </c>
      <c r="I32" s="30"/>
      <c r="J32" s="31" t="s">
        <v>27</v>
      </c>
      <c r="K32" s="32"/>
    </row>
    <row r="33">
      <c r="A33" s="7">
        <v>43709.0</v>
      </c>
      <c r="B33" s="8">
        <v>454.0</v>
      </c>
      <c r="C33" s="9">
        <v>487.35</v>
      </c>
      <c r="D33" s="8">
        <v>382.35</v>
      </c>
      <c r="E33" s="8">
        <v>382.35</v>
      </c>
      <c r="F33" s="10">
        <f t="shared" si="1"/>
        <v>0.1726720909</v>
      </c>
      <c r="H33" s="33" t="s">
        <v>28</v>
      </c>
      <c r="I33" s="34"/>
      <c r="J33" s="35" t="s">
        <v>29</v>
      </c>
      <c r="K33" s="36"/>
    </row>
    <row r="34">
      <c r="A34" s="7">
        <v>43678.0</v>
      </c>
      <c r="B34" s="8">
        <v>387.15</v>
      </c>
      <c r="C34" s="9">
        <v>448.0</v>
      </c>
      <c r="D34" s="8">
        <v>376.1</v>
      </c>
      <c r="E34" s="8">
        <v>417.85</v>
      </c>
      <c r="F34" s="10">
        <f t="shared" si="1"/>
        <v>-0.07579374552</v>
      </c>
      <c r="H34" s="37"/>
      <c r="I34" s="38"/>
      <c r="J34" s="39" t="s">
        <v>30</v>
      </c>
      <c r="K34" s="40"/>
    </row>
    <row r="35">
      <c r="A35" s="20">
        <v>43647.0</v>
      </c>
      <c r="B35" s="8">
        <v>418.9</v>
      </c>
      <c r="C35" s="9">
        <v>523.05</v>
      </c>
      <c r="D35" s="8">
        <v>406.5</v>
      </c>
      <c r="E35" s="8">
        <v>520.05</v>
      </c>
      <c r="F35" s="10">
        <f t="shared" si="1"/>
        <v>-0.1945779658</v>
      </c>
    </row>
    <row r="36">
      <c r="A36" s="20">
        <v>43617.0</v>
      </c>
      <c r="B36" s="8">
        <v>520.1</v>
      </c>
      <c r="C36" s="9">
        <v>556.55</v>
      </c>
      <c r="D36" s="8">
        <v>491.35</v>
      </c>
      <c r="E36" s="8">
        <v>551.75</v>
      </c>
      <c r="F36" s="10">
        <f t="shared" si="1"/>
        <v>-0.0579605144</v>
      </c>
    </row>
    <row r="37">
      <c r="A37" s="20">
        <v>43586.0</v>
      </c>
      <c r="B37" s="8">
        <v>552.1</v>
      </c>
      <c r="C37" s="9">
        <v>595.8</v>
      </c>
      <c r="D37" s="8">
        <v>481.65</v>
      </c>
      <c r="E37" s="8">
        <v>490.0</v>
      </c>
      <c r="F37" s="10">
        <f t="shared" si="1"/>
        <v>0.1417640368</v>
      </c>
    </row>
    <row r="38">
      <c r="A38" s="7">
        <v>43556.0</v>
      </c>
      <c r="B38" s="8">
        <v>483.55</v>
      </c>
      <c r="C38" s="9">
        <v>523.35</v>
      </c>
      <c r="D38" s="8">
        <v>474.0</v>
      </c>
      <c r="E38" s="8">
        <v>492.25</v>
      </c>
      <c r="F38" s="10">
        <f t="shared" si="1"/>
        <v>-0.02055904395</v>
      </c>
    </row>
    <row r="39">
      <c r="A39" s="7">
        <v>43525.0</v>
      </c>
      <c r="B39" s="8">
        <v>493.7</v>
      </c>
      <c r="C39" s="9">
        <v>542.05</v>
      </c>
      <c r="D39" s="8">
        <v>440.5</v>
      </c>
      <c r="E39" s="8">
        <v>440.5</v>
      </c>
      <c r="F39" s="10">
        <f t="shared" si="1"/>
        <v>0.1168419862</v>
      </c>
    </row>
    <row r="40">
      <c r="A40" s="7">
        <v>43497.0</v>
      </c>
      <c r="B40" s="8">
        <v>442.05</v>
      </c>
      <c r="C40" s="9">
        <v>522.0</v>
      </c>
      <c r="D40" s="8">
        <v>418.0</v>
      </c>
      <c r="E40" s="8">
        <v>517.7</v>
      </c>
      <c r="F40" s="10">
        <f t="shared" si="1"/>
        <v>-0.1275902901</v>
      </c>
    </row>
    <row r="41">
      <c r="A41" s="7">
        <v>43466.0</v>
      </c>
      <c r="B41" s="8">
        <v>506.7</v>
      </c>
      <c r="C41" s="9">
        <v>551.55</v>
      </c>
      <c r="D41" s="8">
        <v>468.7</v>
      </c>
      <c r="E41" s="8">
        <v>538.1</v>
      </c>
      <c r="F41" s="10">
        <f t="shared" si="1"/>
        <v>-0.06770929163</v>
      </c>
    </row>
    <row r="42">
      <c r="A42" s="7">
        <v>43435.0</v>
      </c>
      <c r="B42" s="8">
        <v>543.5</v>
      </c>
      <c r="C42" s="9">
        <v>564.5</v>
      </c>
      <c r="D42" s="8">
        <v>516.45</v>
      </c>
      <c r="E42" s="8">
        <v>560.5</v>
      </c>
      <c r="F42" s="10">
        <f t="shared" si="1"/>
        <v>-0.03179834328</v>
      </c>
    </row>
    <row r="43">
      <c r="A43" s="7">
        <v>43405.0</v>
      </c>
      <c r="B43" s="8">
        <v>561.35</v>
      </c>
      <c r="C43" s="9">
        <v>610.55</v>
      </c>
      <c r="D43" s="8">
        <v>544.0</v>
      </c>
      <c r="E43" s="8">
        <v>546.0</v>
      </c>
      <c r="F43" s="10">
        <f t="shared" si="1"/>
        <v>0.043983634</v>
      </c>
    </row>
    <row r="44">
      <c r="A44" s="7">
        <v>43374.0</v>
      </c>
      <c r="B44" s="8">
        <v>537.7</v>
      </c>
      <c r="C44" s="9">
        <v>629.65</v>
      </c>
      <c r="D44" s="8">
        <v>524.3</v>
      </c>
      <c r="E44" s="8">
        <v>596.25</v>
      </c>
      <c r="F44" s="10">
        <f t="shared" si="1"/>
        <v>-0.09218301536</v>
      </c>
    </row>
    <row r="45">
      <c r="A45" s="7">
        <v>43344.0</v>
      </c>
      <c r="B45" s="8">
        <v>592.3</v>
      </c>
      <c r="C45" s="9">
        <v>646.7</v>
      </c>
      <c r="D45" s="8">
        <v>542.65</v>
      </c>
      <c r="E45" s="8">
        <v>578.35</v>
      </c>
      <c r="F45" s="10">
        <f t="shared" si="1"/>
        <v>0.02910259752</v>
      </c>
    </row>
    <row r="46">
      <c r="A46" s="7">
        <v>43313.0</v>
      </c>
      <c r="B46" s="8">
        <v>575.55</v>
      </c>
      <c r="C46" s="9">
        <v>600.0</v>
      </c>
      <c r="D46" s="8">
        <v>531.05</v>
      </c>
      <c r="E46" s="8">
        <v>540.0</v>
      </c>
      <c r="F46" s="10">
        <f t="shared" si="1"/>
        <v>0.07238680827</v>
      </c>
    </row>
    <row r="47">
      <c r="A47" s="20">
        <v>43282.0</v>
      </c>
      <c r="B47" s="8">
        <v>536.7</v>
      </c>
      <c r="C47" s="9">
        <v>554.0</v>
      </c>
      <c r="D47" s="8">
        <v>433.75</v>
      </c>
      <c r="E47" s="8">
        <v>525.0</v>
      </c>
      <c r="F47" s="10">
        <f t="shared" si="1"/>
        <v>0.004397866567</v>
      </c>
    </row>
    <row r="48">
      <c r="A48" s="20">
        <v>43252.0</v>
      </c>
      <c r="B48" s="8">
        <v>534.35</v>
      </c>
      <c r="C48" s="9">
        <v>668.0</v>
      </c>
      <c r="D48" s="8">
        <v>518.05</v>
      </c>
      <c r="E48" s="8">
        <v>668.0</v>
      </c>
      <c r="F48" s="10">
        <f t="shared" si="1"/>
        <v>-0.1837623157</v>
      </c>
    </row>
    <row r="49">
      <c r="A49" s="20">
        <v>43221.0</v>
      </c>
      <c r="B49" s="8">
        <v>654.65</v>
      </c>
      <c r="C49" s="9">
        <v>748.3</v>
      </c>
      <c r="D49" s="8">
        <v>602.45</v>
      </c>
      <c r="E49" s="8">
        <v>741.35</v>
      </c>
      <c r="F49" s="10">
        <f t="shared" si="1"/>
        <v>-0.1257928824</v>
      </c>
    </row>
    <row r="50">
      <c r="A50" s="7">
        <v>43191.0</v>
      </c>
      <c r="B50" s="8">
        <v>748.85</v>
      </c>
      <c r="C50" s="9">
        <v>792.65</v>
      </c>
      <c r="D50" s="8">
        <v>694.0</v>
      </c>
      <c r="E50" s="8">
        <v>726.95</v>
      </c>
      <c r="F50" s="10">
        <f t="shared" si="1"/>
        <v>0.07055039314</v>
      </c>
    </row>
    <row r="51">
      <c r="A51" s="7">
        <v>43160.0</v>
      </c>
      <c r="B51" s="8">
        <v>699.5</v>
      </c>
      <c r="C51" s="9">
        <v>753.45</v>
      </c>
      <c r="D51" s="8">
        <v>680.0</v>
      </c>
      <c r="E51" s="8">
        <v>738.4</v>
      </c>
      <c r="F51" s="10">
        <f t="shared" si="1"/>
        <v>-0.05081755886</v>
      </c>
    </row>
    <row r="52">
      <c r="A52" s="7">
        <v>43132.0</v>
      </c>
      <c r="B52" s="8">
        <v>736.95</v>
      </c>
      <c r="C52" s="9">
        <v>825.0</v>
      </c>
      <c r="D52" s="8">
        <v>670.0</v>
      </c>
      <c r="E52" s="8">
        <v>758.45</v>
      </c>
      <c r="F52" s="10">
        <f t="shared" si="1"/>
        <v>-0.02338987543</v>
      </c>
    </row>
    <row r="53">
      <c r="A53" s="7">
        <v>43101.0</v>
      </c>
      <c r="B53" s="8">
        <v>754.6</v>
      </c>
      <c r="C53" s="9">
        <v>932.35</v>
      </c>
      <c r="D53" s="8">
        <v>731.0</v>
      </c>
      <c r="E53" s="8">
        <v>766.7</v>
      </c>
      <c r="F53" s="10">
        <f t="shared" si="1"/>
        <v>0.01417915463</v>
      </c>
    </row>
    <row r="54">
      <c r="A54" s="7">
        <v>43070.0</v>
      </c>
      <c r="B54" s="8">
        <v>744.05</v>
      </c>
      <c r="C54" s="9">
        <v>789.45</v>
      </c>
      <c r="D54" s="8">
        <v>685.0</v>
      </c>
      <c r="E54" s="8">
        <v>775.0</v>
      </c>
      <c r="F54" s="10">
        <f t="shared" si="1"/>
        <v>-0.04043074542</v>
      </c>
    </row>
    <row r="55">
      <c r="A55" s="7">
        <v>43040.0</v>
      </c>
      <c r="B55" s="8">
        <v>775.4</v>
      </c>
      <c r="C55" s="9">
        <v>818.1</v>
      </c>
      <c r="D55" s="8">
        <v>657.05</v>
      </c>
      <c r="E55" s="8">
        <v>800.0</v>
      </c>
      <c r="F55" s="10">
        <f t="shared" si="1"/>
        <v>-0.004940648059</v>
      </c>
    </row>
    <row r="56">
      <c r="A56" s="7">
        <v>43009.0</v>
      </c>
      <c r="B56" s="8">
        <v>779.25</v>
      </c>
      <c r="C56" s="9">
        <v>797.0</v>
      </c>
      <c r="D56" s="8">
        <v>550.0</v>
      </c>
      <c r="E56" s="8">
        <v>561.0</v>
      </c>
      <c r="F56" s="10">
        <f t="shared" si="1"/>
        <v>0.3982594653</v>
      </c>
    </row>
    <row r="57">
      <c r="A57" s="7">
        <v>42979.0</v>
      </c>
      <c r="B57" s="8">
        <v>557.3</v>
      </c>
      <c r="C57" s="9">
        <v>570.0</v>
      </c>
      <c r="D57" s="8">
        <v>428.8</v>
      </c>
      <c r="E57" s="8">
        <v>441.0</v>
      </c>
      <c r="F57" s="10">
        <f t="shared" si="1"/>
        <v>0.2691869734</v>
      </c>
    </row>
    <row r="58">
      <c r="A58" s="7">
        <v>42948.0</v>
      </c>
      <c r="B58" s="8">
        <v>439.1</v>
      </c>
      <c r="C58" s="9">
        <v>449.95</v>
      </c>
      <c r="D58" s="8">
        <v>381.05</v>
      </c>
      <c r="E58" s="8">
        <v>398.5</v>
      </c>
      <c r="F58" s="10">
        <f t="shared" si="1"/>
        <v>0.1046540881</v>
      </c>
    </row>
    <row r="59">
      <c r="A59" s="20">
        <v>42917.0</v>
      </c>
      <c r="B59" s="8">
        <v>397.5</v>
      </c>
      <c r="C59" s="9">
        <v>418.2</v>
      </c>
      <c r="D59" s="8">
        <v>380.0</v>
      </c>
      <c r="E59" s="8">
        <v>400.0</v>
      </c>
      <c r="F59" s="10">
        <f t="shared" si="1"/>
        <v>0.02237654321</v>
      </c>
    </row>
    <row r="60">
      <c r="A60" s="20">
        <v>42887.0</v>
      </c>
      <c r="B60" s="8">
        <v>388.8</v>
      </c>
      <c r="C60" s="9">
        <v>424.9</v>
      </c>
      <c r="D60" s="8">
        <v>383.8</v>
      </c>
      <c r="E60" s="8">
        <v>407.75</v>
      </c>
      <c r="F60" s="10">
        <f t="shared" si="1"/>
        <v>-0.04647455549</v>
      </c>
    </row>
    <row r="61">
      <c r="A61" s="20">
        <v>42856.0</v>
      </c>
      <c r="B61" s="8">
        <v>407.75</v>
      </c>
      <c r="C61" s="9">
        <v>478.7</v>
      </c>
      <c r="D61" s="8">
        <v>404.85</v>
      </c>
      <c r="E61" s="8">
        <v>472.0</v>
      </c>
      <c r="F61" s="10">
        <f t="shared" si="1"/>
        <v>-0.1237778017</v>
      </c>
    </row>
    <row r="62">
      <c r="A62" s="7">
        <v>42826.0</v>
      </c>
      <c r="B62" s="8">
        <v>465.35</v>
      </c>
      <c r="C62" s="9">
        <v>483.8</v>
      </c>
      <c r="D62" s="8">
        <v>402.0</v>
      </c>
      <c r="E62" s="8">
        <v>405.0</v>
      </c>
      <c r="F62" s="10">
        <f t="shared" si="1"/>
        <v>0.1436470877</v>
      </c>
    </row>
    <row r="63">
      <c r="A63" s="7">
        <v>42795.0</v>
      </c>
      <c r="B63" s="8">
        <v>406.9</v>
      </c>
      <c r="C63" s="9">
        <v>423.0</v>
      </c>
      <c r="D63" s="8">
        <v>370.0</v>
      </c>
      <c r="E63" s="8">
        <v>383.1</v>
      </c>
      <c r="F63" s="10">
        <f t="shared" si="1"/>
        <v>0.06518324607</v>
      </c>
    </row>
    <row r="64">
      <c r="A64" s="7">
        <v>42767.0</v>
      </c>
      <c r="B64" s="8">
        <v>382.0</v>
      </c>
      <c r="C64" s="9">
        <v>399.65</v>
      </c>
      <c r="D64" s="8">
        <v>368.95</v>
      </c>
      <c r="E64" s="8">
        <v>377.0</v>
      </c>
      <c r="F64" s="10">
        <f t="shared" si="1"/>
        <v>0.0156873172</v>
      </c>
    </row>
    <row r="65">
      <c r="A65" s="7">
        <v>42736.0</v>
      </c>
      <c r="B65" s="8">
        <v>376.1</v>
      </c>
      <c r="C65" s="9">
        <v>408.0</v>
      </c>
      <c r="D65" s="8">
        <v>340.05</v>
      </c>
      <c r="E65" s="8">
        <v>347.0</v>
      </c>
      <c r="F65" s="10">
        <f t="shared" si="1"/>
        <v>0.08386167147</v>
      </c>
    </row>
    <row r="66">
      <c r="A66" s="7">
        <v>42705.0</v>
      </c>
      <c r="B66" s="8">
        <v>347.0</v>
      </c>
      <c r="C66" s="9">
        <v>367.05</v>
      </c>
      <c r="D66" s="8">
        <v>321.35</v>
      </c>
      <c r="E66" s="8">
        <v>366.65</v>
      </c>
      <c r="F66" s="10">
        <f t="shared" si="1"/>
        <v>-0.05307681812</v>
      </c>
    </row>
    <row r="67">
      <c r="A67" s="7">
        <v>42675.0</v>
      </c>
      <c r="B67" s="8">
        <v>366.45</v>
      </c>
      <c r="C67" s="9">
        <v>434.0</v>
      </c>
      <c r="D67" s="8">
        <v>314.65</v>
      </c>
      <c r="E67" s="8">
        <v>419.5</v>
      </c>
      <c r="F67" s="10">
        <f t="shared" si="1"/>
        <v>-0.1085026153</v>
      </c>
    </row>
    <row r="68">
      <c r="A68" s="7">
        <v>42644.0</v>
      </c>
      <c r="B68" s="8">
        <v>411.05</v>
      </c>
      <c r="C68" s="9">
        <v>423.75</v>
      </c>
      <c r="D68" s="8">
        <v>301.0</v>
      </c>
      <c r="E68" s="8">
        <v>301.0</v>
      </c>
      <c r="F68" s="10">
        <f t="shared" si="1"/>
        <v>0.362897878</v>
      </c>
    </row>
    <row r="69">
      <c r="A69" s="7">
        <v>42614.0</v>
      </c>
      <c r="B69" s="8">
        <v>301.6</v>
      </c>
      <c r="C69" s="9">
        <v>339.9</v>
      </c>
      <c r="D69" s="8">
        <v>281.1</v>
      </c>
      <c r="E69" s="8">
        <v>315.0</v>
      </c>
      <c r="F69" s="10">
        <f t="shared" si="1"/>
        <v>-0.0442085248</v>
      </c>
    </row>
    <row r="70">
      <c r="A70" s="7">
        <v>42583.0</v>
      </c>
      <c r="B70" s="8">
        <v>315.55</v>
      </c>
      <c r="C70" s="9">
        <v>333.45</v>
      </c>
      <c r="D70" s="8">
        <v>262.2</v>
      </c>
      <c r="E70" s="8">
        <v>276.0</v>
      </c>
      <c r="F70" s="10">
        <f t="shared" si="1"/>
        <v>0.1556491485</v>
      </c>
    </row>
    <row r="71">
      <c r="A71" s="20">
        <v>42552.0</v>
      </c>
      <c r="B71" s="8">
        <v>273.05</v>
      </c>
      <c r="C71" s="9">
        <v>287.0</v>
      </c>
      <c r="D71" s="8">
        <v>220.35</v>
      </c>
      <c r="E71" s="8">
        <v>228.0</v>
      </c>
      <c r="F71" s="10">
        <f t="shared" si="1"/>
        <v>0.1983761246</v>
      </c>
    </row>
    <row r="72">
      <c r="A72" s="20">
        <v>42522.0</v>
      </c>
      <c r="B72" s="8">
        <v>227.85</v>
      </c>
      <c r="C72" s="9">
        <v>236.1</v>
      </c>
      <c r="D72" s="8">
        <v>199.4</v>
      </c>
      <c r="E72" s="8">
        <v>215.0</v>
      </c>
      <c r="F72" s="10">
        <f t="shared" si="1"/>
        <v>0.06471962617</v>
      </c>
    </row>
    <row r="73">
      <c r="A73" s="20">
        <v>42491.0</v>
      </c>
      <c r="B73" s="8">
        <v>214.0</v>
      </c>
      <c r="C73" s="9">
        <v>226.0</v>
      </c>
      <c r="D73" s="8">
        <v>177.0</v>
      </c>
      <c r="E73" s="8">
        <v>182.3</v>
      </c>
      <c r="F73" s="10">
        <f t="shared" si="1"/>
        <v>0.1842833426</v>
      </c>
    </row>
    <row r="74">
      <c r="A74" s="7">
        <v>42461.0</v>
      </c>
      <c r="B74" s="8">
        <v>180.7</v>
      </c>
      <c r="C74" s="9">
        <v>187.8</v>
      </c>
      <c r="D74" s="8">
        <v>162.8</v>
      </c>
      <c r="E74" s="8">
        <v>168.0</v>
      </c>
      <c r="F74" s="10">
        <f t="shared" si="1"/>
        <v>0.09515151515</v>
      </c>
    </row>
    <row r="75">
      <c r="A75" s="7">
        <v>42430.0</v>
      </c>
      <c r="B75" s="8">
        <v>165.0</v>
      </c>
      <c r="C75" s="9">
        <v>169.9</v>
      </c>
      <c r="D75" s="8">
        <v>130.1</v>
      </c>
      <c r="E75" s="8">
        <v>145.0</v>
      </c>
      <c r="F75" s="10">
        <f t="shared" si="1"/>
        <v>0.1285909713</v>
      </c>
    </row>
    <row r="76">
      <c r="A76" s="7">
        <v>42401.0</v>
      </c>
      <c r="B76" s="8">
        <v>146.2</v>
      </c>
      <c r="C76" s="9">
        <v>187.0</v>
      </c>
      <c r="D76" s="8">
        <v>143.3</v>
      </c>
      <c r="E76" s="8">
        <v>183.5</v>
      </c>
      <c r="F76" s="10">
        <f t="shared" si="1"/>
        <v>-0.1993428258</v>
      </c>
    </row>
    <row r="77">
      <c r="A77" s="7">
        <v>42370.0</v>
      </c>
      <c r="B77" s="8">
        <v>182.6</v>
      </c>
      <c r="C77" s="9">
        <v>210.6</v>
      </c>
      <c r="D77" s="8">
        <v>162.6</v>
      </c>
      <c r="E77" s="8">
        <v>182.5</v>
      </c>
      <c r="F77" s="10">
        <f t="shared" si="1"/>
        <v>-0.004904632153</v>
      </c>
    </row>
    <row r="78">
      <c r="A78" s="7">
        <v>42339.0</v>
      </c>
      <c r="B78" s="8">
        <v>183.5</v>
      </c>
      <c r="C78" s="9">
        <v>187.8</v>
      </c>
      <c r="D78" s="8">
        <v>158.0</v>
      </c>
      <c r="E78" s="8">
        <v>165.8</v>
      </c>
      <c r="F78" s="10">
        <f t="shared" si="1"/>
        <v>0.1141469338</v>
      </c>
    </row>
    <row r="79">
      <c r="A79" s="7">
        <v>42309.0</v>
      </c>
      <c r="B79" s="8">
        <v>164.7</v>
      </c>
      <c r="C79" s="9">
        <v>169.9</v>
      </c>
      <c r="D79" s="8">
        <v>160.9</v>
      </c>
      <c r="E79" s="8">
        <v>167.1</v>
      </c>
      <c r="F79" s="10">
        <f t="shared" si="1"/>
        <v>-0.01258992806</v>
      </c>
    </row>
    <row r="80">
      <c r="A80" s="7">
        <v>42278.0</v>
      </c>
      <c r="B80" s="8">
        <v>166.8</v>
      </c>
      <c r="C80" s="9">
        <v>176.0</v>
      </c>
      <c r="D80" s="8">
        <v>164.0</v>
      </c>
      <c r="E80" s="8">
        <v>164.8</v>
      </c>
      <c r="F80" s="10">
        <f t="shared" si="1"/>
        <v>0.01029678982</v>
      </c>
    </row>
    <row r="81">
      <c r="A81" s="7">
        <v>42248.0</v>
      </c>
      <c r="B81" s="8">
        <v>165.1</v>
      </c>
      <c r="C81" s="9">
        <v>175.0</v>
      </c>
      <c r="D81" s="8">
        <v>156.0</v>
      </c>
      <c r="E81" s="8">
        <v>173.6</v>
      </c>
      <c r="F81" s="10">
        <f t="shared" si="1"/>
        <v>-0.06033010814</v>
      </c>
    </row>
    <row r="82">
      <c r="A82" s="7">
        <v>42217.0</v>
      </c>
      <c r="B82" s="8">
        <v>175.7</v>
      </c>
      <c r="C82" s="9">
        <v>202.0</v>
      </c>
      <c r="D82" s="8">
        <v>159.3</v>
      </c>
      <c r="E82" s="8">
        <v>167.5</v>
      </c>
      <c r="F82" s="10">
        <f t="shared" si="1"/>
        <v>0.04334916865</v>
      </c>
    </row>
    <row r="83">
      <c r="A83" s="20">
        <v>42186.0</v>
      </c>
      <c r="B83" s="8">
        <v>168.4</v>
      </c>
      <c r="C83" s="9">
        <v>183.8</v>
      </c>
      <c r="D83" s="8">
        <v>158.9</v>
      </c>
      <c r="E83" s="8">
        <v>167.2</v>
      </c>
      <c r="F83" s="10">
        <f t="shared" si="1"/>
        <v>0.02808302808</v>
      </c>
    </row>
    <row r="84">
      <c r="A84" s="20">
        <v>42156.0</v>
      </c>
      <c r="B84" s="8">
        <v>163.8</v>
      </c>
      <c r="C84" s="9">
        <v>174.5</v>
      </c>
      <c r="D84" s="8">
        <v>160.0</v>
      </c>
      <c r="E84" s="8">
        <v>171.0</v>
      </c>
      <c r="F84" s="10">
        <f t="shared" si="1"/>
        <v>-0.03957783641</v>
      </c>
    </row>
    <row r="85">
      <c r="A85" s="20">
        <v>42125.0</v>
      </c>
      <c r="B85" s="8">
        <v>170.55</v>
      </c>
      <c r="C85" s="9">
        <v>177.5</v>
      </c>
      <c r="D85" s="8">
        <v>161.7</v>
      </c>
      <c r="E85" s="8">
        <v>171.9</v>
      </c>
      <c r="F85" s="10">
        <f t="shared" si="1"/>
        <v>0.001762114537</v>
      </c>
    </row>
    <row r="86">
      <c r="A86" s="7">
        <v>42095.0</v>
      </c>
      <c r="B86" s="8">
        <v>170.25</v>
      </c>
      <c r="C86" s="9">
        <v>192.3</v>
      </c>
      <c r="D86" s="8">
        <v>160.5</v>
      </c>
      <c r="E86" s="8">
        <v>161.8</v>
      </c>
      <c r="F86" s="10">
        <f t="shared" si="1"/>
        <v>0.06840288673</v>
      </c>
    </row>
    <row r="87">
      <c r="A87" s="7">
        <v>42064.0</v>
      </c>
      <c r="B87" s="8">
        <v>159.35</v>
      </c>
      <c r="C87" s="9">
        <v>183.2</v>
      </c>
      <c r="D87" s="8">
        <v>156.05</v>
      </c>
      <c r="E87" s="8">
        <v>182.1</v>
      </c>
      <c r="F87" s="10">
        <f t="shared" si="1"/>
        <v>-0.1203422578</v>
      </c>
    </row>
    <row r="88">
      <c r="A88" s="7">
        <v>42036.0</v>
      </c>
      <c r="B88" s="8">
        <v>181.15</v>
      </c>
      <c r="C88" s="9">
        <v>200.0</v>
      </c>
      <c r="D88" s="8">
        <v>170.8</v>
      </c>
      <c r="E88" s="8">
        <v>193.1</v>
      </c>
      <c r="F88" s="10">
        <f t="shared" si="1"/>
        <v>-0.06164206164</v>
      </c>
    </row>
    <row r="89">
      <c r="A89" s="7">
        <v>42005.0</v>
      </c>
      <c r="B89" s="8">
        <v>193.05</v>
      </c>
      <c r="C89" s="9">
        <v>200.5</v>
      </c>
      <c r="D89" s="8">
        <v>174.7</v>
      </c>
      <c r="E89" s="8">
        <v>178.4</v>
      </c>
      <c r="F89" s="10">
        <f t="shared" si="1"/>
        <v>0.08821871477</v>
      </c>
    </row>
    <row r="90">
      <c r="A90" s="7">
        <v>41974.0</v>
      </c>
      <c r="B90" s="8">
        <v>177.4</v>
      </c>
      <c r="C90" s="9">
        <v>195.0</v>
      </c>
      <c r="D90" s="8">
        <v>163.25</v>
      </c>
      <c r="E90" s="8">
        <v>191.0</v>
      </c>
      <c r="F90" s="10">
        <f t="shared" si="1"/>
        <v>-0.07628221817</v>
      </c>
    </row>
    <row r="91">
      <c r="A91" s="7">
        <v>41944.0</v>
      </c>
      <c r="B91" s="8">
        <v>192.05</v>
      </c>
      <c r="C91" s="9">
        <v>207.0</v>
      </c>
      <c r="D91" s="8">
        <v>187.8</v>
      </c>
      <c r="E91" s="8">
        <v>199.1</v>
      </c>
      <c r="F91" s="10">
        <f t="shared" si="1"/>
        <v>-0.03151790217</v>
      </c>
    </row>
    <row r="92">
      <c r="A92" s="7">
        <v>41913.0</v>
      </c>
      <c r="B92" s="8">
        <v>198.3</v>
      </c>
      <c r="C92" s="9">
        <v>205.8</v>
      </c>
      <c r="D92" s="8">
        <v>186.8</v>
      </c>
      <c r="E92" s="8">
        <v>204.75</v>
      </c>
      <c r="F92" s="10">
        <f t="shared" si="1"/>
        <v>-0.02098247346</v>
      </c>
    </row>
    <row r="93">
      <c r="A93" s="7">
        <v>41883.0</v>
      </c>
      <c r="B93" s="8">
        <v>202.55</v>
      </c>
      <c r="C93" s="9">
        <v>229.8</v>
      </c>
      <c r="D93" s="8">
        <v>191.0</v>
      </c>
      <c r="E93" s="8">
        <v>192.5</v>
      </c>
      <c r="F93" s="10">
        <f t="shared" si="1"/>
        <v>0.05084306096</v>
      </c>
    </row>
    <row r="94">
      <c r="A94" s="7">
        <v>41852.0</v>
      </c>
      <c r="B94" s="8">
        <v>192.75</v>
      </c>
      <c r="C94" s="9">
        <v>210.5</v>
      </c>
      <c r="D94" s="8">
        <v>187.0</v>
      </c>
      <c r="E94" s="8">
        <v>209.0</v>
      </c>
      <c r="F94" s="10">
        <f t="shared" si="1"/>
        <v>-0.07598274209</v>
      </c>
    </row>
    <row r="95">
      <c r="A95" s="20">
        <v>41821.0</v>
      </c>
      <c r="B95" s="8">
        <v>208.6</v>
      </c>
      <c r="C95" s="9">
        <v>217.0</v>
      </c>
      <c r="D95" s="8">
        <v>182.25</v>
      </c>
      <c r="E95" s="8">
        <v>203.4</v>
      </c>
      <c r="F95" s="10">
        <f t="shared" si="1"/>
        <v>0.03806917144</v>
      </c>
    </row>
    <row r="96">
      <c r="A96" s="20">
        <v>41791.0</v>
      </c>
      <c r="B96" s="8">
        <v>200.95</v>
      </c>
      <c r="C96" s="9">
        <v>217.5</v>
      </c>
      <c r="D96" s="8">
        <v>196.05</v>
      </c>
      <c r="E96" s="8">
        <v>205.0</v>
      </c>
      <c r="F96" s="10">
        <f t="shared" si="1"/>
        <v>-0.008633448446</v>
      </c>
    </row>
    <row r="97">
      <c r="A97" s="20">
        <v>41760.0</v>
      </c>
      <c r="B97" s="8">
        <v>202.7</v>
      </c>
      <c r="C97" s="9">
        <v>237.0</v>
      </c>
      <c r="D97" s="8">
        <v>172.0</v>
      </c>
      <c r="E97" s="8">
        <v>177.0</v>
      </c>
      <c r="F97" s="10">
        <f t="shared" si="1"/>
        <v>0.1503972758</v>
      </c>
    </row>
    <row r="98">
      <c r="A98" s="7">
        <v>41730.0</v>
      </c>
      <c r="B98" s="8">
        <v>176.2</v>
      </c>
      <c r="C98" s="9">
        <v>195.6</v>
      </c>
      <c r="D98" s="8">
        <v>175.2</v>
      </c>
      <c r="E98" s="8">
        <v>185.0</v>
      </c>
      <c r="F98" s="10">
        <f t="shared" si="1"/>
        <v>-0.03478499041</v>
      </c>
    </row>
    <row r="99">
      <c r="A99" s="7">
        <v>41699.0</v>
      </c>
      <c r="B99" s="8">
        <v>182.55</v>
      </c>
      <c r="C99" s="9">
        <v>184.0</v>
      </c>
      <c r="D99" s="8">
        <v>163.0</v>
      </c>
      <c r="E99" s="8">
        <v>170.6</v>
      </c>
      <c r="F99" s="10">
        <f t="shared" si="1"/>
        <v>0.06412124745</v>
      </c>
    </row>
    <row r="100">
      <c r="A100" s="7">
        <v>41671.0</v>
      </c>
      <c r="B100" s="8">
        <v>171.55</v>
      </c>
      <c r="C100" s="9">
        <v>199.05</v>
      </c>
      <c r="D100" s="8">
        <v>170.7</v>
      </c>
      <c r="E100" s="8">
        <v>198.0</v>
      </c>
      <c r="F100" s="10">
        <f t="shared" si="1"/>
        <v>-0.1338045948</v>
      </c>
    </row>
    <row r="101">
      <c r="A101" s="7">
        <v>41640.0</v>
      </c>
      <c r="B101" s="8">
        <v>198.05</v>
      </c>
      <c r="C101" s="9">
        <v>199.5</v>
      </c>
      <c r="D101" s="8">
        <v>160.0</v>
      </c>
      <c r="E101" s="8">
        <v>161.0</v>
      </c>
      <c r="F101" s="10">
        <f t="shared" si="1"/>
        <v>0.2339563863</v>
      </c>
    </row>
    <row r="102">
      <c r="A102" s="7">
        <v>41609.0</v>
      </c>
      <c r="B102" s="8">
        <v>160.5</v>
      </c>
      <c r="C102" s="9">
        <v>170.0</v>
      </c>
      <c r="D102" s="8">
        <v>152.5</v>
      </c>
      <c r="E102" s="8">
        <v>158.3</v>
      </c>
      <c r="F102" s="10">
        <f t="shared" si="1"/>
        <v>0.003752345216</v>
      </c>
    </row>
    <row r="103">
      <c r="A103" s="7">
        <v>41579.0</v>
      </c>
      <c r="B103" s="8">
        <v>159.9</v>
      </c>
      <c r="C103" s="9">
        <v>169.7</v>
      </c>
      <c r="D103" s="8">
        <v>153.1</v>
      </c>
      <c r="E103" s="8">
        <v>164.0</v>
      </c>
      <c r="F103" s="10">
        <f t="shared" si="1"/>
        <v>-0.02855407047</v>
      </c>
    </row>
    <row r="104">
      <c r="A104" s="7">
        <v>41548.0</v>
      </c>
      <c r="B104" s="8">
        <v>164.6</v>
      </c>
      <c r="C104" s="9">
        <v>165.85</v>
      </c>
      <c r="D104" s="8">
        <v>135.2</v>
      </c>
      <c r="E104" s="8">
        <v>150.05</v>
      </c>
      <c r="F104" s="10">
        <f t="shared" si="1"/>
        <v>0.07863695937</v>
      </c>
    </row>
    <row r="105">
      <c r="A105" s="7">
        <v>41518.0</v>
      </c>
      <c r="B105" s="8">
        <v>152.6</v>
      </c>
      <c r="C105" s="9">
        <v>160.0</v>
      </c>
      <c r="D105" s="8">
        <v>142.1</v>
      </c>
      <c r="E105" s="8">
        <v>151.3</v>
      </c>
      <c r="F105" s="10">
        <f t="shared" si="1"/>
        <v>0.006264424662</v>
      </c>
    </row>
    <row r="106">
      <c r="A106" s="7">
        <v>41487.0</v>
      </c>
      <c r="B106" s="8">
        <v>151.65</v>
      </c>
      <c r="C106" s="9">
        <v>168.5</v>
      </c>
      <c r="D106" s="8">
        <v>141.05</v>
      </c>
      <c r="E106" s="8">
        <v>163.0</v>
      </c>
      <c r="F106" s="10">
        <f t="shared" si="1"/>
        <v>-0.08451554482</v>
      </c>
    </row>
    <row r="107">
      <c r="A107" s="20">
        <v>41456.0</v>
      </c>
      <c r="B107" s="8">
        <v>165.65</v>
      </c>
      <c r="C107" s="9">
        <v>200.0</v>
      </c>
      <c r="D107" s="8">
        <v>162.3</v>
      </c>
      <c r="E107" s="8">
        <v>169.7</v>
      </c>
      <c r="F107" s="10">
        <f t="shared" si="1"/>
        <v>-0.0688589095</v>
      </c>
    </row>
    <row r="108">
      <c r="A108" s="20">
        <v>41426.0</v>
      </c>
      <c r="B108" s="8">
        <v>177.9</v>
      </c>
      <c r="C108" s="9">
        <v>185.0</v>
      </c>
      <c r="D108" s="8">
        <v>176.0</v>
      </c>
      <c r="E108" s="8">
        <v>182.5</v>
      </c>
      <c r="F108" s="10">
        <f t="shared" si="1"/>
        <v>-0.02064409579</v>
      </c>
    </row>
    <row r="109">
      <c r="A109" s="20">
        <v>41395.0</v>
      </c>
      <c r="B109" s="8">
        <v>181.65</v>
      </c>
      <c r="C109" s="9">
        <v>192.0</v>
      </c>
      <c r="D109" s="8">
        <v>164.0</v>
      </c>
      <c r="E109" s="8">
        <v>167.2</v>
      </c>
      <c r="F109" s="10">
        <f t="shared" si="1"/>
        <v>0.09230306675</v>
      </c>
    </row>
    <row r="110">
      <c r="A110" s="7">
        <v>41365.0</v>
      </c>
      <c r="B110" s="8">
        <v>166.3</v>
      </c>
      <c r="C110" s="9">
        <v>222.4</v>
      </c>
      <c r="D110" s="8">
        <v>160.05</v>
      </c>
      <c r="E110" s="8">
        <v>214.0</v>
      </c>
      <c r="F110" s="10">
        <f t="shared" si="1"/>
        <v>-0.2279480037</v>
      </c>
    </row>
    <row r="111">
      <c r="A111" s="7">
        <v>41334.0</v>
      </c>
      <c r="B111" s="8">
        <v>215.4</v>
      </c>
      <c r="C111" s="9">
        <v>216.5</v>
      </c>
      <c r="D111" s="8">
        <v>134.0</v>
      </c>
      <c r="E111" s="8">
        <v>135.0</v>
      </c>
      <c r="F111" s="10">
        <f t="shared" si="1"/>
        <v>0.5997029335</v>
      </c>
    </row>
    <row r="112">
      <c r="A112" s="7">
        <v>41306.0</v>
      </c>
      <c r="B112" s="8">
        <v>134.65</v>
      </c>
      <c r="C112" s="9">
        <v>143.8</v>
      </c>
      <c r="D112" s="8">
        <v>132.0</v>
      </c>
      <c r="E112" s="8">
        <v>138.6</v>
      </c>
      <c r="F112" s="10">
        <f t="shared" si="1"/>
        <v>-0.02884962135</v>
      </c>
    </row>
    <row r="113">
      <c r="A113" s="7">
        <v>41275.0</v>
      </c>
      <c r="B113" s="8">
        <v>138.65</v>
      </c>
      <c r="C113" s="9">
        <v>154.75</v>
      </c>
      <c r="D113" s="8">
        <v>135.1</v>
      </c>
      <c r="E113" s="8">
        <v>147.0</v>
      </c>
      <c r="F113" s="10">
        <f t="shared" si="1"/>
        <v>-0.05196581197</v>
      </c>
    </row>
    <row r="114">
      <c r="A114" s="7">
        <v>41244.0</v>
      </c>
      <c r="B114" s="8">
        <v>146.25</v>
      </c>
      <c r="C114" s="9">
        <v>154.4</v>
      </c>
      <c r="D114" s="8">
        <v>137.9</v>
      </c>
      <c r="E114" s="8">
        <v>137.9</v>
      </c>
      <c r="F114" s="10">
        <f t="shared" si="1"/>
        <v>0.06132075472</v>
      </c>
    </row>
    <row r="115">
      <c r="A115" s="7">
        <v>41214.0</v>
      </c>
      <c r="B115" s="8">
        <v>137.8</v>
      </c>
      <c r="C115" s="9">
        <v>144.75</v>
      </c>
      <c r="D115" s="8">
        <v>130.1</v>
      </c>
      <c r="E115" s="8">
        <v>130.1</v>
      </c>
      <c r="F115" s="10">
        <f t="shared" si="1"/>
        <v>0.04314912945</v>
      </c>
    </row>
    <row r="116">
      <c r="A116" s="7">
        <v>41183.0</v>
      </c>
      <c r="B116" s="8">
        <v>132.1</v>
      </c>
      <c r="C116" s="9">
        <v>138.0</v>
      </c>
      <c r="D116" s="8">
        <v>125.25</v>
      </c>
      <c r="E116" s="8">
        <v>134.0</v>
      </c>
      <c r="F116" s="10">
        <f t="shared" si="1"/>
        <v>-0.00639338097</v>
      </c>
    </row>
    <row r="117">
      <c r="A117" s="7">
        <v>41153.0</v>
      </c>
      <c r="B117" s="8">
        <v>132.95</v>
      </c>
      <c r="C117" s="9">
        <v>135.75</v>
      </c>
      <c r="D117" s="8">
        <v>124.1</v>
      </c>
      <c r="E117" s="8">
        <v>129.5</v>
      </c>
      <c r="F117" s="10">
        <f t="shared" si="1"/>
        <v>0.04233633869</v>
      </c>
    </row>
    <row r="118">
      <c r="A118" s="7">
        <v>41122.0</v>
      </c>
      <c r="B118" s="8">
        <v>127.55</v>
      </c>
      <c r="C118" s="9">
        <v>132.55</v>
      </c>
      <c r="D118" s="8">
        <v>123.0</v>
      </c>
      <c r="E118" s="8">
        <v>127.0</v>
      </c>
      <c r="F118" s="10">
        <f t="shared" si="1"/>
        <v>0.00314589068</v>
      </c>
    </row>
    <row r="119">
      <c r="A119" s="20">
        <v>41091.0</v>
      </c>
      <c r="B119" s="8">
        <v>127.15</v>
      </c>
      <c r="C119" s="9">
        <v>130.95</v>
      </c>
      <c r="D119" s="8">
        <v>100.0</v>
      </c>
      <c r="E119" s="8">
        <v>124.0</v>
      </c>
      <c r="F119" s="10">
        <f t="shared" si="1"/>
        <v>0.03248071458</v>
      </c>
    </row>
    <row r="120">
      <c r="A120" s="20">
        <v>41061.0</v>
      </c>
      <c r="B120" s="8">
        <v>123.15</v>
      </c>
      <c r="C120" s="9">
        <v>128.2</v>
      </c>
      <c r="D120" s="8">
        <v>115.0</v>
      </c>
      <c r="E120" s="8">
        <v>119.0</v>
      </c>
      <c r="F120" s="10">
        <f t="shared" si="1"/>
        <v>0.04143763214</v>
      </c>
    </row>
    <row r="121">
      <c r="A121" s="20">
        <v>41030.0</v>
      </c>
      <c r="B121" s="8">
        <v>118.25</v>
      </c>
      <c r="C121" s="9">
        <v>126.9</v>
      </c>
      <c r="D121" s="8">
        <v>115.6</v>
      </c>
      <c r="E121" s="8">
        <v>126.9</v>
      </c>
      <c r="F121" s="10">
        <f t="shared" si="1"/>
        <v>-0.05964214712</v>
      </c>
    </row>
    <row r="122">
      <c r="A122" s="7">
        <v>41000.0</v>
      </c>
      <c r="B122" s="8">
        <v>125.75</v>
      </c>
      <c r="C122" s="9">
        <v>134.0</v>
      </c>
      <c r="D122" s="8">
        <v>118.35</v>
      </c>
      <c r="E122" s="8">
        <v>118.6</v>
      </c>
      <c r="F122" s="10">
        <f t="shared" si="1"/>
        <v>0.03455368161</v>
      </c>
    </row>
    <row r="123">
      <c r="A123" s="7">
        <v>40969.0</v>
      </c>
      <c r="B123" s="8">
        <v>121.55</v>
      </c>
      <c r="C123" s="9">
        <v>137.5</v>
      </c>
      <c r="D123" s="8">
        <v>120.1</v>
      </c>
      <c r="E123" s="8">
        <v>134.6</v>
      </c>
      <c r="F123" s="10">
        <f t="shared" si="1"/>
        <v>-0.1032829214</v>
      </c>
    </row>
    <row r="124">
      <c r="A124" s="7">
        <v>40940.0</v>
      </c>
      <c r="B124" s="8">
        <v>135.55</v>
      </c>
      <c r="C124" s="9">
        <v>143.25</v>
      </c>
      <c r="D124" s="8">
        <v>132.55</v>
      </c>
      <c r="E124" s="8">
        <v>135.6</v>
      </c>
      <c r="F124" s="10">
        <f t="shared" si="1"/>
        <v>-0.0007371913011</v>
      </c>
    </row>
    <row r="125">
      <c r="A125" s="7">
        <v>40909.0</v>
      </c>
      <c r="B125" s="8">
        <v>135.65</v>
      </c>
      <c r="C125" s="9">
        <v>145.0</v>
      </c>
      <c r="D125" s="8">
        <v>128.6</v>
      </c>
      <c r="E125" s="8">
        <v>129.0</v>
      </c>
      <c r="F125" s="10"/>
    </row>
    <row r="126">
      <c r="A126" s="41"/>
    </row>
    <row r="127">
      <c r="A127" s="42" t="s">
        <v>31</v>
      </c>
      <c r="B127" s="43"/>
    </row>
    <row r="128">
      <c r="A128" s="44" t="s">
        <v>32</v>
      </c>
      <c r="B128" s="45">
        <f>MAX(B6:B125)</f>
        <v>779.25</v>
      </c>
    </row>
    <row r="129">
      <c r="A129" s="44" t="s">
        <v>33</v>
      </c>
      <c r="B129" s="45">
        <f>MIN(B6:B125)</f>
        <v>118.25</v>
      </c>
    </row>
    <row r="130">
      <c r="A130" s="44" t="s">
        <v>34</v>
      </c>
      <c r="B130" s="45">
        <f>B128-B129</f>
        <v>661</v>
      </c>
    </row>
    <row r="131">
      <c r="A131" s="44" t="s">
        <v>35</v>
      </c>
      <c r="B131" s="46">
        <f>AVERAGE(B6:B125)</f>
        <v>332.7908333</v>
      </c>
    </row>
  </sheetData>
  <mergeCells count="10">
    <mergeCell ref="H34:I34"/>
    <mergeCell ref="J34:K34"/>
    <mergeCell ref="A127:B127"/>
    <mergeCell ref="A1:G1"/>
    <mergeCell ref="A2:G2"/>
    <mergeCell ref="E3:G3"/>
    <mergeCell ref="H32:I32"/>
    <mergeCell ref="J32:K32"/>
    <mergeCell ref="H33:I33"/>
    <mergeCell ref="J33:K33"/>
  </mergeCells>
  <conditionalFormatting sqref="I21">
    <cfRule type="notContainsBlanks" dxfId="0" priority="1">
      <formula>LEN(TRIM(I21))&gt;0</formula>
    </cfRule>
  </conditionalFormatting>
  <conditionalFormatting sqref="F6:F125">
    <cfRule type="containsText" dxfId="1" priority="2" operator="containsText" text="-">
      <formula>NOT(ISERROR(SEARCH(("-"),(F6))))</formula>
    </cfRule>
  </conditionalFormatting>
  <conditionalFormatting sqref="F6:F125">
    <cfRule type="notContainsText" dxfId="2" priority="3" operator="notContains" text="-">
      <formula>ISERROR(SEARCH(("-"),(F6)))</formula>
    </cfRule>
  </conditionalFormatting>
  <conditionalFormatting sqref="B6:B125">
    <cfRule type="expression" dxfId="0" priority="4">
      <formula>"B6-"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0"/>
    <col customWidth="1" min="2" max="2" width="22.71"/>
    <col customWidth="1" min="3" max="3" width="114.14"/>
  </cols>
  <sheetData>
    <row r="5">
      <c r="B5" s="264" t="s">
        <v>36</v>
      </c>
      <c r="C5" s="264" t="s">
        <v>37</v>
      </c>
    </row>
    <row r="6">
      <c r="B6" s="265" t="s">
        <v>38</v>
      </c>
      <c r="C6" s="266" t="s">
        <v>39</v>
      </c>
    </row>
    <row r="7">
      <c r="B7" s="265" t="s">
        <v>40</v>
      </c>
      <c r="C7" s="266" t="s">
        <v>41</v>
      </c>
    </row>
    <row r="8">
      <c r="B8" s="265" t="s">
        <v>42</v>
      </c>
      <c r="C8" s="266" t="s">
        <v>43</v>
      </c>
    </row>
    <row r="9">
      <c r="B9" s="265" t="s">
        <v>44</v>
      </c>
      <c r="C9" s="266" t="s">
        <v>45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6.0"/>
    <col customWidth="1" min="3" max="3" width="27.29"/>
    <col customWidth="1" min="4" max="4" width="28.57"/>
    <col customWidth="1" min="5" max="5" width="13.57"/>
  </cols>
  <sheetData>
    <row r="1" ht="27.75" customHeight="1">
      <c r="A1" s="267" t="s">
        <v>611</v>
      </c>
    </row>
    <row r="3">
      <c r="A3" s="268" t="s">
        <v>612</v>
      </c>
      <c r="E3" s="269"/>
      <c r="F3" s="269"/>
      <c r="G3" s="269"/>
    </row>
    <row r="4">
      <c r="E4" s="269"/>
      <c r="F4" s="269"/>
      <c r="G4" s="269"/>
    </row>
    <row r="5">
      <c r="E5" s="269"/>
      <c r="F5" s="269"/>
      <c r="G5" s="269"/>
    </row>
    <row r="6" ht="40.5" customHeight="1">
      <c r="E6" s="269"/>
      <c r="F6" s="269"/>
      <c r="G6" s="269"/>
    </row>
    <row r="7">
      <c r="A7" s="269"/>
      <c r="B7" s="269"/>
      <c r="C7" s="269"/>
      <c r="D7" s="270" t="s">
        <v>613</v>
      </c>
      <c r="E7" s="269"/>
      <c r="F7" s="269"/>
      <c r="G7" s="269"/>
    </row>
    <row r="8">
      <c r="A8" s="269"/>
      <c r="B8" s="269"/>
      <c r="C8" s="269"/>
      <c r="D8" s="269"/>
      <c r="E8" s="269"/>
      <c r="F8" s="269"/>
      <c r="G8" s="269"/>
    </row>
    <row r="9">
      <c r="A9" s="271" t="s">
        <v>614</v>
      </c>
      <c r="D9" s="269"/>
      <c r="E9" s="269"/>
      <c r="F9" s="269"/>
      <c r="G9" s="269"/>
    </row>
    <row r="10">
      <c r="A10" s="272" t="s">
        <v>615</v>
      </c>
      <c r="B10" s="272" t="s">
        <v>616</v>
      </c>
      <c r="C10" s="272" t="s">
        <v>617</v>
      </c>
      <c r="D10" s="269"/>
      <c r="E10" s="269"/>
      <c r="F10" s="269"/>
      <c r="G10" s="269"/>
    </row>
    <row r="11">
      <c r="A11" s="273">
        <v>11.0</v>
      </c>
      <c r="B11" s="274" t="s">
        <v>618</v>
      </c>
      <c r="C11" s="274" t="s">
        <v>619</v>
      </c>
      <c r="D11" s="269"/>
      <c r="E11" s="269"/>
      <c r="F11" s="269"/>
      <c r="G11" s="269"/>
    </row>
    <row r="12">
      <c r="A12" s="275">
        <v>12.0</v>
      </c>
      <c r="B12" s="274" t="s">
        <v>620</v>
      </c>
      <c r="C12" s="276" t="s">
        <v>621</v>
      </c>
    </row>
    <row r="13">
      <c r="A13" s="275">
        <v>13.0</v>
      </c>
      <c r="B13" s="277" t="s">
        <v>622</v>
      </c>
      <c r="C13" s="276" t="s">
        <v>623</v>
      </c>
    </row>
    <row r="14">
      <c r="A14" s="275">
        <v>14.0</v>
      </c>
      <c r="B14" s="276" t="s">
        <v>624</v>
      </c>
      <c r="C14" s="276" t="s">
        <v>625</v>
      </c>
    </row>
    <row r="15">
      <c r="A15" s="275">
        <v>15.0</v>
      </c>
      <c r="B15" s="276" t="s">
        <v>626</v>
      </c>
      <c r="C15" s="276" t="s">
        <v>627</v>
      </c>
    </row>
    <row r="18">
      <c r="A18" s="26" t="s">
        <v>628</v>
      </c>
      <c r="B18" s="278"/>
      <c r="C18" s="279"/>
      <c r="D18" s="280"/>
      <c r="E18" s="281"/>
      <c r="F18" s="282"/>
      <c r="G18" s="283"/>
    </row>
    <row r="19">
      <c r="A19" s="284" t="s">
        <v>629</v>
      </c>
    </row>
    <row r="25">
      <c r="D25" s="280"/>
    </row>
    <row r="26">
      <c r="A26" s="26" t="s">
        <v>630</v>
      </c>
      <c r="D26" s="280"/>
    </row>
    <row r="27">
      <c r="A27" s="285" t="s">
        <v>631</v>
      </c>
    </row>
    <row r="30">
      <c r="A30" s="286"/>
      <c r="D30" s="280"/>
    </row>
    <row r="31">
      <c r="A31" s="285" t="s">
        <v>632</v>
      </c>
    </row>
    <row r="32">
      <c r="A32" s="285" t="s">
        <v>633</v>
      </c>
    </row>
    <row r="33">
      <c r="A33" s="287" t="s">
        <v>634</v>
      </c>
    </row>
    <row r="34">
      <c r="D34" s="280"/>
    </row>
    <row r="35">
      <c r="A35" s="26" t="s">
        <v>635</v>
      </c>
      <c r="D35" s="280"/>
    </row>
    <row r="36">
      <c r="A36" s="285" t="s">
        <v>636</v>
      </c>
    </row>
    <row r="37" ht="26.25" customHeight="1"/>
    <row r="38">
      <c r="D38" s="280"/>
    </row>
    <row r="39">
      <c r="A39" s="26" t="s">
        <v>637</v>
      </c>
      <c r="D39" s="280"/>
    </row>
    <row r="40">
      <c r="A40" s="285" t="s">
        <v>638</v>
      </c>
    </row>
    <row r="42" ht="28.5" customHeight="1"/>
    <row r="43">
      <c r="A43" s="285" t="s">
        <v>639</v>
      </c>
    </row>
    <row r="44">
      <c r="A44" s="288" t="s">
        <v>640</v>
      </c>
    </row>
    <row r="45">
      <c r="A45" s="285" t="s">
        <v>641</v>
      </c>
    </row>
    <row r="46">
      <c r="D46" s="280"/>
    </row>
    <row r="47">
      <c r="D47" s="280"/>
    </row>
    <row r="48">
      <c r="A48" s="289" t="s">
        <v>642</v>
      </c>
      <c r="B48" s="87"/>
      <c r="C48" s="87"/>
      <c r="D48" s="87"/>
      <c r="E48" s="87"/>
      <c r="F48" s="88"/>
    </row>
    <row r="49">
      <c r="A49" s="89"/>
      <c r="F49" s="90"/>
    </row>
    <row r="50">
      <c r="A50" s="89"/>
      <c r="F50" s="90"/>
    </row>
    <row r="51" ht="14.25" customHeight="1">
      <c r="A51" s="91"/>
      <c r="B51" s="92"/>
      <c r="C51" s="92"/>
      <c r="D51" s="92"/>
      <c r="E51" s="92"/>
      <c r="F51" s="93"/>
    </row>
    <row r="52">
      <c r="D52" s="280"/>
    </row>
    <row r="53">
      <c r="D53" s="280"/>
    </row>
    <row r="54">
      <c r="D54" s="280"/>
    </row>
    <row r="55">
      <c r="D55" s="280"/>
    </row>
    <row r="56">
      <c r="D56" s="280"/>
    </row>
    <row r="57">
      <c r="D57" s="280"/>
    </row>
    <row r="58">
      <c r="D58" s="280"/>
    </row>
    <row r="59">
      <c r="D59" s="280"/>
    </row>
    <row r="60">
      <c r="D60" s="280"/>
    </row>
    <row r="61">
      <c r="D61" s="280"/>
    </row>
    <row r="62">
      <c r="D62" s="280"/>
    </row>
    <row r="63">
      <c r="D63" s="280"/>
    </row>
    <row r="64">
      <c r="D64" s="280"/>
    </row>
    <row r="65">
      <c r="D65" s="280"/>
    </row>
    <row r="66">
      <c r="D66" s="280"/>
    </row>
    <row r="67">
      <c r="D67" s="280"/>
    </row>
    <row r="68">
      <c r="D68" s="280"/>
    </row>
    <row r="69">
      <c r="D69" s="280"/>
    </row>
    <row r="70">
      <c r="D70" s="280"/>
    </row>
    <row r="71">
      <c r="D71" s="280"/>
    </row>
    <row r="72">
      <c r="D72" s="280"/>
    </row>
    <row r="73">
      <c r="D73" s="280"/>
    </row>
    <row r="74">
      <c r="D74" s="280"/>
    </row>
    <row r="75">
      <c r="D75" s="280"/>
    </row>
  </sheetData>
  <mergeCells count="14">
    <mergeCell ref="A33:F33"/>
    <mergeCell ref="A36:F37"/>
    <mergeCell ref="A40:F42"/>
    <mergeCell ref="A43:F43"/>
    <mergeCell ref="A44:F44"/>
    <mergeCell ref="A45:F45"/>
    <mergeCell ref="A48:F51"/>
    <mergeCell ref="A1:D1"/>
    <mergeCell ref="A3:D6"/>
    <mergeCell ref="A9:C9"/>
    <mergeCell ref="A19:F24"/>
    <mergeCell ref="A27:F29"/>
    <mergeCell ref="A31:F31"/>
    <mergeCell ref="A32:F3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9.14"/>
    <col customWidth="1" min="3" max="3" width="145.0"/>
  </cols>
  <sheetData>
    <row r="3" ht="39.0" customHeight="1">
      <c r="B3" s="47" t="s">
        <v>36</v>
      </c>
      <c r="C3" s="47" t="s">
        <v>37</v>
      </c>
    </row>
    <row r="4" ht="29.25" customHeight="1">
      <c r="B4" s="48" t="s">
        <v>38</v>
      </c>
      <c r="C4" s="49" t="s">
        <v>39</v>
      </c>
    </row>
    <row r="5" ht="28.5" customHeight="1">
      <c r="B5" s="48" t="s">
        <v>40</v>
      </c>
      <c r="C5" s="49" t="s">
        <v>41</v>
      </c>
    </row>
    <row r="6" ht="31.5" customHeight="1">
      <c r="B6" s="48" t="s">
        <v>42</v>
      </c>
      <c r="C6" s="49" t="s">
        <v>43</v>
      </c>
    </row>
    <row r="7" ht="27.75" customHeight="1">
      <c r="B7" s="48" t="s">
        <v>44</v>
      </c>
      <c r="C7" s="49" t="s">
        <v>45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57"/>
    <col customWidth="1" min="10" max="10" width="14.86"/>
    <col customWidth="1" min="11" max="11" width="17.14"/>
    <col customWidth="1" min="12" max="12" width="11.57"/>
    <col customWidth="1" min="13" max="13" width="26.43"/>
    <col customWidth="1" min="14" max="14" width="34.57"/>
    <col customWidth="1" min="15" max="15" width="21.43"/>
    <col customWidth="1" min="16" max="16" width="22.57"/>
    <col customWidth="1" min="17" max="17" width="77.43"/>
  </cols>
  <sheetData>
    <row r="1">
      <c r="A1" s="50" t="s">
        <v>46</v>
      </c>
    </row>
    <row r="2">
      <c r="A2" s="50" t="s">
        <v>47</v>
      </c>
      <c r="I2" s="51"/>
      <c r="J2" s="51"/>
      <c r="K2" s="51"/>
      <c r="L2" s="51"/>
      <c r="M2" s="51"/>
      <c r="N2" s="52"/>
      <c r="O2" s="52"/>
    </row>
    <row r="3">
      <c r="A3" s="53"/>
      <c r="B3" s="54"/>
      <c r="C3" s="54"/>
      <c r="D3" s="55" t="s">
        <v>48</v>
      </c>
      <c r="I3" s="51"/>
      <c r="J3" s="51"/>
      <c r="K3" s="51"/>
      <c r="L3" s="51"/>
      <c r="M3" s="51"/>
      <c r="N3" s="52"/>
      <c r="O3" s="52"/>
    </row>
    <row r="4">
      <c r="A4" s="53"/>
      <c r="B4" s="54"/>
      <c r="C4" s="54"/>
      <c r="D4" s="54"/>
      <c r="E4" s="54"/>
      <c r="F4" s="54"/>
      <c r="G4" s="54"/>
      <c r="I4" s="51"/>
      <c r="J4" s="51"/>
      <c r="K4" s="51"/>
      <c r="L4" s="51"/>
      <c r="M4" s="51"/>
      <c r="N4" s="52"/>
      <c r="O4" s="52"/>
    </row>
    <row r="5">
      <c r="A5" s="56" t="s">
        <v>49</v>
      </c>
      <c r="B5" s="57" t="s">
        <v>50</v>
      </c>
      <c r="C5" s="57" t="s">
        <v>51</v>
      </c>
      <c r="D5" s="57" t="s">
        <v>52</v>
      </c>
      <c r="E5" s="57" t="s">
        <v>53</v>
      </c>
      <c r="F5" s="58" t="s">
        <v>54</v>
      </c>
      <c r="G5" s="58" t="s">
        <v>55</v>
      </c>
      <c r="I5" s="51"/>
      <c r="J5" s="59"/>
      <c r="K5" s="59"/>
      <c r="L5" s="59"/>
      <c r="M5" s="59"/>
      <c r="N5" s="60"/>
      <c r="O5" s="60"/>
    </row>
    <row r="6">
      <c r="A6" s="61">
        <v>44531.0</v>
      </c>
      <c r="B6" s="62">
        <v>2450.25</v>
      </c>
      <c r="C6" s="63">
        <v>2221.3</v>
      </c>
      <c r="D6" s="63">
        <v>2489.0</v>
      </c>
      <c r="E6" s="63">
        <v>2188.85</v>
      </c>
      <c r="F6" s="64" t="s">
        <v>56</v>
      </c>
      <c r="G6" s="65">
        <v>0.1108</v>
      </c>
      <c r="I6" s="66" t="s">
        <v>9</v>
      </c>
      <c r="J6" s="66" t="s">
        <v>57</v>
      </c>
      <c r="K6" s="66" t="s">
        <v>11</v>
      </c>
      <c r="L6" s="66" t="s">
        <v>12</v>
      </c>
      <c r="M6" s="67" t="s">
        <v>13</v>
      </c>
      <c r="N6" s="67" t="s">
        <v>14</v>
      </c>
    </row>
    <row r="7">
      <c r="A7" s="68">
        <v>44501.0</v>
      </c>
      <c r="B7" s="69">
        <v>2205.85</v>
      </c>
      <c r="C7" s="70">
        <v>2332.6</v>
      </c>
      <c r="D7" s="70">
        <v>2490.0</v>
      </c>
      <c r="E7" s="70">
        <v>2171.85</v>
      </c>
      <c r="F7" s="70" t="s">
        <v>58</v>
      </c>
      <c r="G7" s="71">
        <v>-0.0466</v>
      </c>
      <c r="I7" s="72">
        <v>2021.0</v>
      </c>
      <c r="J7" s="73">
        <v>8.5</v>
      </c>
      <c r="K7" s="74">
        <v>0.0037</v>
      </c>
      <c r="L7" s="75">
        <v>6216.33</v>
      </c>
      <c r="M7" s="76">
        <f t="shared" ref="M7:M11" si="1">((L7-L8)/L8)*100</f>
        <v>-1.835899687</v>
      </c>
      <c r="N7" s="77" t="s">
        <v>59</v>
      </c>
    </row>
    <row r="8">
      <c r="A8" s="68">
        <v>44470.0</v>
      </c>
      <c r="B8" s="69">
        <v>2313.65</v>
      </c>
      <c r="C8" s="70">
        <v>2384.0</v>
      </c>
      <c r="D8" s="70">
        <v>2532.0</v>
      </c>
      <c r="E8" s="70">
        <v>2250.0</v>
      </c>
      <c r="F8" s="70" t="s">
        <v>60</v>
      </c>
      <c r="G8" s="71">
        <v>-0.0287</v>
      </c>
      <c r="I8" s="72">
        <v>2020.0</v>
      </c>
      <c r="J8" s="73">
        <v>7.0</v>
      </c>
      <c r="K8" s="74">
        <v>0.0085</v>
      </c>
      <c r="L8" s="78">
        <v>6332.59</v>
      </c>
      <c r="M8" s="76">
        <f t="shared" si="1"/>
        <v>3.917208741</v>
      </c>
      <c r="N8" s="77" t="s">
        <v>61</v>
      </c>
    </row>
    <row r="9">
      <c r="A9" s="68">
        <v>44440.0</v>
      </c>
      <c r="B9" s="79">
        <v>2381.95</v>
      </c>
      <c r="C9" s="70">
        <v>2290.0</v>
      </c>
      <c r="D9" s="70">
        <v>2477.7</v>
      </c>
      <c r="E9" s="70">
        <v>2281.8</v>
      </c>
      <c r="F9" s="70" t="s">
        <v>62</v>
      </c>
      <c r="G9" s="80">
        <v>0.0446</v>
      </c>
      <c r="I9" s="72">
        <v>2019.0</v>
      </c>
      <c r="J9" s="73">
        <v>6.5</v>
      </c>
      <c r="K9" s="74">
        <v>0.0052</v>
      </c>
      <c r="L9" s="75">
        <v>6093.88</v>
      </c>
      <c r="M9" s="76">
        <f t="shared" si="1"/>
        <v>13.81069774</v>
      </c>
      <c r="N9" s="77" t="s">
        <v>63</v>
      </c>
    </row>
    <row r="10">
      <c r="A10" s="68">
        <v>44409.0</v>
      </c>
      <c r="B10" s="79">
        <v>2280.35</v>
      </c>
      <c r="C10" s="70">
        <v>2299.9</v>
      </c>
      <c r="D10" s="70">
        <v>2303.05</v>
      </c>
      <c r="E10" s="70">
        <v>2175.05</v>
      </c>
      <c r="F10" s="70" t="s">
        <v>64</v>
      </c>
      <c r="G10" s="80">
        <v>7.0E-4</v>
      </c>
      <c r="I10" s="72">
        <v>2018.0</v>
      </c>
      <c r="J10" s="73">
        <v>6.0</v>
      </c>
      <c r="K10" s="74">
        <v>0.0052</v>
      </c>
      <c r="L10" s="75">
        <v>5354.4</v>
      </c>
      <c r="M10" s="76">
        <f t="shared" si="1"/>
        <v>10.05123968</v>
      </c>
      <c r="N10" s="77" t="s">
        <v>65</v>
      </c>
    </row>
    <row r="11">
      <c r="A11" s="68">
        <v>44378.0</v>
      </c>
      <c r="B11" s="79">
        <v>2278.8</v>
      </c>
      <c r="C11" s="70">
        <v>2165.0</v>
      </c>
      <c r="D11" s="70">
        <v>2333.95</v>
      </c>
      <c r="E11" s="70">
        <v>2160.0</v>
      </c>
      <c r="F11" s="70" t="s">
        <v>66</v>
      </c>
      <c r="G11" s="80">
        <v>0.058</v>
      </c>
      <c r="I11" s="72">
        <v>2017.0</v>
      </c>
      <c r="J11" s="73">
        <v>4.75</v>
      </c>
      <c r="K11" s="74">
        <v>0.0058</v>
      </c>
      <c r="L11" s="75">
        <v>4865.37</v>
      </c>
      <c r="M11" s="76">
        <f t="shared" si="1"/>
        <v>2.839550795</v>
      </c>
      <c r="N11" s="77" t="s">
        <v>67</v>
      </c>
    </row>
    <row r="12">
      <c r="A12" s="81">
        <v>44348.0</v>
      </c>
      <c r="B12" s="79">
        <v>2153.95</v>
      </c>
      <c r="C12" s="70">
        <v>2104.9</v>
      </c>
      <c r="D12" s="70">
        <v>2185.9</v>
      </c>
      <c r="E12" s="70">
        <v>2051.1</v>
      </c>
      <c r="F12" s="82" t="s">
        <v>68</v>
      </c>
      <c r="G12" s="80">
        <v>0.0303</v>
      </c>
      <c r="I12" s="72">
        <v>2016.0</v>
      </c>
      <c r="J12" s="73">
        <v>0.5</v>
      </c>
      <c r="K12" s="74">
        <v>0.0059</v>
      </c>
      <c r="L12" s="78">
        <v>4731.03</v>
      </c>
      <c r="M12" s="76">
        <f>((L12-L14)/L14)*100</f>
        <v>7.570593465</v>
      </c>
      <c r="N12" s="77" t="s">
        <v>69</v>
      </c>
    </row>
    <row r="13">
      <c r="A13" s="68">
        <v>44317.0</v>
      </c>
      <c r="B13" s="79">
        <v>2090.55</v>
      </c>
      <c r="C13" s="70">
        <v>1815.5</v>
      </c>
      <c r="D13" s="70">
        <v>2124.0</v>
      </c>
      <c r="E13" s="70">
        <v>1791.0</v>
      </c>
      <c r="F13" s="70" t="s">
        <v>70</v>
      </c>
      <c r="G13" s="80">
        <v>0.1513</v>
      </c>
      <c r="I13" s="83"/>
      <c r="J13" s="84"/>
      <c r="K13" s="74">
        <v>0.011</v>
      </c>
      <c r="L13" s="75"/>
      <c r="M13" s="76"/>
      <c r="N13" s="77"/>
    </row>
    <row r="14">
      <c r="A14" s="68">
        <v>44287.0</v>
      </c>
      <c r="B14" s="79">
        <v>1815.8</v>
      </c>
      <c r="C14" s="70">
        <v>1811.0</v>
      </c>
      <c r="D14" s="70">
        <v>1928.5</v>
      </c>
      <c r="E14" s="70">
        <v>1753.0</v>
      </c>
      <c r="F14" s="70" t="s">
        <v>71</v>
      </c>
      <c r="G14" s="80">
        <v>0.0035</v>
      </c>
      <c r="I14" s="72">
        <v>2015.0</v>
      </c>
      <c r="J14" s="73">
        <v>3.65</v>
      </c>
      <c r="K14" s="74">
        <v>0.0051</v>
      </c>
      <c r="L14" s="75">
        <v>4398.07</v>
      </c>
      <c r="M14" s="76">
        <f t="shared" ref="M14:M17" si="2">((L14-L15)/L15)*100</f>
        <v>13.40376047</v>
      </c>
      <c r="N14" s="77" t="s">
        <v>72</v>
      </c>
    </row>
    <row r="15">
      <c r="A15" s="85">
        <v>44256.0</v>
      </c>
      <c r="B15" s="79">
        <v>1809.4</v>
      </c>
      <c r="C15" s="70">
        <v>1706.0</v>
      </c>
      <c r="D15" s="70">
        <v>1838.3</v>
      </c>
      <c r="E15" s="70">
        <v>1681.0</v>
      </c>
      <c r="F15" s="70" t="s">
        <v>73</v>
      </c>
      <c r="G15" s="80">
        <v>0.0732</v>
      </c>
      <c r="I15" s="72">
        <v>2014.0</v>
      </c>
      <c r="J15" s="73">
        <v>0.0</v>
      </c>
      <c r="K15" s="74">
        <v>0.0069</v>
      </c>
      <c r="L15" s="75">
        <v>3878.24</v>
      </c>
      <c r="M15" s="76">
        <f t="shared" si="2"/>
        <v>17.10475063</v>
      </c>
      <c r="N15" s="77" t="s">
        <v>74</v>
      </c>
    </row>
    <row r="16">
      <c r="A16" s="68">
        <v>44228.0</v>
      </c>
      <c r="B16" s="79">
        <v>1685.95</v>
      </c>
      <c r="C16" s="70">
        <v>1698.0</v>
      </c>
      <c r="D16" s="70">
        <v>1808.9</v>
      </c>
      <c r="E16" s="70">
        <v>1665.0</v>
      </c>
      <c r="F16" s="70" t="s">
        <v>75</v>
      </c>
      <c r="G16" s="80">
        <v>0.0094</v>
      </c>
      <c r="I16" s="72">
        <v>2013.0</v>
      </c>
      <c r="J16" s="73">
        <v>0.0</v>
      </c>
      <c r="K16" s="74">
        <v>0.0097</v>
      </c>
      <c r="L16" s="77">
        <v>3311.77</v>
      </c>
      <c r="M16" s="76">
        <f t="shared" si="2"/>
        <v>18.29777962</v>
      </c>
      <c r="N16" s="77" t="s">
        <v>76</v>
      </c>
    </row>
    <row r="17">
      <c r="A17" s="68">
        <v>44197.0</v>
      </c>
      <c r="B17" s="69">
        <v>1670.25</v>
      </c>
      <c r="C17" s="70">
        <v>1772.85</v>
      </c>
      <c r="D17" s="70">
        <v>1842.0</v>
      </c>
      <c r="E17" s="70">
        <v>1663.8</v>
      </c>
      <c r="F17" s="70" t="s">
        <v>77</v>
      </c>
      <c r="G17" s="71">
        <v>-0.054</v>
      </c>
      <c r="I17" s="72">
        <v>2012.0</v>
      </c>
      <c r="J17" s="73">
        <v>0.0</v>
      </c>
      <c r="K17" s="74">
        <v>0.0111</v>
      </c>
      <c r="L17" s="77">
        <v>2799.52</v>
      </c>
      <c r="M17" s="76">
        <f t="shared" si="2"/>
        <v>17.5952685</v>
      </c>
      <c r="N17" s="77" t="s">
        <v>78</v>
      </c>
    </row>
    <row r="18">
      <c r="A18" s="68">
        <v>44166.0</v>
      </c>
      <c r="B18" s="79">
        <v>1765.65</v>
      </c>
      <c r="C18" s="70">
        <v>1557.9</v>
      </c>
      <c r="D18" s="70">
        <v>1778.0</v>
      </c>
      <c r="E18" s="70">
        <v>1534.3</v>
      </c>
      <c r="F18" s="70" t="s">
        <v>79</v>
      </c>
      <c r="G18" s="80">
        <v>0.1446</v>
      </c>
      <c r="I18" s="72">
        <v>2011.0</v>
      </c>
      <c r="J18" s="73">
        <v>0.0</v>
      </c>
      <c r="K18" s="74">
        <v>0.0102</v>
      </c>
      <c r="L18" s="77">
        <v>2380.64</v>
      </c>
      <c r="M18" s="76">
        <f>((L18-1949.77)/1949.77)*100</f>
        <v>22.09850393</v>
      </c>
      <c r="N18" s="77" t="s">
        <v>80</v>
      </c>
    </row>
    <row r="19">
      <c r="A19" s="68">
        <v>44136.0</v>
      </c>
      <c r="B19" s="69">
        <v>1542.55</v>
      </c>
      <c r="C19" s="70">
        <v>1580.0</v>
      </c>
      <c r="D19" s="70">
        <v>1620.0</v>
      </c>
      <c r="E19" s="70">
        <v>1500.6</v>
      </c>
      <c r="F19" s="70" t="s">
        <v>81</v>
      </c>
      <c r="G19" s="71">
        <v>-0.0177</v>
      </c>
    </row>
    <row r="20">
      <c r="A20" s="68">
        <v>44105.0</v>
      </c>
      <c r="B20" s="79">
        <v>1570.4</v>
      </c>
      <c r="C20" s="70">
        <v>1444.0</v>
      </c>
      <c r="D20" s="70">
        <v>1600.0</v>
      </c>
      <c r="E20" s="70">
        <v>1434.0</v>
      </c>
      <c r="F20" s="70" t="s">
        <v>82</v>
      </c>
      <c r="G20" s="80">
        <v>0.0949</v>
      </c>
    </row>
    <row r="21">
      <c r="A21" s="68">
        <v>44075.0</v>
      </c>
      <c r="B21" s="79">
        <v>1434.25</v>
      </c>
      <c r="C21" s="70">
        <v>1430.85</v>
      </c>
      <c r="D21" s="70">
        <v>1517.0</v>
      </c>
      <c r="E21" s="70">
        <v>1390.0</v>
      </c>
      <c r="F21" s="70" t="s">
        <v>83</v>
      </c>
      <c r="G21" s="80">
        <v>0.0224</v>
      </c>
      <c r="I21" s="86" t="s">
        <v>84</v>
      </c>
      <c r="J21" s="87"/>
      <c r="K21" s="87"/>
      <c r="L21" s="87"/>
      <c r="M21" s="88"/>
    </row>
    <row r="22">
      <c r="A22" s="68">
        <v>44044.0</v>
      </c>
      <c r="B22" s="79">
        <v>1402.8</v>
      </c>
      <c r="C22" s="70">
        <v>1357.0</v>
      </c>
      <c r="D22" s="70">
        <v>1504.3</v>
      </c>
      <c r="E22" s="70">
        <v>1306.95</v>
      </c>
      <c r="F22" s="70" t="s">
        <v>85</v>
      </c>
      <c r="G22" s="80">
        <v>0.0338</v>
      </c>
      <c r="I22" s="89"/>
      <c r="M22" s="90"/>
    </row>
    <row r="23">
      <c r="A23" s="68">
        <v>44013.0</v>
      </c>
      <c r="B23" s="69">
        <v>1357.0</v>
      </c>
      <c r="C23" s="70">
        <v>1383.25</v>
      </c>
      <c r="D23" s="70">
        <v>1453.3</v>
      </c>
      <c r="E23" s="70">
        <v>1340.0</v>
      </c>
      <c r="F23" s="70" t="s">
        <v>86</v>
      </c>
      <c r="G23" s="71">
        <v>-0.011</v>
      </c>
      <c r="I23" s="91"/>
      <c r="J23" s="92"/>
      <c r="K23" s="92"/>
      <c r="L23" s="92"/>
      <c r="M23" s="93"/>
    </row>
    <row r="24">
      <c r="A24" s="68">
        <v>43983.0</v>
      </c>
      <c r="B24" s="69">
        <v>1372.1</v>
      </c>
      <c r="C24" s="70">
        <v>1488.0</v>
      </c>
      <c r="D24" s="70">
        <v>1532.95</v>
      </c>
      <c r="E24" s="70">
        <v>1366.25</v>
      </c>
      <c r="F24" s="70" t="s">
        <v>87</v>
      </c>
      <c r="G24" s="71">
        <v>-0.0656</v>
      </c>
    </row>
    <row r="25">
      <c r="A25" s="68">
        <v>43952.0</v>
      </c>
      <c r="B25" s="69">
        <v>1468.4</v>
      </c>
      <c r="C25" s="70">
        <v>1480.0</v>
      </c>
      <c r="D25" s="70">
        <v>1521.5</v>
      </c>
      <c r="E25" s="70">
        <v>1330.0</v>
      </c>
      <c r="F25" s="70" t="s">
        <v>88</v>
      </c>
      <c r="G25" s="71">
        <v>-0.0384</v>
      </c>
    </row>
    <row r="26">
      <c r="A26" s="68">
        <v>43922.0</v>
      </c>
      <c r="B26" s="79">
        <v>1527.0</v>
      </c>
      <c r="C26" s="70">
        <v>1355.0</v>
      </c>
      <c r="D26" s="70">
        <v>1584.0</v>
      </c>
      <c r="E26" s="70">
        <v>1196.4</v>
      </c>
      <c r="F26" s="70" t="s">
        <v>89</v>
      </c>
      <c r="G26" s="80">
        <v>0.1258</v>
      </c>
    </row>
    <row r="27">
      <c r="A27" s="85">
        <v>43891.0</v>
      </c>
      <c r="B27" s="69">
        <v>1356.4</v>
      </c>
      <c r="C27" s="70">
        <v>1530.0</v>
      </c>
      <c r="D27" s="70">
        <v>1709.9</v>
      </c>
      <c r="E27" s="70">
        <v>1185.55</v>
      </c>
      <c r="F27" s="70" t="s">
        <v>90</v>
      </c>
      <c r="G27" s="71">
        <v>-0.1036</v>
      </c>
    </row>
    <row r="28">
      <c r="A28" s="68">
        <v>43862.0</v>
      </c>
      <c r="B28" s="79">
        <v>1513.1</v>
      </c>
      <c r="C28" s="70">
        <v>1506.0</v>
      </c>
      <c r="D28" s="70">
        <v>1607.0</v>
      </c>
      <c r="E28" s="70">
        <v>1475.0</v>
      </c>
      <c r="F28" s="70" t="s">
        <v>91</v>
      </c>
      <c r="G28" s="80">
        <v>7.0E-4</v>
      </c>
    </row>
    <row r="29">
      <c r="A29" s="81">
        <v>43831.0</v>
      </c>
      <c r="B29" s="79">
        <v>1512.05</v>
      </c>
      <c r="C29" s="70">
        <v>1388.05</v>
      </c>
      <c r="D29" s="70">
        <v>1545.0</v>
      </c>
      <c r="E29" s="70">
        <v>1381.95</v>
      </c>
      <c r="F29" s="82" t="s">
        <v>92</v>
      </c>
      <c r="G29" s="80">
        <v>0.0902</v>
      </c>
    </row>
    <row r="30">
      <c r="A30" s="68">
        <v>43800.0</v>
      </c>
      <c r="B30" s="79">
        <v>1386.9</v>
      </c>
      <c r="C30" s="70">
        <v>1310.0</v>
      </c>
      <c r="D30" s="70">
        <v>1409.4</v>
      </c>
      <c r="E30" s="70">
        <v>1290.0</v>
      </c>
      <c r="F30" s="70" t="s">
        <v>93</v>
      </c>
      <c r="G30" s="80">
        <v>0.0644</v>
      </c>
    </row>
    <row r="31">
      <c r="A31" s="68">
        <v>43770.0</v>
      </c>
      <c r="B31" s="69">
        <v>1303.0</v>
      </c>
      <c r="C31" s="70">
        <v>1409.0</v>
      </c>
      <c r="D31" s="70">
        <v>1424.45</v>
      </c>
      <c r="E31" s="70">
        <v>1278.0</v>
      </c>
      <c r="F31" s="70" t="s">
        <v>94</v>
      </c>
      <c r="G31" s="71">
        <v>-0.0703</v>
      </c>
    </row>
    <row r="32">
      <c r="A32" s="68">
        <v>43739.0</v>
      </c>
      <c r="B32" s="69">
        <v>1401.6</v>
      </c>
      <c r="C32" s="70">
        <v>1450.25</v>
      </c>
      <c r="D32" s="70">
        <v>1467.25</v>
      </c>
      <c r="E32" s="70">
        <v>1321.0</v>
      </c>
      <c r="F32" s="70" t="s">
        <v>95</v>
      </c>
      <c r="G32" s="71">
        <v>-0.0292</v>
      </c>
    </row>
    <row r="33">
      <c r="A33" s="68">
        <v>43709.0</v>
      </c>
      <c r="B33" s="79">
        <v>1443.75</v>
      </c>
      <c r="C33" s="70">
        <v>1376.9</v>
      </c>
      <c r="D33" s="70">
        <v>1493.5</v>
      </c>
      <c r="E33" s="70">
        <v>1288.0</v>
      </c>
      <c r="F33" s="70" t="s">
        <v>96</v>
      </c>
      <c r="G33" s="80">
        <v>0.0479</v>
      </c>
    </row>
    <row r="34">
      <c r="A34" s="68">
        <v>43678.0</v>
      </c>
      <c r="B34" s="79">
        <v>1377.7</v>
      </c>
      <c r="C34" s="70">
        <v>1243.45</v>
      </c>
      <c r="D34" s="70">
        <v>1400.0</v>
      </c>
      <c r="E34" s="70">
        <v>1186.1</v>
      </c>
      <c r="F34" s="70" t="s">
        <v>97</v>
      </c>
      <c r="G34" s="80">
        <v>0.1105</v>
      </c>
      <c r="J34" s="51"/>
      <c r="K34" s="51"/>
      <c r="L34" s="51"/>
      <c r="M34" s="51"/>
      <c r="N34" s="51"/>
    </row>
    <row r="35">
      <c r="A35" s="68">
        <v>43647.0</v>
      </c>
      <c r="B35" s="79">
        <v>1240.6</v>
      </c>
      <c r="C35" s="70">
        <v>1217.0</v>
      </c>
      <c r="D35" s="70">
        <v>1254.0</v>
      </c>
      <c r="E35" s="70">
        <v>1168.1</v>
      </c>
      <c r="F35" s="70" t="s">
        <v>98</v>
      </c>
      <c r="G35" s="80">
        <v>0.0215</v>
      </c>
      <c r="J35" s="94"/>
      <c r="K35" s="95"/>
      <c r="L35" s="96"/>
      <c r="M35" s="97"/>
      <c r="N35" s="98"/>
    </row>
    <row r="36">
      <c r="A36" s="68">
        <v>43617.0</v>
      </c>
      <c r="B36" s="69">
        <v>1214.45</v>
      </c>
      <c r="C36" s="70">
        <v>1297.7</v>
      </c>
      <c r="D36" s="70">
        <v>1304.8</v>
      </c>
      <c r="E36" s="70">
        <v>1209.1</v>
      </c>
      <c r="F36" s="70" t="s">
        <v>99</v>
      </c>
      <c r="G36" s="71">
        <v>-0.0583</v>
      </c>
      <c r="J36" s="94"/>
      <c r="K36" s="95"/>
      <c r="L36" s="96"/>
      <c r="M36" s="97"/>
      <c r="N36" s="94"/>
    </row>
    <row r="37">
      <c r="A37" s="68">
        <v>43586.0</v>
      </c>
      <c r="B37" s="79">
        <v>1289.65</v>
      </c>
      <c r="C37" s="70">
        <v>1229.0</v>
      </c>
      <c r="D37" s="70">
        <v>1301.4</v>
      </c>
      <c r="E37" s="70">
        <v>1095.0</v>
      </c>
      <c r="F37" s="70" t="s">
        <v>100</v>
      </c>
      <c r="G37" s="80">
        <v>0.0446</v>
      </c>
      <c r="J37" s="94"/>
      <c r="K37" s="95"/>
      <c r="L37" s="96"/>
      <c r="M37" s="97"/>
      <c r="N37" s="98"/>
    </row>
    <row r="38">
      <c r="A38" s="81">
        <v>43556.0</v>
      </c>
      <c r="B38" s="69">
        <v>1234.55</v>
      </c>
      <c r="C38" s="70">
        <v>1250.0</v>
      </c>
      <c r="D38" s="70">
        <v>1312.6</v>
      </c>
      <c r="E38" s="70">
        <v>1195.0</v>
      </c>
      <c r="F38" s="82" t="s">
        <v>101</v>
      </c>
      <c r="G38" s="71">
        <v>-0.0094</v>
      </c>
      <c r="J38" s="94"/>
      <c r="K38" s="95"/>
      <c r="L38" s="96"/>
      <c r="M38" s="97"/>
      <c r="N38" s="98"/>
    </row>
    <row r="39">
      <c r="A39" s="68">
        <v>43525.0</v>
      </c>
      <c r="B39" s="79">
        <v>1246.25</v>
      </c>
      <c r="C39" s="70">
        <v>1151.0</v>
      </c>
      <c r="D39" s="70">
        <v>1250.0</v>
      </c>
      <c r="E39" s="70">
        <v>1112.2</v>
      </c>
      <c r="F39" s="70" t="s">
        <v>102</v>
      </c>
      <c r="G39" s="80">
        <v>0.0814</v>
      </c>
      <c r="J39" s="94"/>
      <c r="K39" s="95"/>
      <c r="L39" s="96"/>
      <c r="M39" s="97"/>
      <c r="N39" s="98"/>
    </row>
    <row r="40">
      <c r="A40" s="68">
        <v>43497.0</v>
      </c>
      <c r="B40" s="79">
        <v>1152.45</v>
      </c>
      <c r="C40" s="70">
        <v>1120.95</v>
      </c>
      <c r="D40" s="70">
        <v>1167.9</v>
      </c>
      <c r="E40" s="70">
        <v>1046.2</v>
      </c>
      <c r="F40" s="70" t="s">
        <v>103</v>
      </c>
      <c r="G40" s="80">
        <v>0.0292</v>
      </c>
      <c r="J40" s="94"/>
      <c r="K40" s="95"/>
      <c r="L40" s="96"/>
      <c r="M40" s="97"/>
      <c r="N40" s="94"/>
    </row>
    <row r="41">
      <c r="A41" s="85">
        <v>43466.0</v>
      </c>
      <c r="B41" s="79">
        <v>1119.75</v>
      </c>
      <c r="C41" s="70">
        <v>1112.7</v>
      </c>
      <c r="D41" s="70">
        <v>1178.75</v>
      </c>
      <c r="E41" s="70">
        <v>1072.15</v>
      </c>
      <c r="F41" s="70" t="s">
        <v>104</v>
      </c>
      <c r="G41" s="80">
        <v>0.0107</v>
      </c>
      <c r="J41" s="99"/>
      <c r="K41" s="100"/>
      <c r="L41" s="96"/>
      <c r="M41" s="97"/>
      <c r="N41" s="98"/>
    </row>
    <row r="42">
      <c r="A42" s="68">
        <v>43435.0</v>
      </c>
      <c r="B42" s="69">
        <v>1107.85</v>
      </c>
      <c r="C42" s="70">
        <v>1156.1</v>
      </c>
      <c r="D42" s="70">
        <v>1211.45</v>
      </c>
      <c r="E42" s="70">
        <v>1087.05</v>
      </c>
      <c r="F42" s="70" t="s">
        <v>105</v>
      </c>
      <c r="G42" s="71">
        <v>-0.0477</v>
      </c>
      <c r="J42" s="94"/>
      <c r="K42" s="95"/>
      <c r="L42" s="96"/>
      <c r="M42" s="99"/>
      <c r="N42" s="98"/>
    </row>
    <row r="43">
      <c r="A43" s="68">
        <v>43405.0</v>
      </c>
      <c r="B43" s="79">
        <v>1163.3</v>
      </c>
      <c r="C43" s="70">
        <v>963.8</v>
      </c>
      <c r="D43" s="70">
        <v>1194.8</v>
      </c>
      <c r="E43" s="70">
        <v>955.0</v>
      </c>
      <c r="F43" s="70" t="s">
        <v>106</v>
      </c>
      <c r="G43" s="80">
        <v>0.2132</v>
      </c>
      <c r="I43" s="29" t="s">
        <v>26</v>
      </c>
      <c r="J43" s="30"/>
      <c r="K43" s="31" t="s">
        <v>27</v>
      </c>
      <c r="L43" s="32"/>
      <c r="M43" s="99"/>
    </row>
    <row r="44">
      <c r="A44" s="68">
        <v>43374.0</v>
      </c>
      <c r="B44" s="69">
        <v>958.85</v>
      </c>
      <c r="C44" s="70">
        <v>1040.2</v>
      </c>
      <c r="D44" s="70">
        <v>1050.0</v>
      </c>
      <c r="E44" s="70">
        <v>895.0</v>
      </c>
      <c r="F44" s="70" t="s">
        <v>107</v>
      </c>
      <c r="G44" s="71">
        <v>-0.0832</v>
      </c>
      <c r="I44" s="33" t="s">
        <v>28</v>
      </c>
      <c r="J44" s="34"/>
      <c r="K44" s="35" t="s">
        <v>108</v>
      </c>
      <c r="L44" s="36"/>
      <c r="M44" s="99"/>
    </row>
    <row r="45">
      <c r="A45" s="68">
        <v>43344.0</v>
      </c>
      <c r="B45" s="69">
        <v>1045.85</v>
      </c>
      <c r="C45" s="70">
        <v>1176.8</v>
      </c>
      <c r="D45" s="70">
        <v>1178.8</v>
      </c>
      <c r="E45" s="70">
        <v>1025.1</v>
      </c>
      <c r="F45" s="70" t="s">
        <v>109</v>
      </c>
      <c r="G45" s="71">
        <v>-0.1051</v>
      </c>
      <c r="I45" s="101" t="s">
        <v>110</v>
      </c>
      <c r="J45" s="38"/>
      <c r="K45" s="39" t="s">
        <v>111</v>
      </c>
      <c r="L45" s="40"/>
      <c r="M45" s="99"/>
    </row>
    <row r="46">
      <c r="A46" s="102" t="s">
        <v>112</v>
      </c>
      <c r="B46" s="79">
        <v>1168.65</v>
      </c>
      <c r="C46" s="70">
        <v>1133.9</v>
      </c>
      <c r="D46" s="70">
        <v>1188.0</v>
      </c>
      <c r="E46" s="70">
        <v>1081.55</v>
      </c>
      <c r="F46" s="70" t="s">
        <v>113</v>
      </c>
      <c r="G46" s="80">
        <v>0.0402</v>
      </c>
      <c r="J46" s="94"/>
      <c r="K46" s="95"/>
      <c r="L46" s="96"/>
      <c r="M46" s="99"/>
    </row>
    <row r="47">
      <c r="A47" s="68">
        <v>43282.0</v>
      </c>
      <c r="B47" s="79">
        <v>1123.45</v>
      </c>
      <c r="C47" s="70">
        <v>1063.35</v>
      </c>
      <c r="D47" s="70">
        <v>1137.0</v>
      </c>
      <c r="E47" s="70">
        <v>1029.0</v>
      </c>
      <c r="F47" s="70" t="s">
        <v>114</v>
      </c>
      <c r="G47" s="80">
        <v>0.0564</v>
      </c>
    </row>
    <row r="48">
      <c r="A48" s="68">
        <v>43252.0</v>
      </c>
      <c r="B48" s="69">
        <v>1063.5</v>
      </c>
      <c r="C48" s="70">
        <v>1152.65</v>
      </c>
      <c r="D48" s="70">
        <v>1154.7</v>
      </c>
      <c r="E48" s="70">
        <v>1019.15</v>
      </c>
      <c r="F48" s="82" t="s">
        <v>94</v>
      </c>
      <c r="G48" s="71">
        <v>-0.0813</v>
      </c>
    </row>
    <row r="49">
      <c r="A49" s="68">
        <v>43221.0</v>
      </c>
      <c r="B49" s="79">
        <v>1157.6</v>
      </c>
      <c r="C49" s="70">
        <v>1088.0</v>
      </c>
      <c r="D49" s="70">
        <v>1195.4</v>
      </c>
      <c r="E49" s="70">
        <v>1041.5</v>
      </c>
      <c r="F49" s="70" t="s">
        <v>115</v>
      </c>
      <c r="G49" s="80">
        <v>0.0657</v>
      </c>
      <c r="H49" s="52"/>
    </row>
    <row r="50">
      <c r="A50" s="81">
        <v>43191.0</v>
      </c>
      <c r="B50" s="79">
        <v>1086.2</v>
      </c>
      <c r="C50" s="82">
        <v>918.5</v>
      </c>
      <c r="D50" s="70">
        <v>1099.0</v>
      </c>
      <c r="E50" s="82">
        <v>918.45</v>
      </c>
      <c r="F50" s="82" t="s">
        <v>116</v>
      </c>
      <c r="G50" s="80">
        <v>0.1835</v>
      </c>
    </row>
    <row r="51">
      <c r="A51" s="81">
        <v>43160.0</v>
      </c>
      <c r="B51" s="103">
        <v>917.8</v>
      </c>
      <c r="C51" s="82">
        <v>898.8</v>
      </c>
      <c r="D51" s="82">
        <v>934.9</v>
      </c>
      <c r="E51" s="82">
        <v>858.35</v>
      </c>
      <c r="F51" s="82" t="s">
        <v>117</v>
      </c>
      <c r="G51" s="80">
        <v>0.0187</v>
      </c>
    </row>
    <row r="52">
      <c r="A52" s="68">
        <v>43132.0</v>
      </c>
      <c r="B52" s="79">
        <v>900.95</v>
      </c>
      <c r="C52" s="70">
        <v>894.0</v>
      </c>
      <c r="D52" s="70">
        <v>910.35</v>
      </c>
      <c r="E52" s="70">
        <v>845.05</v>
      </c>
      <c r="F52" s="70" t="s">
        <v>118</v>
      </c>
      <c r="G52" s="80">
        <v>0.0052</v>
      </c>
    </row>
    <row r="53">
      <c r="A53" s="68">
        <v>43101.0</v>
      </c>
      <c r="B53" s="69">
        <v>896.3</v>
      </c>
      <c r="C53" s="70">
        <v>904.95</v>
      </c>
      <c r="D53" s="70">
        <v>922.9</v>
      </c>
      <c r="E53" s="70">
        <v>870.05</v>
      </c>
      <c r="F53" s="70" t="s">
        <v>119</v>
      </c>
      <c r="G53" s="71">
        <v>-0.0065</v>
      </c>
    </row>
    <row r="54">
      <c r="A54" s="68">
        <v>43070.0</v>
      </c>
      <c r="B54" s="79">
        <v>902.2</v>
      </c>
      <c r="C54" s="70">
        <v>842.2</v>
      </c>
      <c r="D54" s="70">
        <v>971.7</v>
      </c>
      <c r="E54" s="70">
        <v>825.0</v>
      </c>
      <c r="F54" s="70" t="s">
        <v>120</v>
      </c>
      <c r="G54" s="80">
        <v>0.0712</v>
      </c>
    </row>
    <row r="55">
      <c r="A55" s="85">
        <v>43040.0</v>
      </c>
      <c r="B55" s="79">
        <v>842.2</v>
      </c>
      <c r="C55" s="70">
        <v>783.4</v>
      </c>
      <c r="D55" s="70">
        <v>859.0</v>
      </c>
      <c r="E55" s="70">
        <v>751.3</v>
      </c>
      <c r="F55" s="70" t="s">
        <v>121</v>
      </c>
      <c r="G55" s="80">
        <v>0.0773</v>
      </c>
    </row>
    <row r="56">
      <c r="A56" s="68">
        <v>43009.0</v>
      </c>
      <c r="B56" s="104">
        <v>781.8</v>
      </c>
      <c r="C56" s="70">
        <v>800.0</v>
      </c>
      <c r="D56" s="82">
        <v>820.95</v>
      </c>
      <c r="E56" s="70">
        <v>780.0</v>
      </c>
      <c r="F56" s="70" t="s">
        <v>122</v>
      </c>
      <c r="G56" s="71">
        <v>-0.016</v>
      </c>
    </row>
    <row r="57">
      <c r="A57" s="68">
        <v>42979.0</v>
      </c>
      <c r="B57" s="104">
        <v>794.5</v>
      </c>
      <c r="C57" s="82">
        <v>839.95</v>
      </c>
      <c r="D57" s="82">
        <v>868.45</v>
      </c>
      <c r="E57" s="82">
        <v>775.0</v>
      </c>
      <c r="F57" s="82" t="s">
        <v>123</v>
      </c>
      <c r="G57" s="71">
        <v>-0.0495</v>
      </c>
    </row>
    <row r="58">
      <c r="A58" s="68">
        <v>42948.0</v>
      </c>
      <c r="B58" s="103">
        <v>835.9</v>
      </c>
      <c r="C58" s="82">
        <v>790.0</v>
      </c>
      <c r="D58" s="82">
        <v>843.7</v>
      </c>
      <c r="E58" s="82">
        <v>775.3</v>
      </c>
      <c r="F58" s="82" t="s">
        <v>124</v>
      </c>
      <c r="G58" s="80">
        <v>0.0503</v>
      </c>
    </row>
    <row r="59">
      <c r="A59" s="68">
        <v>42917.0</v>
      </c>
      <c r="B59" s="104">
        <v>795.85</v>
      </c>
      <c r="C59" s="82">
        <v>812.7</v>
      </c>
      <c r="D59" s="82">
        <v>834.95</v>
      </c>
      <c r="E59" s="82">
        <v>781.05</v>
      </c>
      <c r="F59" s="82" t="s">
        <v>125</v>
      </c>
      <c r="G59" s="71">
        <v>-0.0121</v>
      </c>
    </row>
    <row r="60">
      <c r="A60" s="68">
        <v>42887.0</v>
      </c>
      <c r="B60" s="103">
        <v>805.6</v>
      </c>
      <c r="C60" s="82">
        <v>777.0</v>
      </c>
      <c r="D60" s="82">
        <v>838.55</v>
      </c>
      <c r="E60" s="82">
        <v>762.0</v>
      </c>
      <c r="F60" s="82" t="s">
        <v>126</v>
      </c>
      <c r="G60" s="80">
        <v>0.046</v>
      </c>
    </row>
    <row r="61">
      <c r="A61" s="68">
        <v>42856.0</v>
      </c>
      <c r="B61" s="103">
        <v>770.15</v>
      </c>
      <c r="C61" s="82">
        <v>718.0</v>
      </c>
      <c r="D61" s="82">
        <v>782.8</v>
      </c>
      <c r="E61" s="82">
        <v>716.0</v>
      </c>
      <c r="F61" s="82" t="s">
        <v>73</v>
      </c>
      <c r="G61" s="80">
        <v>0.07</v>
      </c>
    </row>
    <row r="62">
      <c r="A62" s="68">
        <v>42826.0</v>
      </c>
      <c r="B62" s="103">
        <v>719.8</v>
      </c>
      <c r="C62" s="82">
        <v>700.85</v>
      </c>
      <c r="D62" s="82">
        <v>738.0</v>
      </c>
      <c r="E62" s="82">
        <v>695.55</v>
      </c>
      <c r="F62" s="82" t="s">
        <v>127</v>
      </c>
      <c r="G62" s="80">
        <v>0.0295</v>
      </c>
    </row>
    <row r="63">
      <c r="A63" s="68">
        <v>42795.0</v>
      </c>
      <c r="B63" s="103">
        <v>699.15</v>
      </c>
      <c r="C63" s="82">
        <v>690.0</v>
      </c>
      <c r="D63" s="82">
        <v>712.0</v>
      </c>
      <c r="E63" s="82">
        <v>665.05</v>
      </c>
      <c r="F63" s="82" t="s">
        <v>128</v>
      </c>
      <c r="G63" s="80">
        <v>0.0249</v>
      </c>
    </row>
    <row r="64">
      <c r="A64" s="102" t="s">
        <v>129</v>
      </c>
      <c r="B64" s="103">
        <v>682.15</v>
      </c>
      <c r="C64" s="82">
        <v>678.0</v>
      </c>
      <c r="D64" s="82">
        <v>712.0</v>
      </c>
      <c r="E64" s="82">
        <v>662.2</v>
      </c>
      <c r="F64" s="82" t="s">
        <v>130</v>
      </c>
      <c r="G64" s="80">
        <v>0.0128</v>
      </c>
    </row>
    <row r="65">
      <c r="A65" s="68">
        <v>42736.0</v>
      </c>
      <c r="B65" s="103">
        <v>673.5</v>
      </c>
      <c r="C65" s="82">
        <v>594.95</v>
      </c>
      <c r="D65" s="82">
        <v>701.5</v>
      </c>
      <c r="E65" s="82">
        <v>589.6</v>
      </c>
      <c r="F65" s="82" t="s">
        <v>131</v>
      </c>
      <c r="G65" s="80">
        <v>0.1419</v>
      </c>
    </row>
    <row r="66">
      <c r="A66" s="68">
        <v>42705.0</v>
      </c>
      <c r="B66" s="104">
        <v>589.8</v>
      </c>
      <c r="C66" s="82">
        <v>643.0</v>
      </c>
      <c r="D66" s="82">
        <v>647.95</v>
      </c>
      <c r="E66" s="82">
        <v>567.75</v>
      </c>
      <c r="F66" s="82" t="s">
        <v>132</v>
      </c>
      <c r="G66" s="71">
        <v>-0.079</v>
      </c>
    </row>
    <row r="67">
      <c r="A67" s="68">
        <v>42675.0</v>
      </c>
      <c r="B67" s="104">
        <v>640.4</v>
      </c>
      <c r="C67" s="82">
        <v>725.4</v>
      </c>
      <c r="D67" s="82">
        <v>726.95</v>
      </c>
      <c r="E67" s="82">
        <v>583.65</v>
      </c>
      <c r="F67" s="82" t="s">
        <v>133</v>
      </c>
      <c r="G67" s="71">
        <v>-0.1172</v>
      </c>
    </row>
    <row r="68">
      <c r="A68" s="85">
        <v>42644.0</v>
      </c>
      <c r="B68" s="103">
        <v>725.4</v>
      </c>
      <c r="C68" s="82">
        <v>685.0</v>
      </c>
      <c r="D68" s="82">
        <v>749.0</v>
      </c>
      <c r="E68" s="82">
        <v>685.0</v>
      </c>
      <c r="F68" s="82" t="s">
        <v>134</v>
      </c>
      <c r="G68" s="80">
        <v>0.0643</v>
      </c>
    </row>
    <row r="69">
      <c r="A69" s="68">
        <v>42614.0</v>
      </c>
      <c r="B69" s="104">
        <v>681.6</v>
      </c>
      <c r="C69" s="82">
        <v>699.0</v>
      </c>
      <c r="D69" s="82">
        <v>725.45</v>
      </c>
      <c r="E69" s="82">
        <v>648.2</v>
      </c>
      <c r="F69" s="82" t="s">
        <v>135</v>
      </c>
      <c r="G69" s="71">
        <v>-0.0243</v>
      </c>
    </row>
    <row r="70">
      <c r="A70" s="68">
        <v>42583.0</v>
      </c>
      <c r="B70" s="104">
        <v>698.55</v>
      </c>
      <c r="C70" s="82">
        <v>735.0</v>
      </c>
      <c r="D70" s="82">
        <v>748.0</v>
      </c>
      <c r="E70" s="82">
        <v>678.7</v>
      </c>
      <c r="F70" s="82" t="s">
        <v>136</v>
      </c>
      <c r="G70" s="71">
        <v>-0.0441</v>
      </c>
    </row>
    <row r="71">
      <c r="A71" s="68">
        <v>42552.0</v>
      </c>
      <c r="B71" s="103">
        <v>730.8</v>
      </c>
      <c r="C71" s="82">
        <v>719.0</v>
      </c>
      <c r="D71" s="82">
        <v>769.3</v>
      </c>
      <c r="E71" s="82">
        <v>710.0</v>
      </c>
      <c r="F71" s="82" t="s">
        <v>137</v>
      </c>
      <c r="G71" s="80">
        <v>0.0151</v>
      </c>
    </row>
    <row r="72">
      <c r="A72" s="68">
        <v>42522.0</v>
      </c>
      <c r="B72" s="103">
        <v>719.9</v>
      </c>
      <c r="C72" s="82">
        <v>714.0</v>
      </c>
      <c r="D72" s="82">
        <v>733.5</v>
      </c>
      <c r="E72" s="82">
        <v>666.55</v>
      </c>
      <c r="F72" s="82" t="s">
        <v>138</v>
      </c>
      <c r="G72" s="80">
        <v>0.0193</v>
      </c>
    </row>
    <row r="73">
      <c r="A73" s="68">
        <v>42491.0</v>
      </c>
      <c r="B73" s="103">
        <v>706.25</v>
      </c>
      <c r="C73" s="82">
        <v>601.55</v>
      </c>
      <c r="D73" s="82">
        <v>709.0</v>
      </c>
      <c r="E73" s="82">
        <v>583.25</v>
      </c>
      <c r="F73" s="82" t="s">
        <v>139</v>
      </c>
      <c r="G73" s="80">
        <v>0.1711</v>
      </c>
    </row>
    <row r="74">
      <c r="A74" s="68">
        <v>42461.0</v>
      </c>
      <c r="B74" s="103">
        <v>603.05</v>
      </c>
      <c r="C74" s="82">
        <v>588.0</v>
      </c>
      <c r="D74" s="82">
        <v>633.75</v>
      </c>
      <c r="E74" s="82">
        <v>582.4</v>
      </c>
      <c r="F74" s="82" t="s">
        <v>140</v>
      </c>
      <c r="G74" s="80">
        <v>0.0233</v>
      </c>
    </row>
    <row r="75">
      <c r="A75" s="68">
        <v>42430.0</v>
      </c>
      <c r="B75" s="103">
        <v>589.3</v>
      </c>
      <c r="C75" s="82">
        <v>592.5</v>
      </c>
      <c r="D75" s="82">
        <v>610.0</v>
      </c>
      <c r="E75" s="82">
        <v>562.45</v>
      </c>
      <c r="F75" s="82" t="s">
        <v>141</v>
      </c>
      <c r="G75" s="80">
        <v>0.0045</v>
      </c>
    </row>
    <row r="76">
      <c r="A76" s="68">
        <v>42401.0</v>
      </c>
      <c r="B76" s="103">
        <v>586.65</v>
      </c>
      <c r="C76" s="82">
        <v>580.0</v>
      </c>
      <c r="D76" s="82">
        <v>648.0</v>
      </c>
      <c r="E76" s="82">
        <v>558.0</v>
      </c>
      <c r="F76" s="82" t="s">
        <v>142</v>
      </c>
      <c r="G76" s="80">
        <v>0.036</v>
      </c>
    </row>
    <row r="77">
      <c r="A77" s="81">
        <v>42370.0</v>
      </c>
      <c r="B77" s="103">
        <v>566.25</v>
      </c>
      <c r="C77" s="82">
        <v>552.9</v>
      </c>
      <c r="D77" s="82">
        <v>575.9</v>
      </c>
      <c r="E77" s="82">
        <v>528.5</v>
      </c>
      <c r="F77" s="82" t="s">
        <v>143</v>
      </c>
      <c r="G77" s="80">
        <v>0.025</v>
      </c>
    </row>
    <row r="78">
      <c r="A78" s="68">
        <v>42339.0</v>
      </c>
      <c r="B78" s="104">
        <v>552.45</v>
      </c>
      <c r="C78" s="82">
        <v>564.0</v>
      </c>
      <c r="D78" s="82">
        <v>564.85</v>
      </c>
      <c r="E78" s="82">
        <v>520.3</v>
      </c>
      <c r="F78" s="82" t="s">
        <v>144</v>
      </c>
      <c r="G78" s="71">
        <v>-0.0105</v>
      </c>
    </row>
    <row r="79">
      <c r="A79" s="68">
        <v>42309.0</v>
      </c>
      <c r="B79" s="104">
        <v>558.3</v>
      </c>
      <c r="C79" s="82">
        <v>565.35</v>
      </c>
      <c r="D79" s="82">
        <v>579.9</v>
      </c>
      <c r="E79" s="82">
        <v>523.05</v>
      </c>
      <c r="F79" s="82" t="s">
        <v>145</v>
      </c>
      <c r="G79" s="71">
        <v>-0.0059</v>
      </c>
    </row>
    <row r="80">
      <c r="A80" s="68">
        <v>42278.0</v>
      </c>
      <c r="B80" s="104">
        <v>561.6</v>
      </c>
      <c r="C80" s="82">
        <v>569.25</v>
      </c>
      <c r="D80" s="82">
        <v>589.9</v>
      </c>
      <c r="E80" s="82">
        <v>555.0</v>
      </c>
      <c r="F80" s="82" t="s">
        <v>146</v>
      </c>
      <c r="G80" s="71">
        <v>-0.011</v>
      </c>
    </row>
    <row r="81">
      <c r="A81" s="85">
        <v>42248.0</v>
      </c>
      <c r="B81" s="104">
        <v>567.85</v>
      </c>
      <c r="C81" s="82">
        <v>567.95</v>
      </c>
      <c r="D81" s="82">
        <v>576.95</v>
      </c>
      <c r="E81" s="82">
        <v>542.0</v>
      </c>
      <c r="F81" s="82" t="s">
        <v>147</v>
      </c>
      <c r="G81" s="71">
        <v>-0.0053</v>
      </c>
    </row>
    <row r="82">
      <c r="A82" s="68">
        <v>42217.0</v>
      </c>
      <c r="B82" s="103">
        <v>570.85</v>
      </c>
      <c r="C82" s="82">
        <v>559.45</v>
      </c>
      <c r="D82" s="82">
        <v>610.8</v>
      </c>
      <c r="E82" s="82">
        <v>507.3</v>
      </c>
      <c r="F82" s="82" t="s">
        <v>148</v>
      </c>
      <c r="G82" s="80">
        <v>0.0228</v>
      </c>
    </row>
    <row r="83">
      <c r="A83" s="81">
        <v>42186.0</v>
      </c>
      <c r="B83" s="103">
        <v>558.15</v>
      </c>
      <c r="C83" s="82">
        <v>551.0</v>
      </c>
      <c r="D83" s="82">
        <v>578.0</v>
      </c>
      <c r="E83" s="82">
        <v>531.0</v>
      </c>
      <c r="F83" s="82" t="s">
        <v>60</v>
      </c>
      <c r="G83" s="80">
        <v>0.0141</v>
      </c>
    </row>
    <row r="84">
      <c r="A84" s="68">
        <v>42156.0</v>
      </c>
      <c r="B84" s="104">
        <v>550.4</v>
      </c>
      <c r="C84" s="82">
        <v>552.5</v>
      </c>
      <c r="D84" s="82">
        <v>567.85</v>
      </c>
      <c r="E84" s="82">
        <v>521.1</v>
      </c>
      <c r="F84" s="82" t="s">
        <v>149</v>
      </c>
      <c r="G84" s="71">
        <v>-0.003</v>
      </c>
    </row>
    <row r="85">
      <c r="A85" s="68">
        <v>42125.0</v>
      </c>
      <c r="B85" s="104">
        <v>552.05</v>
      </c>
      <c r="C85" s="82">
        <v>570.0</v>
      </c>
      <c r="D85" s="82">
        <v>611.95</v>
      </c>
      <c r="E85" s="82">
        <v>535.25</v>
      </c>
      <c r="F85" s="82" t="s">
        <v>150</v>
      </c>
      <c r="G85" s="71">
        <v>-0.0265</v>
      </c>
    </row>
    <row r="86">
      <c r="A86" s="68">
        <v>42095.0</v>
      </c>
      <c r="B86" s="104">
        <v>567.05</v>
      </c>
      <c r="C86" s="82">
        <v>600.0</v>
      </c>
      <c r="D86" s="82">
        <v>611.7</v>
      </c>
      <c r="E86" s="82">
        <v>537.0</v>
      </c>
      <c r="F86" s="82" t="s">
        <v>151</v>
      </c>
      <c r="G86" s="71">
        <v>-0.0547</v>
      </c>
    </row>
    <row r="87">
      <c r="A87" s="68">
        <v>42064.0</v>
      </c>
      <c r="B87" s="103">
        <v>599.85</v>
      </c>
      <c r="C87" s="82">
        <v>564.0</v>
      </c>
      <c r="D87" s="82">
        <v>638.0</v>
      </c>
      <c r="E87" s="82">
        <v>564.0</v>
      </c>
      <c r="F87" s="82" t="s">
        <v>152</v>
      </c>
      <c r="G87" s="80">
        <v>0.0684</v>
      </c>
    </row>
    <row r="88">
      <c r="A88" s="68">
        <v>42036.0</v>
      </c>
      <c r="B88" s="104">
        <v>561.45</v>
      </c>
      <c r="C88" s="82">
        <v>567.5</v>
      </c>
      <c r="D88" s="82">
        <v>591.85</v>
      </c>
      <c r="E88" s="82">
        <v>528.0</v>
      </c>
      <c r="F88" s="82" t="s">
        <v>153</v>
      </c>
      <c r="G88" s="71">
        <v>-0.0162</v>
      </c>
    </row>
    <row r="89">
      <c r="A89" s="68">
        <v>42005.0</v>
      </c>
      <c r="B89" s="103">
        <v>570.7</v>
      </c>
      <c r="C89" s="82">
        <v>543.9</v>
      </c>
      <c r="D89" s="82">
        <v>607.0</v>
      </c>
      <c r="E89" s="82">
        <v>518.05</v>
      </c>
      <c r="F89" s="82" t="s">
        <v>64</v>
      </c>
      <c r="G89" s="80">
        <v>0.0509</v>
      </c>
    </row>
    <row r="90">
      <c r="A90" s="68">
        <v>41974.0</v>
      </c>
      <c r="B90" s="103">
        <v>543.05</v>
      </c>
      <c r="C90" s="82">
        <v>464.8</v>
      </c>
      <c r="D90" s="82">
        <v>548.2</v>
      </c>
      <c r="E90" s="82">
        <v>409.8</v>
      </c>
      <c r="F90" s="82" t="s">
        <v>154</v>
      </c>
      <c r="G90" s="80">
        <v>0.1798</v>
      </c>
    </row>
    <row r="91">
      <c r="A91" s="81">
        <v>41944.0</v>
      </c>
      <c r="B91" s="103">
        <v>460.3</v>
      </c>
      <c r="C91" s="82">
        <v>419.95</v>
      </c>
      <c r="D91" s="82">
        <v>462.35</v>
      </c>
      <c r="E91" s="82">
        <v>395.85</v>
      </c>
      <c r="F91" s="82" t="s">
        <v>155</v>
      </c>
      <c r="G91" s="80">
        <v>0.1113</v>
      </c>
    </row>
    <row r="92">
      <c r="A92" s="68">
        <v>41913.0</v>
      </c>
      <c r="B92" s="103">
        <v>414.2</v>
      </c>
      <c r="C92" s="82">
        <v>397.35</v>
      </c>
      <c r="D92" s="82">
        <v>422.0</v>
      </c>
      <c r="E92" s="82">
        <v>377.5</v>
      </c>
      <c r="F92" s="82" t="s">
        <v>156</v>
      </c>
      <c r="G92" s="80">
        <v>0.0431</v>
      </c>
    </row>
    <row r="93">
      <c r="A93" s="68">
        <v>41883.0</v>
      </c>
      <c r="B93" s="104">
        <v>397.1</v>
      </c>
      <c r="C93" s="82">
        <v>412.0</v>
      </c>
      <c r="D93" s="82">
        <v>414.55</v>
      </c>
      <c r="E93" s="82">
        <v>381.55</v>
      </c>
      <c r="F93" s="82" t="s">
        <v>157</v>
      </c>
      <c r="G93" s="71">
        <v>-0.0326</v>
      </c>
    </row>
    <row r="94">
      <c r="A94" s="68">
        <v>41852.0</v>
      </c>
      <c r="B94" s="103">
        <v>410.5</v>
      </c>
      <c r="C94" s="82">
        <v>375.0</v>
      </c>
      <c r="D94" s="82">
        <v>423.0</v>
      </c>
      <c r="E94" s="82">
        <v>352.5</v>
      </c>
      <c r="F94" s="82" t="s">
        <v>158</v>
      </c>
      <c r="G94" s="80">
        <v>0.1026</v>
      </c>
    </row>
    <row r="95">
      <c r="A95" s="85">
        <v>41821.0</v>
      </c>
      <c r="B95" s="103">
        <v>372.3</v>
      </c>
      <c r="C95" s="82">
        <v>328.95</v>
      </c>
      <c r="D95" s="82">
        <v>375.0</v>
      </c>
      <c r="E95" s="82">
        <v>320.25</v>
      </c>
      <c r="F95" s="82" t="s">
        <v>159</v>
      </c>
      <c r="G95" s="80">
        <v>0.1427</v>
      </c>
    </row>
    <row r="96">
      <c r="A96" s="68">
        <v>41791.0</v>
      </c>
      <c r="B96" s="103">
        <v>325.8</v>
      </c>
      <c r="C96" s="82">
        <v>303.9</v>
      </c>
      <c r="D96" s="82">
        <v>327.4</v>
      </c>
      <c r="E96" s="82">
        <v>285.45</v>
      </c>
      <c r="F96" s="82" t="s">
        <v>160</v>
      </c>
      <c r="G96" s="80">
        <v>0.0761</v>
      </c>
    </row>
    <row r="97">
      <c r="A97" s="68">
        <v>41760.0</v>
      </c>
      <c r="B97" s="104">
        <v>302.75</v>
      </c>
      <c r="C97" s="82">
        <v>318.0</v>
      </c>
      <c r="D97" s="82">
        <v>335.55</v>
      </c>
      <c r="E97" s="82">
        <v>292.0</v>
      </c>
      <c r="F97" s="82" t="s">
        <v>161</v>
      </c>
      <c r="G97" s="71">
        <v>-0.0495</v>
      </c>
    </row>
    <row r="98">
      <c r="A98" s="68">
        <v>41730.0</v>
      </c>
      <c r="B98" s="103">
        <v>318.5</v>
      </c>
      <c r="C98" s="82">
        <v>305.0</v>
      </c>
      <c r="D98" s="82">
        <v>341.1</v>
      </c>
      <c r="E98" s="82">
        <v>301.05</v>
      </c>
      <c r="F98" s="82" t="s">
        <v>162</v>
      </c>
      <c r="G98" s="80">
        <v>0.0373</v>
      </c>
    </row>
    <row r="99">
      <c r="A99" s="68">
        <v>41699.0</v>
      </c>
      <c r="B99" s="103">
        <v>307.05</v>
      </c>
      <c r="C99" s="82">
        <v>285.25</v>
      </c>
      <c r="D99" s="82">
        <v>310.0</v>
      </c>
      <c r="E99" s="82">
        <v>278.0</v>
      </c>
      <c r="F99" s="82" t="s">
        <v>163</v>
      </c>
      <c r="G99" s="80">
        <v>0.0723</v>
      </c>
    </row>
    <row r="100">
      <c r="A100" s="68">
        <v>41671.0</v>
      </c>
      <c r="B100" s="103">
        <v>286.35</v>
      </c>
      <c r="C100" s="82">
        <v>280.7</v>
      </c>
      <c r="D100" s="82">
        <v>289.0</v>
      </c>
      <c r="E100" s="82">
        <v>271.1</v>
      </c>
      <c r="F100" s="82" t="s">
        <v>164</v>
      </c>
      <c r="G100" s="80">
        <v>0.0232</v>
      </c>
    </row>
    <row r="101">
      <c r="A101" s="68">
        <v>41640.0</v>
      </c>
      <c r="B101" s="104">
        <v>279.85</v>
      </c>
      <c r="C101" s="82">
        <v>286.3</v>
      </c>
      <c r="D101" s="82">
        <v>293.7</v>
      </c>
      <c r="E101" s="82">
        <v>269.6</v>
      </c>
      <c r="F101" s="82" t="s">
        <v>165</v>
      </c>
      <c r="G101" s="71">
        <v>-0.0206</v>
      </c>
    </row>
    <row r="102">
      <c r="A102" s="68">
        <v>41609.0</v>
      </c>
      <c r="B102" s="104">
        <v>285.75</v>
      </c>
      <c r="C102" s="82">
        <v>301.75</v>
      </c>
      <c r="D102" s="82">
        <v>314.7</v>
      </c>
      <c r="E102" s="82">
        <v>283.25</v>
      </c>
      <c r="F102" s="82" t="s">
        <v>166</v>
      </c>
      <c r="G102" s="71">
        <v>-0.0503</v>
      </c>
    </row>
    <row r="103">
      <c r="A103" s="68">
        <v>41579.0</v>
      </c>
      <c r="B103" s="103">
        <v>300.9</v>
      </c>
      <c r="C103" s="82">
        <v>287.15</v>
      </c>
      <c r="D103" s="82">
        <v>304.8</v>
      </c>
      <c r="E103" s="82">
        <v>273.45</v>
      </c>
      <c r="F103" s="82" t="s">
        <v>167</v>
      </c>
      <c r="G103" s="80">
        <v>0.0426</v>
      </c>
    </row>
    <row r="104">
      <c r="A104" s="68">
        <v>41548.0</v>
      </c>
      <c r="B104" s="103">
        <v>288.6</v>
      </c>
      <c r="C104" s="82">
        <v>254.75</v>
      </c>
      <c r="D104" s="82">
        <v>290.5</v>
      </c>
      <c r="E104" s="82">
        <v>250.25</v>
      </c>
      <c r="F104" s="82" t="s">
        <v>168</v>
      </c>
      <c r="G104" s="80">
        <v>0.1498</v>
      </c>
    </row>
    <row r="105">
      <c r="A105" s="68">
        <v>41518.0</v>
      </c>
      <c r="B105" s="103">
        <v>251.0</v>
      </c>
      <c r="C105" s="82">
        <v>226.0</v>
      </c>
      <c r="D105" s="82">
        <v>260.0</v>
      </c>
      <c r="E105" s="82">
        <v>219.4</v>
      </c>
      <c r="F105" s="82" t="s">
        <v>169</v>
      </c>
      <c r="G105" s="80">
        <v>0.117</v>
      </c>
    </row>
    <row r="106">
      <c r="A106" s="68">
        <v>41487.0</v>
      </c>
      <c r="B106" s="104">
        <v>224.7</v>
      </c>
      <c r="C106" s="82">
        <v>269.0</v>
      </c>
      <c r="D106" s="82">
        <v>278.95</v>
      </c>
      <c r="E106" s="82">
        <v>219.75</v>
      </c>
      <c r="F106" s="82" t="s">
        <v>170</v>
      </c>
      <c r="G106" s="71">
        <v>-0.1625</v>
      </c>
    </row>
    <row r="107">
      <c r="A107" s="68">
        <v>41456.0</v>
      </c>
      <c r="B107" s="103">
        <v>268.3</v>
      </c>
      <c r="C107" s="82">
        <v>267.2</v>
      </c>
      <c r="D107" s="82">
        <v>302.85</v>
      </c>
      <c r="E107" s="82">
        <v>262.5</v>
      </c>
      <c r="F107" s="82" t="s">
        <v>168</v>
      </c>
      <c r="G107" s="80">
        <v>0.0041</v>
      </c>
    </row>
    <row r="108">
      <c r="A108" s="85">
        <v>41426.0</v>
      </c>
      <c r="B108" s="104">
        <v>267.2</v>
      </c>
      <c r="C108" s="82">
        <v>285.3</v>
      </c>
      <c r="D108" s="82">
        <v>287.15</v>
      </c>
      <c r="E108" s="82">
        <v>259.2</v>
      </c>
      <c r="F108" s="82" t="s">
        <v>171</v>
      </c>
      <c r="G108" s="71">
        <v>-0.0634</v>
      </c>
    </row>
    <row r="109">
      <c r="A109" s="68">
        <v>41395.0</v>
      </c>
      <c r="B109" s="103">
        <v>285.3</v>
      </c>
      <c r="C109" s="82">
        <v>250.4</v>
      </c>
      <c r="D109" s="82">
        <v>296.9</v>
      </c>
      <c r="E109" s="82">
        <v>247.0</v>
      </c>
      <c r="F109" s="82" t="s">
        <v>172</v>
      </c>
      <c r="G109" s="80">
        <v>0.1449</v>
      </c>
    </row>
    <row r="110">
      <c r="A110" s="68">
        <v>41365.0</v>
      </c>
      <c r="B110" s="104">
        <v>249.2</v>
      </c>
      <c r="C110" s="82">
        <v>264.95</v>
      </c>
      <c r="D110" s="82">
        <v>276.9</v>
      </c>
      <c r="E110" s="82">
        <v>247.0</v>
      </c>
      <c r="F110" s="82" t="s">
        <v>173</v>
      </c>
      <c r="G110" s="71">
        <v>-0.0553</v>
      </c>
    </row>
    <row r="111">
      <c r="A111" s="68">
        <v>41334.0</v>
      </c>
      <c r="B111" s="103">
        <v>263.8</v>
      </c>
      <c r="C111" s="82">
        <v>241.05</v>
      </c>
      <c r="D111" s="82">
        <v>273.9</v>
      </c>
      <c r="E111" s="82">
        <v>238.05</v>
      </c>
      <c r="F111" s="82" t="s">
        <v>164</v>
      </c>
      <c r="G111" s="80">
        <v>0.0937</v>
      </c>
    </row>
    <row r="112">
      <c r="A112" s="68">
        <v>41306.0</v>
      </c>
      <c r="B112" s="103">
        <v>241.2</v>
      </c>
      <c r="C112" s="82">
        <v>233.6</v>
      </c>
      <c r="D112" s="82">
        <v>264.95</v>
      </c>
      <c r="E112" s="82">
        <v>232.0</v>
      </c>
      <c r="F112" s="82" t="s">
        <v>174</v>
      </c>
      <c r="G112" s="80">
        <v>0.0376</v>
      </c>
    </row>
    <row r="113">
      <c r="A113" s="68">
        <v>41275.0</v>
      </c>
      <c r="B113" s="103">
        <v>232.45</v>
      </c>
      <c r="C113" s="82">
        <v>218.1</v>
      </c>
      <c r="D113" s="82">
        <v>239.7</v>
      </c>
      <c r="E113" s="82">
        <v>211.1</v>
      </c>
      <c r="F113" s="82" t="s">
        <v>175</v>
      </c>
      <c r="G113" s="80">
        <v>0.0658</v>
      </c>
    </row>
    <row r="114">
      <c r="A114" s="68">
        <v>41244.0</v>
      </c>
      <c r="B114" s="103">
        <v>218.1</v>
      </c>
      <c r="C114" s="82">
        <v>216.05</v>
      </c>
      <c r="D114" s="82">
        <v>224.7</v>
      </c>
      <c r="E114" s="82">
        <v>205.05</v>
      </c>
      <c r="F114" s="82" t="s">
        <v>176</v>
      </c>
      <c r="G114" s="80">
        <v>0.0165</v>
      </c>
    </row>
    <row r="115">
      <c r="A115" s="68">
        <v>41214.0</v>
      </c>
      <c r="B115" s="103">
        <v>214.55</v>
      </c>
      <c r="C115" s="82">
        <v>193.2</v>
      </c>
      <c r="D115" s="82">
        <v>217.7</v>
      </c>
      <c r="E115" s="82">
        <v>188.6</v>
      </c>
      <c r="F115" s="82" t="s">
        <v>177</v>
      </c>
      <c r="G115" s="80">
        <v>0.1157</v>
      </c>
    </row>
    <row r="116">
      <c r="A116" s="68">
        <v>41183.0</v>
      </c>
      <c r="B116" s="104">
        <v>192.3</v>
      </c>
      <c r="C116" s="82">
        <v>207.05</v>
      </c>
      <c r="D116" s="82">
        <v>223.9</v>
      </c>
      <c r="E116" s="82">
        <v>189.0</v>
      </c>
      <c r="F116" s="82" t="s">
        <v>178</v>
      </c>
      <c r="G116" s="71">
        <v>-0.0672</v>
      </c>
    </row>
    <row r="117">
      <c r="A117" s="68">
        <v>41153.0</v>
      </c>
      <c r="B117" s="103">
        <v>206.15</v>
      </c>
      <c r="C117" s="82">
        <v>190.4</v>
      </c>
      <c r="D117" s="82">
        <v>212.9</v>
      </c>
      <c r="E117" s="82">
        <v>189.0</v>
      </c>
      <c r="F117" s="82" t="s">
        <v>179</v>
      </c>
      <c r="G117" s="80">
        <v>0.0856</v>
      </c>
    </row>
    <row r="118">
      <c r="A118" s="68">
        <v>41122.0</v>
      </c>
      <c r="B118" s="103">
        <v>189.9</v>
      </c>
      <c r="C118" s="82">
        <v>167.5</v>
      </c>
      <c r="D118" s="82">
        <v>194.65</v>
      </c>
      <c r="E118" s="82">
        <v>166.3</v>
      </c>
      <c r="F118" s="82" t="s">
        <v>180</v>
      </c>
      <c r="G118" s="80">
        <v>0.1358</v>
      </c>
    </row>
    <row r="119">
      <c r="A119" s="68">
        <v>41091.0</v>
      </c>
      <c r="B119" s="103">
        <v>167.2</v>
      </c>
      <c r="C119" s="82">
        <v>172.0</v>
      </c>
      <c r="D119" s="82">
        <v>176.5</v>
      </c>
      <c r="E119" s="82">
        <v>153.55</v>
      </c>
      <c r="F119" s="82" t="s">
        <v>181</v>
      </c>
      <c r="G119" s="80">
        <v>0.0081</v>
      </c>
    </row>
    <row r="120">
      <c r="A120" s="68">
        <v>41061.0</v>
      </c>
      <c r="B120" s="104">
        <v>165.85</v>
      </c>
      <c r="C120" s="82">
        <v>167.55</v>
      </c>
      <c r="D120" s="82">
        <v>180.0</v>
      </c>
      <c r="E120" s="82">
        <v>158.0</v>
      </c>
      <c r="F120" s="82" t="s">
        <v>182</v>
      </c>
      <c r="G120" s="71">
        <v>-0.0021</v>
      </c>
    </row>
    <row r="121">
      <c r="A121" s="85">
        <v>41030.0</v>
      </c>
      <c r="B121" s="104">
        <v>166.2</v>
      </c>
      <c r="C121" s="82">
        <v>180.0</v>
      </c>
      <c r="D121" s="82">
        <v>187.45</v>
      </c>
      <c r="E121" s="82">
        <v>158.6</v>
      </c>
      <c r="F121" s="82" t="s">
        <v>183</v>
      </c>
      <c r="G121" s="71">
        <v>-0.0868</v>
      </c>
    </row>
    <row r="122">
      <c r="A122" s="68">
        <v>41000.0</v>
      </c>
      <c r="B122" s="103">
        <v>182.0</v>
      </c>
      <c r="C122" s="82">
        <v>180.0</v>
      </c>
      <c r="D122" s="82">
        <v>186.0</v>
      </c>
      <c r="E122" s="82">
        <v>163.85</v>
      </c>
      <c r="F122" s="82" t="s">
        <v>184</v>
      </c>
      <c r="G122" s="80">
        <v>0.0288</v>
      </c>
    </row>
    <row r="123">
      <c r="A123" s="68">
        <v>40969.0</v>
      </c>
      <c r="B123" s="103">
        <v>176.9</v>
      </c>
      <c r="C123" s="82">
        <v>150.1</v>
      </c>
      <c r="D123" s="82">
        <v>179.7</v>
      </c>
      <c r="E123" s="82">
        <v>149.6</v>
      </c>
      <c r="F123" s="82" t="s">
        <v>185</v>
      </c>
      <c r="G123" s="80">
        <v>0.1638</v>
      </c>
    </row>
    <row r="124">
      <c r="A124" s="68">
        <v>40940.0</v>
      </c>
      <c r="B124" s="103">
        <v>152.0</v>
      </c>
      <c r="C124" s="82">
        <v>135.9</v>
      </c>
      <c r="D124" s="82">
        <v>154.7</v>
      </c>
      <c r="E124" s="82">
        <v>133.65</v>
      </c>
      <c r="F124" s="82" t="s">
        <v>186</v>
      </c>
      <c r="G124" s="80">
        <v>0.1268</v>
      </c>
    </row>
    <row r="125">
      <c r="A125" s="68">
        <v>40909.0</v>
      </c>
      <c r="B125" s="104">
        <v>134.9</v>
      </c>
      <c r="C125" s="82">
        <v>143.0</v>
      </c>
      <c r="D125" s="82">
        <v>149.5</v>
      </c>
      <c r="E125" s="82">
        <v>134.5</v>
      </c>
      <c r="F125" s="82" t="s">
        <v>187</v>
      </c>
      <c r="G125" s="71">
        <v>-0.0648</v>
      </c>
    </row>
    <row r="126">
      <c r="A126" s="68">
        <v>40878.0</v>
      </c>
      <c r="B126" s="104">
        <v>144.25</v>
      </c>
      <c r="C126" s="82">
        <v>155.2</v>
      </c>
      <c r="D126" s="82">
        <v>158.0</v>
      </c>
      <c r="E126" s="82">
        <v>135.2</v>
      </c>
      <c r="F126" s="82" t="s">
        <v>188</v>
      </c>
      <c r="G126" s="71">
        <v>-0.0633</v>
      </c>
    </row>
    <row r="127">
      <c r="A127" s="68">
        <v>40848.0</v>
      </c>
      <c r="B127" s="104">
        <v>154.0</v>
      </c>
      <c r="C127" s="82">
        <v>161.4</v>
      </c>
      <c r="D127" s="82">
        <v>170.75</v>
      </c>
      <c r="E127" s="82">
        <v>145.0</v>
      </c>
      <c r="F127" s="82" t="s">
        <v>189</v>
      </c>
      <c r="G127" s="71">
        <v>-0.05</v>
      </c>
    </row>
    <row r="128">
      <c r="A128" s="68">
        <v>40817.0</v>
      </c>
      <c r="B128" s="104">
        <v>162.1</v>
      </c>
      <c r="C128" s="82">
        <v>164.95</v>
      </c>
      <c r="D128" s="82">
        <v>166.65</v>
      </c>
      <c r="E128" s="82">
        <v>154.4</v>
      </c>
      <c r="F128" s="82" t="s">
        <v>190</v>
      </c>
      <c r="G128" s="71">
        <v>-0.0119</v>
      </c>
    </row>
    <row r="129">
      <c r="A129" s="68">
        <v>40787.0</v>
      </c>
      <c r="B129" s="103">
        <v>164.05</v>
      </c>
      <c r="C129" s="82">
        <v>165.4</v>
      </c>
      <c r="D129" s="82">
        <v>174.4</v>
      </c>
      <c r="E129" s="82">
        <v>160.0</v>
      </c>
      <c r="F129" s="82" t="s">
        <v>191</v>
      </c>
      <c r="G129" s="80">
        <v>0.004</v>
      </c>
    </row>
    <row r="130">
      <c r="A130" s="68">
        <v>40756.0</v>
      </c>
      <c r="B130" s="104">
        <v>163.4</v>
      </c>
      <c r="C130" s="82">
        <v>172.35</v>
      </c>
      <c r="D130" s="82">
        <v>175.0</v>
      </c>
      <c r="E130" s="82">
        <v>155.1</v>
      </c>
      <c r="F130" s="82" t="s">
        <v>183</v>
      </c>
      <c r="G130" s="71">
        <v>-0.0486</v>
      </c>
    </row>
    <row r="131">
      <c r="A131" s="68">
        <v>40725.0</v>
      </c>
      <c r="B131" s="103">
        <v>171.75</v>
      </c>
      <c r="C131" s="82">
        <v>168.8</v>
      </c>
      <c r="D131" s="82">
        <v>183.4</v>
      </c>
      <c r="E131" s="82">
        <v>159.25</v>
      </c>
      <c r="F131" s="82" t="s">
        <v>192</v>
      </c>
      <c r="G131" s="80">
        <v>0.0384</v>
      </c>
    </row>
    <row r="132">
      <c r="A132" s="68">
        <v>40695.0</v>
      </c>
      <c r="B132" s="103">
        <v>165.4</v>
      </c>
      <c r="C132" s="82">
        <v>151.7</v>
      </c>
      <c r="D132" s="82">
        <v>174.8</v>
      </c>
      <c r="E132" s="82">
        <v>148.85</v>
      </c>
      <c r="F132" s="82" t="s">
        <v>193</v>
      </c>
      <c r="G132" s="80">
        <v>0.0975</v>
      </c>
    </row>
    <row r="133">
      <c r="A133" s="68">
        <v>40664.0</v>
      </c>
      <c r="B133" s="104">
        <v>150.7</v>
      </c>
      <c r="C133" s="82">
        <v>159.0</v>
      </c>
      <c r="D133" s="82">
        <v>161.8</v>
      </c>
      <c r="E133" s="82">
        <v>146.55</v>
      </c>
      <c r="F133" s="82" t="s">
        <v>194</v>
      </c>
      <c r="G133" s="71">
        <v>-0.0429</v>
      </c>
    </row>
    <row r="134">
      <c r="A134" s="85">
        <v>40634.0</v>
      </c>
      <c r="B134" s="103">
        <v>157.45</v>
      </c>
      <c r="C134" s="82">
        <v>155.6</v>
      </c>
      <c r="D134" s="82">
        <v>164.8</v>
      </c>
      <c r="E134" s="82">
        <v>145.05</v>
      </c>
      <c r="F134" s="82" t="s">
        <v>195</v>
      </c>
      <c r="G134" s="80">
        <v>0.0521</v>
      </c>
    </row>
    <row r="135">
      <c r="A135" s="68">
        <v>40603.0</v>
      </c>
      <c r="B135" s="103">
        <v>149.65</v>
      </c>
      <c r="C135" s="82">
        <v>136.55</v>
      </c>
      <c r="D135" s="82">
        <v>157.35</v>
      </c>
      <c r="E135" s="82">
        <v>132.05</v>
      </c>
      <c r="F135" s="82" t="s">
        <v>196</v>
      </c>
      <c r="G135" s="80">
        <v>0.0892</v>
      </c>
    </row>
    <row r="136">
      <c r="A136" s="68">
        <v>40575.0</v>
      </c>
      <c r="B136" s="103">
        <v>137.4</v>
      </c>
      <c r="C136" s="82">
        <v>136.55</v>
      </c>
      <c r="D136" s="82">
        <v>152.8</v>
      </c>
      <c r="E136" s="82">
        <v>122.8</v>
      </c>
      <c r="F136" s="82" t="s">
        <v>197</v>
      </c>
      <c r="G136" s="80">
        <v>0.0163</v>
      </c>
    </row>
    <row r="137">
      <c r="A137" s="105"/>
      <c r="B137" s="106"/>
      <c r="C137" s="106"/>
      <c r="D137" s="106"/>
      <c r="E137" s="106"/>
      <c r="F137" s="106"/>
    </row>
    <row r="138">
      <c r="A138" s="107" t="s">
        <v>31</v>
      </c>
      <c r="B138" s="43"/>
      <c r="C138" s="106"/>
      <c r="D138" s="106"/>
      <c r="E138" s="106"/>
      <c r="F138" s="106"/>
    </row>
    <row r="139">
      <c r="A139" s="108" t="s">
        <v>32</v>
      </c>
      <c r="B139" s="109">
        <v>2532.0</v>
      </c>
      <c r="C139" s="106"/>
      <c r="D139" s="106"/>
      <c r="E139" s="106"/>
      <c r="F139" s="106"/>
      <c r="G139" s="106"/>
    </row>
    <row r="140">
      <c r="A140" s="108" t="s">
        <v>33</v>
      </c>
      <c r="B140" s="108">
        <v>122.8</v>
      </c>
      <c r="C140" s="106"/>
      <c r="D140" s="106"/>
      <c r="E140" s="106"/>
      <c r="F140" s="106"/>
      <c r="G140" s="106"/>
    </row>
    <row r="141">
      <c r="A141" s="108" t="s">
        <v>34</v>
      </c>
      <c r="B141" s="110">
        <v>2409.2</v>
      </c>
      <c r="C141" s="106"/>
      <c r="D141" s="106"/>
      <c r="E141" s="106"/>
      <c r="F141" s="106"/>
      <c r="G141" s="106"/>
    </row>
    <row r="142">
      <c r="A142" s="108" t="s">
        <v>35</v>
      </c>
      <c r="B142" s="108">
        <v>811.7</v>
      </c>
      <c r="C142" s="106"/>
      <c r="D142" s="106"/>
      <c r="E142" s="106"/>
      <c r="F142" s="106"/>
      <c r="G142" s="106"/>
    </row>
    <row r="143">
      <c r="A143" s="108" t="s">
        <v>198</v>
      </c>
      <c r="B143" s="110">
        <v>1712.32</v>
      </c>
      <c r="C143" s="106"/>
      <c r="D143" s="106"/>
      <c r="E143" s="106"/>
      <c r="F143" s="106"/>
      <c r="G143" s="106"/>
    </row>
    <row r="144">
      <c r="A144" s="111"/>
      <c r="B144" s="111"/>
      <c r="C144" s="106"/>
      <c r="D144" s="106"/>
      <c r="E144" s="106"/>
      <c r="F144" s="106"/>
      <c r="G144" s="106"/>
    </row>
    <row r="145">
      <c r="A145" s="112"/>
      <c r="B145" s="111"/>
      <c r="C145" s="106"/>
      <c r="D145" s="106"/>
      <c r="E145" s="106"/>
      <c r="F145" s="106"/>
      <c r="G145" s="106"/>
    </row>
    <row r="146">
      <c r="A146" s="112"/>
      <c r="B146" s="111"/>
      <c r="C146" s="111"/>
      <c r="D146" s="111"/>
      <c r="E146" s="111"/>
      <c r="F146" s="106"/>
      <c r="G146" s="106"/>
    </row>
    <row r="147">
      <c r="A147" s="112"/>
      <c r="B147" s="111"/>
      <c r="C147" s="111"/>
      <c r="D147" s="111"/>
      <c r="E147" s="111"/>
      <c r="F147" s="106"/>
      <c r="G147" s="106"/>
    </row>
    <row r="148">
      <c r="A148" s="112"/>
      <c r="B148" s="111"/>
      <c r="C148" s="111"/>
      <c r="D148" s="111"/>
      <c r="E148" s="111"/>
      <c r="F148" s="106"/>
      <c r="G148" s="106"/>
    </row>
    <row r="149">
      <c r="A149" s="112"/>
      <c r="B149" s="111"/>
      <c r="C149" s="111"/>
      <c r="D149" s="111"/>
      <c r="E149" s="111"/>
      <c r="F149" s="106"/>
      <c r="G149" s="106"/>
    </row>
    <row r="150">
      <c r="A150" s="112"/>
      <c r="B150" s="111"/>
      <c r="C150" s="111"/>
      <c r="D150" s="111"/>
      <c r="E150" s="111"/>
      <c r="F150" s="106"/>
      <c r="G150" s="106"/>
    </row>
    <row r="151">
      <c r="A151" s="112"/>
      <c r="B151" s="111"/>
      <c r="C151" s="111"/>
      <c r="D151" s="111"/>
      <c r="E151" s="111"/>
      <c r="F151" s="106"/>
      <c r="G151" s="106"/>
    </row>
    <row r="152">
      <c r="A152" s="112"/>
      <c r="B152" s="111"/>
      <c r="C152" s="111"/>
      <c r="D152" s="111"/>
      <c r="E152" s="111"/>
      <c r="F152" s="106"/>
      <c r="G152" s="106"/>
    </row>
    <row r="153">
      <c r="A153" s="112"/>
      <c r="B153" s="111"/>
      <c r="C153" s="111"/>
      <c r="D153" s="111"/>
      <c r="E153" s="111"/>
      <c r="F153" s="106"/>
      <c r="G153" s="106"/>
    </row>
    <row r="154">
      <c r="A154" s="112"/>
      <c r="B154" s="111"/>
      <c r="C154" s="111"/>
      <c r="D154" s="111"/>
      <c r="E154" s="111"/>
      <c r="F154" s="106"/>
      <c r="G154" s="106"/>
    </row>
    <row r="155">
      <c r="A155" s="112"/>
      <c r="B155" s="111"/>
      <c r="C155" s="111"/>
      <c r="D155" s="111"/>
      <c r="E155" s="111"/>
      <c r="F155" s="106"/>
      <c r="G155" s="106"/>
    </row>
    <row r="156">
      <c r="A156" s="112"/>
      <c r="B156" s="111"/>
      <c r="C156" s="106"/>
      <c r="D156" s="106"/>
      <c r="E156" s="106"/>
      <c r="F156" s="106"/>
      <c r="G156" s="106"/>
    </row>
    <row r="157">
      <c r="A157" s="112"/>
      <c r="B157" s="111"/>
      <c r="C157" s="106"/>
      <c r="D157" s="106"/>
      <c r="E157" s="106"/>
      <c r="F157" s="106"/>
      <c r="G157" s="106"/>
    </row>
    <row r="158">
      <c r="A158" s="112"/>
      <c r="B158" s="111"/>
      <c r="C158" s="106"/>
      <c r="D158" s="106"/>
      <c r="E158" s="106"/>
      <c r="F158" s="106"/>
      <c r="G158" s="106"/>
    </row>
    <row r="159">
      <c r="A159" s="112"/>
      <c r="B159" s="111"/>
      <c r="C159" s="106"/>
      <c r="D159" s="106"/>
      <c r="E159" s="106"/>
      <c r="F159" s="106"/>
      <c r="G159" s="106"/>
    </row>
    <row r="160">
      <c r="A160" s="112"/>
      <c r="B160" s="111"/>
    </row>
    <row r="161">
      <c r="A161" s="112"/>
      <c r="B161" s="111"/>
    </row>
    <row r="162">
      <c r="A162" s="112"/>
      <c r="B162" s="111"/>
    </row>
    <row r="163">
      <c r="A163" s="112"/>
      <c r="B163" s="111"/>
    </row>
  </sheetData>
  <mergeCells count="11">
    <mergeCell ref="I44:J44"/>
    <mergeCell ref="I45:J45"/>
    <mergeCell ref="K45:L45"/>
    <mergeCell ref="A138:B138"/>
    <mergeCell ref="A1:G1"/>
    <mergeCell ref="A2:G2"/>
    <mergeCell ref="D3:G3"/>
    <mergeCell ref="I21:M23"/>
    <mergeCell ref="I43:J43"/>
    <mergeCell ref="K43:L43"/>
    <mergeCell ref="K44:L4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36.86"/>
    <col customWidth="1" min="3" max="3" width="86.14"/>
  </cols>
  <sheetData>
    <row r="3">
      <c r="B3" s="113" t="s">
        <v>36</v>
      </c>
      <c r="C3" s="114" t="s">
        <v>37</v>
      </c>
    </row>
    <row r="4">
      <c r="B4" s="115" t="s">
        <v>38</v>
      </c>
      <c r="C4" s="116" t="s">
        <v>39</v>
      </c>
    </row>
    <row r="5">
      <c r="B5" s="115" t="s">
        <v>40</v>
      </c>
      <c r="C5" s="117" t="s">
        <v>41</v>
      </c>
    </row>
    <row r="6">
      <c r="B6" s="115" t="s">
        <v>42</v>
      </c>
      <c r="C6" s="117" t="s">
        <v>43</v>
      </c>
    </row>
    <row r="7">
      <c r="B7" s="118" t="s">
        <v>199</v>
      </c>
      <c r="C7" s="119"/>
    </row>
    <row r="8" ht="78.75" customHeight="1">
      <c r="B8" s="120" t="s">
        <v>44</v>
      </c>
      <c r="C8" s="121" t="s">
        <v>45</v>
      </c>
      <c r="E8" s="122"/>
    </row>
    <row r="16">
      <c r="C16" s="5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6.0"/>
    <col customWidth="1" min="9" max="9" width="21.57"/>
    <col customWidth="1" min="11" max="11" width="19.29"/>
    <col customWidth="1" min="12" max="12" width="14.57"/>
    <col customWidth="1" min="13" max="13" width="19.71"/>
    <col customWidth="1" min="14" max="14" width="26.43"/>
    <col customWidth="1" min="15" max="15" width="41.29"/>
  </cols>
  <sheetData>
    <row r="1">
      <c r="A1" s="123" t="s">
        <v>200</v>
      </c>
    </row>
    <row r="2">
      <c r="A2" s="123" t="s">
        <v>47</v>
      </c>
    </row>
    <row r="3">
      <c r="F3" s="52" t="s">
        <v>201</v>
      </c>
    </row>
    <row r="5">
      <c r="A5" s="124" t="s">
        <v>3</v>
      </c>
      <c r="B5" s="125" t="s">
        <v>4</v>
      </c>
      <c r="C5" s="125" t="s">
        <v>7</v>
      </c>
      <c r="D5" s="125" t="s">
        <v>5</v>
      </c>
      <c r="E5" s="125" t="s">
        <v>6</v>
      </c>
      <c r="F5" s="125" t="s">
        <v>202</v>
      </c>
      <c r="G5" s="125" t="s">
        <v>203</v>
      </c>
    </row>
    <row r="6">
      <c r="A6" s="126">
        <v>44531.0</v>
      </c>
      <c r="B6" s="127">
        <v>2469.1</v>
      </c>
      <c r="C6" s="128">
        <v>2136.6</v>
      </c>
      <c r="D6" s="128">
        <v>2496.1</v>
      </c>
      <c r="E6" s="128">
        <v>2110.3</v>
      </c>
      <c r="F6" s="129" t="s">
        <v>204</v>
      </c>
      <c r="G6" s="130">
        <v>0.165</v>
      </c>
    </row>
    <row r="7">
      <c r="A7" s="126">
        <v>44501.0</v>
      </c>
      <c r="B7" s="131">
        <v>2119.4</v>
      </c>
      <c r="C7" s="128">
        <v>2250.0</v>
      </c>
      <c r="D7" s="128">
        <v>2405.0</v>
      </c>
      <c r="E7" s="128">
        <v>2005.0</v>
      </c>
      <c r="F7" s="129" t="s">
        <v>205</v>
      </c>
      <c r="G7" s="132">
        <v>-0.0497</v>
      </c>
    </row>
    <row r="8">
      <c r="A8" s="126">
        <v>44470.0</v>
      </c>
      <c r="B8" s="131">
        <v>2230.35</v>
      </c>
      <c r="C8" s="128">
        <v>2399.0</v>
      </c>
      <c r="D8" s="128">
        <v>3020.0</v>
      </c>
      <c r="E8" s="128">
        <v>2183.65</v>
      </c>
      <c r="F8" s="129" t="s">
        <v>206</v>
      </c>
      <c r="G8" s="133">
        <v>-0.0732</v>
      </c>
      <c r="I8" s="134"/>
      <c r="J8" s="134"/>
    </row>
    <row r="9">
      <c r="A9" s="126">
        <v>44440.0</v>
      </c>
      <c r="B9" s="127">
        <v>2406.55</v>
      </c>
      <c r="C9" s="128">
        <v>2287.95</v>
      </c>
      <c r="D9" s="128">
        <v>2527.0</v>
      </c>
      <c r="E9" s="128">
        <v>2272.0</v>
      </c>
      <c r="F9" s="129" t="s">
        <v>207</v>
      </c>
      <c r="G9" s="130">
        <v>0.0538</v>
      </c>
      <c r="I9" s="135"/>
      <c r="J9" s="136" t="s">
        <v>208</v>
      </c>
      <c r="K9" s="136" t="s">
        <v>209</v>
      </c>
      <c r="L9" s="136" t="s">
        <v>210</v>
      </c>
      <c r="M9" s="137" t="s">
        <v>211</v>
      </c>
      <c r="N9" s="138" t="s">
        <v>13</v>
      </c>
      <c r="O9" s="139" t="s">
        <v>212</v>
      </c>
    </row>
    <row r="10">
      <c r="A10" s="126">
        <v>44409.0</v>
      </c>
      <c r="B10" s="127">
        <v>2283.6</v>
      </c>
      <c r="C10" s="128">
        <v>2060.0</v>
      </c>
      <c r="D10" s="128">
        <v>2312.25</v>
      </c>
      <c r="E10" s="128">
        <v>2035.05</v>
      </c>
      <c r="F10" s="129" t="s">
        <v>213</v>
      </c>
      <c r="G10" s="130">
        <v>0.1199</v>
      </c>
      <c r="I10" s="135"/>
      <c r="J10" s="140">
        <v>2021.0</v>
      </c>
      <c r="K10" s="141">
        <v>0.0028</v>
      </c>
      <c r="L10" s="142">
        <v>1.0</v>
      </c>
      <c r="M10" s="143">
        <v>1809.14</v>
      </c>
      <c r="N10" s="144">
        <f>((M10-M12)/M12)*100</f>
        <v>-18.86027466</v>
      </c>
      <c r="O10" s="145">
        <v>61.0</v>
      </c>
      <c r="P10" s="146"/>
      <c r="Q10" s="146"/>
    </row>
    <row r="11">
      <c r="A11" s="126">
        <v>44378.0</v>
      </c>
      <c r="B11" s="127">
        <v>2039.2</v>
      </c>
      <c r="C11" s="128">
        <v>1824.02</v>
      </c>
      <c r="D11" s="128">
        <v>2084.9</v>
      </c>
      <c r="E11" s="128">
        <v>1814.17</v>
      </c>
      <c r="F11" s="129" t="s">
        <v>214</v>
      </c>
      <c r="G11" s="130">
        <v>0.1275</v>
      </c>
      <c r="I11" s="135"/>
      <c r="J11" s="147">
        <v>2021.0</v>
      </c>
      <c r="K11" s="141">
        <v>0.0023</v>
      </c>
      <c r="L11" s="142">
        <v>4.5</v>
      </c>
      <c r="M11" s="143">
        <v>1809.14</v>
      </c>
      <c r="N11" s="148">
        <f t="shared" ref="N11:N21" si="1">((M10-M12)/M12)*100</f>
        <v>-18.86027466</v>
      </c>
      <c r="O11" s="145">
        <v>61.0</v>
      </c>
    </row>
    <row r="12">
      <c r="A12" s="126">
        <v>44348.0</v>
      </c>
      <c r="B12" s="127">
        <v>1808.55</v>
      </c>
      <c r="C12" s="128">
        <v>1785.4</v>
      </c>
      <c r="D12" s="128">
        <v>1871.75</v>
      </c>
      <c r="E12" s="128">
        <v>1710.0</v>
      </c>
      <c r="F12" s="129" t="s">
        <v>215</v>
      </c>
      <c r="G12" s="130">
        <v>0.013</v>
      </c>
      <c r="I12" s="135"/>
      <c r="J12" s="147">
        <v>2020.0</v>
      </c>
      <c r="K12" s="141">
        <v>0.0139</v>
      </c>
      <c r="L12" s="142">
        <v>4.5</v>
      </c>
      <c r="M12" s="143">
        <v>2229.66</v>
      </c>
      <c r="N12" s="148">
        <f t="shared" si="1"/>
        <v>0.9609804009</v>
      </c>
      <c r="O12" s="145">
        <v>-31.0</v>
      </c>
    </row>
    <row r="13">
      <c r="A13" s="149">
        <v>44317.0</v>
      </c>
      <c r="B13" s="131">
        <v>1785.4</v>
      </c>
      <c r="C13" s="128">
        <v>1865.6</v>
      </c>
      <c r="D13" s="128">
        <v>1988.0</v>
      </c>
      <c r="E13" s="128">
        <v>1712.0</v>
      </c>
      <c r="F13" s="129" t="s">
        <v>216</v>
      </c>
      <c r="G13" s="133">
        <v>-0.043</v>
      </c>
      <c r="I13" s="135"/>
      <c r="J13" s="147">
        <v>2019.0</v>
      </c>
      <c r="K13" s="141">
        <v>0.0072</v>
      </c>
      <c r="L13" s="142">
        <v>2.0</v>
      </c>
      <c r="M13" s="143">
        <v>1791.92</v>
      </c>
      <c r="N13" s="148">
        <f t="shared" si="1"/>
        <v>53.24334355</v>
      </c>
      <c r="O13" s="145">
        <v>118.0</v>
      </c>
    </row>
    <row r="14">
      <c r="A14" s="126">
        <v>44287.0</v>
      </c>
      <c r="B14" s="127">
        <v>1865.6</v>
      </c>
      <c r="C14" s="128">
        <v>1675.0</v>
      </c>
      <c r="D14" s="128">
        <v>1900.0</v>
      </c>
      <c r="E14" s="128">
        <v>1533.25</v>
      </c>
      <c r="F14" s="129" t="s">
        <v>217</v>
      </c>
      <c r="G14" s="130">
        <v>0.1262</v>
      </c>
      <c r="I14" s="150"/>
      <c r="J14" s="147">
        <v>2018.0</v>
      </c>
      <c r="K14" s="141">
        <v>0.0056</v>
      </c>
      <c r="L14" s="142">
        <v>1.3</v>
      </c>
      <c r="M14" s="143">
        <v>1454.98</v>
      </c>
      <c r="N14" s="148">
        <f t="shared" si="1"/>
        <v>45.39258562</v>
      </c>
      <c r="O14" s="145">
        <v>-96.0</v>
      </c>
    </row>
    <row r="15">
      <c r="A15" s="126">
        <v>44256.0</v>
      </c>
      <c r="B15" s="127">
        <v>1656.5</v>
      </c>
      <c r="C15" s="128">
        <v>1385.0</v>
      </c>
      <c r="D15" s="128">
        <v>1690.0</v>
      </c>
      <c r="E15" s="128">
        <v>1379.05</v>
      </c>
      <c r="F15" s="129" t="s">
        <v>218</v>
      </c>
      <c r="G15" s="130">
        <v>0.2103</v>
      </c>
      <c r="I15" s="135"/>
      <c r="J15" s="147">
        <v>2017.0</v>
      </c>
      <c r="K15" s="141">
        <v>0.0079</v>
      </c>
      <c r="L15" s="142">
        <v>1.2</v>
      </c>
      <c r="M15" s="143">
        <v>1232.47</v>
      </c>
      <c r="N15" s="148">
        <f t="shared" si="1"/>
        <v>10.1965388</v>
      </c>
      <c r="O15" s="145">
        <v>107.0</v>
      </c>
    </row>
    <row r="16">
      <c r="A16" s="126">
        <v>44228.0</v>
      </c>
      <c r="B16" s="127">
        <v>1368.65</v>
      </c>
      <c r="C16" s="129">
        <v>971.55</v>
      </c>
      <c r="D16" s="128">
        <v>1443.4</v>
      </c>
      <c r="E16" s="129">
        <v>944.0</v>
      </c>
      <c r="F16" s="129" t="s">
        <v>219</v>
      </c>
      <c r="G16" s="130">
        <v>0.4087</v>
      </c>
      <c r="I16" s="150"/>
      <c r="J16" s="147">
        <v>2016.0</v>
      </c>
      <c r="K16" s="141">
        <v>0.0123</v>
      </c>
      <c r="L16" s="142">
        <v>1.2</v>
      </c>
      <c r="M16" s="151">
        <v>1320.35</v>
      </c>
      <c r="N16" s="148">
        <f t="shared" si="1"/>
        <v>-6.052428975</v>
      </c>
      <c r="O16" s="145">
        <v>147.0</v>
      </c>
    </row>
    <row r="17">
      <c r="A17" s="126">
        <v>44197.0</v>
      </c>
      <c r="B17" s="152">
        <v>971.55</v>
      </c>
      <c r="C17" s="129">
        <v>949.0</v>
      </c>
      <c r="D17" s="128">
        <v>1086.0</v>
      </c>
      <c r="E17" s="129">
        <v>941.2</v>
      </c>
      <c r="F17" s="129" t="s">
        <v>220</v>
      </c>
      <c r="G17" s="130">
        <v>0.0315</v>
      </c>
      <c r="I17" s="135"/>
      <c r="J17" s="147">
        <v>2015.0</v>
      </c>
      <c r="K17" s="141">
        <v>0.0141</v>
      </c>
      <c r="L17" s="142">
        <v>1.0</v>
      </c>
      <c r="M17" s="151">
        <v>1311.87</v>
      </c>
      <c r="N17" s="148">
        <f t="shared" si="1"/>
        <v>5.008032576</v>
      </c>
      <c r="O17" s="145">
        <v>-192.0</v>
      </c>
    </row>
    <row r="18">
      <c r="A18" s="126">
        <v>44166.0</v>
      </c>
      <c r="B18" s="152">
        <v>941.85</v>
      </c>
      <c r="C18" s="129">
        <v>872.7</v>
      </c>
      <c r="D18" s="129">
        <v>954.8</v>
      </c>
      <c r="E18" s="129">
        <v>786.0</v>
      </c>
      <c r="F18" s="129" t="s">
        <v>221</v>
      </c>
      <c r="G18" s="130">
        <v>0.0887</v>
      </c>
      <c r="I18" s="135"/>
      <c r="J18" s="147">
        <v>2014.0</v>
      </c>
      <c r="K18" s="141">
        <v>0.0119</v>
      </c>
      <c r="L18" s="142">
        <v>1.0</v>
      </c>
      <c r="M18" s="151">
        <v>1257.38</v>
      </c>
      <c r="N18" s="148">
        <f t="shared" si="1"/>
        <v>30.65263074</v>
      </c>
      <c r="O18" s="145">
        <v>24.0</v>
      </c>
    </row>
    <row r="19">
      <c r="A19" s="126">
        <v>44136.0</v>
      </c>
      <c r="B19" s="152">
        <v>865.1</v>
      </c>
      <c r="C19" s="129">
        <v>734.0</v>
      </c>
      <c r="D19" s="129">
        <v>872.0</v>
      </c>
      <c r="E19" s="129">
        <v>705.65</v>
      </c>
      <c r="F19" s="129" t="s">
        <v>222</v>
      </c>
      <c r="G19" s="130">
        <v>0.1655</v>
      </c>
      <c r="I19" s="135"/>
      <c r="J19" s="147">
        <v>2013.0</v>
      </c>
      <c r="K19" s="141">
        <v>0.031</v>
      </c>
      <c r="L19" s="142">
        <v>8.0</v>
      </c>
      <c r="M19" s="151">
        <v>1004.09</v>
      </c>
      <c r="N19" s="148">
        <f t="shared" si="1"/>
        <v>61.8437142</v>
      </c>
      <c r="O19" s="145">
        <v>299.0</v>
      </c>
    </row>
    <row r="20">
      <c r="A20" s="126">
        <v>44105.0</v>
      </c>
      <c r="B20" s="153">
        <v>742.25</v>
      </c>
      <c r="C20" s="129">
        <v>829.0</v>
      </c>
      <c r="D20" s="129">
        <v>833.9</v>
      </c>
      <c r="E20" s="129">
        <v>702.1</v>
      </c>
      <c r="F20" s="129" t="s">
        <v>223</v>
      </c>
      <c r="G20" s="133">
        <v>-0.0961</v>
      </c>
      <c r="I20" s="135"/>
      <c r="J20" s="147">
        <v>2012.0</v>
      </c>
      <c r="K20" s="141">
        <v>0.0349</v>
      </c>
      <c r="L20" s="142">
        <v>6.0</v>
      </c>
      <c r="M20" s="154">
        <v>776.91</v>
      </c>
      <c r="N20" s="148">
        <f t="shared" si="1"/>
        <v>49.36481019</v>
      </c>
      <c r="O20" s="145">
        <v>785.0</v>
      </c>
    </row>
    <row r="21">
      <c r="A21" s="126">
        <v>44075.0</v>
      </c>
      <c r="B21" s="152">
        <v>821.2</v>
      </c>
      <c r="C21" s="129">
        <v>690.2</v>
      </c>
      <c r="D21" s="129">
        <v>888.0</v>
      </c>
      <c r="E21" s="129">
        <v>671.15</v>
      </c>
      <c r="F21" s="129" t="s">
        <v>224</v>
      </c>
      <c r="G21" s="130">
        <v>0.2016</v>
      </c>
      <c r="J21" s="147">
        <v>2011.0</v>
      </c>
      <c r="K21" s="141">
        <v>0.0265</v>
      </c>
      <c r="L21" s="142">
        <v>6.0</v>
      </c>
      <c r="M21" s="155">
        <v>672.24</v>
      </c>
      <c r="N21" s="148">
        <f t="shared" si="1"/>
        <v>43.28581177</v>
      </c>
      <c r="O21" s="145">
        <v>545.0</v>
      </c>
    </row>
    <row r="22">
      <c r="A22" s="126">
        <v>44044.0</v>
      </c>
      <c r="B22" s="152">
        <v>683.45</v>
      </c>
      <c r="C22" s="129">
        <v>647.4</v>
      </c>
      <c r="D22" s="129">
        <v>824.55</v>
      </c>
      <c r="E22" s="129">
        <v>567.0</v>
      </c>
      <c r="F22" s="129" t="s">
        <v>225</v>
      </c>
      <c r="G22" s="130">
        <v>0.0627</v>
      </c>
      <c r="J22" s="150"/>
      <c r="M22" s="156">
        <v>542.21</v>
      </c>
    </row>
    <row r="23">
      <c r="A23" s="126">
        <v>44013.0</v>
      </c>
      <c r="B23" s="152">
        <v>643.15</v>
      </c>
      <c r="C23" s="129">
        <v>478.75</v>
      </c>
      <c r="D23" s="129">
        <v>648.3</v>
      </c>
      <c r="E23" s="129">
        <v>474.5</v>
      </c>
      <c r="F23" s="129" t="s">
        <v>226</v>
      </c>
      <c r="G23" s="130">
        <v>0.3539</v>
      </c>
    </row>
    <row r="24">
      <c r="A24" s="126">
        <v>43983.0</v>
      </c>
      <c r="B24" s="153">
        <v>475.05</v>
      </c>
      <c r="C24" s="129">
        <v>505.0</v>
      </c>
      <c r="D24" s="129">
        <v>513.55</v>
      </c>
      <c r="E24" s="129">
        <v>457.7</v>
      </c>
      <c r="F24" s="129" t="s">
        <v>227</v>
      </c>
      <c r="G24" s="133">
        <v>-0.0463</v>
      </c>
    </row>
    <row r="25">
      <c r="A25" s="149">
        <v>43952.0</v>
      </c>
      <c r="B25" s="153">
        <v>498.1</v>
      </c>
      <c r="C25" s="129">
        <v>482.0</v>
      </c>
      <c r="D25" s="129">
        <v>567.7</v>
      </c>
      <c r="E25" s="129">
        <v>468.25</v>
      </c>
      <c r="F25" s="129" t="s">
        <v>228</v>
      </c>
      <c r="G25" s="133">
        <v>-0.0159</v>
      </c>
    </row>
    <row r="26">
      <c r="A26" s="126">
        <v>43922.0</v>
      </c>
      <c r="B26" s="152">
        <v>506.15</v>
      </c>
      <c r="C26" s="129">
        <v>383.5</v>
      </c>
      <c r="D26" s="129">
        <v>534.9</v>
      </c>
      <c r="E26" s="129">
        <v>358.4</v>
      </c>
      <c r="F26" s="129" t="s">
        <v>229</v>
      </c>
      <c r="G26" s="130">
        <v>0.3145</v>
      </c>
    </row>
    <row r="27">
      <c r="A27" s="126">
        <v>43891.0</v>
      </c>
      <c r="B27" s="153">
        <v>385.05</v>
      </c>
      <c r="C27" s="129">
        <v>483.0</v>
      </c>
      <c r="D27" s="129">
        <v>542.5</v>
      </c>
      <c r="E27" s="129">
        <v>310.0</v>
      </c>
      <c r="F27" s="129" t="s">
        <v>230</v>
      </c>
      <c r="G27" s="133">
        <v>-0.1664</v>
      </c>
    </row>
    <row r="28">
      <c r="A28" s="126">
        <v>43862.0</v>
      </c>
      <c r="B28" s="152">
        <v>461.9</v>
      </c>
      <c r="C28" s="129">
        <v>381.85</v>
      </c>
      <c r="D28" s="129">
        <v>520.8</v>
      </c>
      <c r="E28" s="129">
        <v>371.45</v>
      </c>
      <c r="F28" s="129" t="s">
        <v>231</v>
      </c>
      <c r="G28" s="130">
        <v>0.2041</v>
      </c>
    </row>
    <row r="29">
      <c r="A29" s="126">
        <v>43831.0</v>
      </c>
      <c r="B29" s="152">
        <v>383.6</v>
      </c>
      <c r="C29" s="129">
        <v>370.1</v>
      </c>
      <c r="D29" s="129">
        <v>409.6</v>
      </c>
      <c r="E29" s="129">
        <v>365.1</v>
      </c>
      <c r="F29" s="129" t="s">
        <v>232</v>
      </c>
      <c r="G29" s="130">
        <v>0.0281</v>
      </c>
    </row>
    <row r="30">
      <c r="A30" s="126">
        <v>43800.0</v>
      </c>
      <c r="B30" s="152">
        <v>373.1</v>
      </c>
      <c r="C30" s="129">
        <v>337.95</v>
      </c>
      <c r="D30" s="129">
        <v>386.75</v>
      </c>
      <c r="E30" s="129">
        <v>325.0</v>
      </c>
      <c r="F30" s="129" t="s">
        <v>233</v>
      </c>
      <c r="G30" s="130">
        <v>0.1075</v>
      </c>
    </row>
    <row r="31">
      <c r="A31" s="126">
        <v>43770.0</v>
      </c>
      <c r="B31" s="153">
        <v>336.9</v>
      </c>
      <c r="C31" s="129">
        <v>341.0</v>
      </c>
      <c r="D31" s="129">
        <v>377.0</v>
      </c>
      <c r="E31" s="129">
        <v>334.1</v>
      </c>
      <c r="F31" s="129" t="s">
        <v>234</v>
      </c>
      <c r="G31" s="133">
        <v>-0.0126</v>
      </c>
    </row>
    <row r="32">
      <c r="A32" s="126">
        <v>43739.0</v>
      </c>
      <c r="B32" s="152">
        <v>341.2</v>
      </c>
      <c r="C32" s="129">
        <v>299.85</v>
      </c>
      <c r="D32" s="129">
        <v>360.0</v>
      </c>
      <c r="E32" s="129">
        <v>286.05</v>
      </c>
      <c r="F32" s="129" t="s">
        <v>235</v>
      </c>
      <c r="G32" s="130">
        <v>0.1417</v>
      </c>
    </row>
    <row r="33">
      <c r="A33" s="126">
        <v>43709.0</v>
      </c>
      <c r="B33" s="152">
        <v>298.85</v>
      </c>
      <c r="C33" s="129">
        <v>273.5</v>
      </c>
      <c r="D33" s="129">
        <v>319.9</v>
      </c>
      <c r="E33" s="129">
        <v>267.0</v>
      </c>
      <c r="F33" s="129" t="s">
        <v>236</v>
      </c>
      <c r="G33" s="130">
        <v>0.0848</v>
      </c>
    </row>
    <row r="34">
      <c r="A34" s="126">
        <v>43678.0</v>
      </c>
      <c r="B34" s="153">
        <v>275.5</v>
      </c>
      <c r="C34" s="129">
        <v>279.7</v>
      </c>
      <c r="D34" s="129">
        <v>299.0</v>
      </c>
      <c r="E34" s="129">
        <v>257.3</v>
      </c>
      <c r="F34" s="129" t="s">
        <v>237</v>
      </c>
      <c r="G34" s="133">
        <v>-0.0083</v>
      </c>
    </row>
    <row r="35">
      <c r="A35" s="126">
        <v>43647.0</v>
      </c>
      <c r="B35" s="153">
        <v>277.8</v>
      </c>
      <c r="C35" s="129">
        <v>295.0</v>
      </c>
      <c r="D35" s="129">
        <v>317.45</v>
      </c>
      <c r="E35" s="129">
        <v>266.75</v>
      </c>
      <c r="F35" s="129" t="s">
        <v>238</v>
      </c>
      <c r="G35" s="133">
        <v>-0.0424</v>
      </c>
    </row>
    <row r="36">
      <c r="A36" s="126">
        <v>43617.0</v>
      </c>
      <c r="B36" s="153">
        <v>290.1</v>
      </c>
      <c r="C36" s="129">
        <v>316.9</v>
      </c>
      <c r="D36" s="129">
        <v>337.95</v>
      </c>
      <c r="E36" s="129">
        <v>264.25</v>
      </c>
      <c r="F36" s="129" t="s">
        <v>93</v>
      </c>
      <c r="G36" s="133">
        <v>-0.0795</v>
      </c>
    </row>
    <row r="37">
      <c r="A37" s="149">
        <v>43586.0</v>
      </c>
      <c r="B37" s="152">
        <v>315.15</v>
      </c>
      <c r="C37" s="129">
        <v>263.6</v>
      </c>
      <c r="D37" s="129">
        <v>325.3</v>
      </c>
      <c r="E37" s="129">
        <v>263.0</v>
      </c>
      <c r="F37" s="129" t="s">
        <v>239</v>
      </c>
      <c r="G37" s="130">
        <v>0.1933</v>
      </c>
    </row>
    <row r="38">
      <c r="A38" s="126">
        <v>43556.0</v>
      </c>
      <c r="B38" s="153">
        <v>264.1</v>
      </c>
      <c r="C38" s="129">
        <v>276.0</v>
      </c>
      <c r="D38" s="129">
        <v>284.85</v>
      </c>
      <c r="E38" s="129">
        <v>254.75</v>
      </c>
      <c r="F38" s="129" t="s">
        <v>240</v>
      </c>
      <c r="G38" s="133">
        <v>-0.0367</v>
      </c>
    </row>
    <row r="39">
      <c r="A39" s="126">
        <v>43525.0</v>
      </c>
      <c r="B39" s="152">
        <v>274.15</v>
      </c>
      <c r="C39" s="129">
        <v>234.0</v>
      </c>
      <c r="D39" s="129">
        <v>282.5</v>
      </c>
      <c r="E39" s="129">
        <v>233.05</v>
      </c>
      <c r="F39" s="129" t="s">
        <v>241</v>
      </c>
      <c r="G39" s="130">
        <v>0.1789</v>
      </c>
      <c r="J39" s="157" t="s">
        <v>26</v>
      </c>
      <c r="K39" s="158"/>
      <c r="L39" s="159" t="s">
        <v>27</v>
      </c>
      <c r="M39" s="160"/>
    </row>
    <row r="40">
      <c r="A40" s="161" t="s">
        <v>242</v>
      </c>
      <c r="B40" s="152">
        <v>232.55</v>
      </c>
      <c r="C40" s="129">
        <v>221.55</v>
      </c>
      <c r="D40" s="129">
        <v>235.2</v>
      </c>
      <c r="E40" s="129">
        <v>211.4</v>
      </c>
      <c r="F40" s="129" t="s">
        <v>243</v>
      </c>
      <c r="G40" s="130">
        <v>0.0602</v>
      </c>
      <c r="J40" s="162" t="s">
        <v>244</v>
      </c>
      <c r="K40" s="88"/>
      <c r="L40" s="163" t="s">
        <v>111</v>
      </c>
      <c r="M40" s="36"/>
    </row>
    <row r="41">
      <c r="A41" s="126">
        <v>43466.0</v>
      </c>
      <c r="B41" s="153">
        <v>219.35</v>
      </c>
      <c r="C41" s="129">
        <v>222.55</v>
      </c>
      <c r="D41" s="129">
        <v>232.5</v>
      </c>
      <c r="E41" s="129">
        <v>206.0</v>
      </c>
      <c r="F41" s="129" t="s">
        <v>245</v>
      </c>
      <c r="G41" s="133">
        <v>-0.0079</v>
      </c>
      <c r="J41" s="164"/>
      <c r="K41" s="93"/>
      <c r="L41" s="165"/>
      <c r="M41" s="36"/>
    </row>
    <row r="42">
      <c r="A42" s="126">
        <v>43435.0</v>
      </c>
      <c r="B42" s="153">
        <v>221.1</v>
      </c>
      <c r="C42" s="129">
        <v>259.9</v>
      </c>
      <c r="D42" s="129">
        <v>263.2</v>
      </c>
      <c r="E42" s="129">
        <v>205.05</v>
      </c>
      <c r="F42" s="129" t="s">
        <v>246</v>
      </c>
      <c r="G42" s="133">
        <v>-0.1419</v>
      </c>
      <c r="J42" s="166" t="s">
        <v>247</v>
      </c>
      <c r="K42" s="34"/>
      <c r="L42" s="165"/>
      <c r="M42" s="36"/>
    </row>
    <row r="43">
      <c r="A43" s="126">
        <v>43405.0</v>
      </c>
      <c r="B43" s="152">
        <v>257.65</v>
      </c>
      <c r="C43" s="129">
        <v>249.05</v>
      </c>
      <c r="D43" s="129">
        <v>286.5</v>
      </c>
      <c r="E43" s="129">
        <v>245.5</v>
      </c>
      <c r="F43" s="129" t="s">
        <v>248</v>
      </c>
      <c r="G43" s="130">
        <v>0.0368</v>
      </c>
      <c r="J43" s="162" t="s">
        <v>249</v>
      </c>
      <c r="K43" s="88"/>
      <c r="L43" s="165"/>
      <c r="M43" s="36"/>
    </row>
    <row r="44">
      <c r="A44" s="126">
        <v>43374.0</v>
      </c>
      <c r="B44" s="153">
        <v>248.5</v>
      </c>
      <c r="C44" s="129">
        <v>289.0</v>
      </c>
      <c r="D44" s="129">
        <v>289.2</v>
      </c>
      <c r="E44" s="129">
        <v>212.5</v>
      </c>
      <c r="F44" s="129" t="s">
        <v>250</v>
      </c>
      <c r="G44" s="133">
        <v>-0.1593</v>
      </c>
      <c r="J44" s="164"/>
      <c r="K44" s="93"/>
      <c r="L44" s="165"/>
      <c r="M44" s="36"/>
    </row>
    <row r="45">
      <c r="A45" s="126">
        <v>43344.0</v>
      </c>
      <c r="B45" s="152">
        <v>295.6</v>
      </c>
      <c r="C45" s="129">
        <v>263.15</v>
      </c>
      <c r="D45" s="129">
        <v>305.0</v>
      </c>
      <c r="E45" s="129">
        <v>249.0</v>
      </c>
      <c r="F45" s="129" t="s">
        <v>251</v>
      </c>
      <c r="G45" s="130">
        <v>0.1315</v>
      </c>
      <c r="J45" s="167" t="s">
        <v>252</v>
      </c>
      <c r="K45" s="34"/>
      <c r="L45" s="165"/>
      <c r="M45" s="36"/>
    </row>
    <row r="46">
      <c r="A46" s="126">
        <v>43313.0</v>
      </c>
      <c r="B46" s="152">
        <v>261.25</v>
      </c>
      <c r="C46" s="129">
        <v>242.8</v>
      </c>
      <c r="D46" s="129">
        <v>292.0</v>
      </c>
      <c r="E46" s="129">
        <v>232.4</v>
      </c>
      <c r="F46" s="129" t="s">
        <v>253</v>
      </c>
      <c r="G46" s="130">
        <v>0.0811</v>
      </c>
      <c r="J46" s="168" t="s">
        <v>110</v>
      </c>
      <c r="K46" s="38"/>
      <c r="L46" s="169"/>
      <c r="M46" s="40"/>
    </row>
    <row r="47">
      <c r="A47" s="126">
        <v>43282.0</v>
      </c>
      <c r="B47" s="153">
        <v>241.65</v>
      </c>
      <c r="C47" s="129">
        <v>243.0</v>
      </c>
      <c r="D47" s="129">
        <v>253.3</v>
      </c>
      <c r="E47" s="129">
        <v>215.5</v>
      </c>
      <c r="F47" s="129" t="s">
        <v>254</v>
      </c>
      <c r="G47" s="133">
        <v>-0.009</v>
      </c>
    </row>
    <row r="48">
      <c r="A48" s="126">
        <v>43252.0</v>
      </c>
      <c r="B48" s="153">
        <v>243.85</v>
      </c>
      <c r="C48" s="129">
        <v>245.6</v>
      </c>
      <c r="D48" s="129">
        <v>258.6</v>
      </c>
      <c r="E48" s="129">
        <v>215.5</v>
      </c>
      <c r="F48" s="129" t="s">
        <v>255</v>
      </c>
      <c r="G48" s="133">
        <v>-0.0012</v>
      </c>
    </row>
    <row r="49">
      <c r="A49" s="149">
        <v>43221.0</v>
      </c>
      <c r="B49" s="153">
        <v>244.15</v>
      </c>
      <c r="C49" s="129">
        <v>272.5</v>
      </c>
      <c r="D49" s="129">
        <v>273.4</v>
      </c>
      <c r="E49" s="129">
        <v>238.75</v>
      </c>
      <c r="F49" s="129" t="s">
        <v>256</v>
      </c>
      <c r="G49" s="133">
        <v>-0.0931</v>
      </c>
    </row>
    <row r="50">
      <c r="A50" s="126">
        <v>43191.0</v>
      </c>
      <c r="B50" s="152">
        <v>269.2</v>
      </c>
      <c r="C50" s="129">
        <v>248.15</v>
      </c>
      <c r="D50" s="129">
        <v>281.85</v>
      </c>
      <c r="E50" s="129">
        <v>244.1</v>
      </c>
      <c r="F50" s="129" t="s">
        <v>257</v>
      </c>
      <c r="G50" s="130">
        <v>0.0859</v>
      </c>
    </row>
    <row r="51">
      <c r="A51" s="126">
        <v>43160.0</v>
      </c>
      <c r="B51" s="153">
        <v>247.9</v>
      </c>
      <c r="C51" s="129">
        <v>258.0</v>
      </c>
      <c r="D51" s="129">
        <v>263.0</v>
      </c>
      <c r="E51" s="129">
        <v>228.0</v>
      </c>
      <c r="F51" s="129" t="s">
        <v>258</v>
      </c>
      <c r="G51" s="133">
        <v>-0.0493</v>
      </c>
    </row>
    <row r="52">
      <c r="A52" s="126">
        <v>43132.0</v>
      </c>
      <c r="B52" s="153">
        <v>260.75</v>
      </c>
      <c r="C52" s="129">
        <v>278.1</v>
      </c>
      <c r="D52" s="129">
        <v>282.0</v>
      </c>
      <c r="E52" s="129">
        <v>221.0</v>
      </c>
      <c r="F52" s="129" t="s">
        <v>259</v>
      </c>
      <c r="G52" s="133">
        <v>-0.0624</v>
      </c>
    </row>
    <row r="53">
      <c r="A53" s="126">
        <v>43101.0</v>
      </c>
      <c r="B53" s="152">
        <v>278.1</v>
      </c>
      <c r="C53" s="129">
        <v>233.3</v>
      </c>
      <c r="D53" s="129">
        <v>298.0</v>
      </c>
      <c r="E53" s="129">
        <v>226.75</v>
      </c>
      <c r="F53" s="129" t="s">
        <v>260</v>
      </c>
      <c r="G53" s="130">
        <v>0.2013</v>
      </c>
    </row>
    <row r="54">
      <c r="A54" s="126">
        <v>43070.0</v>
      </c>
      <c r="B54" s="152">
        <v>231.5</v>
      </c>
      <c r="C54" s="129">
        <v>208.1</v>
      </c>
      <c r="D54" s="129">
        <v>243.25</v>
      </c>
      <c r="E54" s="129">
        <v>196.5</v>
      </c>
      <c r="F54" s="129" t="s">
        <v>261</v>
      </c>
      <c r="G54" s="130">
        <v>0.1095</v>
      </c>
    </row>
    <row r="55">
      <c r="A55" s="126">
        <v>43040.0</v>
      </c>
      <c r="B55" s="153">
        <v>208.65</v>
      </c>
      <c r="C55" s="129">
        <v>218.5</v>
      </c>
      <c r="D55" s="129">
        <v>229.9</v>
      </c>
      <c r="E55" s="129">
        <v>207.1</v>
      </c>
      <c r="F55" s="129" t="s">
        <v>262</v>
      </c>
      <c r="G55" s="133">
        <v>-0.0391</v>
      </c>
    </row>
    <row r="56">
      <c r="A56" s="126">
        <v>43009.0</v>
      </c>
      <c r="B56" s="152">
        <v>217.15</v>
      </c>
      <c r="C56" s="129">
        <v>197.1</v>
      </c>
      <c r="D56" s="129">
        <v>233.7</v>
      </c>
      <c r="E56" s="129">
        <v>192.5</v>
      </c>
      <c r="F56" s="129" t="s">
        <v>179</v>
      </c>
      <c r="G56" s="130">
        <v>0.119</v>
      </c>
    </row>
    <row r="57">
      <c r="A57" s="126">
        <v>42979.0</v>
      </c>
      <c r="B57" s="152">
        <v>194.05</v>
      </c>
      <c r="C57" s="129">
        <v>179.05</v>
      </c>
      <c r="D57" s="129">
        <v>204.4</v>
      </c>
      <c r="E57" s="129">
        <v>168.0</v>
      </c>
      <c r="F57" s="129" t="s">
        <v>263</v>
      </c>
      <c r="G57" s="130">
        <v>0.0868</v>
      </c>
    </row>
    <row r="58">
      <c r="A58" s="126">
        <v>42948.0</v>
      </c>
      <c r="B58" s="152">
        <v>178.55</v>
      </c>
      <c r="C58" s="129">
        <v>160.65</v>
      </c>
      <c r="D58" s="129">
        <v>182.9</v>
      </c>
      <c r="E58" s="129">
        <v>142.2</v>
      </c>
      <c r="F58" s="129" t="s">
        <v>264</v>
      </c>
      <c r="G58" s="130">
        <v>0.1001</v>
      </c>
    </row>
    <row r="59">
      <c r="A59" s="126">
        <v>42917.0</v>
      </c>
      <c r="B59" s="152">
        <v>162.3</v>
      </c>
      <c r="C59" s="129">
        <v>162.95</v>
      </c>
      <c r="D59" s="129">
        <v>194.6</v>
      </c>
      <c r="E59" s="129">
        <v>160.05</v>
      </c>
      <c r="F59" s="129" t="s">
        <v>265</v>
      </c>
      <c r="G59" s="130">
        <v>0.0056</v>
      </c>
    </row>
    <row r="60">
      <c r="A60" s="126">
        <v>42887.0</v>
      </c>
      <c r="B60" s="152">
        <v>161.4</v>
      </c>
      <c r="C60" s="129">
        <v>139.3</v>
      </c>
      <c r="D60" s="129">
        <v>185.25</v>
      </c>
      <c r="E60" s="129">
        <v>138.8</v>
      </c>
      <c r="F60" s="129" t="s">
        <v>266</v>
      </c>
      <c r="G60" s="130">
        <v>0.1427</v>
      </c>
    </row>
    <row r="61">
      <c r="A61" s="149">
        <v>42856.0</v>
      </c>
      <c r="B61" s="152">
        <v>141.25</v>
      </c>
      <c r="C61" s="129">
        <v>141.95</v>
      </c>
      <c r="D61" s="129">
        <v>149.35</v>
      </c>
      <c r="E61" s="129">
        <v>132.2</v>
      </c>
      <c r="F61" s="129" t="s">
        <v>156</v>
      </c>
      <c r="G61" s="130">
        <v>0.0322</v>
      </c>
    </row>
    <row r="62">
      <c r="A62" s="126">
        <v>42826.0</v>
      </c>
      <c r="B62" s="152">
        <v>136.85</v>
      </c>
      <c r="C62" s="129">
        <v>132.0</v>
      </c>
      <c r="D62" s="129">
        <v>149.0</v>
      </c>
      <c r="E62" s="129">
        <v>129.2</v>
      </c>
      <c r="F62" s="129" t="s">
        <v>267</v>
      </c>
      <c r="G62" s="130">
        <v>0.0427</v>
      </c>
    </row>
    <row r="63">
      <c r="A63" s="126">
        <v>42795.0</v>
      </c>
      <c r="B63" s="152">
        <v>131.25</v>
      </c>
      <c r="C63" s="129">
        <v>108.8</v>
      </c>
      <c r="D63" s="129">
        <v>132.45</v>
      </c>
      <c r="E63" s="129">
        <v>107.1</v>
      </c>
      <c r="F63" s="129" t="s">
        <v>268</v>
      </c>
      <c r="G63" s="130">
        <v>0.2215</v>
      </c>
    </row>
    <row r="64">
      <c r="A64" s="126">
        <v>42767.0</v>
      </c>
      <c r="B64" s="152">
        <v>107.45</v>
      </c>
      <c r="C64" s="129">
        <v>108.1</v>
      </c>
      <c r="D64" s="129">
        <v>113.0</v>
      </c>
      <c r="E64" s="129">
        <v>96.9</v>
      </c>
      <c r="F64" s="129" t="s">
        <v>269</v>
      </c>
      <c r="G64" s="130">
        <v>0.0023</v>
      </c>
    </row>
    <row r="65">
      <c r="A65" s="126">
        <v>42736.0</v>
      </c>
      <c r="B65" s="152">
        <v>107.2</v>
      </c>
      <c r="C65" s="129">
        <v>93.9</v>
      </c>
      <c r="D65" s="129">
        <v>113.9</v>
      </c>
      <c r="E65" s="129">
        <v>90.2</v>
      </c>
      <c r="F65" s="129" t="s">
        <v>270</v>
      </c>
      <c r="G65" s="130">
        <v>0.1652</v>
      </c>
    </row>
    <row r="66">
      <c r="A66" s="126">
        <v>42705.0</v>
      </c>
      <c r="B66" s="153">
        <v>92.0</v>
      </c>
      <c r="C66" s="129">
        <v>92.45</v>
      </c>
      <c r="D66" s="129">
        <v>109.4</v>
      </c>
      <c r="E66" s="129">
        <v>75.75</v>
      </c>
      <c r="F66" s="129" t="s">
        <v>271</v>
      </c>
      <c r="G66" s="133">
        <v>-0.0181</v>
      </c>
    </row>
    <row r="67">
      <c r="A67" s="126">
        <v>42675.0</v>
      </c>
      <c r="B67" s="153">
        <v>93.7</v>
      </c>
      <c r="C67" s="129">
        <v>117.9</v>
      </c>
      <c r="D67" s="129">
        <v>117.9</v>
      </c>
      <c r="E67" s="129">
        <v>87.0</v>
      </c>
      <c r="F67" s="129" t="s">
        <v>272</v>
      </c>
      <c r="G67" s="133">
        <v>-0.1813</v>
      </c>
    </row>
    <row r="68">
      <c r="A68" s="126">
        <v>42644.0</v>
      </c>
      <c r="B68" s="153">
        <v>114.45</v>
      </c>
      <c r="C68" s="129">
        <v>121.0</v>
      </c>
      <c r="D68" s="129">
        <v>131.9</v>
      </c>
      <c r="E68" s="129">
        <v>108.0</v>
      </c>
      <c r="F68" s="129" t="s">
        <v>273</v>
      </c>
      <c r="G68" s="133">
        <v>-0.0386</v>
      </c>
    </row>
    <row r="69">
      <c r="A69" s="126">
        <v>42614.0</v>
      </c>
      <c r="B69" s="152">
        <v>119.05</v>
      </c>
      <c r="C69" s="129">
        <v>114.35</v>
      </c>
      <c r="D69" s="129">
        <v>134.0</v>
      </c>
      <c r="E69" s="129">
        <v>108.35</v>
      </c>
      <c r="F69" s="129" t="s">
        <v>274</v>
      </c>
      <c r="G69" s="130">
        <v>0.0494</v>
      </c>
    </row>
    <row r="70">
      <c r="A70" s="126">
        <v>42583.0</v>
      </c>
      <c r="B70" s="152">
        <v>113.45</v>
      </c>
      <c r="C70" s="129">
        <v>104.55</v>
      </c>
      <c r="D70" s="129">
        <v>117.0</v>
      </c>
      <c r="E70" s="129">
        <v>98.8</v>
      </c>
      <c r="F70" s="129" t="s">
        <v>172</v>
      </c>
      <c r="G70" s="130">
        <v>0.102</v>
      </c>
    </row>
    <row r="71">
      <c r="A71" s="126">
        <v>42552.0</v>
      </c>
      <c r="B71" s="152">
        <v>102.95</v>
      </c>
      <c r="C71" s="129">
        <v>86.6</v>
      </c>
      <c r="D71" s="129">
        <v>106.65</v>
      </c>
      <c r="E71" s="129">
        <v>85.45</v>
      </c>
      <c r="F71" s="129" t="s">
        <v>275</v>
      </c>
      <c r="G71" s="130">
        <v>0.1929</v>
      </c>
    </row>
    <row r="72">
      <c r="A72" s="126">
        <v>42522.0</v>
      </c>
      <c r="B72" s="152">
        <v>86.3</v>
      </c>
      <c r="C72" s="129">
        <v>81.65</v>
      </c>
      <c r="D72" s="129">
        <v>89.5</v>
      </c>
      <c r="E72" s="129">
        <v>80.2</v>
      </c>
      <c r="F72" s="129" t="s">
        <v>243</v>
      </c>
      <c r="G72" s="130">
        <v>0.048</v>
      </c>
    </row>
    <row r="73">
      <c r="A73" s="149">
        <v>42491.0</v>
      </c>
      <c r="B73" s="152">
        <v>82.35</v>
      </c>
      <c r="C73" s="129">
        <v>70.5</v>
      </c>
      <c r="D73" s="129">
        <v>90.0</v>
      </c>
      <c r="E73" s="129">
        <v>69.0</v>
      </c>
      <c r="F73" s="129" t="s">
        <v>276</v>
      </c>
      <c r="G73" s="130">
        <v>0.1756</v>
      </c>
    </row>
    <row r="74">
      <c r="A74" s="126">
        <v>42461.0</v>
      </c>
      <c r="B74" s="152">
        <v>70.05</v>
      </c>
      <c r="C74" s="129">
        <v>68.15</v>
      </c>
      <c r="D74" s="129">
        <v>72.2</v>
      </c>
      <c r="E74" s="129">
        <v>65.1</v>
      </c>
      <c r="F74" s="129" t="s">
        <v>277</v>
      </c>
      <c r="G74" s="130">
        <v>0.0301</v>
      </c>
    </row>
    <row r="75">
      <c r="A75" s="126">
        <v>42430.0</v>
      </c>
      <c r="B75" s="152">
        <v>68.0</v>
      </c>
      <c r="C75" s="129">
        <v>62.45</v>
      </c>
      <c r="D75" s="129">
        <v>70.4</v>
      </c>
      <c r="E75" s="129">
        <v>57.65</v>
      </c>
      <c r="F75" s="129" t="s">
        <v>278</v>
      </c>
      <c r="G75" s="130">
        <v>0.14</v>
      </c>
    </row>
    <row r="76">
      <c r="A76" s="126">
        <v>42401.0</v>
      </c>
      <c r="B76" s="153">
        <v>59.65</v>
      </c>
      <c r="C76" s="129">
        <v>65.85</v>
      </c>
      <c r="D76" s="129">
        <v>68.8</v>
      </c>
      <c r="E76" s="129">
        <v>56.0</v>
      </c>
      <c r="F76" s="129" t="s">
        <v>279</v>
      </c>
      <c r="G76" s="133">
        <v>-0.0948</v>
      </c>
    </row>
    <row r="77">
      <c r="A77" s="126">
        <v>42370.0</v>
      </c>
      <c r="B77" s="153">
        <v>65.9</v>
      </c>
      <c r="C77" s="129">
        <v>73.95</v>
      </c>
      <c r="D77" s="129">
        <v>75.65</v>
      </c>
      <c r="E77" s="129">
        <v>58.7</v>
      </c>
      <c r="F77" s="129" t="s">
        <v>280</v>
      </c>
      <c r="G77" s="133">
        <v>-0.104</v>
      </c>
    </row>
    <row r="78">
      <c r="A78" s="126">
        <v>42339.0</v>
      </c>
      <c r="B78" s="152">
        <v>73.55</v>
      </c>
      <c r="C78" s="129">
        <v>71.0</v>
      </c>
      <c r="D78" s="129">
        <v>80.0</v>
      </c>
      <c r="E78" s="129">
        <v>63.1</v>
      </c>
      <c r="F78" s="129" t="s">
        <v>281</v>
      </c>
      <c r="G78" s="130">
        <v>0.041</v>
      </c>
    </row>
    <row r="79">
      <c r="A79" s="126">
        <v>42309.0</v>
      </c>
      <c r="B79" s="152">
        <v>70.65</v>
      </c>
      <c r="C79" s="129">
        <v>65.0</v>
      </c>
      <c r="D79" s="129">
        <v>72.95</v>
      </c>
      <c r="E79" s="129">
        <v>62.55</v>
      </c>
      <c r="F79" s="129" t="s">
        <v>282</v>
      </c>
      <c r="G79" s="130">
        <v>0.0853</v>
      </c>
    </row>
    <row r="80">
      <c r="A80" s="126">
        <v>42278.0</v>
      </c>
      <c r="B80" s="152">
        <v>65.1</v>
      </c>
      <c r="C80" s="129">
        <v>63.25</v>
      </c>
      <c r="D80" s="129">
        <v>69.8</v>
      </c>
      <c r="E80" s="129">
        <v>60.2</v>
      </c>
      <c r="F80" s="129" t="s">
        <v>283</v>
      </c>
      <c r="G80" s="130">
        <v>0.0317</v>
      </c>
    </row>
    <row r="81">
      <c r="A81" s="126">
        <v>42248.0</v>
      </c>
      <c r="B81" s="152">
        <v>63.1</v>
      </c>
      <c r="C81" s="129">
        <v>61.0</v>
      </c>
      <c r="D81" s="129">
        <v>65.0</v>
      </c>
      <c r="E81" s="129">
        <v>54.45</v>
      </c>
      <c r="F81" s="129" t="s">
        <v>284</v>
      </c>
      <c r="G81" s="130">
        <v>0.0285</v>
      </c>
    </row>
    <row r="82">
      <c r="A82" s="126">
        <v>42217.0</v>
      </c>
      <c r="B82" s="153">
        <v>61.35</v>
      </c>
      <c r="C82" s="129">
        <v>72.5</v>
      </c>
      <c r="D82" s="129">
        <v>73.75</v>
      </c>
      <c r="E82" s="129">
        <v>57.0</v>
      </c>
      <c r="F82" s="129" t="s">
        <v>285</v>
      </c>
      <c r="G82" s="133">
        <v>-0.1396</v>
      </c>
    </row>
    <row r="83">
      <c r="A83" s="126">
        <v>42186.0</v>
      </c>
      <c r="B83" s="152">
        <v>71.3</v>
      </c>
      <c r="C83" s="129">
        <v>62.95</v>
      </c>
      <c r="D83" s="129">
        <v>79.55</v>
      </c>
      <c r="E83" s="129">
        <v>62.1</v>
      </c>
      <c r="F83" s="129" t="s">
        <v>162</v>
      </c>
      <c r="G83" s="130">
        <v>0.1481</v>
      </c>
    </row>
    <row r="84">
      <c r="A84" s="126">
        <v>42156.0</v>
      </c>
      <c r="B84" s="153">
        <v>62.1</v>
      </c>
      <c r="C84" s="129">
        <v>68.0</v>
      </c>
      <c r="D84" s="129">
        <v>71.8</v>
      </c>
      <c r="E84" s="129">
        <v>60.75</v>
      </c>
      <c r="F84" s="129" t="s">
        <v>286</v>
      </c>
      <c r="G84" s="133">
        <v>-0.0738</v>
      </c>
    </row>
    <row r="85">
      <c r="A85" s="149">
        <v>42125.0</v>
      </c>
      <c r="B85" s="153">
        <v>67.05</v>
      </c>
      <c r="C85" s="129">
        <v>70.5</v>
      </c>
      <c r="D85" s="129">
        <v>72.5</v>
      </c>
      <c r="E85" s="129">
        <v>65.0</v>
      </c>
      <c r="F85" s="129" t="s">
        <v>287</v>
      </c>
      <c r="G85" s="133">
        <v>-0.0283</v>
      </c>
    </row>
    <row r="86">
      <c r="A86" s="126">
        <v>42095.0</v>
      </c>
      <c r="B86" s="152">
        <v>69.0</v>
      </c>
      <c r="C86" s="129">
        <v>68.0</v>
      </c>
      <c r="D86" s="129">
        <v>79.8</v>
      </c>
      <c r="E86" s="129">
        <v>65.4</v>
      </c>
      <c r="F86" s="129" t="s">
        <v>288</v>
      </c>
      <c r="G86" s="130">
        <v>0.0073</v>
      </c>
    </row>
    <row r="87">
      <c r="A87" s="126">
        <v>42064.0</v>
      </c>
      <c r="B87" s="153">
        <v>68.5</v>
      </c>
      <c r="C87" s="129">
        <v>74.3</v>
      </c>
      <c r="D87" s="129">
        <v>77.0</v>
      </c>
      <c r="E87" s="129">
        <v>63.0</v>
      </c>
      <c r="F87" s="129" t="s">
        <v>289</v>
      </c>
      <c r="G87" s="133">
        <v>-0.0951</v>
      </c>
    </row>
    <row r="88">
      <c r="A88" s="126">
        <v>42036.0</v>
      </c>
      <c r="B88" s="153">
        <v>75.7</v>
      </c>
      <c r="C88" s="129">
        <v>83.7</v>
      </c>
      <c r="D88" s="129">
        <v>86.0</v>
      </c>
      <c r="E88" s="129">
        <v>73.6</v>
      </c>
      <c r="F88" s="129" t="s">
        <v>290</v>
      </c>
      <c r="G88" s="133">
        <v>-0.0835</v>
      </c>
    </row>
    <row r="89">
      <c r="A89" s="126">
        <v>42005.0</v>
      </c>
      <c r="B89" s="152">
        <v>82.6</v>
      </c>
      <c r="C89" s="129">
        <v>82.1</v>
      </c>
      <c r="D89" s="129">
        <v>87.55</v>
      </c>
      <c r="E89" s="129">
        <v>79.5</v>
      </c>
      <c r="F89" s="129" t="s">
        <v>291</v>
      </c>
      <c r="G89" s="130">
        <v>0.011</v>
      </c>
    </row>
    <row r="90">
      <c r="A90" s="126">
        <v>41974.0</v>
      </c>
      <c r="B90" s="153">
        <v>81.7</v>
      </c>
      <c r="C90" s="129">
        <v>85.2</v>
      </c>
      <c r="D90" s="129">
        <v>90.5</v>
      </c>
      <c r="E90" s="129">
        <v>79.0</v>
      </c>
      <c r="F90" s="129" t="s">
        <v>243</v>
      </c>
      <c r="G90" s="133">
        <v>-0.0411</v>
      </c>
    </row>
    <row r="91">
      <c r="A91" s="126">
        <v>41944.0</v>
      </c>
      <c r="B91" s="152">
        <v>85.2</v>
      </c>
      <c r="C91" s="129">
        <v>74.8</v>
      </c>
      <c r="D91" s="129">
        <v>91.65</v>
      </c>
      <c r="E91" s="129">
        <v>73.35</v>
      </c>
      <c r="F91" s="129" t="s">
        <v>292</v>
      </c>
      <c r="G91" s="130">
        <v>0.1584</v>
      </c>
    </row>
    <row r="92">
      <c r="A92" s="126">
        <v>41913.0</v>
      </c>
      <c r="B92" s="153">
        <v>73.55</v>
      </c>
      <c r="C92" s="129">
        <v>78.5</v>
      </c>
      <c r="D92" s="129">
        <v>80.0</v>
      </c>
      <c r="E92" s="129">
        <v>67.65</v>
      </c>
      <c r="F92" s="129" t="s">
        <v>293</v>
      </c>
      <c r="G92" s="133">
        <v>-0.0631</v>
      </c>
    </row>
    <row r="93">
      <c r="A93" s="126">
        <v>41883.0</v>
      </c>
      <c r="B93" s="152">
        <v>78.5</v>
      </c>
      <c r="C93" s="129">
        <v>79.1</v>
      </c>
      <c r="D93" s="129">
        <v>88.2</v>
      </c>
      <c r="E93" s="129">
        <v>70.0</v>
      </c>
      <c r="F93" s="129" t="s">
        <v>280</v>
      </c>
      <c r="G93" s="130">
        <v>0.0195</v>
      </c>
    </row>
    <row r="94">
      <c r="A94" s="126">
        <v>41852.0</v>
      </c>
      <c r="B94" s="153">
        <v>77.0</v>
      </c>
      <c r="C94" s="129">
        <v>80.0</v>
      </c>
      <c r="D94" s="129">
        <v>84.95</v>
      </c>
      <c r="E94" s="129">
        <v>68.5</v>
      </c>
      <c r="F94" s="129" t="s">
        <v>294</v>
      </c>
      <c r="G94" s="133">
        <v>-0.047</v>
      </c>
    </row>
    <row r="95">
      <c r="A95" s="126">
        <v>41821.0</v>
      </c>
      <c r="B95" s="153">
        <v>80.8</v>
      </c>
      <c r="C95" s="129">
        <v>89.45</v>
      </c>
      <c r="D95" s="129">
        <v>92.9</v>
      </c>
      <c r="E95" s="129">
        <v>78.1</v>
      </c>
      <c r="F95" s="129" t="s">
        <v>295</v>
      </c>
      <c r="G95" s="133">
        <v>-0.0776</v>
      </c>
    </row>
    <row r="96">
      <c r="A96" s="126">
        <v>41791.0</v>
      </c>
      <c r="B96" s="153">
        <v>87.6</v>
      </c>
      <c r="C96" s="129">
        <v>90.5</v>
      </c>
      <c r="D96" s="129">
        <v>105.0</v>
      </c>
      <c r="E96" s="129">
        <v>82.9</v>
      </c>
      <c r="F96" s="129" t="s">
        <v>296</v>
      </c>
      <c r="G96" s="133">
        <v>-0.0134</v>
      </c>
    </row>
    <row r="97">
      <c r="A97" s="149">
        <v>41760.0</v>
      </c>
      <c r="B97" s="152">
        <v>88.79</v>
      </c>
      <c r="C97" s="129">
        <v>53.59</v>
      </c>
      <c r="D97" s="129">
        <v>92.24</v>
      </c>
      <c r="E97" s="129">
        <v>53.02</v>
      </c>
      <c r="F97" s="129" t="s">
        <v>297</v>
      </c>
      <c r="G97" s="130">
        <v>0.6871</v>
      </c>
    </row>
    <row r="98">
      <c r="A98" s="126">
        <v>41730.0</v>
      </c>
      <c r="B98" s="152">
        <v>52.63</v>
      </c>
      <c r="C98" s="129">
        <v>42.51</v>
      </c>
      <c r="D98" s="129">
        <v>54.86</v>
      </c>
      <c r="E98" s="129">
        <v>42.51</v>
      </c>
      <c r="F98" s="129" t="s">
        <v>298</v>
      </c>
      <c r="G98" s="130">
        <v>0.2326</v>
      </c>
    </row>
    <row r="99">
      <c r="A99" s="126">
        <v>41699.0</v>
      </c>
      <c r="B99" s="152">
        <v>42.7</v>
      </c>
      <c r="C99" s="129">
        <v>41.05</v>
      </c>
      <c r="D99" s="129">
        <v>43.5</v>
      </c>
      <c r="E99" s="129">
        <v>40.26</v>
      </c>
      <c r="F99" s="129" t="s">
        <v>299</v>
      </c>
      <c r="G99" s="130">
        <v>0.0445</v>
      </c>
    </row>
    <row r="100">
      <c r="A100" s="126">
        <v>41671.0</v>
      </c>
      <c r="B100" s="152">
        <v>40.88</v>
      </c>
      <c r="C100" s="129">
        <v>29.5</v>
      </c>
      <c r="D100" s="129">
        <v>44.74</v>
      </c>
      <c r="E100" s="129">
        <v>29.23</v>
      </c>
      <c r="F100" s="129" t="s">
        <v>300</v>
      </c>
      <c r="G100" s="130">
        <v>0.3403</v>
      </c>
    </row>
    <row r="101">
      <c r="A101" s="126">
        <v>41640.0</v>
      </c>
      <c r="B101" s="152">
        <v>30.5</v>
      </c>
      <c r="C101" s="129">
        <v>30.17</v>
      </c>
      <c r="D101" s="129">
        <v>31.0</v>
      </c>
      <c r="E101" s="129">
        <v>28.7</v>
      </c>
      <c r="F101" s="129" t="s">
        <v>301</v>
      </c>
      <c r="G101" s="130">
        <v>0.0163</v>
      </c>
    </row>
    <row r="102">
      <c r="A102" s="126">
        <v>41609.0</v>
      </c>
      <c r="B102" s="152">
        <v>30.01</v>
      </c>
      <c r="C102" s="129">
        <v>30.0</v>
      </c>
      <c r="D102" s="129">
        <v>30.1</v>
      </c>
      <c r="E102" s="129">
        <v>28.0</v>
      </c>
      <c r="F102" s="129" t="s">
        <v>302</v>
      </c>
      <c r="G102" s="130">
        <v>3.0E-4</v>
      </c>
    </row>
    <row r="103">
      <c r="A103" s="126">
        <v>41579.0</v>
      </c>
      <c r="B103" s="152">
        <v>30.0</v>
      </c>
      <c r="C103" s="129">
        <v>25.95</v>
      </c>
      <c r="D103" s="129">
        <v>30.39</v>
      </c>
      <c r="E103" s="129">
        <v>25.95</v>
      </c>
      <c r="F103" s="129" t="s">
        <v>303</v>
      </c>
      <c r="G103" s="130">
        <v>0.1171</v>
      </c>
    </row>
    <row r="104">
      <c r="A104" s="126">
        <v>41548.0</v>
      </c>
      <c r="B104" s="152">
        <v>26.85</v>
      </c>
      <c r="C104" s="129">
        <v>26.95</v>
      </c>
      <c r="D104" s="129">
        <v>27.16</v>
      </c>
      <c r="E104" s="129">
        <v>23.5</v>
      </c>
      <c r="F104" s="129" t="s">
        <v>304</v>
      </c>
      <c r="G104" s="130">
        <v>0.0573</v>
      </c>
    </row>
    <row r="105">
      <c r="A105" s="126">
        <v>41518.0</v>
      </c>
      <c r="B105" s="152">
        <v>25.4</v>
      </c>
      <c r="C105" s="129">
        <v>22.5</v>
      </c>
      <c r="D105" s="129">
        <v>27.5</v>
      </c>
      <c r="E105" s="129">
        <v>22.5</v>
      </c>
      <c r="F105" s="129" t="s">
        <v>305</v>
      </c>
      <c r="G105" s="130">
        <v>0.1043</v>
      </c>
    </row>
    <row r="106">
      <c r="A106" s="126">
        <v>41487.0</v>
      </c>
      <c r="B106" s="153">
        <v>23.0</v>
      </c>
      <c r="C106" s="129">
        <v>25.8</v>
      </c>
      <c r="D106" s="129">
        <v>26.18</v>
      </c>
      <c r="E106" s="129">
        <v>21.7</v>
      </c>
      <c r="F106" s="129" t="s">
        <v>306</v>
      </c>
      <c r="G106" s="133">
        <v>-0.1205</v>
      </c>
    </row>
    <row r="107">
      <c r="A107" s="126">
        <v>41456.0</v>
      </c>
      <c r="B107" s="153">
        <v>26.15</v>
      </c>
      <c r="C107" s="129">
        <v>26.2</v>
      </c>
      <c r="D107" s="129">
        <v>26.48</v>
      </c>
      <c r="E107" s="129">
        <v>25.38</v>
      </c>
      <c r="F107" s="129" t="s">
        <v>307</v>
      </c>
      <c r="G107" s="133">
        <v>-0.0661</v>
      </c>
    </row>
    <row r="108">
      <c r="A108" s="126">
        <v>41426.0</v>
      </c>
      <c r="B108" s="152">
        <v>28.0</v>
      </c>
      <c r="C108" s="129">
        <v>27.1</v>
      </c>
      <c r="D108" s="129">
        <v>28.0</v>
      </c>
      <c r="E108" s="129">
        <v>25.1</v>
      </c>
      <c r="F108" s="129" t="s">
        <v>308</v>
      </c>
      <c r="G108" s="130">
        <v>0.0182</v>
      </c>
    </row>
    <row r="109">
      <c r="A109" s="149">
        <v>41395.0</v>
      </c>
      <c r="B109" s="153">
        <v>27.5</v>
      </c>
      <c r="C109" s="129">
        <v>27.0</v>
      </c>
      <c r="D109" s="129">
        <v>28.2</v>
      </c>
      <c r="E109" s="129">
        <v>25.5</v>
      </c>
      <c r="F109" s="129" t="s">
        <v>309</v>
      </c>
      <c r="G109" s="133">
        <v>0.0</v>
      </c>
    </row>
    <row r="110">
      <c r="A110" s="126">
        <v>41365.0</v>
      </c>
      <c r="B110" s="152">
        <v>27.5</v>
      </c>
      <c r="C110" s="129">
        <v>26.55</v>
      </c>
      <c r="D110" s="129">
        <v>28.3</v>
      </c>
      <c r="E110" s="129">
        <v>26.5</v>
      </c>
      <c r="F110" s="129" t="s">
        <v>310</v>
      </c>
      <c r="G110" s="130">
        <v>0.0377</v>
      </c>
    </row>
    <row r="111">
      <c r="A111" s="126">
        <v>41334.0</v>
      </c>
      <c r="B111" s="152">
        <v>26.5</v>
      </c>
      <c r="C111" s="129">
        <v>26.3</v>
      </c>
      <c r="D111" s="129">
        <v>28.1</v>
      </c>
      <c r="E111" s="129">
        <v>25.2</v>
      </c>
      <c r="F111" s="129" t="s">
        <v>311</v>
      </c>
      <c r="G111" s="130">
        <v>0.0118</v>
      </c>
    </row>
    <row r="112">
      <c r="A112" s="126">
        <v>41306.0</v>
      </c>
      <c r="B112" s="152">
        <v>26.19</v>
      </c>
      <c r="C112" s="129">
        <v>26.0</v>
      </c>
      <c r="D112" s="129">
        <v>28.0</v>
      </c>
      <c r="E112" s="129">
        <v>25.5</v>
      </c>
      <c r="F112" s="129" t="s">
        <v>312</v>
      </c>
      <c r="G112" s="130">
        <v>0.0077</v>
      </c>
    </row>
    <row r="113">
      <c r="A113" s="126">
        <v>41275.0</v>
      </c>
      <c r="B113" s="153">
        <v>25.99</v>
      </c>
      <c r="C113" s="129">
        <v>26.3</v>
      </c>
      <c r="D113" s="129">
        <v>27.99</v>
      </c>
      <c r="E113" s="129">
        <v>24.5</v>
      </c>
      <c r="F113" s="129" t="s">
        <v>313</v>
      </c>
      <c r="G113" s="133">
        <v>-0.0194</v>
      </c>
    </row>
    <row r="114">
      <c r="A114" s="126">
        <v>41244.0</v>
      </c>
      <c r="B114" s="153">
        <v>26.5</v>
      </c>
      <c r="C114" s="129">
        <v>26.45</v>
      </c>
      <c r="D114" s="129">
        <v>30.8</v>
      </c>
      <c r="E114" s="129">
        <v>25.0</v>
      </c>
      <c r="F114" s="129" t="s">
        <v>314</v>
      </c>
      <c r="G114" s="133">
        <v>-6.0E-4</v>
      </c>
    </row>
    <row r="115">
      <c r="A115" s="126">
        <v>41214.0</v>
      </c>
      <c r="B115" s="152">
        <v>26.52</v>
      </c>
      <c r="C115" s="129">
        <v>20.2</v>
      </c>
      <c r="D115" s="129">
        <v>26.65</v>
      </c>
      <c r="E115" s="129">
        <v>19.6</v>
      </c>
      <c r="F115" s="129" t="s">
        <v>315</v>
      </c>
      <c r="G115" s="130">
        <v>0.324</v>
      </c>
    </row>
    <row r="116">
      <c r="A116" s="126">
        <v>41183.0</v>
      </c>
      <c r="B116" s="152">
        <v>20.03</v>
      </c>
      <c r="C116" s="129">
        <v>18.09</v>
      </c>
      <c r="D116" s="129">
        <v>20.2</v>
      </c>
      <c r="E116" s="129">
        <v>17.4</v>
      </c>
      <c r="F116" s="129" t="s">
        <v>316</v>
      </c>
      <c r="G116" s="130">
        <v>0.139</v>
      </c>
    </row>
    <row r="117">
      <c r="A117" s="126">
        <v>41153.0</v>
      </c>
      <c r="B117" s="152">
        <v>17.58</v>
      </c>
      <c r="C117" s="129">
        <v>16.89</v>
      </c>
      <c r="D117" s="129">
        <v>18.09</v>
      </c>
      <c r="E117" s="129">
        <v>16.51</v>
      </c>
      <c r="F117" s="129" t="s">
        <v>317</v>
      </c>
      <c r="G117" s="130">
        <v>0.0593</v>
      </c>
    </row>
    <row r="118">
      <c r="A118" s="126">
        <v>41122.0</v>
      </c>
      <c r="B118" s="152">
        <v>16.6</v>
      </c>
      <c r="C118" s="129">
        <v>16.0</v>
      </c>
      <c r="D118" s="129">
        <v>17.4</v>
      </c>
      <c r="E118" s="129">
        <v>16.0</v>
      </c>
      <c r="F118" s="129" t="s">
        <v>318</v>
      </c>
      <c r="G118" s="130">
        <v>0.0381</v>
      </c>
    </row>
    <row r="119">
      <c r="A119" s="126">
        <v>41091.0</v>
      </c>
      <c r="B119" s="153">
        <v>15.99</v>
      </c>
      <c r="C119" s="129">
        <v>16.8</v>
      </c>
      <c r="D119" s="129">
        <v>18.8</v>
      </c>
      <c r="E119" s="129">
        <v>15.83</v>
      </c>
      <c r="F119" s="129" t="s">
        <v>319</v>
      </c>
      <c r="G119" s="133">
        <v>-0.0482</v>
      </c>
    </row>
    <row r="120">
      <c r="A120" s="126">
        <v>41061.0</v>
      </c>
      <c r="B120" s="152">
        <v>16.8</v>
      </c>
      <c r="C120" s="129">
        <v>15.9</v>
      </c>
      <c r="D120" s="129">
        <v>17.5</v>
      </c>
      <c r="E120" s="129">
        <v>15.8</v>
      </c>
      <c r="F120" s="129" t="s">
        <v>320</v>
      </c>
      <c r="G120" s="130">
        <v>0.0633</v>
      </c>
    </row>
    <row r="121">
      <c r="A121" s="149">
        <v>41030.0</v>
      </c>
      <c r="B121" s="153">
        <v>15.8</v>
      </c>
      <c r="C121" s="129">
        <v>16.15</v>
      </c>
      <c r="D121" s="129">
        <v>16.83</v>
      </c>
      <c r="E121" s="129">
        <v>14.63</v>
      </c>
      <c r="F121" s="129" t="s">
        <v>321</v>
      </c>
      <c r="G121" s="133">
        <v>-0.0316</v>
      </c>
    </row>
    <row r="122">
      <c r="A122" s="126">
        <v>41000.0</v>
      </c>
      <c r="B122" s="152">
        <v>16.32</v>
      </c>
      <c r="C122" s="129">
        <v>14.8</v>
      </c>
      <c r="D122" s="129">
        <v>16.5</v>
      </c>
      <c r="E122" s="129">
        <v>14.51</v>
      </c>
      <c r="F122" s="129" t="s">
        <v>322</v>
      </c>
      <c r="G122" s="130">
        <v>0.1369</v>
      </c>
    </row>
    <row r="123">
      <c r="A123" s="126">
        <v>40969.0</v>
      </c>
      <c r="B123" s="153">
        <v>14.35</v>
      </c>
      <c r="C123" s="129">
        <v>17.4</v>
      </c>
      <c r="D123" s="129">
        <v>18.43</v>
      </c>
      <c r="E123" s="129">
        <v>14.11</v>
      </c>
      <c r="F123" s="129" t="s">
        <v>323</v>
      </c>
      <c r="G123" s="133">
        <v>-0.1802</v>
      </c>
    </row>
    <row r="124">
      <c r="A124" s="126">
        <v>40940.0</v>
      </c>
      <c r="B124" s="152">
        <v>17.5</v>
      </c>
      <c r="C124" s="129">
        <v>15.02</v>
      </c>
      <c r="D124" s="129">
        <v>17.75</v>
      </c>
      <c r="E124" s="129">
        <v>14.72</v>
      </c>
      <c r="F124" s="129" t="s">
        <v>324</v>
      </c>
      <c r="G124" s="130">
        <v>0.1654</v>
      </c>
    </row>
    <row r="125">
      <c r="A125" s="126">
        <v>40909.0</v>
      </c>
      <c r="B125" s="153">
        <v>15.02</v>
      </c>
      <c r="C125" s="129">
        <v>15.2</v>
      </c>
      <c r="D125" s="129">
        <v>18.4</v>
      </c>
      <c r="E125" s="129">
        <v>13.63</v>
      </c>
      <c r="F125" s="129" t="s">
        <v>325</v>
      </c>
      <c r="G125" s="133">
        <v>-0.0183</v>
      </c>
    </row>
    <row r="126">
      <c r="A126" s="126">
        <v>40878.0</v>
      </c>
      <c r="B126" s="153">
        <v>15.3</v>
      </c>
      <c r="C126" s="129">
        <v>17.5</v>
      </c>
      <c r="D126" s="129">
        <v>17.5</v>
      </c>
      <c r="E126" s="129">
        <v>14.5</v>
      </c>
      <c r="F126" s="129" t="s">
        <v>326</v>
      </c>
      <c r="G126" s="133">
        <v>-0.0304</v>
      </c>
    </row>
    <row r="127">
      <c r="A127" s="126">
        <v>40848.0</v>
      </c>
      <c r="B127" s="153">
        <v>15.78</v>
      </c>
      <c r="C127" s="129">
        <v>16.2</v>
      </c>
      <c r="D127" s="129">
        <v>17.55</v>
      </c>
      <c r="E127" s="129">
        <v>13.8</v>
      </c>
      <c r="F127" s="129" t="s">
        <v>327</v>
      </c>
      <c r="G127" s="133">
        <v>-0.1233</v>
      </c>
    </row>
    <row r="128">
      <c r="A128" s="126">
        <v>40817.0</v>
      </c>
      <c r="B128" s="152">
        <v>18.0</v>
      </c>
      <c r="C128" s="129">
        <v>16.81</v>
      </c>
      <c r="D128" s="129">
        <v>18.4</v>
      </c>
      <c r="E128" s="129">
        <v>16.7</v>
      </c>
      <c r="F128" s="129" t="s">
        <v>328</v>
      </c>
      <c r="G128" s="130">
        <v>0.084</v>
      </c>
    </row>
    <row r="129">
      <c r="A129" s="126">
        <v>40787.0</v>
      </c>
      <c r="B129" s="153">
        <v>16.6</v>
      </c>
      <c r="C129" s="129">
        <v>19.4</v>
      </c>
      <c r="D129" s="129">
        <v>19.5</v>
      </c>
      <c r="E129" s="129">
        <v>16.04</v>
      </c>
      <c r="F129" s="129" t="s">
        <v>329</v>
      </c>
      <c r="G129" s="133">
        <v>-0.139</v>
      </c>
    </row>
    <row r="130">
      <c r="A130" s="126">
        <v>40756.0</v>
      </c>
      <c r="B130" s="153">
        <v>19.28</v>
      </c>
      <c r="C130" s="129">
        <v>20.5</v>
      </c>
      <c r="D130" s="129">
        <v>21.3</v>
      </c>
      <c r="E130" s="129">
        <v>16.4</v>
      </c>
      <c r="F130" s="129" t="s">
        <v>330</v>
      </c>
      <c r="G130" s="133">
        <v>-0.0871</v>
      </c>
    </row>
    <row r="131">
      <c r="A131" s="126">
        <v>40725.0</v>
      </c>
      <c r="B131" s="152">
        <v>21.13</v>
      </c>
      <c r="C131" s="129">
        <v>18.59</v>
      </c>
      <c r="D131" s="129">
        <v>23.0</v>
      </c>
      <c r="E131" s="129">
        <v>18.0</v>
      </c>
      <c r="F131" s="129" t="s">
        <v>331</v>
      </c>
      <c r="G131" s="130">
        <v>0.1419</v>
      </c>
    </row>
    <row r="132">
      <c r="A132" s="126">
        <v>40695.0</v>
      </c>
      <c r="B132" s="152">
        <v>18.5</v>
      </c>
      <c r="C132" s="129">
        <v>18.5</v>
      </c>
      <c r="D132" s="129">
        <v>18.8</v>
      </c>
      <c r="E132" s="129">
        <v>16.1</v>
      </c>
      <c r="F132" s="129" t="s">
        <v>332</v>
      </c>
      <c r="G132" s="130">
        <v>0.0249</v>
      </c>
    </row>
    <row r="133">
      <c r="A133" s="149">
        <v>40664.0</v>
      </c>
      <c r="B133" s="153">
        <v>18.05</v>
      </c>
      <c r="C133" s="129">
        <v>17.5</v>
      </c>
      <c r="D133" s="129">
        <v>19.98</v>
      </c>
      <c r="E133" s="129">
        <v>17.5</v>
      </c>
      <c r="F133" s="129" t="s">
        <v>333</v>
      </c>
      <c r="G133" s="133">
        <v>-0.0169</v>
      </c>
    </row>
    <row r="134">
      <c r="A134" s="126">
        <v>40634.0</v>
      </c>
      <c r="B134" s="152">
        <v>18.36</v>
      </c>
      <c r="C134" s="129">
        <v>19.1</v>
      </c>
      <c r="D134" s="129">
        <v>20.4</v>
      </c>
      <c r="E134" s="129">
        <v>17.33</v>
      </c>
      <c r="F134" s="129" t="s">
        <v>334</v>
      </c>
      <c r="G134" s="130">
        <v>0.0396</v>
      </c>
    </row>
    <row r="135">
      <c r="A135" s="126">
        <v>40603.0</v>
      </c>
      <c r="B135" s="153">
        <v>17.66</v>
      </c>
      <c r="C135" s="129">
        <v>18.61</v>
      </c>
      <c r="D135" s="129">
        <v>19.64</v>
      </c>
      <c r="E135" s="129">
        <v>16.22</v>
      </c>
      <c r="F135" s="129" t="s">
        <v>335</v>
      </c>
      <c r="G135" s="133">
        <v>-0.0897</v>
      </c>
    </row>
    <row r="136">
      <c r="A136" s="126">
        <v>40575.0</v>
      </c>
      <c r="B136" s="153">
        <v>19.4</v>
      </c>
      <c r="C136" s="129">
        <v>19.5</v>
      </c>
      <c r="D136" s="129">
        <v>20.5</v>
      </c>
      <c r="E136" s="129">
        <v>19.32</v>
      </c>
      <c r="F136" s="129" t="s">
        <v>336</v>
      </c>
      <c r="G136" s="133">
        <v>-0.0107</v>
      </c>
    </row>
    <row r="137">
      <c r="A137" s="170">
        <v>40544.0</v>
      </c>
      <c r="B137" s="171">
        <v>19.61</v>
      </c>
      <c r="C137" s="172">
        <v>19.5</v>
      </c>
      <c r="D137" s="172">
        <v>23.9</v>
      </c>
      <c r="E137" s="172">
        <v>19.0</v>
      </c>
      <c r="F137" s="172" t="s">
        <v>337</v>
      </c>
      <c r="G137" s="173">
        <v>0.0056</v>
      </c>
    </row>
  </sheetData>
  <mergeCells count="16">
    <mergeCell ref="A1:G1"/>
    <mergeCell ref="A2:G2"/>
    <mergeCell ref="J39:K39"/>
    <mergeCell ref="L39:M39"/>
    <mergeCell ref="J40:K41"/>
    <mergeCell ref="L40:M40"/>
    <mergeCell ref="L41:M41"/>
    <mergeCell ref="J46:K46"/>
    <mergeCell ref="L46:M46"/>
    <mergeCell ref="J42:K42"/>
    <mergeCell ref="L42:M42"/>
    <mergeCell ref="J43:K44"/>
    <mergeCell ref="L43:M43"/>
    <mergeCell ref="L44:M44"/>
    <mergeCell ref="J45:K45"/>
    <mergeCell ref="L45:M4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28.57"/>
    <col customWidth="1" min="5" max="5" width="142.86"/>
  </cols>
  <sheetData>
    <row r="5">
      <c r="D5" s="174" t="s">
        <v>36</v>
      </c>
      <c r="E5" s="175" t="s">
        <v>37</v>
      </c>
    </row>
    <row r="6">
      <c r="D6" s="176" t="s">
        <v>38</v>
      </c>
      <c r="E6" s="177" t="s">
        <v>39</v>
      </c>
    </row>
    <row r="7">
      <c r="D7" s="176" t="s">
        <v>40</v>
      </c>
      <c r="E7" s="177" t="s">
        <v>41</v>
      </c>
    </row>
    <row r="8">
      <c r="D8" s="176" t="s">
        <v>42</v>
      </c>
      <c r="E8" s="177" t="s">
        <v>43</v>
      </c>
    </row>
    <row r="9">
      <c r="D9" s="176" t="s">
        <v>44</v>
      </c>
      <c r="E9" s="178" t="s">
        <v>338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5.86"/>
    <col customWidth="1" min="4" max="4" width="16.14"/>
    <col customWidth="1" min="5" max="5" width="16.43"/>
    <col customWidth="1" min="6" max="6" width="15.43"/>
  </cols>
  <sheetData>
    <row r="1">
      <c r="A1" s="179"/>
      <c r="B1" s="179"/>
      <c r="C1" s="179"/>
      <c r="D1" s="179"/>
      <c r="E1" s="179"/>
      <c r="F1" s="179"/>
      <c r="G1" s="179"/>
      <c r="H1" s="180"/>
      <c r="I1" s="179"/>
      <c r="J1" s="179"/>
    </row>
    <row r="2">
      <c r="A2" s="179"/>
      <c r="C2" s="181" t="s">
        <v>339</v>
      </c>
    </row>
    <row r="3">
      <c r="A3" s="179"/>
    </row>
    <row r="4">
      <c r="A4" s="179"/>
    </row>
    <row r="5">
      <c r="A5" s="179"/>
      <c r="G5" s="182" t="s">
        <v>340</v>
      </c>
    </row>
    <row r="6">
      <c r="A6" s="179"/>
      <c r="H6" s="183"/>
    </row>
    <row r="7">
      <c r="A7" s="184" t="s">
        <v>9</v>
      </c>
      <c r="B7" s="185" t="s">
        <v>57</v>
      </c>
      <c r="C7" s="185" t="s">
        <v>11</v>
      </c>
      <c r="D7" s="185" t="s">
        <v>12</v>
      </c>
      <c r="E7" s="186" t="s">
        <v>13</v>
      </c>
      <c r="F7" s="186" t="s">
        <v>341</v>
      </c>
      <c r="H7" s="187" t="s">
        <v>49</v>
      </c>
      <c r="I7" s="187" t="s">
        <v>50</v>
      </c>
      <c r="J7" s="187" t="s">
        <v>51</v>
      </c>
      <c r="K7" s="187" t="s">
        <v>52</v>
      </c>
      <c r="L7" s="187" t="s">
        <v>53</v>
      </c>
      <c r="M7" s="187" t="s">
        <v>54</v>
      </c>
      <c r="N7" s="187" t="s">
        <v>342</v>
      </c>
    </row>
    <row r="8">
      <c r="A8" s="188"/>
      <c r="B8" s="188"/>
      <c r="C8" s="188"/>
      <c r="D8" s="188"/>
      <c r="E8" s="188"/>
      <c r="F8" s="188"/>
      <c r="H8" s="188"/>
      <c r="I8" s="188"/>
      <c r="J8" s="188"/>
      <c r="K8" s="188"/>
      <c r="L8" s="188"/>
      <c r="M8" s="188"/>
      <c r="N8" s="188"/>
    </row>
    <row r="9">
      <c r="A9" s="189"/>
      <c r="B9" s="189"/>
      <c r="C9" s="189"/>
      <c r="D9" s="189"/>
      <c r="E9" s="189"/>
      <c r="F9" s="189"/>
      <c r="H9" s="189"/>
      <c r="I9" s="189"/>
      <c r="J9" s="189"/>
      <c r="K9" s="189"/>
      <c r="L9" s="189"/>
      <c r="M9" s="189"/>
      <c r="N9" s="189"/>
    </row>
    <row r="10">
      <c r="A10" s="190">
        <v>2021.0</v>
      </c>
      <c r="B10" s="191">
        <v>10.0</v>
      </c>
      <c r="C10" s="122">
        <f>B10/I10*100</f>
        <v>1.131285706</v>
      </c>
      <c r="D10" s="192">
        <v>2984.26</v>
      </c>
      <c r="E10" s="122">
        <f t="shared" ref="E10:E19" si="1">(D10-D11)/D11*100</f>
        <v>3.118153986</v>
      </c>
      <c r="F10" s="193" t="s">
        <v>343</v>
      </c>
      <c r="H10" s="194">
        <v>44531.0</v>
      </c>
      <c r="I10" s="195">
        <v>883.95</v>
      </c>
      <c r="J10" s="196">
        <v>880.85</v>
      </c>
      <c r="K10" s="196">
        <v>952.0</v>
      </c>
      <c r="L10" s="196">
        <v>824.15</v>
      </c>
      <c r="M10" s="196" t="s">
        <v>344</v>
      </c>
      <c r="N10" s="197">
        <v>0.0134</v>
      </c>
    </row>
    <row r="11">
      <c r="A11" s="190">
        <v>2020.0</v>
      </c>
      <c r="B11" s="191">
        <v>11.0</v>
      </c>
      <c r="C11" s="122">
        <f>B11/I22*100</f>
        <v>2.304147465</v>
      </c>
      <c r="D11" s="192">
        <v>2894.02</v>
      </c>
      <c r="E11" s="122">
        <f t="shared" si="1"/>
        <v>-6.910571721</v>
      </c>
      <c r="F11" s="193" t="s">
        <v>345</v>
      </c>
      <c r="H11" s="198">
        <v>44501.0</v>
      </c>
      <c r="I11" s="199">
        <v>872.25</v>
      </c>
      <c r="J11" s="200">
        <v>911.0</v>
      </c>
      <c r="K11" s="200">
        <v>955.95</v>
      </c>
      <c r="L11" s="200">
        <v>828.8</v>
      </c>
      <c r="M11" s="200" t="s">
        <v>346</v>
      </c>
      <c r="N11" s="201">
        <v>-0.0323</v>
      </c>
    </row>
    <row r="12">
      <c r="A12" s="190">
        <v>2019.0</v>
      </c>
      <c r="B12" s="191">
        <v>12.5</v>
      </c>
      <c r="C12" s="122">
        <f>B12/I34*100</f>
        <v>4.249966</v>
      </c>
      <c r="D12" s="192">
        <v>3108.86</v>
      </c>
      <c r="E12" s="122">
        <f t="shared" si="1"/>
        <v>-9.83558537</v>
      </c>
      <c r="F12" s="193" t="s">
        <v>347</v>
      </c>
      <c r="H12" s="198">
        <v>44470.0</v>
      </c>
      <c r="I12" s="199">
        <v>901.35</v>
      </c>
      <c r="J12" s="200">
        <v>916.7</v>
      </c>
      <c r="K12" s="202">
        <v>1158.0</v>
      </c>
      <c r="L12" s="200">
        <v>876.5</v>
      </c>
      <c r="M12" s="200" t="s">
        <v>348</v>
      </c>
      <c r="N12" s="201">
        <v>-0.0195</v>
      </c>
    </row>
    <row r="13">
      <c r="A13" s="190">
        <v>2018.0</v>
      </c>
      <c r="B13" s="191" t="s">
        <v>349</v>
      </c>
      <c r="C13" s="122">
        <f>11/I46*100</f>
        <v>3.530393478</v>
      </c>
      <c r="D13" s="192">
        <v>3447.99</v>
      </c>
      <c r="E13" s="122">
        <f t="shared" si="1"/>
        <v>-3.992080994</v>
      </c>
      <c r="F13" s="193" t="s">
        <v>350</v>
      </c>
      <c r="H13" s="198">
        <v>44440.0</v>
      </c>
      <c r="I13" s="203">
        <v>919.3</v>
      </c>
      <c r="J13" s="200">
        <v>848.75</v>
      </c>
      <c r="K13" s="200">
        <v>945.5</v>
      </c>
      <c r="L13" s="200">
        <v>780.05</v>
      </c>
      <c r="M13" s="200" t="s">
        <v>351</v>
      </c>
      <c r="N13" s="204">
        <v>0.0884</v>
      </c>
    </row>
    <row r="14">
      <c r="A14" s="190">
        <v>2017.0</v>
      </c>
      <c r="B14" s="191">
        <v>11.0</v>
      </c>
      <c r="C14" s="122">
        <f>B14/I58*100</f>
        <v>3.464457812</v>
      </c>
      <c r="D14" s="192">
        <v>3591.36</v>
      </c>
      <c r="E14" s="122">
        <f t="shared" si="1"/>
        <v>-56.04371932</v>
      </c>
      <c r="F14" s="193" t="s">
        <v>352</v>
      </c>
      <c r="H14" s="198">
        <v>44409.0</v>
      </c>
      <c r="I14" s="203">
        <v>844.65</v>
      </c>
      <c r="J14" s="200">
        <v>771.0</v>
      </c>
      <c r="K14" s="200">
        <v>891.9</v>
      </c>
      <c r="L14" s="200">
        <v>754.0</v>
      </c>
      <c r="M14" s="200" t="s">
        <v>353</v>
      </c>
      <c r="N14" s="204">
        <v>0.1068</v>
      </c>
    </row>
    <row r="15">
      <c r="A15" s="190">
        <v>2016.0</v>
      </c>
      <c r="B15" s="191">
        <v>10.0</v>
      </c>
      <c r="C15" s="122">
        <f>B15/I70*100</f>
        <v>4.580432393</v>
      </c>
      <c r="D15" s="192">
        <v>8170.3</v>
      </c>
      <c r="E15" s="122">
        <f t="shared" si="1"/>
        <v>-18.16926222</v>
      </c>
      <c r="F15" s="193" t="s">
        <v>354</v>
      </c>
      <c r="H15" s="198">
        <v>44378.0</v>
      </c>
      <c r="I15" s="203">
        <v>763.15</v>
      </c>
      <c r="J15" s="200">
        <v>725.0</v>
      </c>
      <c r="K15" s="200">
        <v>795.5</v>
      </c>
      <c r="L15" s="200">
        <v>721.05</v>
      </c>
      <c r="M15" s="200" t="s">
        <v>355</v>
      </c>
      <c r="N15" s="204">
        <v>0.0544</v>
      </c>
    </row>
    <row r="16">
      <c r="A16" s="190">
        <v>2015.0</v>
      </c>
      <c r="B16" s="191" t="s">
        <v>356</v>
      </c>
      <c r="C16" s="122">
        <f>10/I82*100</f>
        <v>5.739210285</v>
      </c>
      <c r="D16" s="192">
        <v>9984.39</v>
      </c>
      <c r="E16" s="122">
        <f t="shared" si="1"/>
        <v>16.22960037</v>
      </c>
      <c r="F16" s="193" t="s">
        <v>357</v>
      </c>
      <c r="H16" s="198">
        <v>44348.0</v>
      </c>
      <c r="I16" s="203">
        <v>723.8</v>
      </c>
      <c r="J16" s="200">
        <v>705.0</v>
      </c>
      <c r="K16" s="200">
        <v>760.0</v>
      </c>
      <c r="L16" s="200">
        <v>696.05</v>
      </c>
      <c r="M16" s="200" t="s">
        <v>358</v>
      </c>
      <c r="N16" s="204">
        <v>0.0283</v>
      </c>
    </row>
    <row r="17">
      <c r="A17" s="190">
        <v>2014.0</v>
      </c>
      <c r="B17" s="191">
        <v>10.0</v>
      </c>
      <c r="C17" s="122">
        <f>B17/I94*100</f>
        <v>5.316038488</v>
      </c>
      <c r="D17" s="192">
        <v>8590.23</v>
      </c>
      <c r="E17" s="122">
        <f t="shared" si="1"/>
        <v>1.768762447</v>
      </c>
      <c r="F17" s="193" t="s">
        <v>359</v>
      </c>
      <c r="H17" s="205">
        <v>44317.0</v>
      </c>
      <c r="I17" s="199">
        <v>703.85</v>
      </c>
      <c r="J17" s="200">
        <v>792.0</v>
      </c>
      <c r="K17" s="200">
        <v>793.75</v>
      </c>
      <c r="L17" s="200">
        <v>670.55</v>
      </c>
      <c r="M17" s="200" t="s">
        <v>360</v>
      </c>
      <c r="N17" s="201">
        <v>-0.1118</v>
      </c>
    </row>
    <row r="18">
      <c r="A18" s="190">
        <v>2013.0</v>
      </c>
      <c r="B18" s="191">
        <v>10.0</v>
      </c>
      <c r="C18" s="122">
        <f>B18/I106*100</f>
        <v>8.422471153</v>
      </c>
      <c r="D18" s="192">
        <v>8440.93</v>
      </c>
      <c r="E18" s="122">
        <f t="shared" si="1"/>
        <v>6.676667556</v>
      </c>
      <c r="F18" s="193" t="s">
        <v>361</v>
      </c>
      <c r="H18" s="198">
        <v>44287.0</v>
      </c>
      <c r="I18" s="203">
        <v>792.45</v>
      </c>
      <c r="J18" s="200">
        <v>758.8</v>
      </c>
      <c r="K18" s="200">
        <v>833.95</v>
      </c>
      <c r="L18" s="200">
        <v>711.0</v>
      </c>
      <c r="M18" s="200" t="s">
        <v>362</v>
      </c>
      <c r="N18" s="204">
        <v>0.0541</v>
      </c>
    </row>
    <row r="19">
      <c r="A19" s="190">
        <v>2012.0</v>
      </c>
      <c r="B19" s="191">
        <v>10.0</v>
      </c>
      <c r="C19" s="122">
        <f>B19/I118*100</f>
        <v>6.540650141</v>
      </c>
      <c r="D19" s="192">
        <v>7912.63</v>
      </c>
      <c r="E19" s="122">
        <f t="shared" si="1"/>
        <v>27.1050091</v>
      </c>
      <c r="F19" s="193" t="s">
        <v>363</v>
      </c>
      <c r="H19" s="198">
        <v>44256.0</v>
      </c>
      <c r="I19" s="203">
        <v>751.8</v>
      </c>
      <c r="J19" s="200">
        <v>750.0</v>
      </c>
      <c r="K19" s="200">
        <v>795.0</v>
      </c>
      <c r="L19" s="200">
        <v>690.2</v>
      </c>
      <c r="M19" s="200" t="s">
        <v>364</v>
      </c>
      <c r="N19" s="204">
        <v>0.0166</v>
      </c>
    </row>
    <row r="20">
      <c r="A20" s="190">
        <v>2011.0</v>
      </c>
      <c r="B20" s="191">
        <v>10.0</v>
      </c>
      <c r="C20" s="122">
        <f>B20/I130*100</f>
        <v>7.407956145</v>
      </c>
      <c r="D20" s="192">
        <v>6225.27</v>
      </c>
      <c r="E20" s="122"/>
      <c r="F20" s="193" t="s">
        <v>365</v>
      </c>
      <c r="H20" s="198">
        <v>44228.0</v>
      </c>
      <c r="I20" s="203">
        <v>739.5</v>
      </c>
      <c r="J20" s="200">
        <v>481.5</v>
      </c>
      <c r="K20" s="200">
        <v>757.5</v>
      </c>
      <c r="L20" s="200">
        <v>466.0</v>
      </c>
      <c r="M20" s="200" t="s">
        <v>366</v>
      </c>
      <c r="N20" s="204">
        <v>0.5559</v>
      </c>
    </row>
    <row r="21">
      <c r="A21" s="179"/>
      <c r="B21" s="206"/>
      <c r="H21" s="198">
        <v>44197.0</v>
      </c>
      <c r="I21" s="199">
        <v>475.3</v>
      </c>
      <c r="J21" s="200">
        <v>477.9</v>
      </c>
      <c r="K21" s="200">
        <v>554.0</v>
      </c>
      <c r="L21" s="200">
        <v>471.6</v>
      </c>
      <c r="M21" s="200" t="s">
        <v>367</v>
      </c>
      <c r="N21" s="201">
        <v>-0.0044</v>
      </c>
    </row>
    <row r="22">
      <c r="A22" s="179"/>
      <c r="B22" s="206"/>
      <c r="H22" s="198">
        <v>44166.0</v>
      </c>
      <c r="I22" s="203">
        <v>477.4</v>
      </c>
      <c r="J22" s="200">
        <v>392.4</v>
      </c>
      <c r="K22" s="200">
        <v>527.0</v>
      </c>
      <c r="L22" s="200">
        <v>386.95</v>
      </c>
      <c r="M22" s="200" t="s">
        <v>368</v>
      </c>
      <c r="N22" s="204">
        <v>0.2175</v>
      </c>
    </row>
    <row r="23">
      <c r="A23" s="179"/>
      <c r="H23" s="198">
        <v>44136.0</v>
      </c>
      <c r="I23" s="203">
        <v>392.1</v>
      </c>
      <c r="J23" s="200">
        <v>319.95</v>
      </c>
      <c r="K23" s="200">
        <v>396.95</v>
      </c>
      <c r="L23" s="200">
        <v>303.0</v>
      </c>
      <c r="M23" s="200" t="s">
        <v>369</v>
      </c>
      <c r="N23" s="204">
        <v>0.2164</v>
      </c>
    </row>
    <row r="24">
      <c r="A24" s="179"/>
      <c r="H24" s="198">
        <v>44105.0</v>
      </c>
      <c r="I24" s="203">
        <v>322.35</v>
      </c>
      <c r="J24" s="200">
        <v>302.5</v>
      </c>
      <c r="K24" s="200">
        <v>331.45</v>
      </c>
      <c r="L24" s="200">
        <v>298.5</v>
      </c>
      <c r="M24" s="200" t="s">
        <v>370</v>
      </c>
      <c r="N24" s="204">
        <v>0.0763</v>
      </c>
    </row>
    <row r="25">
      <c r="A25" s="179"/>
      <c r="H25" s="198">
        <v>44075.0</v>
      </c>
      <c r="I25" s="199">
        <v>299.5</v>
      </c>
      <c r="J25" s="200">
        <v>313.15</v>
      </c>
      <c r="K25" s="200">
        <v>317.9</v>
      </c>
      <c r="L25" s="200">
        <v>273.45</v>
      </c>
      <c r="M25" s="200" t="s">
        <v>371</v>
      </c>
      <c r="N25" s="201">
        <v>-0.0416</v>
      </c>
    </row>
    <row r="26">
      <c r="A26" s="179"/>
      <c r="H26" s="198">
        <v>44044.0</v>
      </c>
      <c r="I26" s="203">
        <v>312.5</v>
      </c>
      <c r="J26" s="200">
        <v>301.0</v>
      </c>
      <c r="K26" s="200">
        <v>345.9</v>
      </c>
      <c r="L26" s="200">
        <v>291.5</v>
      </c>
      <c r="M26" s="200" t="s">
        <v>372</v>
      </c>
      <c r="N26" s="204">
        <v>0.0222</v>
      </c>
    </row>
    <row r="27">
      <c r="A27" s="179"/>
      <c r="H27" s="198">
        <v>44013.0</v>
      </c>
      <c r="I27" s="199">
        <v>305.7</v>
      </c>
      <c r="J27" s="200">
        <v>314.0</v>
      </c>
      <c r="K27" s="200">
        <v>321.0</v>
      </c>
      <c r="L27" s="200">
        <v>289.25</v>
      </c>
      <c r="M27" s="200" t="s">
        <v>373</v>
      </c>
      <c r="N27" s="201">
        <v>-0.014</v>
      </c>
    </row>
    <row r="28">
      <c r="A28" s="179"/>
      <c r="H28" s="198">
        <v>43983.0</v>
      </c>
      <c r="I28" s="203">
        <v>310.05</v>
      </c>
      <c r="J28" s="200">
        <v>308.0</v>
      </c>
      <c r="K28" s="200">
        <v>324.2</v>
      </c>
      <c r="L28" s="200">
        <v>293.0</v>
      </c>
      <c r="M28" s="200" t="s">
        <v>374</v>
      </c>
      <c r="N28" s="204">
        <v>0.0117</v>
      </c>
    </row>
    <row r="29">
      <c r="A29" s="179"/>
      <c r="H29" s="205">
        <v>43952.0</v>
      </c>
      <c r="I29" s="203">
        <v>306.45</v>
      </c>
      <c r="J29" s="200">
        <v>279.5</v>
      </c>
      <c r="K29" s="200">
        <v>316.2</v>
      </c>
      <c r="L29" s="200">
        <v>272.2</v>
      </c>
      <c r="M29" s="200" t="s">
        <v>375</v>
      </c>
      <c r="N29" s="204">
        <v>0.084</v>
      </c>
    </row>
    <row r="30">
      <c r="A30" s="179"/>
      <c r="H30" s="198">
        <v>43922.0</v>
      </c>
      <c r="I30" s="203">
        <v>282.7</v>
      </c>
      <c r="J30" s="200">
        <v>227.55</v>
      </c>
      <c r="K30" s="200">
        <v>296.6</v>
      </c>
      <c r="L30" s="200">
        <v>216.2</v>
      </c>
      <c r="M30" s="200" t="s">
        <v>376</v>
      </c>
      <c r="N30" s="204">
        <v>0.2646</v>
      </c>
    </row>
    <row r="31">
      <c r="A31" s="179"/>
      <c r="H31" s="198">
        <v>43891.0</v>
      </c>
      <c r="I31" s="199">
        <v>223.55</v>
      </c>
      <c r="J31" s="200">
        <v>317.09</v>
      </c>
      <c r="K31" s="200">
        <v>339.7</v>
      </c>
      <c r="L31" s="200">
        <v>197.0</v>
      </c>
      <c r="M31" s="200" t="s">
        <v>377</v>
      </c>
      <c r="N31" s="201">
        <v>-0.2899</v>
      </c>
    </row>
    <row r="32">
      <c r="H32" s="198">
        <v>43862.0</v>
      </c>
      <c r="I32" s="199">
        <v>314.8</v>
      </c>
      <c r="J32" s="200">
        <v>330.89</v>
      </c>
      <c r="K32" s="200">
        <v>343.81</v>
      </c>
      <c r="L32" s="200">
        <v>309.11</v>
      </c>
      <c r="M32" s="200" t="s">
        <v>378</v>
      </c>
      <c r="N32" s="201">
        <v>-0.0495</v>
      </c>
    </row>
    <row r="33">
      <c r="H33" s="198">
        <v>43831.0</v>
      </c>
      <c r="I33" s="203">
        <v>331.2</v>
      </c>
      <c r="J33" s="200">
        <v>294.76</v>
      </c>
      <c r="K33" s="200">
        <v>340.0</v>
      </c>
      <c r="L33" s="200">
        <v>289.25</v>
      </c>
      <c r="M33" s="200" t="s">
        <v>379</v>
      </c>
      <c r="N33" s="204">
        <v>0.1261</v>
      </c>
    </row>
    <row r="34">
      <c r="H34" s="198">
        <v>43800.0</v>
      </c>
      <c r="I34" s="199">
        <v>294.12</v>
      </c>
      <c r="J34" s="200">
        <v>298.44</v>
      </c>
      <c r="K34" s="200">
        <v>305.1</v>
      </c>
      <c r="L34" s="200">
        <v>280.34</v>
      </c>
      <c r="M34" s="200" t="s">
        <v>380</v>
      </c>
      <c r="N34" s="201">
        <v>-0.0145</v>
      </c>
    </row>
    <row r="35">
      <c r="H35" s="198">
        <v>43770.0</v>
      </c>
      <c r="I35" s="203">
        <v>298.44</v>
      </c>
      <c r="J35" s="200">
        <v>278.21</v>
      </c>
      <c r="K35" s="200">
        <v>300.63</v>
      </c>
      <c r="L35" s="200">
        <v>275.38</v>
      </c>
      <c r="M35" s="200" t="s">
        <v>381</v>
      </c>
      <c r="N35" s="204">
        <v>0.0799</v>
      </c>
    </row>
    <row r="36">
      <c r="H36" s="198">
        <v>43739.0</v>
      </c>
      <c r="I36" s="203">
        <v>276.35</v>
      </c>
      <c r="J36" s="200">
        <v>260.64</v>
      </c>
      <c r="K36" s="200">
        <v>280.72</v>
      </c>
      <c r="L36" s="200">
        <v>250.47</v>
      </c>
      <c r="M36" s="200" t="s">
        <v>382</v>
      </c>
      <c r="N36" s="204">
        <v>0.0643</v>
      </c>
    </row>
    <row r="37">
      <c r="H37" s="198">
        <v>43709.0</v>
      </c>
      <c r="I37" s="203">
        <v>259.67</v>
      </c>
      <c r="J37" s="200">
        <v>255.19</v>
      </c>
      <c r="K37" s="200">
        <v>275.3</v>
      </c>
      <c r="L37" s="200">
        <v>247.37</v>
      </c>
      <c r="M37" s="200" t="s">
        <v>101</v>
      </c>
      <c r="N37" s="204">
        <v>0.008</v>
      </c>
    </row>
    <row r="38">
      <c r="H38" s="198">
        <v>43678.0</v>
      </c>
      <c r="I38" s="203">
        <v>257.62</v>
      </c>
      <c r="J38" s="200">
        <v>254.38</v>
      </c>
      <c r="K38" s="200">
        <v>265.42</v>
      </c>
      <c r="L38" s="200">
        <v>239.41</v>
      </c>
      <c r="M38" s="200" t="s">
        <v>383</v>
      </c>
      <c r="N38" s="204">
        <v>0.0131</v>
      </c>
    </row>
    <row r="39">
      <c r="H39" s="198">
        <v>43647.0</v>
      </c>
      <c r="I39" s="199">
        <v>254.29</v>
      </c>
      <c r="J39" s="200">
        <v>275.08</v>
      </c>
      <c r="K39" s="200">
        <v>277.77</v>
      </c>
      <c r="L39" s="200">
        <v>248.05</v>
      </c>
      <c r="M39" s="200" t="s">
        <v>384</v>
      </c>
      <c r="N39" s="201">
        <v>-0.0796</v>
      </c>
    </row>
    <row r="40">
      <c r="H40" s="198">
        <v>43617.0</v>
      </c>
      <c r="I40" s="199">
        <v>276.27</v>
      </c>
      <c r="J40" s="200">
        <v>278.65</v>
      </c>
      <c r="K40" s="200">
        <v>284.38</v>
      </c>
      <c r="L40" s="200">
        <v>263.48</v>
      </c>
      <c r="M40" s="200" t="s">
        <v>385</v>
      </c>
      <c r="N40" s="201">
        <v>-0.0071</v>
      </c>
    </row>
    <row r="41">
      <c r="H41" s="207">
        <v>43586.0</v>
      </c>
      <c r="I41" s="208">
        <v>278.25</v>
      </c>
      <c r="J41" s="209">
        <v>253.07</v>
      </c>
      <c r="K41" s="209">
        <v>286.54</v>
      </c>
      <c r="L41" s="209">
        <v>243.51</v>
      </c>
      <c r="M41" s="209" t="s">
        <v>386</v>
      </c>
      <c r="N41" s="210">
        <v>0.0935</v>
      </c>
    </row>
    <row r="42">
      <c r="H42" s="198">
        <v>43556.0</v>
      </c>
      <c r="I42" s="199">
        <v>254.46</v>
      </c>
      <c r="J42" s="200">
        <v>261.87</v>
      </c>
      <c r="K42" s="200">
        <v>273.09</v>
      </c>
      <c r="L42" s="200">
        <v>248.82</v>
      </c>
      <c r="M42" s="200" t="s">
        <v>136</v>
      </c>
      <c r="N42" s="201">
        <v>-0.0198</v>
      </c>
    </row>
    <row r="43">
      <c r="B43" s="211" t="s">
        <v>26</v>
      </c>
      <c r="C43" s="34"/>
      <c r="D43" s="212" t="s">
        <v>27</v>
      </c>
      <c r="E43" s="34"/>
      <c r="H43" s="198">
        <v>43525.0</v>
      </c>
      <c r="I43" s="203">
        <v>259.6</v>
      </c>
      <c r="J43" s="200">
        <v>246.88</v>
      </c>
      <c r="K43" s="200">
        <v>263.63</v>
      </c>
      <c r="L43" s="200">
        <v>246.46</v>
      </c>
      <c r="M43" s="200" t="s">
        <v>387</v>
      </c>
      <c r="N43" s="204">
        <v>0.0583</v>
      </c>
    </row>
    <row r="44">
      <c r="B44" s="211"/>
      <c r="C44" s="34"/>
      <c r="D44" s="163" t="s">
        <v>388</v>
      </c>
      <c r="E44" s="34"/>
      <c r="H44" s="198">
        <v>43497.0</v>
      </c>
      <c r="I44" s="199">
        <v>245.29</v>
      </c>
      <c r="J44" s="200">
        <v>298.93</v>
      </c>
      <c r="K44" s="200">
        <v>299.37</v>
      </c>
      <c r="L44" s="200">
        <v>242.54</v>
      </c>
      <c r="M44" s="200" t="s">
        <v>389</v>
      </c>
      <c r="N44" s="201">
        <v>-0.1749</v>
      </c>
    </row>
    <row r="45">
      <c r="B45" s="213"/>
      <c r="C45" s="34"/>
      <c r="D45" s="163" t="s">
        <v>390</v>
      </c>
      <c r="E45" s="34"/>
      <c r="H45" s="198">
        <v>43466.0</v>
      </c>
      <c r="I45" s="199">
        <v>297.3</v>
      </c>
      <c r="J45" s="200">
        <v>312.16</v>
      </c>
      <c r="K45" s="200">
        <v>314.21</v>
      </c>
      <c r="L45" s="200">
        <v>289.36</v>
      </c>
      <c r="M45" s="200" t="s">
        <v>391</v>
      </c>
      <c r="N45" s="201">
        <v>-0.0458</v>
      </c>
    </row>
    <row r="46">
      <c r="B46" s="213"/>
      <c r="C46" s="34"/>
      <c r="D46" s="163" t="s">
        <v>29</v>
      </c>
      <c r="E46" s="34"/>
      <c r="H46" s="198">
        <v>43435.0</v>
      </c>
      <c r="I46" s="203">
        <v>311.58</v>
      </c>
      <c r="J46" s="200">
        <v>307.42</v>
      </c>
      <c r="K46" s="200">
        <v>320.71</v>
      </c>
      <c r="L46" s="200">
        <v>287.46</v>
      </c>
      <c r="M46" s="200" t="s">
        <v>392</v>
      </c>
      <c r="N46" s="204">
        <v>0.0133</v>
      </c>
    </row>
    <row r="47">
      <c r="B47" s="213"/>
      <c r="C47" s="34"/>
      <c r="D47" s="163" t="s">
        <v>30</v>
      </c>
      <c r="E47" s="34"/>
      <c r="H47" s="198">
        <v>43405.0</v>
      </c>
      <c r="I47" s="203">
        <v>307.5</v>
      </c>
      <c r="J47" s="200">
        <v>302.81</v>
      </c>
      <c r="K47" s="200">
        <v>318.68</v>
      </c>
      <c r="L47" s="200">
        <v>294.52</v>
      </c>
      <c r="M47" s="200" t="s">
        <v>393</v>
      </c>
      <c r="N47" s="204">
        <v>0.0171</v>
      </c>
    </row>
    <row r="48">
      <c r="B48" s="213"/>
      <c r="C48" s="34"/>
      <c r="D48" s="163" t="s">
        <v>111</v>
      </c>
      <c r="E48" s="34"/>
      <c r="H48" s="198">
        <v>43374.0</v>
      </c>
      <c r="I48" s="199">
        <v>302.35</v>
      </c>
      <c r="J48" s="200">
        <v>307.11</v>
      </c>
      <c r="K48" s="200">
        <v>307.11</v>
      </c>
      <c r="L48" s="200">
        <v>274.24</v>
      </c>
      <c r="M48" s="200" t="s">
        <v>394</v>
      </c>
      <c r="N48" s="201">
        <v>-0.0096</v>
      </c>
    </row>
    <row r="49">
      <c r="H49" s="198">
        <v>43344.0</v>
      </c>
      <c r="I49" s="199">
        <v>305.28</v>
      </c>
      <c r="J49" s="200">
        <v>335.08</v>
      </c>
      <c r="K49" s="200">
        <v>344.78</v>
      </c>
      <c r="L49" s="200">
        <v>297.65</v>
      </c>
      <c r="M49" s="200" t="s">
        <v>395</v>
      </c>
      <c r="N49" s="201">
        <v>-0.0885</v>
      </c>
    </row>
    <row r="50">
      <c r="H50" s="198">
        <v>43313.0</v>
      </c>
      <c r="I50" s="203">
        <v>334.93</v>
      </c>
      <c r="J50" s="200">
        <v>304.22</v>
      </c>
      <c r="K50" s="200">
        <v>339.4</v>
      </c>
      <c r="L50" s="200">
        <v>285.81</v>
      </c>
      <c r="M50" s="200" t="s">
        <v>396</v>
      </c>
      <c r="N50" s="204">
        <v>0.1027</v>
      </c>
    </row>
    <row r="51">
      <c r="H51" s="198">
        <v>43282.0</v>
      </c>
      <c r="I51" s="203">
        <v>303.73</v>
      </c>
      <c r="J51" s="200">
        <v>303.82</v>
      </c>
      <c r="K51" s="200">
        <v>315.45</v>
      </c>
      <c r="L51" s="200">
        <v>289.23</v>
      </c>
      <c r="M51" s="200" t="s">
        <v>397</v>
      </c>
      <c r="N51" s="204">
        <v>0.0028</v>
      </c>
    </row>
    <row r="52">
      <c r="H52" s="198">
        <v>43252.0</v>
      </c>
      <c r="I52" s="199">
        <v>302.89</v>
      </c>
      <c r="J52" s="200">
        <v>324.61</v>
      </c>
      <c r="K52" s="200">
        <v>325.11</v>
      </c>
      <c r="L52" s="200">
        <v>296.22</v>
      </c>
      <c r="M52" s="200" t="s">
        <v>71</v>
      </c>
      <c r="N52" s="201">
        <v>-0.0587</v>
      </c>
    </row>
    <row r="53">
      <c r="H53" s="205">
        <v>43221.0</v>
      </c>
      <c r="I53" s="199">
        <v>321.79</v>
      </c>
      <c r="J53" s="200">
        <v>334.22</v>
      </c>
      <c r="K53" s="200">
        <v>341.8</v>
      </c>
      <c r="L53" s="200">
        <v>306.86</v>
      </c>
      <c r="M53" s="200" t="s">
        <v>398</v>
      </c>
      <c r="N53" s="201">
        <v>-0.0293</v>
      </c>
    </row>
    <row r="54">
      <c r="H54" s="198">
        <v>43191.0</v>
      </c>
      <c r="I54" s="203">
        <v>331.49</v>
      </c>
      <c r="J54" s="200">
        <v>296.85</v>
      </c>
      <c r="K54" s="200">
        <v>336.74</v>
      </c>
      <c r="L54" s="200">
        <v>294.81</v>
      </c>
      <c r="M54" s="200" t="s">
        <v>399</v>
      </c>
      <c r="N54" s="204">
        <v>0.1279</v>
      </c>
    </row>
    <row r="55">
      <c r="H55" s="198">
        <v>43160.0</v>
      </c>
      <c r="I55" s="199">
        <v>293.9</v>
      </c>
      <c r="J55" s="200">
        <v>305.56</v>
      </c>
      <c r="K55" s="200">
        <v>307.57</v>
      </c>
      <c r="L55" s="200">
        <v>282.12</v>
      </c>
      <c r="M55" s="200" t="s">
        <v>62</v>
      </c>
      <c r="N55" s="201">
        <v>-0.039</v>
      </c>
    </row>
    <row r="56">
      <c r="H56" s="198">
        <v>43132.0</v>
      </c>
      <c r="I56" s="199">
        <v>305.84</v>
      </c>
      <c r="J56" s="200">
        <v>313.24</v>
      </c>
      <c r="K56" s="200">
        <v>315.69</v>
      </c>
      <c r="L56" s="200">
        <v>285.61</v>
      </c>
      <c r="M56" s="200" t="s">
        <v>400</v>
      </c>
      <c r="N56" s="201">
        <v>-0.02</v>
      </c>
    </row>
    <row r="57">
      <c r="H57" s="198">
        <v>43101.0</v>
      </c>
      <c r="I57" s="199">
        <v>312.07</v>
      </c>
      <c r="J57" s="200">
        <v>317.51</v>
      </c>
      <c r="K57" s="200">
        <v>339.41</v>
      </c>
      <c r="L57" s="200">
        <v>307.57</v>
      </c>
      <c r="M57" s="200" t="s">
        <v>401</v>
      </c>
      <c r="N57" s="201">
        <v>-0.0172</v>
      </c>
    </row>
    <row r="58">
      <c r="H58" s="198">
        <v>43070.0</v>
      </c>
      <c r="I58" s="203">
        <v>317.51</v>
      </c>
      <c r="J58" s="200">
        <v>316.86</v>
      </c>
      <c r="K58" s="200">
        <v>324.0</v>
      </c>
      <c r="L58" s="200">
        <v>295.57</v>
      </c>
      <c r="M58" s="200" t="s">
        <v>402</v>
      </c>
      <c r="N58" s="204">
        <v>0.0066</v>
      </c>
    </row>
    <row r="59">
      <c r="H59" s="198">
        <v>43040.0</v>
      </c>
      <c r="I59" s="199">
        <v>315.43</v>
      </c>
      <c r="J59" s="200">
        <v>320.75</v>
      </c>
      <c r="K59" s="200">
        <v>327.65</v>
      </c>
      <c r="L59" s="200">
        <v>305.08</v>
      </c>
      <c r="M59" s="200" t="s">
        <v>403</v>
      </c>
      <c r="N59" s="201">
        <v>-0.0084</v>
      </c>
    </row>
    <row r="60">
      <c r="H60" s="198">
        <v>43009.0</v>
      </c>
      <c r="I60" s="203">
        <v>318.1</v>
      </c>
      <c r="J60" s="200">
        <v>280.38</v>
      </c>
      <c r="K60" s="200">
        <v>332.29</v>
      </c>
      <c r="L60" s="200">
        <v>275.35</v>
      </c>
      <c r="M60" s="200" t="s">
        <v>404</v>
      </c>
      <c r="N60" s="204">
        <v>0.1395</v>
      </c>
    </row>
    <row r="61">
      <c r="H61" s="198">
        <v>42979.0</v>
      </c>
      <c r="I61" s="203">
        <v>279.15</v>
      </c>
      <c r="J61" s="200">
        <v>254.71</v>
      </c>
      <c r="K61" s="200">
        <v>289.71</v>
      </c>
      <c r="L61" s="200">
        <v>246.57</v>
      </c>
      <c r="M61" s="200" t="s">
        <v>405</v>
      </c>
      <c r="N61" s="204">
        <v>0.1012</v>
      </c>
    </row>
    <row r="62">
      <c r="H62" s="198">
        <v>42948.0</v>
      </c>
      <c r="I62" s="199">
        <v>253.49</v>
      </c>
      <c r="J62" s="200">
        <v>269.12</v>
      </c>
      <c r="K62" s="200">
        <v>270.99</v>
      </c>
      <c r="L62" s="200">
        <v>243.23</v>
      </c>
      <c r="M62" s="200" t="s">
        <v>406</v>
      </c>
      <c r="N62" s="201">
        <v>-0.0578</v>
      </c>
    </row>
    <row r="63">
      <c r="H63" s="198">
        <v>42917.0</v>
      </c>
      <c r="I63" s="203">
        <v>269.05</v>
      </c>
      <c r="J63" s="200">
        <v>269.1</v>
      </c>
      <c r="K63" s="200">
        <v>285.35</v>
      </c>
      <c r="L63" s="200">
        <v>265.41</v>
      </c>
      <c r="M63" s="200" t="s">
        <v>407</v>
      </c>
      <c r="N63" s="204">
        <v>0.0213</v>
      </c>
    </row>
    <row r="64">
      <c r="H64" s="198">
        <v>42887.0</v>
      </c>
      <c r="I64" s="199">
        <v>263.43</v>
      </c>
      <c r="J64" s="200">
        <v>274.31</v>
      </c>
      <c r="K64" s="200">
        <v>281.21</v>
      </c>
      <c r="L64" s="200">
        <v>253.91</v>
      </c>
      <c r="M64" s="200" t="s">
        <v>408</v>
      </c>
      <c r="N64" s="201">
        <v>-0.034</v>
      </c>
    </row>
    <row r="65">
      <c r="H65" s="205">
        <v>42856.0</v>
      </c>
      <c r="I65" s="199">
        <v>272.7</v>
      </c>
      <c r="J65" s="200">
        <v>285.07</v>
      </c>
      <c r="K65" s="200">
        <v>289.28</v>
      </c>
      <c r="L65" s="200">
        <v>252.15</v>
      </c>
      <c r="M65" s="200" t="s">
        <v>409</v>
      </c>
      <c r="N65" s="201">
        <v>-0.0434</v>
      </c>
    </row>
    <row r="66">
      <c r="H66" s="198">
        <v>42826.0</v>
      </c>
      <c r="I66" s="203">
        <v>285.07</v>
      </c>
      <c r="J66" s="200">
        <v>260.85</v>
      </c>
      <c r="K66" s="200">
        <v>287.74</v>
      </c>
      <c r="L66" s="200">
        <v>258.27</v>
      </c>
      <c r="M66" s="200" t="s">
        <v>410</v>
      </c>
      <c r="N66" s="204">
        <v>0.097</v>
      </c>
    </row>
    <row r="67">
      <c r="H67" s="198">
        <v>42795.0</v>
      </c>
      <c r="I67" s="203">
        <v>259.87</v>
      </c>
      <c r="J67" s="200">
        <v>244.6</v>
      </c>
      <c r="K67" s="200">
        <v>263.24</v>
      </c>
      <c r="L67" s="200">
        <v>238.56</v>
      </c>
      <c r="M67" s="200" t="s">
        <v>411</v>
      </c>
      <c r="N67" s="204">
        <v>0.0683</v>
      </c>
    </row>
    <row r="68">
      <c r="H68" s="198">
        <v>42767.0</v>
      </c>
      <c r="I68" s="203">
        <v>243.25</v>
      </c>
      <c r="J68" s="200">
        <v>238.19</v>
      </c>
      <c r="K68" s="200">
        <v>256.51</v>
      </c>
      <c r="L68" s="200">
        <v>234.42</v>
      </c>
      <c r="M68" s="200" t="s">
        <v>412</v>
      </c>
      <c r="N68" s="204">
        <v>0.0292</v>
      </c>
    </row>
    <row r="69">
      <c r="H69" s="198">
        <v>42736.0</v>
      </c>
      <c r="I69" s="203">
        <v>236.35</v>
      </c>
      <c r="J69" s="200">
        <v>219.62</v>
      </c>
      <c r="K69" s="200">
        <v>238.46</v>
      </c>
      <c r="L69" s="200">
        <v>217.06</v>
      </c>
      <c r="M69" s="200" t="s">
        <v>413</v>
      </c>
      <c r="N69" s="204">
        <v>0.0826</v>
      </c>
    </row>
    <row r="70">
      <c r="H70" s="198">
        <v>42705.0</v>
      </c>
      <c r="I70" s="203">
        <v>218.32</v>
      </c>
      <c r="J70" s="200">
        <v>209.64</v>
      </c>
      <c r="K70" s="200">
        <v>222.66</v>
      </c>
      <c r="L70" s="200">
        <v>202.99</v>
      </c>
      <c r="M70" s="200" t="s">
        <v>414</v>
      </c>
      <c r="N70" s="204">
        <v>0.0492</v>
      </c>
    </row>
    <row r="71">
      <c r="H71" s="198">
        <v>42675.0</v>
      </c>
      <c r="I71" s="199">
        <v>208.07</v>
      </c>
      <c r="J71" s="200">
        <v>236.55</v>
      </c>
      <c r="K71" s="200">
        <v>240.45</v>
      </c>
      <c r="L71" s="200">
        <v>192.93</v>
      </c>
      <c r="M71" s="200" t="s">
        <v>415</v>
      </c>
      <c r="N71" s="201">
        <v>-0.1155</v>
      </c>
    </row>
    <row r="72">
      <c r="H72" s="198">
        <v>42644.0</v>
      </c>
      <c r="I72" s="203">
        <v>235.24</v>
      </c>
      <c r="J72" s="200">
        <v>229.17</v>
      </c>
      <c r="K72" s="200">
        <v>254.38</v>
      </c>
      <c r="L72" s="200">
        <v>227.54</v>
      </c>
      <c r="M72" s="200" t="s">
        <v>416</v>
      </c>
      <c r="N72" s="204">
        <v>0.0332</v>
      </c>
    </row>
    <row r="73">
      <c r="H73" s="198">
        <v>42614.0</v>
      </c>
      <c r="I73" s="199">
        <v>227.69</v>
      </c>
      <c r="J73" s="200">
        <v>241.49</v>
      </c>
      <c r="K73" s="200">
        <v>250.0</v>
      </c>
      <c r="L73" s="200">
        <v>218.92</v>
      </c>
      <c r="M73" s="200" t="s">
        <v>417</v>
      </c>
      <c r="N73" s="201">
        <v>-0.0567</v>
      </c>
    </row>
    <row r="74">
      <c r="H74" s="198">
        <v>42583.0</v>
      </c>
      <c r="I74" s="203">
        <v>241.38</v>
      </c>
      <c r="J74" s="200">
        <v>207.25</v>
      </c>
      <c r="K74" s="200">
        <v>248.55</v>
      </c>
      <c r="L74" s="200">
        <v>195.16</v>
      </c>
      <c r="M74" s="200" t="s">
        <v>418</v>
      </c>
      <c r="N74" s="204">
        <v>0.172</v>
      </c>
    </row>
    <row r="75">
      <c r="H75" s="198">
        <v>42552.0</v>
      </c>
      <c r="I75" s="203">
        <v>205.97</v>
      </c>
      <c r="J75" s="200">
        <v>187.96</v>
      </c>
      <c r="K75" s="200">
        <v>207.66</v>
      </c>
      <c r="L75" s="200">
        <v>185.59</v>
      </c>
      <c r="M75" s="200" t="s">
        <v>419</v>
      </c>
      <c r="N75" s="204">
        <v>0.1026</v>
      </c>
    </row>
    <row r="76">
      <c r="H76" s="198">
        <v>42522.0</v>
      </c>
      <c r="I76" s="199">
        <v>186.81</v>
      </c>
      <c r="J76" s="200">
        <v>188.98</v>
      </c>
      <c r="K76" s="200">
        <v>189.89</v>
      </c>
      <c r="L76" s="200">
        <v>173.72</v>
      </c>
      <c r="M76" s="200" t="s">
        <v>420</v>
      </c>
      <c r="N76" s="201">
        <v>-0.003</v>
      </c>
    </row>
    <row r="77">
      <c r="H77" s="205">
        <v>42491.0</v>
      </c>
      <c r="I77" s="203">
        <v>187.37</v>
      </c>
      <c r="J77" s="200">
        <v>176.35</v>
      </c>
      <c r="K77" s="200">
        <v>197.44</v>
      </c>
      <c r="L77" s="200">
        <v>171.96</v>
      </c>
      <c r="M77" s="200" t="s">
        <v>421</v>
      </c>
      <c r="N77" s="204">
        <v>0.0643</v>
      </c>
    </row>
    <row r="78">
      <c r="H78" s="198">
        <v>42461.0</v>
      </c>
      <c r="I78" s="203">
        <v>176.04</v>
      </c>
      <c r="J78" s="200">
        <v>164.28</v>
      </c>
      <c r="K78" s="200">
        <v>186.74</v>
      </c>
      <c r="L78" s="200">
        <v>155.92</v>
      </c>
      <c r="M78" s="200" t="s">
        <v>422</v>
      </c>
      <c r="N78" s="204">
        <v>0.0854</v>
      </c>
    </row>
    <row r="79">
      <c r="H79" s="198">
        <v>42430.0</v>
      </c>
      <c r="I79" s="203">
        <v>162.2</v>
      </c>
      <c r="J79" s="200">
        <v>137.59</v>
      </c>
      <c r="K79" s="200">
        <v>166.28</v>
      </c>
      <c r="L79" s="200">
        <v>137.02</v>
      </c>
      <c r="M79" s="200" t="s">
        <v>423</v>
      </c>
      <c r="N79" s="204">
        <v>0.1824</v>
      </c>
    </row>
    <row r="80">
      <c r="H80" s="198">
        <v>42401.0</v>
      </c>
      <c r="I80" s="199">
        <v>137.17</v>
      </c>
      <c r="J80" s="200">
        <v>153.95</v>
      </c>
      <c r="K80" s="200">
        <v>162.76</v>
      </c>
      <c r="L80" s="200">
        <v>134.38</v>
      </c>
      <c r="M80" s="200" t="s">
        <v>424</v>
      </c>
      <c r="N80" s="201">
        <v>-0.1056</v>
      </c>
    </row>
    <row r="81">
      <c r="H81" s="198">
        <v>42370.0</v>
      </c>
      <c r="I81" s="199">
        <v>153.36</v>
      </c>
      <c r="J81" s="200">
        <v>175.78</v>
      </c>
      <c r="K81" s="200">
        <v>181.21</v>
      </c>
      <c r="L81" s="200">
        <v>147.16</v>
      </c>
      <c r="M81" s="200" t="s">
        <v>425</v>
      </c>
      <c r="N81" s="201">
        <v>-0.1198</v>
      </c>
    </row>
    <row r="82">
      <c r="H82" s="198">
        <v>42339.0</v>
      </c>
      <c r="I82" s="199">
        <v>174.24</v>
      </c>
      <c r="J82" s="200">
        <v>182.29</v>
      </c>
      <c r="K82" s="200">
        <v>190.41</v>
      </c>
      <c r="L82" s="200">
        <v>165.89</v>
      </c>
      <c r="M82" s="200" t="s">
        <v>426</v>
      </c>
      <c r="N82" s="201">
        <v>-0.0415</v>
      </c>
    </row>
    <row r="83">
      <c r="H83" s="198">
        <v>42309.0</v>
      </c>
      <c r="I83" s="203">
        <v>181.79</v>
      </c>
      <c r="J83" s="200">
        <v>177.28</v>
      </c>
      <c r="K83" s="200">
        <v>189.67</v>
      </c>
      <c r="L83" s="200">
        <v>174.5</v>
      </c>
      <c r="M83" s="200" t="s">
        <v>427</v>
      </c>
      <c r="N83" s="204">
        <v>0.0255</v>
      </c>
    </row>
    <row r="84">
      <c r="H84" s="198">
        <v>42278.0</v>
      </c>
      <c r="I84" s="203">
        <v>177.28</v>
      </c>
      <c r="J84" s="200">
        <v>167.1</v>
      </c>
      <c r="K84" s="200">
        <v>185.63</v>
      </c>
      <c r="L84" s="200">
        <v>164.87</v>
      </c>
      <c r="M84" s="200" t="s">
        <v>428</v>
      </c>
      <c r="N84" s="204">
        <v>0.0699</v>
      </c>
    </row>
    <row r="85">
      <c r="H85" s="198">
        <v>42248.0</v>
      </c>
      <c r="I85" s="199">
        <v>165.69</v>
      </c>
      <c r="J85" s="200">
        <v>173.61</v>
      </c>
      <c r="K85" s="200">
        <v>174.91</v>
      </c>
      <c r="L85" s="200">
        <v>158.03</v>
      </c>
      <c r="M85" s="200" t="s">
        <v>155</v>
      </c>
      <c r="N85" s="201">
        <v>-0.0451</v>
      </c>
    </row>
    <row r="86">
      <c r="H86" s="198">
        <v>42217.0</v>
      </c>
      <c r="I86" s="199">
        <v>173.52</v>
      </c>
      <c r="J86" s="200">
        <v>214.76</v>
      </c>
      <c r="K86" s="200">
        <v>218.47</v>
      </c>
      <c r="L86" s="200">
        <v>161.68</v>
      </c>
      <c r="M86" s="200" t="s">
        <v>429</v>
      </c>
      <c r="N86" s="201">
        <v>-0.1841</v>
      </c>
    </row>
    <row r="87">
      <c r="H87" s="198">
        <v>42186.0</v>
      </c>
      <c r="I87" s="203">
        <v>212.67</v>
      </c>
      <c r="J87" s="200">
        <v>188.3</v>
      </c>
      <c r="K87" s="200">
        <v>227.17</v>
      </c>
      <c r="L87" s="200">
        <v>184.93</v>
      </c>
      <c r="M87" s="200" t="s">
        <v>430</v>
      </c>
      <c r="N87" s="204">
        <v>0.1699</v>
      </c>
    </row>
    <row r="88">
      <c r="H88" s="198">
        <v>42156.0</v>
      </c>
      <c r="I88" s="199">
        <v>181.78</v>
      </c>
      <c r="J88" s="200">
        <v>187.85</v>
      </c>
      <c r="K88" s="200">
        <v>188.04</v>
      </c>
      <c r="L88" s="200">
        <v>174.2</v>
      </c>
      <c r="M88" s="200" t="s">
        <v>431</v>
      </c>
      <c r="N88" s="201">
        <v>-0.0263</v>
      </c>
    </row>
    <row r="89">
      <c r="H89" s="205">
        <v>42125.0</v>
      </c>
      <c r="I89" s="203">
        <v>186.68</v>
      </c>
      <c r="J89" s="200">
        <v>186.79</v>
      </c>
      <c r="K89" s="200">
        <v>196.51</v>
      </c>
      <c r="L89" s="200">
        <v>179.47</v>
      </c>
      <c r="M89" s="200" t="s">
        <v>114</v>
      </c>
      <c r="N89" s="204">
        <v>0.0124</v>
      </c>
    </row>
    <row r="90">
      <c r="H90" s="198">
        <v>42095.0</v>
      </c>
      <c r="I90" s="199">
        <v>184.39</v>
      </c>
      <c r="J90" s="200">
        <v>192.17</v>
      </c>
      <c r="K90" s="200">
        <v>198.67</v>
      </c>
      <c r="L90" s="200">
        <v>176.47</v>
      </c>
      <c r="M90" s="200" t="s">
        <v>432</v>
      </c>
      <c r="N90" s="201">
        <v>-0.0374</v>
      </c>
    </row>
    <row r="91">
      <c r="H91" s="198">
        <v>42064.0</v>
      </c>
      <c r="I91" s="199">
        <v>191.56</v>
      </c>
      <c r="J91" s="200">
        <v>196.94</v>
      </c>
      <c r="K91" s="200">
        <v>208.17</v>
      </c>
      <c r="L91" s="200">
        <v>177.74</v>
      </c>
      <c r="M91" s="200" t="s">
        <v>433</v>
      </c>
      <c r="N91" s="201">
        <v>-0.0223</v>
      </c>
    </row>
    <row r="92">
      <c r="H92" s="198">
        <v>42036.0</v>
      </c>
      <c r="I92" s="199">
        <v>195.92</v>
      </c>
      <c r="J92" s="200">
        <v>194.48</v>
      </c>
      <c r="K92" s="200">
        <v>205.6</v>
      </c>
      <c r="L92" s="200">
        <v>189.92</v>
      </c>
      <c r="M92" s="200" t="s">
        <v>434</v>
      </c>
      <c r="N92" s="201">
        <v>-0.0066</v>
      </c>
    </row>
    <row r="93">
      <c r="H93" s="198">
        <v>42005.0</v>
      </c>
      <c r="I93" s="203">
        <v>197.22</v>
      </c>
      <c r="J93" s="200">
        <v>187.81</v>
      </c>
      <c r="K93" s="200">
        <v>201.65</v>
      </c>
      <c r="L93" s="200">
        <v>179.32</v>
      </c>
      <c r="M93" s="200" t="s">
        <v>435</v>
      </c>
      <c r="N93" s="204">
        <v>0.0484</v>
      </c>
    </row>
    <row r="94">
      <c r="H94" s="198">
        <v>41974.0</v>
      </c>
      <c r="I94" s="199">
        <v>188.11</v>
      </c>
      <c r="J94" s="200">
        <v>189.38</v>
      </c>
      <c r="K94" s="200">
        <v>198.97</v>
      </c>
      <c r="L94" s="200">
        <v>171.03</v>
      </c>
      <c r="M94" s="200" t="s">
        <v>436</v>
      </c>
      <c r="N94" s="201">
        <v>-0.0038</v>
      </c>
    </row>
    <row r="95">
      <c r="H95" s="198">
        <v>41944.0</v>
      </c>
      <c r="I95" s="203">
        <v>188.82</v>
      </c>
      <c r="J95" s="200">
        <v>175.8</v>
      </c>
      <c r="K95" s="200">
        <v>191.11</v>
      </c>
      <c r="L95" s="200">
        <v>175.8</v>
      </c>
      <c r="M95" s="200" t="s">
        <v>437</v>
      </c>
      <c r="N95" s="204">
        <v>0.0745</v>
      </c>
    </row>
    <row r="96">
      <c r="H96" s="198">
        <v>41913.0</v>
      </c>
      <c r="I96" s="203">
        <v>175.73</v>
      </c>
      <c r="J96" s="200">
        <v>172.0</v>
      </c>
      <c r="K96" s="200">
        <v>179.08</v>
      </c>
      <c r="L96" s="200">
        <v>165.2</v>
      </c>
      <c r="M96" s="200" t="s">
        <v>438</v>
      </c>
      <c r="N96" s="204">
        <v>0.0188</v>
      </c>
    </row>
    <row r="97">
      <c r="H97" s="198">
        <v>41883.0</v>
      </c>
      <c r="I97" s="203">
        <v>172.49</v>
      </c>
      <c r="J97" s="200">
        <v>162.99</v>
      </c>
      <c r="K97" s="200">
        <v>182.49</v>
      </c>
      <c r="L97" s="200">
        <v>160.23</v>
      </c>
      <c r="M97" s="200" t="s">
        <v>205</v>
      </c>
      <c r="N97" s="204">
        <v>0.0596</v>
      </c>
    </row>
    <row r="98">
      <c r="H98" s="198">
        <v>41852.0</v>
      </c>
      <c r="I98" s="203">
        <v>162.8</v>
      </c>
      <c r="J98" s="200">
        <v>148.48</v>
      </c>
      <c r="K98" s="200">
        <v>168.18</v>
      </c>
      <c r="L98" s="200">
        <v>147.81</v>
      </c>
      <c r="M98" s="200" t="s">
        <v>439</v>
      </c>
      <c r="N98" s="204">
        <v>0.0857</v>
      </c>
    </row>
    <row r="99">
      <c r="H99" s="198">
        <v>41821.0</v>
      </c>
      <c r="I99" s="203">
        <v>149.95</v>
      </c>
      <c r="J99" s="200">
        <v>149.82</v>
      </c>
      <c r="K99" s="200">
        <v>155.22</v>
      </c>
      <c r="L99" s="200">
        <v>137.34</v>
      </c>
      <c r="M99" s="200" t="s">
        <v>440</v>
      </c>
      <c r="N99" s="204">
        <v>0.0097</v>
      </c>
    </row>
    <row r="100">
      <c r="H100" s="198">
        <v>41791.0</v>
      </c>
      <c r="I100" s="203">
        <v>148.5</v>
      </c>
      <c r="J100" s="200">
        <v>131.72</v>
      </c>
      <c r="K100" s="200">
        <v>150.25</v>
      </c>
      <c r="L100" s="200">
        <v>128.81</v>
      </c>
      <c r="M100" s="200" t="s">
        <v>441</v>
      </c>
      <c r="N100" s="204">
        <v>0.1329</v>
      </c>
    </row>
    <row r="101">
      <c r="H101" s="205">
        <v>41760.0</v>
      </c>
      <c r="I101" s="203">
        <v>131.08</v>
      </c>
      <c r="J101" s="200">
        <v>124.32</v>
      </c>
      <c r="K101" s="200">
        <v>142.35</v>
      </c>
      <c r="L101" s="200">
        <v>121.83</v>
      </c>
      <c r="M101" s="200" t="s">
        <v>442</v>
      </c>
      <c r="N101" s="204">
        <v>0.0673</v>
      </c>
    </row>
    <row r="102">
      <c r="H102" s="198">
        <v>41730.0</v>
      </c>
      <c r="I102" s="199">
        <v>122.81</v>
      </c>
      <c r="J102" s="200">
        <v>124.47</v>
      </c>
      <c r="K102" s="200">
        <v>130.77</v>
      </c>
      <c r="L102" s="200">
        <v>120.06</v>
      </c>
      <c r="M102" s="200" t="s">
        <v>443</v>
      </c>
      <c r="N102" s="201">
        <v>-0.0099</v>
      </c>
    </row>
    <row r="103">
      <c r="H103" s="198">
        <v>41699.0</v>
      </c>
      <c r="I103" s="203">
        <v>124.04</v>
      </c>
      <c r="J103" s="200">
        <v>115.53</v>
      </c>
      <c r="K103" s="200">
        <v>130.39</v>
      </c>
      <c r="L103" s="200">
        <v>114.19</v>
      </c>
      <c r="M103" s="200" t="s">
        <v>444</v>
      </c>
      <c r="N103" s="204">
        <v>0.0722</v>
      </c>
    </row>
    <row r="104">
      <c r="H104" s="198">
        <v>41671.0</v>
      </c>
      <c r="I104" s="203">
        <v>115.68</v>
      </c>
      <c r="J104" s="200">
        <v>113.41</v>
      </c>
      <c r="K104" s="200">
        <v>118.55</v>
      </c>
      <c r="L104" s="200">
        <v>108.45</v>
      </c>
      <c r="M104" s="200" t="s">
        <v>445</v>
      </c>
      <c r="N104" s="204">
        <v>0.02</v>
      </c>
    </row>
    <row r="105">
      <c r="H105" s="198">
        <v>41640.0</v>
      </c>
      <c r="I105" s="199">
        <v>113.41</v>
      </c>
      <c r="J105" s="200">
        <v>119.55</v>
      </c>
      <c r="K105" s="200">
        <v>120.71</v>
      </c>
      <c r="L105" s="200">
        <v>105.47</v>
      </c>
      <c r="M105" s="200" t="s">
        <v>446</v>
      </c>
      <c r="N105" s="201">
        <v>-0.0447</v>
      </c>
    </row>
    <row r="106">
      <c r="H106" s="198">
        <v>41609.0</v>
      </c>
      <c r="I106" s="199">
        <v>118.73</v>
      </c>
      <c r="J106" s="200">
        <v>120.65</v>
      </c>
      <c r="K106" s="200">
        <v>121.21</v>
      </c>
      <c r="L106" s="200">
        <v>110.99</v>
      </c>
      <c r="M106" s="200" t="s">
        <v>447</v>
      </c>
      <c r="N106" s="201">
        <v>-0.0108</v>
      </c>
    </row>
    <row r="107">
      <c r="H107" s="198">
        <v>41579.0</v>
      </c>
      <c r="I107" s="203">
        <v>120.02</v>
      </c>
      <c r="J107" s="200">
        <v>114.36</v>
      </c>
      <c r="K107" s="200">
        <v>123.35</v>
      </c>
      <c r="L107" s="200">
        <v>112.18</v>
      </c>
      <c r="M107" s="200" t="s">
        <v>448</v>
      </c>
      <c r="N107" s="204">
        <v>0.0373</v>
      </c>
    </row>
    <row r="108">
      <c r="H108" s="198">
        <v>41548.0</v>
      </c>
      <c r="I108" s="203">
        <v>115.7</v>
      </c>
      <c r="J108" s="200">
        <v>103.0</v>
      </c>
      <c r="K108" s="200">
        <v>116.61</v>
      </c>
      <c r="L108" s="200">
        <v>101.95</v>
      </c>
      <c r="M108" s="200" t="s">
        <v>449</v>
      </c>
      <c r="N108" s="204">
        <v>0.1261</v>
      </c>
    </row>
    <row r="109">
      <c r="H109" s="198">
        <v>41518.0</v>
      </c>
      <c r="I109" s="199">
        <v>102.75</v>
      </c>
      <c r="J109" s="200">
        <v>106.68</v>
      </c>
      <c r="K109" s="200">
        <v>110.13</v>
      </c>
      <c r="L109" s="200">
        <v>100.72</v>
      </c>
      <c r="M109" s="200" t="s">
        <v>450</v>
      </c>
      <c r="N109" s="201">
        <v>-0.0394</v>
      </c>
    </row>
    <row r="110">
      <c r="H110" s="198">
        <v>41487.0</v>
      </c>
      <c r="I110" s="199">
        <v>106.96</v>
      </c>
      <c r="J110" s="200">
        <v>110.78</v>
      </c>
      <c r="K110" s="200">
        <v>117.47</v>
      </c>
      <c r="L110" s="200">
        <v>102.79</v>
      </c>
      <c r="M110" s="200" t="s">
        <v>451</v>
      </c>
      <c r="N110" s="201">
        <v>-0.0412</v>
      </c>
    </row>
    <row r="111">
      <c r="H111" s="198">
        <v>41456.0</v>
      </c>
      <c r="I111" s="199">
        <v>111.56</v>
      </c>
      <c r="J111" s="200">
        <v>121.86</v>
      </c>
      <c r="K111" s="200">
        <v>126.43</v>
      </c>
      <c r="L111" s="200">
        <v>110.65</v>
      </c>
      <c r="M111" s="200" t="s">
        <v>452</v>
      </c>
      <c r="N111" s="201">
        <v>-0.0826</v>
      </c>
    </row>
    <row r="112">
      <c r="H112" s="198">
        <v>41426.0</v>
      </c>
      <c r="I112" s="199">
        <v>121.6</v>
      </c>
      <c r="J112" s="200">
        <v>129.57</v>
      </c>
      <c r="K112" s="200">
        <v>134.62</v>
      </c>
      <c r="L112" s="200">
        <v>112.4</v>
      </c>
      <c r="M112" s="200" t="s">
        <v>150</v>
      </c>
      <c r="N112" s="201">
        <v>-0.0668</v>
      </c>
    </row>
    <row r="113">
      <c r="H113" s="205">
        <v>41395.0</v>
      </c>
      <c r="I113" s="199">
        <v>130.3</v>
      </c>
      <c r="J113" s="200">
        <v>140.36</v>
      </c>
      <c r="K113" s="200">
        <v>144.03</v>
      </c>
      <c r="L113" s="200">
        <v>128.81</v>
      </c>
      <c r="M113" s="200" t="s">
        <v>453</v>
      </c>
      <c r="N113" s="201">
        <v>-0.0684</v>
      </c>
    </row>
    <row r="114">
      <c r="H114" s="198">
        <v>41365.0</v>
      </c>
      <c r="I114" s="203">
        <v>139.87</v>
      </c>
      <c r="J114" s="200">
        <v>137.81</v>
      </c>
      <c r="K114" s="200">
        <v>142.44</v>
      </c>
      <c r="L114" s="200">
        <v>132.11</v>
      </c>
      <c r="M114" s="200" t="s">
        <v>454</v>
      </c>
      <c r="N114" s="204">
        <v>0.007</v>
      </c>
    </row>
    <row r="115">
      <c r="H115" s="198">
        <v>41334.0</v>
      </c>
      <c r="I115" s="199">
        <v>138.89</v>
      </c>
      <c r="J115" s="200">
        <v>142.22</v>
      </c>
      <c r="K115" s="200">
        <v>143.77</v>
      </c>
      <c r="L115" s="200">
        <v>133.11</v>
      </c>
      <c r="M115" s="200" t="s">
        <v>140</v>
      </c>
      <c r="N115" s="201">
        <v>-0.0173</v>
      </c>
    </row>
    <row r="116">
      <c r="H116" s="198">
        <v>41306.0</v>
      </c>
      <c r="I116" s="199">
        <v>141.33</v>
      </c>
      <c r="J116" s="200">
        <v>154.44</v>
      </c>
      <c r="K116" s="200">
        <v>158.7</v>
      </c>
      <c r="L116" s="200">
        <v>140.41</v>
      </c>
      <c r="M116" s="200" t="s">
        <v>455</v>
      </c>
      <c r="N116" s="201">
        <v>-0.0855</v>
      </c>
    </row>
    <row r="117">
      <c r="H117" s="198">
        <v>41275.0</v>
      </c>
      <c r="I117" s="203">
        <v>154.55</v>
      </c>
      <c r="J117" s="200">
        <v>152.87</v>
      </c>
      <c r="K117" s="200">
        <v>164.76</v>
      </c>
      <c r="L117" s="200">
        <v>151.53</v>
      </c>
      <c r="M117" s="200" t="s">
        <v>456</v>
      </c>
      <c r="N117" s="204">
        <v>0.0109</v>
      </c>
    </row>
    <row r="118">
      <c r="H118" s="198">
        <v>41244.0</v>
      </c>
      <c r="I118" s="203">
        <v>152.89</v>
      </c>
      <c r="J118" s="200">
        <v>141.87</v>
      </c>
      <c r="K118" s="200">
        <v>158.37</v>
      </c>
      <c r="L118" s="200">
        <v>139.48</v>
      </c>
      <c r="M118" s="200" t="s">
        <v>457</v>
      </c>
      <c r="N118" s="204">
        <v>0.0819</v>
      </c>
    </row>
    <row r="119">
      <c r="H119" s="198">
        <v>41214.0</v>
      </c>
      <c r="I119" s="203">
        <v>141.31</v>
      </c>
      <c r="J119" s="200">
        <v>137.34</v>
      </c>
      <c r="K119" s="200">
        <v>141.85</v>
      </c>
      <c r="L119" s="200">
        <v>133.5</v>
      </c>
      <c r="M119" s="200" t="s">
        <v>458</v>
      </c>
      <c r="N119" s="204">
        <v>0.034</v>
      </c>
    </row>
    <row r="120">
      <c r="H120" s="198">
        <v>41183.0</v>
      </c>
      <c r="I120" s="199">
        <v>136.67</v>
      </c>
      <c r="J120" s="200">
        <v>138.16</v>
      </c>
      <c r="K120" s="200">
        <v>143.34</v>
      </c>
      <c r="L120" s="200">
        <v>136.19</v>
      </c>
      <c r="M120" s="200" t="s">
        <v>459</v>
      </c>
      <c r="N120" s="201">
        <v>-0.0137</v>
      </c>
    </row>
    <row r="121">
      <c r="H121" s="198">
        <v>41153.0</v>
      </c>
      <c r="I121" s="203">
        <v>138.57</v>
      </c>
      <c r="J121" s="200">
        <v>130.67</v>
      </c>
      <c r="K121" s="200">
        <v>142.87</v>
      </c>
      <c r="L121" s="200">
        <v>130.67</v>
      </c>
      <c r="M121" s="200" t="s">
        <v>460</v>
      </c>
      <c r="N121" s="204">
        <v>0.0523</v>
      </c>
    </row>
    <row r="122">
      <c r="H122" s="198">
        <v>41122.0</v>
      </c>
      <c r="I122" s="199">
        <v>131.68</v>
      </c>
      <c r="J122" s="200">
        <v>131.72</v>
      </c>
      <c r="K122" s="200">
        <v>137.88</v>
      </c>
      <c r="L122" s="200">
        <v>128.7</v>
      </c>
      <c r="M122" s="200" t="s">
        <v>461</v>
      </c>
      <c r="N122" s="201">
        <v>-0.0033</v>
      </c>
    </row>
    <row r="123">
      <c r="H123" s="198">
        <v>41091.0</v>
      </c>
      <c r="I123" s="199">
        <v>132.11</v>
      </c>
      <c r="J123" s="200">
        <v>136.41</v>
      </c>
      <c r="K123" s="200">
        <v>141.81</v>
      </c>
      <c r="L123" s="200">
        <v>130.86</v>
      </c>
      <c r="M123" s="200" t="s">
        <v>462</v>
      </c>
      <c r="N123" s="201">
        <v>-0.0164</v>
      </c>
    </row>
    <row r="124">
      <c r="H124" s="198">
        <v>41061.0</v>
      </c>
      <c r="I124" s="203">
        <v>134.32</v>
      </c>
      <c r="J124" s="200">
        <v>132.59</v>
      </c>
      <c r="K124" s="200">
        <v>139.07</v>
      </c>
      <c r="L124" s="200">
        <v>129.13</v>
      </c>
      <c r="M124" s="200" t="s">
        <v>463</v>
      </c>
      <c r="N124" s="204">
        <v>0.0102</v>
      </c>
    </row>
    <row r="125">
      <c r="H125" s="205">
        <v>41030.0</v>
      </c>
      <c r="I125" s="199">
        <v>132.96</v>
      </c>
      <c r="J125" s="200">
        <v>145.55</v>
      </c>
      <c r="K125" s="200">
        <v>149.0</v>
      </c>
      <c r="L125" s="200">
        <v>131.36</v>
      </c>
      <c r="M125" s="200" t="s">
        <v>464</v>
      </c>
      <c r="N125" s="201">
        <v>-0.0845</v>
      </c>
    </row>
    <row r="126">
      <c r="H126" s="198">
        <v>41000.0</v>
      </c>
      <c r="I126" s="199">
        <v>145.22</v>
      </c>
      <c r="J126" s="200">
        <v>150.3</v>
      </c>
      <c r="K126" s="200">
        <v>153.19</v>
      </c>
      <c r="L126" s="200">
        <v>140.36</v>
      </c>
      <c r="M126" s="200" t="s">
        <v>465</v>
      </c>
      <c r="N126" s="201">
        <v>-0.03</v>
      </c>
    </row>
    <row r="127">
      <c r="H127" s="198">
        <v>40969.0</v>
      </c>
      <c r="I127" s="199">
        <v>149.71</v>
      </c>
      <c r="J127" s="200">
        <v>157.23</v>
      </c>
      <c r="K127" s="200">
        <v>158.5</v>
      </c>
      <c r="L127" s="200">
        <v>144.72</v>
      </c>
      <c r="M127" s="200" t="s">
        <v>253</v>
      </c>
      <c r="N127" s="201">
        <v>-0.0436</v>
      </c>
    </row>
    <row r="128">
      <c r="H128" s="198">
        <v>40940.0</v>
      </c>
      <c r="I128" s="203">
        <v>156.54</v>
      </c>
      <c r="J128" s="200">
        <v>150.71</v>
      </c>
      <c r="K128" s="200">
        <v>161.83</v>
      </c>
      <c r="L128" s="200">
        <v>144.23</v>
      </c>
      <c r="M128" s="200" t="s">
        <v>466</v>
      </c>
      <c r="N128" s="204">
        <v>0.0618</v>
      </c>
    </row>
    <row r="129">
      <c r="H129" s="198">
        <v>40909.0</v>
      </c>
      <c r="I129" s="203">
        <v>147.42</v>
      </c>
      <c r="J129" s="200">
        <v>135.18</v>
      </c>
      <c r="K129" s="200">
        <v>148.87</v>
      </c>
      <c r="L129" s="200">
        <v>132.74</v>
      </c>
      <c r="M129" s="200" t="s">
        <v>467</v>
      </c>
      <c r="N129" s="204">
        <v>0.0921</v>
      </c>
    </row>
    <row r="130">
      <c r="H130" s="198">
        <v>40878.0</v>
      </c>
      <c r="I130" s="199">
        <v>134.99</v>
      </c>
      <c r="J130" s="200">
        <v>150.73</v>
      </c>
      <c r="K130" s="200">
        <v>155.63</v>
      </c>
      <c r="L130" s="200">
        <v>130.21</v>
      </c>
      <c r="M130" s="200" t="s">
        <v>468</v>
      </c>
      <c r="N130" s="201">
        <v>-0.0968</v>
      </c>
    </row>
    <row r="131">
      <c r="H131" s="198">
        <v>40848.0</v>
      </c>
      <c r="I131" s="203">
        <v>149.45</v>
      </c>
      <c r="J131" s="200">
        <v>141.66</v>
      </c>
      <c r="K131" s="200">
        <v>155.44</v>
      </c>
      <c r="L131" s="200">
        <v>137.51</v>
      </c>
      <c r="M131" s="200" t="s">
        <v>250</v>
      </c>
      <c r="N131" s="204">
        <v>0.0398</v>
      </c>
    </row>
    <row r="132">
      <c r="H132" s="198">
        <v>40817.0</v>
      </c>
      <c r="I132" s="203">
        <v>143.73</v>
      </c>
      <c r="J132" s="200">
        <v>135.61</v>
      </c>
      <c r="K132" s="200">
        <v>147.27</v>
      </c>
      <c r="L132" s="200">
        <v>123.95</v>
      </c>
      <c r="M132" s="200" t="s">
        <v>469</v>
      </c>
      <c r="N132" s="204">
        <v>0.0527</v>
      </c>
    </row>
    <row r="133">
      <c r="H133" s="198">
        <v>40787.0</v>
      </c>
      <c r="I133" s="199">
        <v>136.54</v>
      </c>
      <c r="J133" s="200">
        <v>146.8</v>
      </c>
      <c r="K133" s="200">
        <v>147.83</v>
      </c>
      <c r="L133" s="200">
        <v>135.18</v>
      </c>
      <c r="M133" s="200" t="s">
        <v>470</v>
      </c>
      <c r="N133" s="201">
        <v>-0.0556</v>
      </c>
    </row>
    <row r="134">
      <c r="H134" s="214">
        <v>40756.0</v>
      </c>
      <c r="I134" s="215">
        <v>144.57</v>
      </c>
      <c r="J134" s="209">
        <v>155.48</v>
      </c>
      <c r="K134" s="209">
        <v>158.5</v>
      </c>
      <c r="L134" s="209">
        <v>141.66</v>
      </c>
      <c r="M134" s="209" t="s">
        <v>471</v>
      </c>
      <c r="N134" s="216">
        <v>-0.0557</v>
      </c>
    </row>
    <row r="135">
      <c r="H135" s="198">
        <v>40725.0</v>
      </c>
      <c r="I135" s="199">
        <v>153.1</v>
      </c>
      <c r="J135" s="200">
        <v>162.35</v>
      </c>
      <c r="K135" s="200">
        <v>168.31</v>
      </c>
      <c r="L135" s="200">
        <v>152.48</v>
      </c>
      <c r="M135" s="200" t="s">
        <v>472</v>
      </c>
      <c r="N135" s="201">
        <v>-0.0491</v>
      </c>
    </row>
    <row r="136">
      <c r="H136" s="198">
        <v>40695.0</v>
      </c>
      <c r="I136" s="199">
        <v>161.01</v>
      </c>
      <c r="J136" s="200">
        <v>164.55</v>
      </c>
      <c r="K136" s="200">
        <v>166.6</v>
      </c>
      <c r="L136" s="200">
        <v>149.02</v>
      </c>
      <c r="M136" s="200" t="s">
        <v>296</v>
      </c>
      <c r="N136" s="201">
        <v>-0.0224</v>
      </c>
    </row>
    <row r="137">
      <c r="H137" s="205">
        <v>40664.0</v>
      </c>
      <c r="I137" s="203">
        <v>164.7</v>
      </c>
      <c r="J137" s="200">
        <v>163.92</v>
      </c>
      <c r="K137" s="200">
        <v>166.28</v>
      </c>
      <c r="L137" s="200">
        <v>148.33</v>
      </c>
      <c r="M137" s="200" t="s">
        <v>473</v>
      </c>
      <c r="N137" s="204">
        <v>0.013</v>
      </c>
    </row>
    <row r="138">
      <c r="H138" s="198">
        <v>40634.0</v>
      </c>
      <c r="I138" s="203">
        <v>162.58</v>
      </c>
      <c r="J138" s="200">
        <v>149.04</v>
      </c>
      <c r="K138" s="200">
        <v>170.16</v>
      </c>
      <c r="L138" s="200">
        <v>146.99</v>
      </c>
      <c r="M138" s="200" t="s">
        <v>474</v>
      </c>
      <c r="N138" s="204">
        <v>0.1008</v>
      </c>
    </row>
    <row r="139">
      <c r="H139" s="198">
        <v>40603.0</v>
      </c>
      <c r="I139" s="203">
        <v>147.7</v>
      </c>
      <c r="J139" s="200">
        <v>140.88</v>
      </c>
      <c r="K139" s="200">
        <v>151.59</v>
      </c>
      <c r="L139" s="200">
        <v>133.45</v>
      </c>
      <c r="M139" s="200" t="s">
        <v>144</v>
      </c>
      <c r="N139" s="204">
        <v>0.0637</v>
      </c>
    </row>
    <row r="140">
      <c r="H140" s="198">
        <v>40575.0</v>
      </c>
      <c r="I140" s="199">
        <v>138.85</v>
      </c>
      <c r="J140" s="200">
        <v>152.33</v>
      </c>
      <c r="K140" s="200">
        <v>154.05</v>
      </c>
      <c r="L140" s="200">
        <v>130.56</v>
      </c>
      <c r="M140" s="200" t="s">
        <v>475</v>
      </c>
      <c r="N140" s="201">
        <v>-0.0837</v>
      </c>
    </row>
    <row r="141">
      <c r="H141" s="217"/>
    </row>
    <row r="142">
      <c r="H142" s="217"/>
    </row>
    <row r="143">
      <c r="H143" s="217"/>
    </row>
    <row r="144">
      <c r="H144" s="217"/>
    </row>
    <row r="145">
      <c r="H145" s="217"/>
    </row>
    <row r="146">
      <c r="H146" s="217"/>
    </row>
    <row r="147">
      <c r="H147" s="218"/>
    </row>
    <row r="148">
      <c r="H148" s="218"/>
    </row>
    <row r="149">
      <c r="H149" s="183"/>
    </row>
    <row r="150">
      <c r="H150" s="183"/>
    </row>
    <row r="151">
      <c r="H151" s="183"/>
    </row>
    <row r="152">
      <c r="H152" s="183"/>
    </row>
    <row r="153">
      <c r="H153" s="183"/>
    </row>
    <row r="154">
      <c r="H154" s="183"/>
    </row>
    <row r="155">
      <c r="H155" s="183"/>
    </row>
    <row r="156">
      <c r="H156" s="183"/>
    </row>
    <row r="157">
      <c r="H157" s="183"/>
    </row>
    <row r="158">
      <c r="H158" s="183"/>
    </row>
    <row r="159">
      <c r="H159" s="183"/>
    </row>
    <row r="160">
      <c r="H160" s="183"/>
    </row>
    <row r="161">
      <c r="H161" s="183"/>
    </row>
    <row r="162">
      <c r="H162" s="183"/>
    </row>
    <row r="163">
      <c r="H163" s="183"/>
    </row>
    <row r="164">
      <c r="H164" s="183"/>
    </row>
    <row r="165">
      <c r="H165" s="183"/>
    </row>
    <row r="166">
      <c r="H166" s="183"/>
    </row>
    <row r="167">
      <c r="H167" s="183"/>
    </row>
    <row r="168">
      <c r="H168" s="183"/>
    </row>
    <row r="169">
      <c r="H169" s="183"/>
    </row>
    <row r="170">
      <c r="H170" s="183"/>
    </row>
    <row r="171">
      <c r="H171" s="183"/>
    </row>
    <row r="172">
      <c r="H172" s="183"/>
    </row>
    <row r="173">
      <c r="H173" s="183"/>
    </row>
    <row r="174">
      <c r="H174" s="183"/>
    </row>
    <row r="175">
      <c r="H175" s="183"/>
    </row>
    <row r="176">
      <c r="H176" s="183"/>
    </row>
    <row r="177">
      <c r="H177" s="183"/>
    </row>
    <row r="178">
      <c r="H178" s="183"/>
    </row>
    <row r="179">
      <c r="H179" s="183"/>
    </row>
    <row r="180">
      <c r="H180" s="183"/>
    </row>
    <row r="181">
      <c r="H181" s="183"/>
    </row>
    <row r="182">
      <c r="H182" s="183"/>
    </row>
    <row r="183">
      <c r="H183" s="183"/>
    </row>
    <row r="184">
      <c r="H184" s="183"/>
    </row>
    <row r="185">
      <c r="H185" s="183"/>
    </row>
    <row r="186">
      <c r="H186" s="183"/>
    </row>
    <row r="187">
      <c r="H187" s="183"/>
    </row>
    <row r="188">
      <c r="H188" s="183"/>
    </row>
    <row r="189">
      <c r="H189" s="183"/>
    </row>
    <row r="190">
      <c r="H190" s="183"/>
    </row>
    <row r="191">
      <c r="H191" s="183"/>
    </row>
    <row r="192">
      <c r="H192" s="183"/>
    </row>
    <row r="193">
      <c r="H193" s="183"/>
    </row>
    <row r="194">
      <c r="H194" s="183"/>
    </row>
    <row r="195">
      <c r="H195" s="183"/>
    </row>
    <row r="196">
      <c r="H196" s="183"/>
    </row>
    <row r="197">
      <c r="H197" s="183"/>
    </row>
    <row r="198">
      <c r="H198" s="183"/>
    </row>
    <row r="199">
      <c r="H199" s="183"/>
    </row>
    <row r="200">
      <c r="H200" s="183"/>
    </row>
    <row r="201">
      <c r="H201" s="183"/>
    </row>
    <row r="202">
      <c r="H202" s="183"/>
    </row>
    <row r="203">
      <c r="H203" s="183"/>
    </row>
    <row r="204">
      <c r="H204" s="183"/>
    </row>
    <row r="205">
      <c r="H205" s="183"/>
    </row>
    <row r="206">
      <c r="H206" s="183"/>
    </row>
    <row r="207">
      <c r="H207" s="183"/>
    </row>
    <row r="208">
      <c r="H208" s="183"/>
    </row>
    <row r="209">
      <c r="H209" s="183"/>
    </row>
    <row r="210">
      <c r="H210" s="183"/>
    </row>
    <row r="211">
      <c r="H211" s="183"/>
    </row>
    <row r="212">
      <c r="H212" s="183"/>
    </row>
    <row r="213">
      <c r="H213" s="183"/>
    </row>
    <row r="214">
      <c r="H214" s="183"/>
    </row>
    <row r="215">
      <c r="H215" s="183"/>
    </row>
    <row r="216">
      <c r="H216" s="183"/>
    </row>
    <row r="217">
      <c r="H217" s="183"/>
    </row>
    <row r="218">
      <c r="H218" s="183"/>
    </row>
    <row r="219">
      <c r="H219" s="183"/>
    </row>
    <row r="220">
      <c r="H220" s="183"/>
    </row>
    <row r="221">
      <c r="H221" s="183"/>
    </row>
    <row r="222">
      <c r="H222" s="183"/>
    </row>
    <row r="223">
      <c r="H223" s="183"/>
    </row>
    <row r="224">
      <c r="H224" s="183"/>
    </row>
    <row r="225">
      <c r="H225" s="183"/>
    </row>
    <row r="226">
      <c r="H226" s="183"/>
    </row>
    <row r="227">
      <c r="H227" s="183"/>
    </row>
    <row r="228">
      <c r="H228" s="183"/>
    </row>
    <row r="229">
      <c r="H229" s="183"/>
    </row>
    <row r="230">
      <c r="H230" s="183"/>
    </row>
    <row r="231">
      <c r="H231" s="183"/>
    </row>
    <row r="232">
      <c r="H232" s="183"/>
    </row>
    <row r="233">
      <c r="H233" s="183"/>
    </row>
    <row r="234">
      <c r="H234" s="183"/>
    </row>
    <row r="235">
      <c r="H235" s="183"/>
    </row>
    <row r="236">
      <c r="H236" s="183"/>
    </row>
    <row r="237">
      <c r="H237" s="183"/>
    </row>
    <row r="238">
      <c r="H238" s="183"/>
    </row>
    <row r="239">
      <c r="H239" s="183"/>
    </row>
    <row r="240">
      <c r="H240" s="183"/>
    </row>
    <row r="241">
      <c r="H241" s="183"/>
    </row>
    <row r="242">
      <c r="H242" s="183"/>
    </row>
    <row r="243">
      <c r="H243" s="183"/>
    </row>
    <row r="244">
      <c r="H244" s="183"/>
    </row>
    <row r="245">
      <c r="H245" s="183"/>
    </row>
    <row r="246">
      <c r="H246" s="183"/>
    </row>
    <row r="247">
      <c r="H247" s="183"/>
    </row>
    <row r="248">
      <c r="H248" s="183"/>
    </row>
    <row r="249">
      <c r="H249" s="183"/>
    </row>
    <row r="250">
      <c r="H250" s="183"/>
    </row>
    <row r="251">
      <c r="H251" s="183"/>
    </row>
    <row r="252">
      <c r="H252" s="183"/>
    </row>
    <row r="253">
      <c r="H253" s="183"/>
    </row>
    <row r="254">
      <c r="H254" s="183"/>
    </row>
    <row r="255">
      <c r="H255" s="183"/>
    </row>
    <row r="256">
      <c r="H256" s="183"/>
    </row>
    <row r="257">
      <c r="H257" s="183"/>
    </row>
    <row r="258">
      <c r="H258" s="183"/>
    </row>
    <row r="259">
      <c r="H259" s="183"/>
    </row>
    <row r="260">
      <c r="H260" s="183"/>
    </row>
    <row r="261">
      <c r="H261" s="183"/>
    </row>
    <row r="262">
      <c r="H262" s="183"/>
    </row>
    <row r="263">
      <c r="H263" s="183"/>
    </row>
    <row r="264">
      <c r="H264" s="183"/>
    </row>
    <row r="265">
      <c r="H265" s="183"/>
    </row>
    <row r="266">
      <c r="H266" s="183"/>
    </row>
    <row r="267">
      <c r="H267" s="183"/>
    </row>
    <row r="268">
      <c r="H268" s="183"/>
    </row>
    <row r="269">
      <c r="H269" s="183"/>
    </row>
    <row r="270">
      <c r="H270" s="183"/>
    </row>
    <row r="271">
      <c r="H271" s="183"/>
    </row>
    <row r="272">
      <c r="H272" s="183"/>
    </row>
    <row r="273">
      <c r="H273" s="183"/>
    </row>
    <row r="274">
      <c r="H274" s="183"/>
    </row>
    <row r="275">
      <c r="H275" s="183"/>
    </row>
    <row r="276">
      <c r="H276" s="183"/>
    </row>
    <row r="277">
      <c r="H277" s="183"/>
    </row>
    <row r="278">
      <c r="H278" s="183"/>
    </row>
    <row r="279">
      <c r="H279" s="183"/>
    </row>
    <row r="280">
      <c r="H280" s="183"/>
    </row>
    <row r="281">
      <c r="H281" s="183"/>
    </row>
    <row r="282">
      <c r="H282" s="183"/>
    </row>
    <row r="283">
      <c r="H283" s="183"/>
    </row>
    <row r="284">
      <c r="H284" s="183"/>
    </row>
    <row r="285">
      <c r="H285" s="183"/>
    </row>
    <row r="286">
      <c r="H286" s="183"/>
    </row>
    <row r="287">
      <c r="H287" s="183"/>
    </row>
    <row r="288">
      <c r="H288" s="183"/>
    </row>
    <row r="289">
      <c r="H289" s="183"/>
    </row>
    <row r="290">
      <c r="H290" s="183"/>
    </row>
    <row r="291">
      <c r="H291" s="183"/>
    </row>
    <row r="292">
      <c r="H292" s="183"/>
    </row>
    <row r="293">
      <c r="H293" s="183"/>
    </row>
    <row r="294">
      <c r="H294" s="183"/>
    </row>
    <row r="295">
      <c r="H295" s="183"/>
    </row>
    <row r="296">
      <c r="H296" s="183"/>
    </row>
    <row r="297">
      <c r="H297" s="183"/>
    </row>
    <row r="298">
      <c r="H298" s="183"/>
    </row>
    <row r="299">
      <c r="H299" s="183"/>
    </row>
    <row r="300">
      <c r="H300" s="183"/>
    </row>
    <row r="301">
      <c r="H301" s="183"/>
    </row>
    <row r="302">
      <c r="H302" s="183"/>
    </row>
    <row r="303">
      <c r="H303" s="183"/>
    </row>
    <row r="304">
      <c r="H304" s="183"/>
    </row>
    <row r="305">
      <c r="H305" s="183"/>
    </row>
    <row r="306">
      <c r="H306" s="183"/>
    </row>
    <row r="307">
      <c r="H307" s="183"/>
    </row>
    <row r="308">
      <c r="H308" s="183"/>
    </row>
    <row r="309">
      <c r="H309" s="183"/>
    </row>
    <row r="310">
      <c r="H310" s="183"/>
    </row>
    <row r="311">
      <c r="H311" s="183"/>
    </row>
    <row r="312">
      <c r="H312" s="183"/>
    </row>
    <row r="313">
      <c r="H313" s="183"/>
    </row>
    <row r="314">
      <c r="H314" s="183"/>
    </row>
    <row r="315">
      <c r="H315" s="183"/>
    </row>
    <row r="316">
      <c r="H316" s="183"/>
    </row>
    <row r="317">
      <c r="H317" s="183"/>
    </row>
    <row r="318">
      <c r="H318" s="183"/>
    </row>
    <row r="319">
      <c r="H319" s="183"/>
    </row>
    <row r="320">
      <c r="H320" s="183"/>
    </row>
    <row r="321">
      <c r="H321" s="183"/>
    </row>
    <row r="322">
      <c r="H322" s="183"/>
    </row>
    <row r="323">
      <c r="H323" s="183"/>
    </row>
    <row r="324">
      <c r="H324" s="183"/>
    </row>
    <row r="325">
      <c r="H325" s="183"/>
    </row>
    <row r="326">
      <c r="H326" s="183"/>
    </row>
    <row r="327">
      <c r="H327" s="183"/>
    </row>
    <row r="328">
      <c r="H328" s="183"/>
    </row>
    <row r="329">
      <c r="H329" s="183"/>
    </row>
    <row r="330">
      <c r="H330" s="183"/>
    </row>
    <row r="331">
      <c r="H331" s="183"/>
    </row>
    <row r="332">
      <c r="H332" s="183"/>
    </row>
    <row r="333">
      <c r="H333" s="183"/>
    </row>
    <row r="334">
      <c r="H334" s="183"/>
    </row>
    <row r="335">
      <c r="H335" s="183"/>
    </row>
    <row r="336">
      <c r="H336" s="183"/>
    </row>
    <row r="337">
      <c r="H337" s="183"/>
    </row>
    <row r="338">
      <c r="H338" s="183"/>
    </row>
    <row r="339">
      <c r="H339" s="183"/>
    </row>
    <row r="340">
      <c r="H340" s="183"/>
    </row>
    <row r="341">
      <c r="H341" s="183"/>
    </row>
    <row r="342">
      <c r="H342" s="183"/>
    </row>
    <row r="343">
      <c r="H343" s="183"/>
    </row>
    <row r="344">
      <c r="H344" s="183"/>
    </row>
    <row r="345">
      <c r="H345" s="183"/>
    </row>
    <row r="346">
      <c r="H346" s="183"/>
    </row>
    <row r="347">
      <c r="H347" s="183"/>
    </row>
    <row r="348">
      <c r="H348" s="183"/>
    </row>
    <row r="349">
      <c r="H349" s="183"/>
    </row>
    <row r="350">
      <c r="H350" s="183"/>
    </row>
    <row r="351">
      <c r="H351" s="183"/>
    </row>
    <row r="352">
      <c r="H352" s="183"/>
    </row>
    <row r="353">
      <c r="H353" s="183"/>
    </row>
    <row r="354">
      <c r="H354" s="183"/>
    </row>
    <row r="355">
      <c r="H355" s="183"/>
    </row>
    <row r="356">
      <c r="H356" s="183"/>
    </row>
    <row r="357">
      <c r="H357" s="183"/>
    </row>
    <row r="358">
      <c r="H358" s="183"/>
    </row>
    <row r="359">
      <c r="H359" s="183"/>
    </row>
    <row r="360">
      <c r="H360" s="183"/>
    </row>
    <row r="361">
      <c r="H361" s="183"/>
    </row>
    <row r="362">
      <c r="H362" s="183"/>
    </row>
    <row r="363">
      <c r="H363" s="183"/>
    </row>
    <row r="364">
      <c r="H364" s="183"/>
    </row>
    <row r="365">
      <c r="H365" s="183"/>
    </row>
    <row r="366">
      <c r="H366" s="183"/>
    </row>
    <row r="367">
      <c r="H367" s="183"/>
    </row>
    <row r="368">
      <c r="H368" s="183"/>
    </row>
    <row r="369">
      <c r="H369" s="183"/>
    </row>
    <row r="370">
      <c r="H370" s="183"/>
    </row>
    <row r="371">
      <c r="H371" s="183"/>
    </row>
    <row r="372">
      <c r="H372" s="183"/>
    </row>
    <row r="373">
      <c r="H373" s="183"/>
    </row>
    <row r="374">
      <c r="H374" s="183"/>
    </row>
    <row r="375">
      <c r="H375" s="183"/>
    </row>
    <row r="376">
      <c r="H376" s="183"/>
    </row>
    <row r="377">
      <c r="H377" s="183"/>
    </row>
    <row r="378">
      <c r="H378" s="183"/>
    </row>
    <row r="379">
      <c r="H379" s="183"/>
    </row>
    <row r="380">
      <c r="H380" s="183"/>
    </row>
    <row r="381">
      <c r="H381" s="183"/>
    </row>
    <row r="382">
      <c r="H382" s="183"/>
    </row>
    <row r="383">
      <c r="H383" s="183"/>
    </row>
    <row r="384">
      <c r="H384" s="183"/>
    </row>
    <row r="385">
      <c r="H385" s="183"/>
    </row>
    <row r="386">
      <c r="H386" s="183"/>
    </row>
    <row r="387">
      <c r="H387" s="183"/>
    </row>
    <row r="388">
      <c r="H388" s="183"/>
    </row>
    <row r="389">
      <c r="H389" s="183"/>
    </row>
    <row r="390">
      <c r="H390" s="183"/>
    </row>
    <row r="391">
      <c r="H391" s="183"/>
    </row>
    <row r="392">
      <c r="H392" s="183"/>
    </row>
    <row r="393">
      <c r="H393" s="183"/>
    </row>
    <row r="394">
      <c r="H394" s="183"/>
    </row>
    <row r="395">
      <c r="H395" s="183"/>
    </row>
    <row r="396">
      <c r="H396" s="183"/>
    </row>
    <row r="397">
      <c r="H397" s="183"/>
    </row>
    <row r="398">
      <c r="H398" s="183"/>
    </row>
    <row r="399">
      <c r="H399" s="183"/>
    </row>
    <row r="400">
      <c r="H400" s="183"/>
    </row>
    <row r="401">
      <c r="H401" s="183"/>
    </row>
    <row r="402">
      <c r="H402" s="183"/>
    </row>
    <row r="403">
      <c r="H403" s="183"/>
    </row>
    <row r="404">
      <c r="H404" s="183"/>
    </row>
    <row r="405">
      <c r="H405" s="183"/>
    </row>
    <row r="406">
      <c r="H406" s="183"/>
    </row>
    <row r="407">
      <c r="H407" s="183"/>
    </row>
    <row r="408">
      <c r="H408" s="183"/>
    </row>
    <row r="409">
      <c r="H409" s="183"/>
    </row>
    <row r="410">
      <c r="H410" s="183"/>
    </row>
    <row r="411">
      <c r="H411" s="183"/>
    </row>
    <row r="412">
      <c r="H412" s="183"/>
    </row>
    <row r="413">
      <c r="H413" s="183"/>
    </row>
    <row r="414">
      <c r="H414" s="183"/>
    </row>
    <row r="415">
      <c r="H415" s="183"/>
    </row>
    <row r="416">
      <c r="H416" s="183"/>
    </row>
    <row r="417">
      <c r="H417" s="183"/>
    </row>
    <row r="418">
      <c r="H418" s="183"/>
    </row>
    <row r="419">
      <c r="H419" s="183"/>
    </row>
    <row r="420">
      <c r="H420" s="183"/>
    </row>
    <row r="421">
      <c r="H421" s="183"/>
    </row>
    <row r="422">
      <c r="H422" s="183"/>
    </row>
    <row r="423">
      <c r="H423" s="183"/>
    </row>
    <row r="424">
      <c r="H424" s="183"/>
    </row>
    <row r="425">
      <c r="H425" s="183"/>
    </row>
    <row r="426">
      <c r="H426" s="183"/>
    </row>
    <row r="427">
      <c r="H427" s="183"/>
    </row>
    <row r="428">
      <c r="H428" s="183"/>
    </row>
    <row r="429">
      <c r="H429" s="183"/>
    </row>
    <row r="430">
      <c r="H430" s="183"/>
    </row>
    <row r="431">
      <c r="H431" s="183"/>
    </row>
    <row r="432">
      <c r="H432" s="183"/>
    </row>
    <row r="433">
      <c r="H433" s="183"/>
    </row>
    <row r="434">
      <c r="H434" s="183"/>
    </row>
    <row r="435">
      <c r="H435" s="183"/>
    </row>
    <row r="436">
      <c r="H436" s="183"/>
    </row>
    <row r="437">
      <c r="H437" s="183"/>
    </row>
    <row r="438">
      <c r="H438" s="183"/>
    </row>
    <row r="439">
      <c r="H439" s="183"/>
    </row>
    <row r="440">
      <c r="H440" s="183"/>
    </row>
    <row r="441">
      <c r="H441" s="183"/>
    </row>
    <row r="442">
      <c r="H442" s="183"/>
    </row>
    <row r="443">
      <c r="H443" s="183"/>
    </row>
    <row r="444">
      <c r="H444" s="183"/>
    </row>
    <row r="445">
      <c r="H445" s="183"/>
    </row>
    <row r="446">
      <c r="H446" s="183"/>
    </row>
    <row r="447">
      <c r="H447" s="183"/>
    </row>
    <row r="448">
      <c r="H448" s="183"/>
    </row>
    <row r="449">
      <c r="H449" s="183"/>
    </row>
    <row r="450">
      <c r="H450" s="183"/>
    </row>
    <row r="451">
      <c r="H451" s="183"/>
    </row>
    <row r="452">
      <c r="H452" s="183"/>
    </row>
    <row r="453">
      <c r="H453" s="183"/>
    </row>
    <row r="454">
      <c r="H454" s="183"/>
    </row>
    <row r="455">
      <c r="H455" s="183"/>
    </row>
    <row r="456">
      <c r="H456" s="183"/>
    </row>
    <row r="457">
      <c r="H457" s="183"/>
    </row>
    <row r="458">
      <c r="H458" s="183"/>
    </row>
    <row r="459">
      <c r="H459" s="183"/>
    </row>
    <row r="460">
      <c r="H460" s="183"/>
    </row>
    <row r="461">
      <c r="H461" s="183"/>
    </row>
    <row r="462">
      <c r="H462" s="183"/>
    </row>
    <row r="463">
      <c r="H463" s="183"/>
    </row>
    <row r="464">
      <c r="H464" s="183"/>
    </row>
    <row r="465">
      <c r="H465" s="183"/>
    </row>
    <row r="466">
      <c r="H466" s="183"/>
    </row>
    <row r="467">
      <c r="H467" s="183"/>
    </row>
    <row r="468">
      <c r="H468" s="183"/>
    </row>
    <row r="469">
      <c r="H469" s="183"/>
    </row>
    <row r="470">
      <c r="H470" s="183"/>
    </row>
    <row r="471">
      <c r="H471" s="183"/>
    </row>
    <row r="472">
      <c r="H472" s="183"/>
    </row>
    <row r="473">
      <c r="H473" s="183"/>
    </row>
    <row r="474">
      <c r="H474" s="183"/>
    </row>
    <row r="475">
      <c r="H475" s="183"/>
    </row>
    <row r="476">
      <c r="H476" s="183"/>
    </row>
    <row r="477">
      <c r="H477" s="183"/>
    </row>
    <row r="478">
      <c r="H478" s="183"/>
    </row>
    <row r="479">
      <c r="H479" s="183"/>
    </row>
    <row r="480">
      <c r="H480" s="183"/>
    </row>
    <row r="481">
      <c r="H481" s="183"/>
    </row>
    <row r="482">
      <c r="H482" s="183"/>
    </row>
    <row r="483">
      <c r="H483" s="183"/>
    </row>
    <row r="484">
      <c r="H484" s="183"/>
    </row>
    <row r="485">
      <c r="H485" s="183"/>
    </row>
    <row r="486">
      <c r="H486" s="183"/>
    </row>
    <row r="487">
      <c r="H487" s="183"/>
    </row>
    <row r="488">
      <c r="H488" s="183"/>
    </row>
    <row r="489">
      <c r="H489" s="183"/>
    </row>
    <row r="490">
      <c r="H490" s="183"/>
    </row>
    <row r="491">
      <c r="H491" s="183"/>
    </row>
    <row r="492">
      <c r="H492" s="183"/>
    </row>
    <row r="493">
      <c r="H493" s="183"/>
    </row>
    <row r="494">
      <c r="H494" s="183"/>
    </row>
    <row r="495">
      <c r="H495" s="183"/>
    </row>
    <row r="496">
      <c r="H496" s="183"/>
    </row>
    <row r="497">
      <c r="H497" s="183"/>
    </row>
    <row r="498">
      <c r="H498" s="183"/>
    </row>
    <row r="499">
      <c r="H499" s="183"/>
    </row>
    <row r="500">
      <c r="H500" s="183"/>
    </row>
    <row r="501">
      <c r="H501" s="183"/>
    </row>
    <row r="502">
      <c r="H502" s="183"/>
    </row>
    <row r="503">
      <c r="H503" s="183"/>
    </row>
    <row r="504">
      <c r="H504" s="183"/>
    </row>
    <row r="505">
      <c r="H505" s="183"/>
    </row>
    <row r="506">
      <c r="H506" s="183"/>
    </row>
    <row r="507">
      <c r="H507" s="183"/>
    </row>
    <row r="508">
      <c r="H508" s="183"/>
    </row>
    <row r="509">
      <c r="H509" s="183"/>
    </row>
    <row r="510">
      <c r="H510" s="183"/>
    </row>
    <row r="511">
      <c r="H511" s="183"/>
    </row>
    <row r="512">
      <c r="H512" s="183"/>
    </row>
    <row r="513">
      <c r="H513" s="183"/>
    </row>
    <row r="514">
      <c r="H514" s="183"/>
    </row>
    <row r="515">
      <c r="H515" s="183"/>
    </row>
    <row r="516">
      <c r="H516" s="183"/>
    </row>
    <row r="517">
      <c r="H517" s="183"/>
    </row>
    <row r="518">
      <c r="H518" s="183"/>
    </row>
    <row r="519">
      <c r="H519" s="183"/>
    </row>
    <row r="520">
      <c r="H520" s="183"/>
    </row>
    <row r="521">
      <c r="H521" s="183"/>
    </row>
    <row r="522">
      <c r="H522" s="183"/>
    </row>
    <row r="523">
      <c r="H523" s="183"/>
    </row>
    <row r="524">
      <c r="H524" s="183"/>
    </row>
    <row r="525">
      <c r="H525" s="183"/>
    </row>
    <row r="526">
      <c r="H526" s="183"/>
    </row>
    <row r="527">
      <c r="H527" s="183"/>
    </row>
    <row r="528">
      <c r="H528" s="183"/>
    </row>
    <row r="529">
      <c r="H529" s="183"/>
    </row>
    <row r="530">
      <c r="H530" s="183"/>
    </row>
    <row r="531">
      <c r="H531" s="183"/>
    </row>
    <row r="532">
      <c r="H532" s="183"/>
    </row>
    <row r="533">
      <c r="H533" s="183"/>
    </row>
    <row r="534">
      <c r="H534" s="183"/>
    </row>
    <row r="535">
      <c r="H535" s="183"/>
    </row>
    <row r="536">
      <c r="H536" s="183"/>
    </row>
    <row r="537">
      <c r="H537" s="183"/>
    </row>
    <row r="538">
      <c r="H538" s="183"/>
    </row>
    <row r="539">
      <c r="H539" s="183"/>
    </row>
    <row r="540">
      <c r="H540" s="183"/>
    </row>
    <row r="541">
      <c r="H541" s="183"/>
    </row>
    <row r="542">
      <c r="H542" s="183"/>
    </row>
    <row r="543">
      <c r="H543" s="183"/>
    </row>
    <row r="544">
      <c r="H544" s="183"/>
    </row>
    <row r="545">
      <c r="H545" s="183"/>
    </row>
    <row r="546">
      <c r="H546" s="183"/>
    </row>
    <row r="547">
      <c r="H547" s="183"/>
    </row>
    <row r="548">
      <c r="H548" s="183"/>
    </row>
    <row r="549">
      <c r="H549" s="183"/>
    </row>
    <row r="550">
      <c r="H550" s="183"/>
    </row>
    <row r="551">
      <c r="H551" s="183"/>
    </row>
    <row r="552">
      <c r="H552" s="183"/>
    </row>
    <row r="553">
      <c r="H553" s="183"/>
    </row>
    <row r="554">
      <c r="H554" s="183"/>
    </row>
    <row r="555">
      <c r="H555" s="183"/>
    </row>
    <row r="556">
      <c r="H556" s="183"/>
    </row>
    <row r="557">
      <c r="H557" s="183"/>
    </row>
    <row r="558">
      <c r="H558" s="183"/>
    </row>
    <row r="559">
      <c r="H559" s="183"/>
    </row>
    <row r="560">
      <c r="H560" s="183"/>
    </row>
    <row r="561">
      <c r="H561" s="183"/>
    </row>
    <row r="562">
      <c r="H562" s="183"/>
    </row>
    <row r="563">
      <c r="H563" s="183"/>
    </row>
    <row r="564">
      <c r="H564" s="183"/>
    </row>
    <row r="565">
      <c r="H565" s="183"/>
    </row>
    <row r="566">
      <c r="H566" s="183"/>
    </row>
    <row r="567">
      <c r="H567" s="183"/>
    </row>
    <row r="568">
      <c r="H568" s="183"/>
    </row>
    <row r="569">
      <c r="H569" s="183"/>
    </row>
    <row r="570">
      <c r="H570" s="183"/>
    </row>
    <row r="571">
      <c r="H571" s="183"/>
    </row>
    <row r="572">
      <c r="H572" s="183"/>
    </row>
    <row r="573">
      <c r="H573" s="183"/>
    </row>
    <row r="574">
      <c r="H574" s="183"/>
    </row>
    <row r="575">
      <c r="H575" s="183"/>
    </row>
    <row r="576">
      <c r="H576" s="183"/>
    </row>
    <row r="577">
      <c r="H577" s="183"/>
    </row>
    <row r="578">
      <c r="H578" s="183"/>
    </row>
    <row r="579">
      <c r="H579" s="183"/>
    </row>
    <row r="580">
      <c r="H580" s="183"/>
    </row>
    <row r="581">
      <c r="H581" s="183"/>
    </row>
    <row r="582">
      <c r="H582" s="183"/>
    </row>
    <row r="583">
      <c r="H583" s="183"/>
    </row>
    <row r="584">
      <c r="H584" s="183"/>
    </row>
    <row r="585">
      <c r="H585" s="183"/>
    </row>
    <row r="586">
      <c r="H586" s="183"/>
    </row>
    <row r="587">
      <c r="H587" s="183"/>
    </row>
    <row r="588">
      <c r="H588" s="183"/>
    </row>
    <row r="589">
      <c r="H589" s="183"/>
    </row>
    <row r="590">
      <c r="H590" s="183"/>
    </row>
    <row r="591">
      <c r="H591" s="183"/>
    </row>
    <row r="592">
      <c r="H592" s="183"/>
    </row>
    <row r="593">
      <c r="H593" s="183"/>
    </row>
    <row r="594">
      <c r="H594" s="183"/>
    </row>
    <row r="595">
      <c r="H595" s="183"/>
    </row>
    <row r="596">
      <c r="H596" s="183"/>
    </row>
    <row r="597">
      <c r="H597" s="183"/>
    </row>
    <row r="598">
      <c r="H598" s="183"/>
    </row>
    <row r="599">
      <c r="H599" s="183"/>
    </row>
    <row r="600">
      <c r="H600" s="183"/>
    </row>
    <row r="601">
      <c r="H601" s="183"/>
    </row>
    <row r="602">
      <c r="H602" s="183"/>
    </row>
    <row r="603">
      <c r="H603" s="183"/>
    </row>
    <row r="604">
      <c r="H604" s="183"/>
    </row>
    <row r="605">
      <c r="H605" s="183"/>
    </row>
    <row r="606">
      <c r="H606" s="183"/>
    </row>
    <row r="607">
      <c r="H607" s="183"/>
    </row>
    <row r="608">
      <c r="H608" s="183"/>
    </row>
    <row r="609">
      <c r="H609" s="183"/>
    </row>
    <row r="610">
      <c r="H610" s="183"/>
    </row>
    <row r="611">
      <c r="H611" s="183"/>
    </row>
    <row r="612">
      <c r="H612" s="183"/>
    </row>
    <row r="613">
      <c r="H613" s="183"/>
    </row>
    <row r="614">
      <c r="H614" s="183"/>
    </row>
    <row r="615">
      <c r="H615" s="183"/>
    </row>
    <row r="616">
      <c r="H616" s="183"/>
    </row>
    <row r="617">
      <c r="H617" s="183"/>
    </row>
    <row r="618">
      <c r="H618" s="183"/>
    </row>
    <row r="619">
      <c r="H619" s="183"/>
    </row>
    <row r="620">
      <c r="H620" s="183"/>
    </row>
    <row r="621">
      <c r="H621" s="183"/>
    </row>
    <row r="622">
      <c r="H622" s="183"/>
    </row>
    <row r="623">
      <c r="H623" s="183"/>
    </row>
    <row r="624">
      <c r="H624" s="183"/>
    </row>
    <row r="625">
      <c r="H625" s="183"/>
    </row>
    <row r="626">
      <c r="H626" s="183"/>
    </row>
    <row r="627">
      <c r="H627" s="183"/>
    </row>
    <row r="628">
      <c r="H628" s="183"/>
    </row>
    <row r="629">
      <c r="H629" s="183"/>
    </row>
    <row r="630">
      <c r="H630" s="183"/>
    </row>
    <row r="631">
      <c r="H631" s="183"/>
    </row>
    <row r="632">
      <c r="H632" s="183"/>
    </row>
    <row r="633">
      <c r="H633" s="183"/>
    </row>
    <row r="634">
      <c r="H634" s="183"/>
    </row>
    <row r="635">
      <c r="H635" s="183"/>
    </row>
    <row r="636">
      <c r="H636" s="183"/>
    </row>
    <row r="637">
      <c r="H637" s="183"/>
    </row>
    <row r="638">
      <c r="H638" s="183"/>
    </row>
    <row r="639">
      <c r="H639" s="183"/>
    </row>
    <row r="640">
      <c r="H640" s="183"/>
    </row>
    <row r="641">
      <c r="H641" s="183"/>
    </row>
    <row r="642">
      <c r="H642" s="183"/>
    </row>
    <row r="643">
      <c r="H643" s="183"/>
    </row>
    <row r="644">
      <c r="H644" s="183"/>
    </row>
    <row r="645">
      <c r="H645" s="183"/>
    </row>
    <row r="646">
      <c r="H646" s="183"/>
    </row>
    <row r="647">
      <c r="H647" s="183"/>
    </row>
    <row r="648">
      <c r="H648" s="183"/>
    </row>
    <row r="649">
      <c r="H649" s="183"/>
    </row>
    <row r="650">
      <c r="H650" s="183"/>
    </row>
    <row r="651">
      <c r="H651" s="183"/>
    </row>
    <row r="652">
      <c r="H652" s="183"/>
    </row>
    <row r="653">
      <c r="H653" s="183"/>
    </row>
    <row r="654">
      <c r="H654" s="183"/>
    </row>
    <row r="655">
      <c r="H655" s="183"/>
    </row>
    <row r="656">
      <c r="H656" s="183"/>
    </row>
    <row r="657">
      <c r="H657" s="183"/>
    </row>
    <row r="658">
      <c r="H658" s="183"/>
    </row>
    <row r="659">
      <c r="H659" s="183"/>
    </row>
    <row r="660">
      <c r="H660" s="183"/>
    </row>
    <row r="661">
      <c r="H661" s="183"/>
    </row>
    <row r="662">
      <c r="H662" s="183"/>
    </row>
    <row r="663">
      <c r="H663" s="183"/>
    </row>
    <row r="664">
      <c r="H664" s="183"/>
    </row>
    <row r="665">
      <c r="H665" s="183"/>
    </row>
    <row r="666">
      <c r="H666" s="183"/>
    </row>
    <row r="667">
      <c r="H667" s="183"/>
    </row>
    <row r="668">
      <c r="H668" s="183"/>
    </row>
    <row r="669">
      <c r="H669" s="183"/>
    </row>
    <row r="670">
      <c r="H670" s="183"/>
    </row>
    <row r="671">
      <c r="H671" s="183"/>
    </row>
    <row r="672">
      <c r="H672" s="183"/>
    </row>
    <row r="673">
      <c r="H673" s="183"/>
    </row>
    <row r="674">
      <c r="H674" s="183"/>
    </row>
    <row r="675">
      <c r="H675" s="183"/>
    </row>
    <row r="676">
      <c r="H676" s="183"/>
    </row>
    <row r="677">
      <c r="H677" s="183"/>
    </row>
    <row r="678">
      <c r="H678" s="183"/>
    </row>
    <row r="679">
      <c r="H679" s="183"/>
    </row>
    <row r="680">
      <c r="H680" s="183"/>
    </row>
    <row r="681">
      <c r="H681" s="183"/>
    </row>
    <row r="682">
      <c r="H682" s="183"/>
    </row>
    <row r="683">
      <c r="H683" s="183"/>
    </row>
    <row r="684">
      <c r="H684" s="183"/>
    </row>
    <row r="685">
      <c r="H685" s="183"/>
    </row>
    <row r="686">
      <c r="H686" s="183"/>
    </row>
    <row r="687">
      <c r="H687" s="183"/>
    </row>
    <row r="688">
      <c r="H688" s="183"/>
    </row>
    <row r="689">
      <c r="H689" s="183"/>
    </row>
    <row r="690">
      <c r="H690" s="183"/>
    </row>
    <row r="691">
      <c r="H691" s="183"/>
    </row>
    <row r="692">
      <c r="H692" s="183"/>
    </row>
    <row r="693">
      <c r="H693" s="183"/>
    </row>
    <row r="694">
      <c r="H694" s="183"/>
    </row>
    <row r="695">
      <c r="H695" s="183"/>
    </row>
    <row r="696">
      <c r="H696" s="183"/>
    </row>
    <row r="697">
      <c r="H697" s="183"/>
    </row>
    <row r="698">
      <c r="H698" s="183"/>
    </row>
    <row r="699">
      <c r="H699" s="183"/>
    </row>
    <row r="700">
      <c r="H700" s="183"/>
    </row>
    <row r="701">
      <c r="H701" s="183"/>
    </row>
    <row r="702">
      <c r="H702" s="183"/>
    </row>
    <row r="703">
      <c r="H703" s="183"/>
    </row>
    <row r="704">
      <c r="H704" s="183"/>
    </row>
    <row r="705">
      <c r="H705" s="183"/>
    </row>
    <row r="706">
      <c r="H706" s="183"/>
    </row>
    <row r="707">
      <c r="H707" s="183"/>
    </row>
    <row r="708">
      <c r="H708" s="183"/>
    </row>
    <row r="709">
      <c r="H709" s="183"/>
    </row>
    <row r="710">
      <c r="H710" s="183"/>
    </row>
    <row r="711">
      <c r="H711" s="183"/>
    </row>
    <row r="712">
      <c r="H712" s="183"/>
    </row>
    <row r="713">
      <c r="H713" s="183"/>
    </row>
    <row r="714">
      <c r="H714" s="183"/>
    </row>
    <row r="715">
      <c r="H715" s="183"/>
    </row>
    <row r="716">
      <c r="H716" s="183"/>
    </row>
    <row r="717">
      <c r="H717" s="183"/>
    </row>
    <row r="718">
      <c r="H718" s="183"/>
    </row>
    <row r="719">
      <c r="H719" s="183"/>
    </row>
    <row r="720">
      <c r="H720" s="183"/>
    </row>
    <row r="721">
      <c r="H721" s="183"/>
    </row>
    <row r="722">
      <c r="H722" s="183"/>
    </row>
    <row r="723">
      <c r="H723" s="183"/>
    </row>
    <row r="724">
      <c r="H724" s="183"/>
    </row>
    <row r="725">
      <c r="H725" s="183"/>
    </row>
    <row r="726">
      <c r="H726" s="183"/>
    </row>
    <row r="727">
      <c r="H727" s="183"/>
    </row>
    <row r="728">
      <c r="H728" s="183"/>
    </row>
    <row r="729">
      <c r="H729" s="183"/>
    </row>
    <row r="730">
      <c r="H730" s="183"/>
    </row>
    <row r="731">
      <c r="H731" s="183"/>
    </row>
    <row r="732">
      <c r="H732" s="183"/>
    </row>
    <row r="733">
      <c r="H733" s="183"/>
    </row>
    <row r="734">
      <c r="H734" s="183"/>
    </row>
    <row r="735">
      <c r="H735" s="183"/>
    </row>
    <row r="736">
      <c r="H736" s="183"/>
    </row>
    <row r="737">
      <c r="H737" s="183"/>
    </row>
    <row r="738">
      <c r="H738" s="183"/>
    </row>
    <row r="739">
      <c r="H739" s="183"/>
    </row>
    <row r="740">
      <c r="H740" s="183"/>
    </row>
    <row r="741">
      <c r="H741" s="183"/>
    </row>
    <row r="742">
      <c r="H742" s="183"/>
    </row>
    <row r="743">
      <c r="H743" s="183"/>
    </row>
    <row r="744">
      <c r="H744" s="183"/>
    </row>
    <row r="745">
      <c r="H745" s="183"/>
    </row>
    <row r="746">
      <c r="H746" s="183"/>
    </row>
    <row r="747">
      <c r="H747" s="183"/>
    </row>
    <row r="748">
      <c r="H748" s="183"/>
    </row>
    <row r="749">
      <c r="H749" s="183"/>
    </row>
    <row r="750">
      <c r="H750" s="183"/>
    </row>
    <row r="751">
      <c r="H751" s="183"/>
    </row>
    <row r="752">
      <c r="H752" s="183"/>
    </row>
    <row r="753">
      <c r="H753" s="183"/>
    </row>
    <row r="754">
      <c r="H754" s="183"/>
    </row>
    <row r="755">
      <c r="H755" s="183"/>
    </row>
    <row r="756">
      <c r="H756" s="183"/>
    </row>
    <row r="757">
      <c r="H757" s="183"/>
    </row>
    <row r="758">
      <c r="H758" s="183"/>
    </row>
    <row r="759">
      <c r="H759" s="183"/>
    </row>
    <row r="760">
      <c r="H760" s="183"/>
    </row>
    <row r="761">
      <c r="H761" s="183"/>
    </row>
    <row r="762">
      <c r="H762" s="183"/>
    </row>
    <row r="763">
      <c r="H763" s="183"/>
    </row>
    <row r="764">
      <c r="H764" s="183"/>
    </row>
    <row r="765">
      <c r="H765" s="183"/>
    </row>
    <row r="766">
      <c r="H766" s="183"/>
    </row>
    <row r="767">
      <c r="H767" s="183"/>
    </row>
    <row r="768">
      <c r="H768" s="183"/>
    </row>
    <row r="769">
      <c r="H769" s="183"/>
    </row>
    <row r="770">
      <c r="H770" s="183"/>
    </row>
    <row r="771">
      <c r="H771" s="183"/>
    </row>
    <row r="772">
      <c r="H772" s="183"/>
    </row>
    <row r="773">
      <c r="H773" s="183"/>
    </row>
    <row r="774">
      <c r="H774" s="183"/>
    </row>
    <row r="775">
      <c r="H775" s="183"/>
    </row>
    <row r="776">
      <c r="H776" s="183"/>
    </row>
    <row r="777">
      <c r="H777" s="183"/>
    </row>
    <row r="778">
      <c r="H778" s="183"/>
    </row>
    <row r="779">
      <c r="H779" s="183"/>
    </row>
    <row r="780">
      <c r="H780" s="183"/>
    </row>
    <row r="781">
      <c r="H781" s="183"/>
    </row>
    <row r="782">
      <c r="H782" s="183"/>
    </row>
    <row r="783">
      <c r="H783" s="183"/>
    </row>
    <row r="784">
      <c r="H784" s="183"/>
    </row>
    <row r="785">
      <c r="H785" s="183"/>
    </row>
    <row r="786">
      <c r="H786" s="183"/>
    </row>
    <row r="787">
      <c r="H787" s="183"/>
    </row>
    <row r="788">
      <c r="H788" s="183"/>
    </row>
    <row r="789">
      <c r="H789" s="183"/>
    </row>
    <row r="790">
      <c r="H790" s="183"/>
    </row>
    <row r="791">
      <c r="H791" s="183"/>
    </row>
    <row r="792">
      <c r="H792" s="183"/>
    </row>
    <row r="793">
      <c r="H793" s="183"/>
    </row>
    <row r="794">
      <c r="H794" s="183"/>
    </row>
    <row r="795">
      <c r="H795" s="183"/>
    </row>
    <row r="796">
      <c r="H796" s="183"/>
    </row>
    <row r="797">
      <c r="H797" s="183"/>
    </row>
    <row r="798">
      <c r="H798" s="183"/>
    </row>
    <row r="799">
      <c r="H799" s="183"/>
    </row>
    <row r="800">
      <c r="H800" s="183"/>
    </row>
    <row r="801">
      <c r="H801" s="183"/>
    </row>
    <row r="802">
      <c r="H802" s="183"/>
    </row>
    <row r="803">
      <c r="H803" s="183"/>
    </row>
    <row r="804">
      <c r="H804" s="183"/>
    </row>
    <row r="805">
      <c r="H805" s="183"/>
    </row>
    <row r="806">
      <c r="H806" s="183"/>
    </row>
    <row r="807">
      <c r="H807" s="183"/>
    </row>
    <row r="808">
      <c r="H808" s="183"/>
    </row>
    <row r="809">
      <c r="H809" s="183"/>
    </row>
    <row r="810">
      <c r="H810" s="183"/>
    </row>
    <row r="811">
      <c r="H811" s="183"/>
    </row>
    <row r="812">
      <c r="H812" s="183"/>
    </row>
    <row r="813">
      <c r="H813" s="183"/>
    </row>
    <row r="814">
      <c r="H814" s="183"/>
    </row>
    <row r="815">
      <c r="H815" s="183"/>
    </row>
    <row r="816">
      <c r="H816" s="183"/>
    </row>
    <row r="817">
      <c r="H817" s="183"/>
    </row>
    <row r="818">
      <c r="H818" s="183"/>
    </row>
    <row r="819">
      <c r="H819" s="183"/>
    </row>
    <row r="820">
      <c r="H820" s="183"/>
    </row>
    <row r="821">
      <c r="H821" s="183"/>
    </row>
    <row r="822">
      <c r="H822" s="183"/>
    </row>
    <row r="823">
      <c r="H823" s="183"/>
    </row>
    <row r="824">
      <c r="H824" s="183"/>
    </row>
    <row r="825">
      <c r="H825" s="183"/>
    </row>
    <row r="826">
      <c r="H826" s="183"/>
    </row>
    <row r="827">
      <c r="H827" s="183"/>
    </row>
    <row r="828">
      <c r="H828" s="183"/>
    </row>
    <row r="829">
      <c r="H829" s="183"/>
    </row>
    <row r="830">
      <c r="H830" s="183"/>
    </row>
    <row r="831">
      <c r="H831" s="183"/>
    </row>
    <row r="832">
      <c r="H832" s="183"/>
    </row>
    <row r="833">
      <c r="H833" s="183"/>
    </row>
    <row r="834">
      <c r="H834" s="183"/>
    </row>
    <row r="835">
      <c r="H835" s="183"/>
    </row>
    <row r="836">
      <c r="H836" s="183"/>
    </row>
    <row r="837">
      <c r="H837" s="183"/>
    </row>
    <row r="838">
      <c r="H838" s="183"/>
    </row>
    <row r="839">
      <c r="H839" s="183"/>
    </row>
    <row r="840">
      <c r="H840" s="183"/>
    </row>
    <row r="841">
      <c r="H841" s="183"/>
    </row>
    <row r="842">
      <c r="H842" s="183"/>
    </row>
    <row r="843">
      <c r="H843" s="183"/>
    </row>
    <row r="844">
      <c r="H844" s="183"/>
    </row>
    <row r="845">
      <c r="H845" s="183"/>
    </row>
    <row r="846">
      <c r="H846" s="183"/>
    </row>
    <row r="847">
      <c r="H847" s="183"/>
    </row>
    <row r="848">
      <c r="H848" s="183"/>
    </row>
    <row r="849">
      <c r="H849" s="183"/>
    </row>
    <row r="850">
      <c r="H850" s="183"/>
    </row>
    <row r="851">
      <c r="H851" s="183"/>
    </row>
    <row r="852">
      <c r="H852" s="183"/>
    </row>
    <row r="853">
      <c r="H853" s="183"/>
    </row>
    <row r="854">
      <c r="H854" s="183"/>
    </row>
    <row r="855">
      <c r="H855" s="183"/>
    </row>
    <row r="856">
      <c r="H856" s="183"/>
    </row>
    <row r="857">
      <c r="H857" s="183"/>
    </row>
    <row r="858">
      <c r="H858" s="183"/>
    </row>
    <row r="859">
      <c r="H859" s="183"/>
    </row>
    <row r="860">
      <c r="H860" s="183"/>
    </row>
    <row r="861">
      <c r="H861" s="183"/>
    </row>
    <row r="862">
      <c r="H862" s="183"/>
    </row>
    <row r="863">
      <c r="H863" s="183"/>
    </row>
    <row r="864">
      <c r="H864" s="183"/>
    </row>
    <row r="865">
      <c r="H865" s="183"/>
    </row>
    <row r="866">
      <c r="H866" s="183"/>
    </row>
    <row r="867">
      <c r="H867" s="183"/>
    </row>
    <row r="868">
      <c r="H868" s="183"/>
    </row>
    <row r="869">
      <c r="H869" s="183"/>
    </row>
    <row r="870">
      <c r="H870" s="183"/>
    </row>
    <row r="871">
      <c r="H871" s="183"/>
    </row>
    <row r="872">
      <c r="H872" s="183"/>
    </row>
    <row r="873">
      <c r="H873" s="183"/>
    </row>
    <row r="874">
      <c r="H874" s="183"/>
    </row>
    <row r="875">
      <c r="H875" s="183"/>
    </row>
    <row r="876">
      <c r="H876" s="183"/>
    </row>
    <row r="877">
      <c r="H877" s="183"/>
    </row>
    <row r="878">
      <c r="H878" s="183"/>
    </row>
    <row r="879">
      <c r="H879" s="183"/>
    </row>
    <row r="880">
      <c r="H880" s="183"/>
    </row>
    <row r="881">
      <c r="H881" s="183"/>
    </row>
    <row r="882">
      <c r="H882" s="183"/>
    </row>
    <row r="883">
      <c r="H883" s="183"/>
    </row>
    <row r="884">
      <c r="H884" s="183"/>
    </row>
    <row r="885">
      <c r="H885" s="183"/>
    </row>
    <row r="886">
      <c r="H886" s="183"/>
    </row>
    <row r="887">
      <c r="H887" s="183"/>
    </row>
    <row r="888">
      <c r="H888" s="183"/>
    </row>
    <row r="889">
      <c r="H889" s="183"/>
    </row>
    <row r="890">
      <c r="H890" s="183"/>
    </row>
    <row r="891">
      <c r="H891" s="183"/>
    </row>
    <row r="892">
      <c r="H892" s="183"/>
    </row>
    <row r="893">
      <c r="H893" s="183"/>
    </row>
    <row r="894">
      <c r="H894" s="183"/>
    </row>
    <row r="895">
      <c r="H895" s="183"/>
    </row>
    <row r="896">
      <c r="H896" s="183"/>
    </row>
    <row r="897">
      <c r="H897" s="183"/>
    </row>
    <row r="898">
      <c r="H898" s="183"/>
    </row>
    <row r="899">
      <c r="H899" s="183"/>
    </row>
    <row r="900">
      <c r="H900" s="183"/>
    </row>
    <row r="901">
      <c r="H901" s="183"/>
    </row>
    <row r="902">
      <c r="H902" s="183"/>
    </row>
    <row r="903">
      <c r="H903" s="183"/>
    </row>
    <row r="904">
      <c r="H904" s="183"/>
    </row>
    <row r="905">
      <c r="H905" s="183"/>
    </row>
    <row r="906">
      <c r="H906" s="183"/>
    </row>
    <row r="907">
      <c r="H907" s="183"/>
    </row>
    <row r="908">
      <c r="H908" s="183"/>
    </row>
    <row r="909">
      <c r="H909" s="183"/>
    </row>
    <row r="910">
      <c r="H910" s="183"/>
    </row>
    <row r="911">
      <c r="H911" s="183"/>
    </row>
    <row r="912">
      <c r="H912" s="183"/>
    </row>
    <row r="913">
      <c r="H913" s="183"/>
    </row>
    <row r="914">
      <c r="H914" s="183"/>
    </row>
    <row r="915">
      <c r="H915" s="183"/>
    </row>
    <row r="916">
      <c r="H916" s="183"/>
    </row>
    <row r="917">
      <c r="H917" s="183"/>
    </row>
    <row r="918">
      <c r="H918" s="183"/>
    </row>
    <row r="919">
      <c r="H919" s="183"/>
    </row>
    <row r="920">
      <c r="H920" s="183"/>
    </row>
    <row r="921">
      <c r="H921" s="183"/>
    </row>
    <row r="922">
      <c r="H922" s="183"/>
    </row>
    <row r="923">
      <c r="H923" s="183"/>
    </row>
    <row r="924">
      <c r="H924" s="183"/>
    </row>
    <row r="925">
      <c r="H925" s="183"/>
    </row>
    <row r="926">
      <c r="H926" s="183"/>
    </row>
    <row r="927">
      <c r="H927" s="183"/>
    </row>
    <row r="928">
      <c r="H928" s="183"/>
    </row>
    <row r="929">
      <c r="H929" s="183"/>
    </row>
    <row r="930">
      <c r="H930" s="183"/>
    </row>
    <row r="931">
      <c r="H931" s="183"/>
    </row>
    <row r="932">
      <c r="H932" s="183"/>
    </row>
    <row r="933">
      <c r="H933" s="183"/>
    </row>
    <row r="934">
      <c r="H934" s="183"/>
    </row>
    <row r="935">
      <c r="H935" s="183"/>
    </row>
    <row r="936">
      <c r="H936" s="183"/>
    </row>
    <row r="937">
      <c r="H937" s="183"/>
    </row>
    <row r="938">
      <c r="H938" s="183"/>
    </row>
    <row r="939">
      <c r="H939" s="183"/>
    </row>
    <row r="940">
      <c r="H940" s="183"/>
    </row>
    <row r="941">
      <c r="H941" s="183"/>
    </row>
    <row r="942">
      <c r="H942" s="183"/>
    </row>
    <row r="943">
      <c r="H943" s="183"/>
    </row>
    <row r="944">
      <c r="H944" s="183"/>
    </row>
    <row r="945">
      <c r="H945" s="183"/>
    </row>
    <row r="946">
      <c r="H946" s="183"/>
    </row>
    <row r="947">
      <c r="H947" s="183"/>
    </row>
    <row r="948">
      <c r="H948" s="183"/>
    </row>
    <row r="949">
      <c r="H949" s="183"/>
    </row>
    <row r="950">
      <c r="H950" s="183"/>
    </row>
    <row r="951">
      <c r="H951" s="183"/>
    </row>
    <row r="952">
      <c r="H952" s="183"/>
    </row>
    <row r="953">
      <c r="H953" s="183"/>
    </row>
    <row r="954">
      <c r="H954" s="183"/>
    </row>
    <row r="955">
      <c r="H955" s="183"/>
    </row>
    <row r="956">
      <c r="H956" s="183"/>
    </row>
    <row r="957">
      <c r="H957" s="183"/>
    </row>
    <row r="958">
      <c r="H958" s="183"/>
    </row>
    <row r="959">
      <c r="H959" s="183"/>
    </row>
    <row r="960">
      <c r="H960" s="183"/>
    </row>
    <row r="961">
      <c r="H961" s="183"/>
    </row>
    <row r="962">
      <c r="H962" s="183"/>
    </row>
    <row r="963">
      <c r="H963" s="183"/>
    </row>
    <row r="964">
      <c r="H964" s="183"/>
    </row>
    <row r="965">
      <c r="H965" s="183"/>
    </row>
    <row r="966">
      <c r="H966" s="183"/>
    </row>
    <row r="967">
      <c r="H967" s="183"/>
    </row>
    <row r="968">
      <c r="H968" s="183"/>
    </row>
    <row r="969">
      <c r="H969" s="183"/>
    </row>
    <row r="970">
      <c r="H970" s="183"/>
    </row>
    <row r="971">
      <c r="H971" s="183"/>
    </row>
    <row r="972">
      <c r="H972" s="183"/>
    </row>
    <row r="973">
      <c r="H973" s="183"/>
    </row>
    <row r="974">
      <c r="H974" s="183"/>
    </row>
    <row r="975">
      <c r="H975" s="183"/>
    </row>
    <row r="976">
      <c r="H976" s="183"/>
    </row>
    <row r="977">
      <c r="H977" s="183"/>
    </row>
    <row r="978">
      <c r="H978" s="183"/>
    </row>
    <row r="979">
      <c r="H979" s="183"/>
    </row>
    <row r="980">
      <c r="H980" s="183"/>
    </row>
    <row r="981">
      <c r="H981" s="183"/>
    </row>
    <row r="982">
      <c r="H982" s="183"/>
    </row>
    <row r="983">
      <c r="H983" s="183"/>
    </row>
    <row r="984">
      <c r="H984" s="183"/>
    </row>
    <row r="985">
      <c r="H985" s="183"/>
    </row>
    <row r="986">
      <c r="H986" s="183"/>
    </row>
    <row r="987">
      <c r="H987" s="183"/>
    </row>
    <row r="988">
      <c r="H988" s="183"/>
    </row>
    <row r="989">
      <c r="H989" s="183"/>
    </row>
    <row r="990">
      <c r="H990" s="183"/>
    </row>
    <row r="991">
      <c r="H991" s="183"/>
    </row>
    <row r="992">
      <c r="H992" s="183"/>
    </row>
    <row r="993">
      <c r="H993" s="183"/>
    </row>
    <row r="994">
      <c r="H994" s="183"/>
    </row>
    <row r="995">
      <c r="H995" s="183"/>
    </row>
    <row r="996">
      <c r="H996" s="183"/>
    </row>
    <row r="997">
      <c r="H997" s="183"/>
    </row>
    <row r="998">
      <c r="H998" s="183"/>
    </row>
    <row r="999">
      <c r="H999" s="183"/>
    </row>
    <row r="1000">
      <c r="H1000" s="183"/>
    </row>
    <row r="1001">
      <c r="H1001" s="183"/>
    </row>
    <row r="1002">
      <c r="H1002" s="183"/>
    </row>
    <row r="1003">
      <c r="H1003" s="183"/>
    </row>
  </sheetData>
  <mergeCells count="27">
    <mergeCell ref="I7:I9"/>
    <mergeCell ref="J7:J9"/>
    <mergeCell ref="K7:K9"/>
    <mergeCell ref="L7:L9"/>
    <mergeCell ref="M7:M9"/>
    <mergeCell ref="N7:N9"/>
    <mergeCell ref="C2:J4"/>
    <mergeCell ref="G5:I5"/>
    <mergeCell ref="A7:A9"/>
    <mergeCell ref="B7:B9"/>
    <mergeCell ref="C7:C9"/>
    <mergeCell ref="D7:D9"/>
    <mergeCell ref="E7:E9"/>
    <mergeCell ref="B45:C45"/>
    <mergeCell ref="B46:C46"/>
    <mergeCell ref="D46:E46"/>
    <mergeCell ref="B47:C47"/>
    <mergeCell ref="D47:E47"/>
    <mergeCell ref="B48:C48"/>
    <mergeCell ref="D48:E48"/>
    <mergeCell ref="F7:F9"/>
    <mergeCell ref="H7:H9"/>
    <mergeCell ref="B43:C43"/>
    <mergeCell ref="D43:E43"/>
    <mergeCell ref="B44:C44"/>
    <mergeCell ref="D44:E44"/>
    <mergeCell ref="D45:E45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43.14"/>
    <col customWidth="1" min="4" max="4" width="103.14"/>
  </cols>
  <sheetData>
    <row r="6">
      <c r="C6" s="219" t="s">
        <v>36</v>
      </c>
      <c r="D6" s="219" t="s">
        <v>37</v>
      </c>
    </row>
    <row r="7">
      <c r="C7" s="220" t="s">
        <v>57</v>
      </c>
      <c r="D7" s="221" t="s">
        <v>41</v>
      </c>
    </row>
    <row r="8">
      <c r="C8" s="220" t="s">
        <v>11</v>
      </c>
      <c r="D8" s="221" t="s">
        <v>39</v>
      </c>
    </row>
    <row r="9">
      <c r="C9" s="220" t="s">
        <v>13</v>
      </c>
      <c r="D9" s="222" t="s">
        <v>476</v>
      </c>
    </row>
    <row r="10" ht="36.75" customHeight="1">
      <c r="C10" s="220" t="s">
        <v>14</v>
      </c>
      <c r="D10" s="223" t="s">
        <v>45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29"/>
    <col customWidth="1" min="2" max="2" width="11.86"/>
    <col customWidth="1" min="3" max="3" width="28.57"/>
    <col customWidth="1" min="4" max="4" width="17.43"/>
    <col customWidth="1" min="8" max="9" width="26.14"/>
    <col customWidth="1" min="10" max="10" width="9.71"/>
    <col customWidth="1" min="13" max="13" width="17.29"/>
  </cols>
  <sheetData>
    <row r="1">
      <c r="A1" s="224" t="s">
        <v>477</v>
      </c>
    </row>
    <row r="2">
      <c r="A2" s="224" t="s">
        <v>47</v>
      </c>
    </row>
    <row r="3">
      <c r="D3" s="225" t="s">
        <v>478</v>
      </c>
    </row>
    <row r="5">
      <c r="A5" s="226" t="s">
        <v>3</v>
      </c>
      <c r="B5" s="227" t="s">
        <v>4</v>
      </c>
      <c r="C5" s="228" t="s">
        <v>7</v>
      </c>
      <c r="D5" s="228" t="s">
        <v>5</v>
      </c>
      <c r="E5" s="228" t="s">
        <v>6</v>
      </c>
      <c r="F5" s="228" t="s">
        <v>202</v>
      </c>
      <c r="G5" s="228" t="s">
        <v>203</v>
      </c>
      <c r="I5" s="229" t="s">
        <v>479</v>
      </c>
      <c r="J5" s="230">
        <v>2021.0</v>
      </c>
      <c r="K5" s="230">
        <v>2020.0</v>
      </c>
      <c r="L5" s="230">
        <v>2019.0</v>
      </c>
      <c r="M5" s="230">
        <v>2018.0</v>
      </c>
      <c r="N5" s="230">
        <v>2017.0</v>
      </c>
      <c r="O5" s="230">
        <v>2016.0</v>
      </c>
      <c r="P5" s="230">
        <v>2015.0</v>
      </c>
      <c r="Q5" s="230">
        <v>2014.0</v>
      </c>
      <c r="R5" s="230">
        <v>2013.0</v>
      </c>
      <c r="S5" s="230">
        <v>2012.0</v>
      </c>
      <c r="T5" s="230">
        <v>2011.0</v>
      </c>
    </row>
    <row r="6">
      <c r="A6" s="231">
        <v>44531.0</v>
      </c>
      <c r="B6" s="127">
        <v>1964.1</v>
      </c>
      <c r="C6" s="128">
        <v>1899.95</v>
      </c>
      <c r="D6" s="128">
        <v>2024.95</v>
      </c>
      <c r="E6" s="128">
        <v>1847.55</v>
      </c>
      <c r="F6" s="129" t="s">
        <v>480</v>
      </c>
      <c r="G6" s="130">
        <v>0.043</v>
      </c>
      <c r="I6" s="232" t="s">
        <v>38</v>
      </c>
      <c r="J6" s="233">
        <v>0.0032</v>
      </c>
      <c r="K6" s="234" t="s">
        <v>481</v>
      </c>
      <c r="L6" s="233">
        <v>0.0033</v>
      </c>
      <c r="M6" s="233">
        <v>0.0046</v>
      </c>
      <c r="N6" s="233">
        <v>5.0E-4</v>
      </c>
      <c r="O6" s="234" t="s">
        <v>482</v>
      </c>
      <c r="P6" s="233">
        <v>0.0062</v>
      </c>
      <c r="Q6" s="233">
        <v>0.0083</v>
      </c>
      <c r="R6" s="233">
        <v>0.0243</v>
      </c>
      <c r="S6" s="233">
        <v>0.0207</v>
      </c>
      <c r="T6" s="233">
        <v>0.0168</v>
      </c>
    </row>
    <row r="7">
      <c r="A7" s="126">
        <v>44501.0</v>
      </c>
      <c r="B7" s="131">
        <v>1883.15</v>
      </c>
      <c r="C7" s="128">
        <v>1900.0</v>
      </c>
      <c r="D7" s="128">
        <v>2075.0</v>
      </c>
      <c r="E7" s="128">
        <v>1830.0</v>
      </c>
      <c r="F7" s="129" t="s">
        <v>483</v>
      </c>
      <c r="G7" s="133">
        <v>-0.015</v>
      </c>
      <c r="I7" s="235"/>
      <c r="J7" s="235"/>
      <c r="K7" s="234" t="s">
        <v>484</v>
      </c>
      <c r="L7" s="235"/>
      <c r="M7" s="235"/>
      <c r="N7" s="235"/>
      <c r="O7" s="234" t="s">
        <v>485</v>
      </c>
      <c r="P7" s="235"/>
      <c r="Q7" s="235"/>
      <c r="R7" s="235"/>
      <c r="S7" s="235"/>
      <c r="T7" s="235"/>
    </row>
    <row r="8">
      <c r="A8" s="126">
        <v>44470.0</v>
      </c>
      <c r="B8" s="236">
        <v>1911.9</v>
      </c>
      <c r="C8" s="128">
        <v>1929.9</v>
      </c>
      <c r="D8" s="128">
        <v>2184.0</v>
      </c>
      <c r="E8" s="128">
        <v>1891.0</v>
      </c>
      <c r="F8" s="129" t="s">
        <v>486</v>
      </c>
      <c r="G8" s="133">
        <v>-0.0135</v>
      </c>
      <c r="I8" s="232" t="s">
        <v>40</v>
      </c>
      <c r="J8" s="237">
        <v>6.0</v>
      </c>
      <c r="K8" s="234">
        <v>0.5</v>
      </c>
      <c r="L8" s="237">
        <v>7.0</v>
      </c>
      <c r="M8" s="237">
        <v>4.5</v>
      </c>
      <c r="N8" s="237">
        <v>0.5</v>
      </c>
      <c r="O8" s="234">
        <v>3.5</v>
      </c>
      <c r="P8" s="237">
        <v>3.5</v>
      </c>
      <c r="Q8" s="237">
        <v>3.0</v>
      </c>
      <c r="R8" s="237">
        <v>2.5</v>
      </c>
      <c r="S8" s="237">
        <v>2.0</v>
      </c>
      <c r="T8" s="237">
        <v>1.3</v>
      </c>
    </row>
    <row r="9">
      <c r="A9" s="126">
        <v>44440.0</v>
      </c>
      <c r="B9" s="127">
        <v>1938.05</v>
      </c>
      <c r="C9" s="238">
        <v>1810.0</v>
      </c>
      <c r="D9" s="238">
        <v>1995.4</v>
      </c>
      <c r="E9" s="238">
        <v>1766.45</v>
      </c>
      <c r="F9" s="172" t="s">
        <v>487</v>
      </c>
      <c r="G9" s="173">
        <v>0.077</v>
      </c>
      <c r="I9" s="235"/>
      <c r="J9" s="235"/>
      <c r="K9" s="234">
        <v>5.0</v>
      </c>
      <c r="L9" s="235"/>
      <c r="M9" s="235"/>
      <c r="N9" s="235"/>
      <c r="O9" s="234">
        <v>0.5</v>
      </c>
      <c r="P9" s="235"/>
      <c r="Q9" s="235"/>
      <c r="R9" s="235"/>
      <c r="S9" s="235"/>
      <c r="T9" s="235"/>
    </row>
    <row r="10">
      <c r="A10" s="161" t="s">
        <v>488</v>
      </c>
      <c r="B10" s="131">
        <v>1799.55</v>
      </c>
      <c r="C10" s="128">
        <v>2001.6</v>
      </c>
      <c r="D10" s="128">
        <v>2015.0</v>
      </c>
      <c r="E10" s="128">
        <v>1755.0</v>
      </c>
      <c r="F10" s="129" t="s">
        <v>489</v>
      </c>
      <c r="G10" s="133">
        <v>-0.0908</v>
      </c>
      <c r="H10" s="239"/>
      <c r="I10" s="240" t="s">
        <v>490</v>
      </c>
      <c r="J10" s="241">
        <v>954.26</v>
      </c>
      <c r="K10" s="241">
        <v>1028.87</v>
      </c>
      <c r="L10" s="241">
        <v>1127.92</v>
      </c>
      <c r="M10" s="241">
        <v>755.87</v>
      </c>
      <c r="N10" s="241">
        <v>681.33</v>
      </c>
      <c r="O10" s="234">
        <v>630.95</v>
      </c>
      <c r="P10" s="234">
        <v>771.73</v>
      </c>
      <c r="Q10" s="234">
        <v>696.13</v>
      </c>
      <c r="R10" s="234">
        <v>552.92</v>
      </c>
      <c r="S10" s="234">
        <v>447.76</v>
      </c>
      <c r="T10" s="234">
        <v>322.65</v>
      </c>
    </row>
    <row r="11">
      <c r="A11" s="126">
        <v>44378.0</v>
      </c>
      <c r="B11" s="127">
        <v>1979.35</v>
      </c>
      <c r="C11" s="128">
        <v>1841.95</v>
      </c>
      <c r="D11" s="128">
        <v>2132.0</v>
      </c>
      <c r="E11" s="128">
        <v>1836.0</v>
      </c>
      <c r="F11" s="129" t="s">
        <v>491</v>
      </c>
      <c r="G11" s="130">
        <v>0.0816</v>
      </c>
      <c r="H11" s="239"/>
      <c r="I11" s="242" t="s">
        <v>42</v>
      </c>
      <c r="J11" s="243">
        <f t="shared" ref="J11:S11" si="1">(J10-K10)/K10</f>
        <v>-0.07251645009</v>
      </c>
      <c r="K11" s="243">
        <f t="shared" si="1"/>
        <v>-0.08781651181</v>
      </c>
      <c r="L11" s="243">
        <f t="shared" si="1"/>
        <v>0.4922142696</v>
      </c>
      <c r="M11" s="243">
        <f t="shared" si="1"/>
        <v>0.1094036664</v>
      </c>
      <c r="N11" s="243">
        <f t="shared" si="1"/>
        <v>0.07984784848</v>
      </c>
      <c r="O11" s="243">
        <f t="shared" si="1"/>
        <v>-0.1824213132</v>
      </c>
      <c r="P11" s="243">
        <f t="shared" si="1"/>
        <v>0.1086004051</v>
      </c>
      <c r="Q11" s="243">
        <f t="shared" si="1"/>
        <v>0.2590067279</v>
      </c>
      <c r="R11" s="243">
        <f t="shared" si="1"/>
        <v>0.2348579596</v>
      </c>
      <c r="S11" s="243">
        <f t="shared" si="1"/>
        <v>0.3877576321</v>
      </c>
      <c r="T11" s="243">
        <f>(T10-236.58)/236.58       </f>
        <v>0.3638092823</v>
      </c>
    </row>
    <row r="12">
      <c r="A12" s="126">
        <v>44348.0</v>
      </c>
      <c r="B12" s="127">
        <v>1830.0</v>
      </c>
      <c r="C12" s="128">
        <v>1761.0</v>
      </c>
      <c r="D12" s="128">
        <v>1944.35</v>
      </c>
      <c r="E12" s="128">
        <v>1708.5</v>
      </c>
      <c r="F12" s="129" t="s">
        <v>492</v>
      </c>
      <c r="G12" s="130">
        <v>0.0428</v>
      </c>
      <c r="H12" s="239"/>
      <c r="I12" s="242" t="s">
        <v>493</v>
      </c>
      <c r="J12" s="244" t="s">
        <v>494</v>
      </c>
      <c r="K12" s="245" t="s">
        <v>495</v>
      </c>
      <c r="L12" s="245" t="s">
        <v>496</v>
      </c>
      <c r="M12" s="245" t="s">
        <v>497</v>
      </c>
      <c r="N12" s="245" t="s">
        <v>498</v>
      </c>
      <c r="O12" s="244" t="s">
        <v>499</v>
      </c>
      <c r="P12" s="244" t="s">
        <v>500</v>
      </c>
      <c r="Q12" s="244" t="s">
        <v>501</v>
      </c>
      <c r="R12" s="244" t="s">
        <v>502</v>
      </c>
      <c r="S12" s="244" t="s">
        <v>503</v>
      </c>
      <c r="T12" s="245" t="s">
        <v>504</v>
      </c>
    </row>
    <row r="13">
      <c r="A13" s="149">
        <v>44317.0</v>
      </c>
      <c r="B13" s="127">
        <v>1754.95</v>
      </c>
      <c r="C13" s="128">
        <v>1700.2</v>
      </c>
      <c r="D13" s="128">
        <v>1859.0</v>
      </c>
      <c r="E13" s="128">
        <v>1542.2</v>
      </c>
      <c r="F13" s="129" t="s">
        <v>505</v>
      </c>
      <c r="G13" s="130">
        <v>0.0337</v>
      </c>
      <c r="H13" s="239"/>
    </row>
    <row r="14">
      <c r="A14" s="126">
        <v>44287.0</v>
      </c>
      <c r="B14" s="127">
        <v>1697.7</v>
      </c>
      <c r="C14" s="128">
        <v>1405.55</v>
      </c>
      <c r="D14" s="128">
        <v>1794.0</v>
      </c>
      <c r="E14" s="128">
        <v>1373.0</v>
      </c>
      <c r="F14" s="129" t="s">
        <v>506</v>
      </c>
      <c r="G14" s="130">
        <v>0.2127</v>
      </c>
      <c r="I14" s="246" t="s">
        <v>507</v>
      </c>
    </row>
    <row r="15">
      <c r="A15" s="126">
        <v>44256.0</v>
      </c>
      <c r="B15" s="131">
        <v>1399.95</v>
      </c>
      <c r="C15" s="128">
        <v>1416.45</v>
      </c>
      <c r="D15" s="128">
        <v>1475.0</v>
      </c>
      <c r="E15" s="128">
        <v>1313.7</v>
      </c>
      <c r="F15" s="129" t="s">
        <v>508</v>
      </c>
      <c r="G15" s="133">
        <v>-0.0017</v>
      </c>
    </row>
    <row r="16">
      <c r="A16" s="126">
        <v>44228.0</v>
      </c>
      <c r="B16" s="127">
        <v>1402.4</v>
      </c>
      <c r="C16" s="128">
        <v>1219.9</v>
      </c>
      <c r="D16" s="128">
        <v>1528.05</v>
      </c>
      <c r="E16" s="128">
        <v>1189.85</v>
      </c>
      <c r="F16" s="129" t="s">
        <v>509</v>
      </c>
      <c r="G16" s="130">
        <v>0.153</v>
      </c>
    </row>
    <row r="17">
      <c r="A17" s="126">
        <v>44197.0</v>
      </c>
      <c r="B17" s="127">
        <v>1216.3</v>
      </c>
      <c r="C17" s="128">
        <v>1214.15</v>
      </c>
      <c r="D17" s="128">
        <v>1377.95</v>
      </c>
      <c r="E17" s="128">
        <v>1174.55</v>
      </c>
      <c r="F17" s="129" t="s">
        <v>510</v>
      </c>
      <c r="G17" s="130">
        <v>0.0067</v>
      </c>
    </row>
    <row r="18">
      <c r="A18" s="126">
        <v>44166.0</v>
      </c>
      <c r="B18" s="127">
        <v>1208.2</v>
      </c>
      <c r="C18" s="128">
        <v>1178.0</v>
      </c>
      <c r="D18" s="128">
        <v>1255.0</v>
      </c>
      <c r="E18" s="128">
        <v>1100.0</v>
      </c>
      <c r="F18" s="129" t="s">
        <v>505</v>
      </c>
      <c r="G18" s="130">
        <v>0.0258</v>
      </c>
    </row>
    <row r="19">
      <c r="A19" s="126">
        <v>44136.0</v>
      </c>
      <c r="B19" s="131">
        <v>1177.85</v>
      </c>
      <c r="C19" s="128">
        <v>1192.0</v>
      </c>
      <c r="D19" s="128">
        <v>1239.55</v>
      </c>
      <c r="E19" s="128">
        <v>1087.0</v>
      </c>
      <c r="F19" s="129" t="s">
        <v>511</v>
      </c>
      <c r="G19" s="133">
        <v>-0.0263</v>
      </c>
    </row>
    <row r="20">
      <c r="A20" s="126">
        <v>44105.0</v>
      </c>
      <c r="B20" s="131">
        <v>1209.65</v>
      </c>
      <c r="C20" s="128">
        <v>1355.0</v>
      </c>
      <c r="D20" s="128">
        <v>1389.95</v>
      </c>
      <c r="E20" s="128">
        <v>1181.2</v>
      </c>
      <c r="F20" s="129" t="s">
        <v>189</v>
      </c>
      <c r="G20" s="133">
        <v>-0.0949</v>
      </c>
    </row>
    <row r="21">
      <c r="A21" s="126">
        <v>44075.0</v>
      </c>
      <c r="B21" s="127">
        <v>1336.55</v>
      </c>
      <c r="C21" s="128">
        <v>1009.0</v>
      </c>
      <c r="D21" s="128">
        <v>1419.0</v>
      </c>
      <c r="E21" s="129">
        <v>976.6</v>
      </c>
      <c r="F21" s="129" t="s">
        <v>512</v>
      </c>
      <c r="G21" s="130">
        <v>0.3267</v>
      </c>
    </row>
    <row r="22">
      <c r="A22" s="161" t="s">
        <v>513</v>
      </c>
      <c r="B22" s="127">
        <v>1007.45</v>
      </c>
      <c r="C22" s="129">
        <v>974.0</v>
      </c>
      <c r="D22" s="128">
        <v>1197.7</v>
      </c>
      <c r="E22" s="129">
        <v>963.05</v>
      </c>
      <c r="F22" s="129" t="s">
        <v>514</v>
      </c>
      <c r="G22" s="130">
        <v>0.0302</v>
      </c>
    </row>
    <row r="23">
      <c r="A23" s="126">
        <v>44013.0</v>
      </c>
      <c r="B23" s="152">
        <v>977.95</v>
      </c>
      <c r="C23" s="129">
        <v>965.0</v>
      </c>
      <c r="D23" s="128">
        <v>1044.0</v>
      </c>
      <c r="E23" s="129">
        <v>960.0</v>
      </c>
      <c r="F23" s="129" t="s">
        <v>515</v>
      </c>
      <c r="G23" s="130">
        <v>0.0143</v>
      </c>
    </row>
    <row r="24">
      <c r="A24" s="126">
        <v>43983.0</v>
      </c>
      <c r="B24" s="153">
        <v>964.2</v>
      </c>
      <c r="C24" s="128">
        <v>1049.4</v>
      </c>
      <c r="D24" s="128">
        <v>1080.0</v>
      </c>
      <c r="E24" s="129">
        <v>960.0</v>
      </c>
      <c r="F24" s="129" t="s">
        <v>197</v>
      </c>
      <c r="G24" s="133">
        <v>-0.0515</v>
      </c>
    </row>
    <row r="25">
      <c r="A25" s="149">
        <v>43952.0</v>
      </c>
      <c r="B25" s="127">
        <v>1016.6</v>
      </c>
      <c r="C25" s="129">
        <v>952.0</v>
      </c>
      <c r="D25" s="128">
        <v>1048.0</v>
      </c>
      <c r="E25" s="129">
        <v>922.0</v>
      </c>
      <c r="F25" s="129" t="s">
        <v>187</v>
      </c>
      <c r="G25" s="130">
        <v>0.0315</v>
      </c>
    </row>
    <row r="26">
      <c r="A26" s="126">
        <v>43922.0</v>
      </c>
      <c r="B26" s="152">
        <v>985.6</v>
      </c>
      <c r="C26" s="129">
        <v>795.0</v>
      </c>
      <c r="D26" s="128">
        <v>1025.9</v>
      </c>
      <c r="E26" s="129">
        <v>749.75</v>
      </c>
      <c r="F26" s="129" t="s">
        <v>516</v>
      </c>
      <c r="G26" s="130">
        <v>0.2725</v>
      </c>
    </row>
    <row r="27">
      <c r="A27" s="126">
        <v>43891.0</v>
      </c>
      <c r="B27" s="153">
        <v>774.55</v>
      </c>
      <c r="C27" s="129">
        <v>952.0</v>
      </c>
      <c r="D27" s="128">
        <v>1040.0</v>
      </c>
      <c r="E27" s="129">
        <v>651.3</v>
      </c>
      <c r="F27" s="129" t="s">
        <v>517</v>
      </c>
      <c r="G27" s="133">
        <v>-0.1758</v>
      </c>
    </row>
    <row r="28">
      <c r="A28" s="126">
        <v>43862.0</v>
      </c>
      <c r="B28" s="153">
        <v>939.75</v>
      </c>
      <c r="C28" s="128">
        <v>1088.4</v>
      </c>
      <c r="D28" s="128">
        <v>1150.0</v>
      </c>
      <c r="E28" s="129">
        <v>893.3</v>
      </c>
      <c r="F28" s="129" t="s">
        <v>518</v>
      </c>
      <c r="G28" s="133">
        <v>-0.1548</v>
      </c>
    </row>
    <row r="29">
      <c r="A29" s="126">
        <v>43831.0</v>
      </c>
      <c r="B29" s="127">
        <v>1111.85</v>
      </c>
      <c r="C29" s="129">
        <v>978.9</v>
      </c>
      <c r="D29" s="128">
        <v>1170.0</v>
      </c>
      <c r="E29" s="129">
        <v>955.0</v>
      </c>
      <c r="F29" s="129" t="s">
        <v>519</v>
      </c>
      <c r="G29" s="130">
        <v>0.1209</v>
      </c>
    </row>
    <row r="30">
      <c r="A30" s="126">
        <v>43800.0</v>
      </c>
      <c r="B30" s="153">
        <v>991.9</v>
      </c>
      <c r="C30" s="129">
        <v>995.35</v>
      </c>
      <c r="D30" s="128">
        <v>1012.5</v>
      </c>
      <c r="E30" s="129">
        <v>943.0</v>
      </c>
      <c r="F30" s="129" t="s">
        <v>299</v>
      </c>
      <c r="G30" s="133">
        <v>-0.0035</v>
      </c>
    </row>
    <row r="31">
      <c r="A31" s="126">
        <v>43770.0</v>
      </c>
      <c r="B31" s="153">
        <v>995.35</v>
      </c>
      <c r="C31" s="128">
        <v>1085.0</v>
      </c>
      <c r="D31" s="128">
        <v>1113.78</v>
      </c>
      <c r="E31" s="129">
        <v>931.0</v>
      </c>
      <c r="F31" s="129" t="s">
        <v>298</v>
      </c>
      <c r="G31" s="133">
        <v>-0.0815</v>
      </c>
    </row>
    <row r="32">
      <c r="A32" s="126">
        <v>43739.0</v>
      </c>
      <c r="B32" s="127">
        <v>1083.68</v>
      </c>
      <c r="C32" s="128">
        <v>1079.97</v>
      </c>
      <c r="D32" s="128">
        <v>1116.0</v>
      </c>
      <c r="E32" s="128">
        <v>1040.5</v>
      </c>
      <c r="F32" s="129" t="s">
        <v>520</v>
      </c>
      <c r="G32" s="130">
        <v>0.0083</v>
      </c>
    </row>
    <row r="33">
      <c r="A33" s="126">
        <v>43709.0</v>
      </c>
      <c r="B33" s="127">
        <v>1074.78</v>
      </c>
      <c r="C33" s="128">
        <v>1059.5</v>
      </c>
      <c r="D33" s="128">
        <v>1196.5</v>
      </c>
      <c r="E33" s="128">
        <v>1048.97</v>
      </c>
      <c r="F33" s="129" t="s">
        <v>187</v>
      </c>
      <c r="G33" s="130">
        <v>0.0142</v>
      </c>
    </row>
    <row r="34">
      <c r="A34" s="126">
        <v>43678.0</v>
      </c>
      <c r="B34" s="127">
        <v>1059.72</v>
      </c>
      <c r="C34" s="129">
        <v>900.08</v>
      </c>
      <c r="D34" s="128">
        <v>1108.0</v>
      </c>
      <c r="E34" s="129">
        <v>888.03</v>
      </c>
      <c r="F34" s="129" t="s">
        <v>280</v>
      </c>
      <c r="G34" s="130">
        <v>0.1666</v>
      </c>
    </row>
    <row r="35">
      <c r="A35" s="126">
        <v>43647.0</v>
      </c>
      <c r="B35" s="153">
        <v>908.4</v>
      </c>
      <c r="C35" s="128">
        <v>1071.0</v>
      </c>
      <c r="D35" s="128">
        <v>1139.97</v>
      </c>
      <c r="E35" s="129">
        <v>883.38</v>
      </c>
      <c r="F35" s="129" t="s">
        <v>521</v>
      </c>
      <c r="G35" s="133">
        <v>-0.1461</v>
      </c>
    </row>
    <row r="36">
      <c r="A36" s="126">
        <v>43617.0</v>
      </c>
      <c r="B36" s="131">
        <v>1063.85</v>
      </c>
      <c r="C36" s="128">
        <v>1085.5</v>
      </c>
      <c r="D36" s="128">
        <v>1109.0</v>
      </c>
      <c r="E36" s="129">
        <v>994.58</v>
      </c>
      <c r="F36" s="129" t="s">
        <v>522</v>
      </c>
      <c r="G36" s="133">
        <v>-0.0131</v>
      </c>
      <c r="I36" s="247" t="s">
        <v>26</v>
      </c>
      <c r="J36" s="34"/>
      <c r="K36" s="212" t="s">
        <v>27</v>
      </c>
      <c r="L36" s="34"/>
    </row>
    <row r="37">
      <c r="A37" s="149">
        <v>43586.0</v>
      </c>
      <c r="B37" s="127">
        <v>1078.0</v>
      </c>
      <c r="C37" s="129">
        <v>901.2</v>
      </c>
      <c r="D37" s="128">
        <v>1098.35</v>
      </c>
      <c r="E37" s="129">
        <v>853.0</v>
      </c>
      <c r="F37" s="129" t="s">
        <v>281</v>
      </c>
      <c r="G37" s="130">
        <v>0.1962</v>
      </c>
      <c r="I37" s="248" t="s">
        <v>523</v>
      </c>
      <c r="J37" s="34"/>
      <c r="K37" s="249" t="s">
        <v>111</v>
      </c>
      <c r="L37" s="34"/>
    </row>
    <row r="38">
      <c r="A38" s="126">
        <v>43556.0</v>
      </c>
      <c r="B38" s="152">
        <v>901.2</v>
      </c>
      <c r="C38" s="129">
        <v>830.0</v>
      </c>
      <c r="D38" s="129">
        <v>908.5</v>
      </c>
      <c r="E38" s="129">
        <v>829.97</v>
      </c>
      <c r="F38" s="129" t="s">
        <v>524</v>
      </c>
      <c r="G38" s="130">
        <v>0.0961</v>
      </c>
      <c r="I38" s="248" t="s">
        <v>247</v>
      </c>
      <c r="J38" s="34"/>
      <c r="K38" s="250"/>
      <c r="L38" s="34"/>
    </row>
    <row r="39">
      <c r="A39" s="126">
        <v>43525.0</v>
      </c>
      <c r="B39" s="152">
        <v>822.17</v>
      </c>
      <c r="C39" s="129">
        <v>720.05</v>
      </c>
      <c r="D39" s="129">
        <v>866.65</v>
      </c>
      <c r="E39" s="129">
        <v>720.05</v>
      </c>
      <c r="F39" s="129" t="s">
        <v>525</v>
      </c>
      <c r="G39" s="130">
        <v>0.1385</v>
      </c>
      <c r="I39" s="251" t="s">
        <v>249</v>
      </c>
      <c r="J39" s="88"/>
      <c r="K39" s="250"/>
      <c r="L39" s="34"/>
    </row>
    <row r="40">
      <c r="A40" s="126">
        <v>43497.0</v>
      </c>
      <c r="B40" s="153">
        <v>722.17</v>
      </c>
      <c r="C40" s="129">
        <v>785.03</v>
      </c>
      <c r="D40" s="129">
        <v>839.47</v>
      </c>
      <c r="E40" s="129">
        <v>692.58</v>
      </c>
      <c r="F40" s="129" t="s">
        <v>508</v>
      </c>
      <c r="G40" s="133">
        <v>-0.0851</v>
      </c>
      <c r="I40" s="91"/>
      <c r="J40" s="93"/>
      <c r="K40" s="250"/>
      <c r="L40" s="34"/>
    </row>
    <row r="41">
      <c r="A41" s="126">
        <v>43466.0</v>
      </c>
      <c r="B41" s="153">
        <v>789.38</v>
      </c>
      <c r="C41" s="129">
        <v>829.92</v>
      </c>
      <c r="D41" s="129">
        <v>836.5</v>
      </c>
      <c r="E41" s="129">
        <v>757.5</v>
      </c>
      <c r="F41" s="129" t="s">
        <v>526</v>
      </c>
      <c r="G41" s="133">
        <v>-0.0451</v>
      </c>
      <c r="I41" s="248" t="s">
        <v>110</v>
      </c>
      <c r="J41" s="34"/>
      <c r="K41" s="250"/>
      <c r="L41" s="34"/>
    </row>
    <row r="42">
      <c r="A42" s="126">
        <v>43435.0</v>
      </c>
      <c r="B42" s="152">
        <v>826.7</v>
      </c>
      <c r="C42" s="129">
        <v>725.0</v>
      </c>
      <c r="D42" s="129">
        <v>863.8</v>
      </c>
      <c r="E42" s="129">
        <v>695.0</v>
      </c>
      <c r="F42" s="129" t="s">
        <v>527</v>
      </c>
      <c r="G42" s="130">
        <v>0.1396</v>
      </c>
    </row>
    <row r="43">
      <c r="A43" s="126">
        <v>43405.0</v>
      </c>
      <c r="B43" s="153">
        <v>725.4</v>
      </c>
      <c r="C43" s="129">
        <v>778.4</v>
      </c>
      <c r="D43" s="129">
        <v>812.5</v>
      </c>
      <c r="E43" s="129">
        <v>687.63</v>
      </c>
      <c r="F43" s="129" t="s">
        <v>528</v>
      </c>
      <c r="G43" s="133">
        <v>-0.0646</v>
      </c>
    </row>
    <row r="44">
      <c r="A44" s="126">
        <v>43374.0</v>
      </c>
      <c r="B44" s="152">
        <v>775.5</v>
      </c>
      <c r="C44" s="129">
        <v>575.5</v>
      </c>
      <c r="D44" s="129">
        <v>782.0</v>
      </c>
      <c r="E44" s="129">
        <v>527.9</v>
      </c>
      <c r="F44" s="129" t="s">
        <v>529</v>
      </c>
      <c r="G44" s="130">
        <v>0.2928</v>
      </c>
    </row>
    <row r="45">
      <c r="A45" s="126">
        <v>43344.0</v>
      </c>
      <c r="B45" s="153">
        <v>599.88</v>
      </c>
      <c r="C45" s="129">
        <v>712.0</v>
      </c>
      <c r="D45" s="129">
        <v>726.2</v>
      </c>
      <c r="E45" s="129">
        <v>590.83</v>
      </c>
      <c r="F45" s="129" t="s">
        <v>530</v>
      </c>
      <c r="G45" s="133">
        <v>-0.1507</v>
      </c>
    </row>
    <row r="46">
      <c r="A46" s="126">
        <v>43313.0</v>
      </c>
      <c r="B46" s="152">
        <v>706.35</v>
      </c>
      <c r="C46" s="129">
        <v>482.5</v>
      </c>
      <c r="D46" s="129">
        <v>759.0</v>
      </c>
      <c r="E46" s="129">
        <v>477.5</v>
      </c>
      <c r="F46" s="129" t="s">
        <v>531</v>
      </c>
      <c r="G46" s="130">
        <v>0.463</v>
      </c>
    </row>
    <row r="47">
      <c r="A47" s="126">
        <v>43282.0</v>
      </c>
      <c r="B47" s="152">
        <v>482.8</v>
      </c>
      <c r="C47" s="129">
        <v>475.73</v>
      </c>
      <c r="D47" s="129">
        <v>499.0</v>
      </c>
      <c r="E47" s="129">
        <v>455.02</v>
      </c>
      <c r="F47" s="129" t="s">
        <v>532</v>
      </c>
      <c r="G47" s="130">
        <v>0.0199</v>
      </c>
    </row>
    <row r="48">
      <c r="A48" s="126">
        <v>43252.0</v>
      </c>
      <c r="B48" s="153">
        <v>473.4</v>
      </c>
      <c r="C48" s="129">
        <v>494.0</v>
      </c>
      <c r="D48" s="129">
        <v>515.0</v>
      </c>
      <c r="E48" s="129">
        <v>461.5</v>
      </c>
      <c r="F48" s="129" t="s">
        <v>533</v>
      </c>
      <c r="G48" s="133">
        <v>-0.0526</v>
      </c>
    </row>
    <row r="49">
      <c r="A49" s="149">
        <v>43221.0</v>
      </c>
      <c r="B49" s="152">
        <v>499.7</v>
      </c>
      <c r="C49" s="129">
        <v>449.5</v>
      </c>
      <c r="D49" s="129">
        <v>522.9</v>
      </c>
      <c r="E49" s="129">
        <v>433.85</v>
      </c>
      <c r="F49" s="129" t="s">
        <v>534</v>
      </c>
      <c r="G49" s="130">
        <v>0.1119</v>
      </c>
    </row>
    <row r="50">
      <c r="A50" s="126">
        <v>43191.0</v>
      </c>
      <c r="B50" s="153">
        <v>449.4</v>
      </c>
      <c r="C50" s="129">
        <v>451.5</v>
      </c>
      <c r="D50" s="129">
        <v>478.33</v>
      </c>
      <c r="E50" s="129">
        <v>442.5</v>
      </c>
      <c r="F50" s="129" t="s">
        <v>535</v>
      </c>
      <c r="G50" s="133">
        <v>-0.0042</v>
      </c>
    </row>
    <row r="51">
      <c r="A51" s="126">
        <v>43160.0</v>
      </c>
      <c r="B51" s="152">
        <v>451.27</v>
      </c>
      <c r="C51" s="129">
        <v>426.0</v>
      </c>
      <c r="D51" s="129">
        <v>455.5</v>
      </c>
      <c r="E51" s="129">
        <v>382.5</v>
      </c>
      <c r="F51" s="129" t="s">
        <v>536</v>
      </c>
      <c r="G51" s="130">
        <v>0.059</v>
      </c>
    </row>
    <row r="52">
      <c r="A52" s="126">
        <v>43132.0</v>
      </c>
      <c r="B52" s="153">
        <v>426.13</v>
      </c>
      <c r="C52" s="129">
        <v>476.02</v>
      </c>
      <c r="D52" s="129">
        <v>484.98</v>
      </c>
      <c r="E52" s="129">
        <v>378.0</v>
      </c>
      <c r="F52" s="129" t="s">
        <v>537</v>
      </c>
      <c r="G52" s="133">
        <v>-0.1048</v>
      </c>
    </row>
    <row r="53">
      <c r="A53" s="126">
        <v>43101.0</v>
      </c>
      <c r="B53" s="153">
        <v>476.02</v>
      </c>
      <c r="C53" s="129">
        <v>505.2</v>
      </c>
      <c r="D53" s="129">
        <v>506.4</v>
      </c>
      <c r="E53" s="129">
        <v>455.0</v>
      </c>
      <c r="F53" s="129" t="s">
        <v>538</v>
      </c>
      <c r="G53" s="133">
        <v>-0.0459</v>
      </c>
    </row>
    <row r="54">
      <c r="A54" s="126">
        <v>43070.0</v>
      </c>
      <c r="B54" s="152">
        <v>498.95</v>
      </c>
      <c r="C54" s="129">
        <v>494.25</v>
      </c>
      <c r="D54" s="129">
        <v>528.5</v>
      </c>
      <c r="E54" s="129">
        <v>481.65</v>
      </c>
      <c r="F54" s="129" t="s">
        <v>539</v>
      </c>
      <c r="G54" s="130">
        <v>0.0247</v>
      </c>
    </row>
    <row r="55">
      <c r="A55" s="126">
        <v>43040.0</v>
      </c>
      <c r="B55" s="153">
        <v>486.92</v>
      </c>
      <c r="C55" s="129">
        <v>510.5</v>
      </c>
      <c r="D55" s="129">
        <v>521.0</v>
      </c>
      <c r="E55" s="129">
        <v>436.42</v>
      </c>
      <c r="F55" s="129" t="s">
        <v>540</v>
      </c>
      <c r="G55" s="133">
        <v>-0.0452</v>
      </c>
    </row>
    <row r="56">
      <c r="A56" s="126">
        <v>43009.0</v>
      </c>
      <c r="B56" s="152">
        <v>509.95</v>
      </c>
      <c r="C56" s="129">
        <v>487.23</v>
      </c>
      <c r="D56" s="129">
        <v>512.5</v>
      </c>
      <c r="E56" s="129">
        <v>461.0</v>
      </c>
      <c r="F56" s="129" t="s">
        <v>541</v>
      </c>
      <c r="G56" s="130">
        <v>0.0585</v>
      </c>
    </row>
    <row r="57">
      <c r="A57" s="126">
        <v>42979.0</v>
      </c>
      <c r="B57" s="153">
        <v>481.77</v>
      </c>
      <c r="C57" s="129">
        <v>512.5</v>
      </c>
      <c r="D57" s="129">
        <v>524.5</v>
      </c>
      <c r="E57" s="129">
        <v>429.0</v>
      </c>
      <c r="F57" s="129" t="s">
        <v>542</v>
      </c>
      <c r="G57" s="133">
        <v>-0.06</v>
      </c>
    </row>
    <row r="58">
      <c r="A58" s="126">
        <v>42948.0</v>
      </c>
      <c r="B58" s="153">
        <v>512.55</v>
      </c>
      <c r="C58" s="129">
        <v>521.5</v>
      </c>
      <c r="D58" s="129">
        <v>562.53</v>
      </c>
      <c r="E58" s="129">
        <v>462.5</v>
      </c>
      <c r="F58" s="129" t="s">
        <v>543</v>
      </c>
      <c r="G58" s="133">
        <v>-0.0122</v>
      </c>
    </row>
    <row r="59">
      <c r="A59" s="126">
        <v>42917.0</v>
      </c>
      <c r="B59" s="152">
        <v>518.88</v>
      </c>
      <c r="C59" s="129">
        <v>464.98</v>
      </c>
      <c r="D59" s="129">
        <v>536.47</v>
      </c>
      <c r="E59" s="129">
        <v>463.5</v>
      </c>
      <c r="F59" s="129" t="s">
        <v>543</v>
      </c>
      <c r="G59" s="130">
        <v>0.1273</v>
      </c>
    </row>
    <row r="60">
      <c r="A60" s="126">
        <v>42887.0</v>
      </c>
      <c r="B60" s="153">
        <v>460.27</v>
      </c>
      <c r="C60" s="129">
        <v>463.0</v>
      </c>
      <c r="D60" s="129">
        <v>503.65</v>
      </c>
      <c r="E60" s="129">
        <v>443.0</v>
      </c>
      <c r="F60" s="129" t="s">
        <v>294</v>
      </c>
      <c r="G60" s="133">
        <v>-0.0083</v>
      </c>
    </row>
    <row r="61">
      <c r="A61" s="149">
        <v>42856.0</v>
      </c>
      <c r="B61" s="152">
        <v>464.13</v>
      </c>
      <c r="C61" s="129">
        <v>426.2</v>
      </c>
      <c r="D61" s="129">
        <v>468.0</v>
      </c>
      <c r="E61" s="129">
        <v>407.1</v>
      </c>
      <c r="F61" s="129" t="s">
        <v>544</v>
      </c>
      <c r="G61" s="130">
        <v>0.0727</v>
      </c>
    </row>
    <row r="62">
      <c r="A62" s="126">
        <v>42826.0</v>
      </c>
      <c r="B62" s="152">
        <v>432.65</v>
      </c>
      <c r="C62" s="129">
        <v>382.45</v>
      </c>
      <c r="D62" s="129">
        <v>446.42</v>
      </c>
      <c r="E62" s="129">
        <v>360.58</v>
      </c>
      <c r="F62" s="129" t="s">
        <v>545</v>
      </c>
      <c r="G62" s="130">
        <v>0.1416</v>
      </c>
    </row>
    <row r="63">
      <c r="A63" s="126">
        <v>42795.0</v>
      </c>
      <c r="B63" s="152">
        <v>379.0</v>
      </c>
      <c r="C63" s="129">
        <v>362.0</v>
      </c>
      <c r="D63" s="129">
        <v>385.7</v>
      </c>
      <c r="E63" s="129">
        <v>351.02</v>
      </c>
      <c r="F63" s="129" t="s">
        <v>204</v>
      </c>
      <c r="G63" s="130">
        <v>0.0457</v>
      </c>
    </row>
    <row r="64">
      <c r="A64" s="126">
        <v>42767.0</v>
      </c>
      <c r="B64" s="153">
        <v>362.45</v>
      </c>
      <c r="C64" s="129">
        <v>372.45</v>
      </c>
      <c r="D64" s="129">
        <v>400.0</v>
      </c>
      <c r="E64" s="129">
        <v>355.13</v>
      </c>
      <c r="F64" s="129" t="s">
        <v>537</v>
      </c>
      <c r="G64" s="133">
        <v>-0.0162</v>
      </c>
    </row>
    <row r="65">
      <c r="A65" s="126">
        <v>42736.0</v>
      </c>
      <c r="B65" s="152">
        <v>368.4</v>
      </c>
      <c r="C65" s="129">
        <v>294.27</v>
      </c>
      <c r="D65" s="129">
        <v>379.98</v>
      </c>
      <c r="E65" s="129">
        <v>291.7</v>
      </c>
      <c r="F65" s="129" t="s">
        <v>546</v>
      </c>
      <c r="G65" s="130">
        <v>0.252</v>
      </c>
    </row>
    <row r="66">
      <c r="A66" s="126">
        <v>42705.0</v>
      </c>
      <c r="B66" s="153">
        <v>294.25</v>
      </c>
      <c r="C66" s="129">
        <v>292.85</v>
      </c>
      <c r="D66" s="129">
        <v>314.0</v>
      </c>
      <c r="E66" s="129">
        <v>282.63</v>
      </c>
      <c r="F66" s="129" t="s">
        <v>188</v>
      </c>
      <c r="G66" s="133">
        <v>-0.0113</v>
      </c>
    </row>
    <row r="67">
      <c r="A67" s="126">
        <v>42675.0</v>
      </c>
      <c r="B67" s="152">
        <v>297.63</v>
      </c>
      <c r="C67" s="129">
        <v>292.6</v>
      </c>
      <c r="D67" s="129">
        <v>319.8</v>
      </c>
      <c r="E67" s="129">
        <v>250.0</v>
      </c>
      <c r="F67" s="129" t="s">
        <v>547</v>
      </c>
      <c r="G67" s="130">
        <v>0.0077</v>
      </c>
    </row>
    <row r="68">
      <c r="A68" s="126">
        <v>42644.0</v>
      </c>
      <c r="B68" s="153">
        <v>295.35</v>
      </c>
      <c r="C68" s="129">
        <v>313.95</v>
      </c>
      <c r="D68" s="129">
        <v>331.95</v>
      </c>
      <c r="E68" s="129">
        <v>291.25</v>
      </c>
      <c r="F68" s="129" t="s">
        <v>548</v>
      </c>
      <c r="G68" s="133">
        <v>-0.0486</v>
      </c>
    </row>
    <row r="69">
      <c r="A69" s="126">
        <v>42614.0</v>
      </c>
      <c r="B69" s="152">
        <v>310.42</v>
      </c>
      <c r="C69" s="129">
        <v>297.65</v>
      </c>
      <c r="D69" s="129">
        <v>317.4</v>
      </c>
      <c r="E69" s="129">
        <v>288.2</v>
      </c>
      <c r="F69" s="129" t="s">
        <v>549</v>
      </c>
      <c r="G69" s="130">
        <v>0.0429</v>
      </c>
    </row>
    <row r="70">
      <c r="A70" s="126">
        <v>42583.0</v>
      </c>
      <c r="B70" s="152">
        <v>297.65</v>
      </c>
      <c r="C70" s="129">
        <v>277.5</v>
      </c>
      <c r="D70" s="129">
        <v>316.5</v>
      </c>
      <c r="E70" s="129">
        <v>259.4</v>
      </c>
      <c r="F70" s="129" t="s">
        <v>550</v>
      </c>
      <c r="G70" s="130">
        <v>0.0865</v>
      </c>
    </row>
    <row r="71">
      <c r="A71" s="126">
        <v>42552.0</v>
      </c>
      <c r="B71" s="153">
        <v>273.95</v>
      </c>
      <c r="C71" s="129">
        <v>274.1</v>
      </c>
      <c r="D71" s="129">
        <v>282.5</v>
      </c>
      <c r="E71" s="129">
        <v>255.65</v>
      </c>
      <c r="F71" s="129" t="s">
        <v>551</v>
      </c>
      <c r="G71" s="133">
        <v>-5.0E-4</v>
      </c>
    </row>
    <row r="72">
      <c r="A72" s="126">
        <v>42522.0</v>
      </c>
      <c r="B72" s="152">
        <v>274.1</v>
      </c>
      <c r="C72" s="129">
        <v>234.02</v>
      </c>
      <c r="D72" s="129">
        <v>285.0</v>
      </c>
      <c r="E72" s="129">
        <v>228.0</v>
      </c>
      <c r="F72" s="129" t="s">
        <v>552</v>
      </c>
      <c r="G72" s="130">
        <v>0.1751</v>
      </c>
    </row>
    <row r="73">
      <c r="A73" s="149">
        <v>42491.0</v>
      </c>
      <c r="B73" s="152">
        <v>233.25</v>
      </c>
      <c r="C73" s="129">
        <v>226.0</v>
      </c>
      <c r="D73" s="129">
        <v>247.5</v>
      </c>
      <c r="E73" s="129">
        <v>225.75</v>
      </c>
      <c r="F73" s="129" t="s">
        <v>553</v>
      </c>
      <c r="G73" s="130">
        <v>0.024</v>
      </c>
    </row>
    <row r="74">
      <c r="A74" s="126">
        <v>42461.0</v>
      </c>
      <c r="B74" s="152">
        <v>227.77</v>
      </c>
      <c r="C74" s="129">
        <v>195.27</v>
      </c>
      <c r="D74" s="129">
        <v>232.0</v>
      </c>
      <c r="E74" s="129">
        <v>185.5</v>
      </c>
      <c r="F74" s="129" t="s">
        <v>196</v>
      </c>
      <c r="G74" s="130">
        <v>0.1709</v>
      </c>
    </row>
    <row r="75">
      <c r="A75" s="126">
        <v>42430.0</v>
      </c>
      <c r="B75" s="152">
        <v>194.52</v>
      </c>
      <c r="C75" s="129">
        <v>189.98</v>
      </c>
      <c r="D75" s="129">
        <v>210.98</v>
      </c>
      <c r="E75" s="129">
        <v>188.0</v>
      </c>
      <c r="F75" s="129" t="s">
        <v>554</v>
      </c>
      <c r="G75" s="130">
        <v>0.0368</v>
      </c>
    </row>
    <row r="76">
      <c r="A76" s="126">
        <v>42401.0</v>
      </c>
      <c r="B76" s="153">
        <v>187.63</v>
      </c>
      <c r="C76" s="129">
        <v>203.5</v>
      </c>
      <c r="D76" s="129">
        <v>205.95</v>
      </c>
      <c r="E76" s="129">
        <v>180.48</v>
      </c>
      <c r="F76" s="129" t="s">
        <v>537</v>
      </c>
      <c r="G76" s="133">
        <v>-0.0945</v>
      </c>
    </row>
    <row r="77">
      <c r="A77" s="126">
        <v>42370.0</v>
      </c>
      <c r="B77" s="153">
        <v>207.2</v>
      </c>
      <c r="C77" s="129">
        <v>235.0</v>
      </c>
      <c r="D77" s="129">
        <v>236.0</v>
      </c>
      <c r="E77" s="129">
        <v>195.1</v>
      </c>
      <c r="F77" s="129" t="s">
        <v>555</v>
      </c>
      <c r="G77" s="133">
        <v>-0.1151</v>
      </c>
    </row>
    <row r="78">
      <c r="A78" s="126">
        <v>42339.0</v>
      </c>
      <c r="B78" s="152">
        <v>234.15</v>
      </c>
      <c r="C78" s="129">
        <v>195.0</v>
      </c>
      <c r="D78" s="129">
        <v>238.0</v>
      </c>
      <c r="E78" s="129">
        <v>187.5</v>
      </c>
      <c r="F78" s="129" t="s">
        <v>556</v>
      </c>
      <c r="G78" s="130">
        <v>0.1881</v>
      </c>
    </row>
    <row r="79">
      <c r="A79" s="126">
        <v>42309.0</v>
      </c>
      <c r="B79" s="153">
        <v>197.07</v>
      </c>
      <c r="C79" s="129">
        <v>214.5</v>
      </c>
      <c r="D79" s="129">
        <v>217.38</v>
      </c>
      <c r="E79" s="129">
        <v>185.0</v>
      </c>
      <c r="F79" s="129" t="s">
        <v>557</v>
      </c>
      <c r="G79" s="133">
        <v>-0.0823</v>
      </c>
    </row>
    <row r="80">
      <c r="A80" s="126">
        <v>42278.0</v>
      </c>
      <c r="B80" s="153">
        <v>214.75</v>
      </c>
      <c r="C80" s="129">
        <v>222.5</v>
      </c>
      <c r="D80" s="129">
        <v>228.5</v>
      </c>
      <c r="E80" s="129">
        <v>211.57</v>
      </c>
      <c r="F80" s="129" t="s">
        <v>558</v>
      </c>
      <c r="G80" s="133">
        <v>-0.0567</v>
      </c>
    </row>
    <row r="81">
      <c r="A81" s="126">
        <v>42248.0</v>
      </c>
      <c r="B81" s="153">
        <v>227.65</v>
      </c>
      <c r="C81" s="129">
        <v>247.5</v>
      </c>
      <c r="D81" s="129">
        <v>247.5</v>
      </c>
      <c r="E81" s="129">
        <v>220.0</v>
      </c>
      <c r="F81" s="129" t="s">
        <v>559</v>
      </c>
      <c r="G81" s="133">
        <v>-0.0691</v>
      </c>
    </row>
    <row r="82">
      <c r="A82" s="126">
        <v>42217.0</v>
      </c>
      <c r="B82" s="153">
        <v>244.55</v>
      </c>
      <c r="C82" s="129">
        <v>281.0</v>
      </c>
      <c r="D82" s="129">
        <v>282.5</v>
      </c>
      <c r="E82" s="129">
        <v>212.5</v>
      </c>
      <c r="F82" s="129" t="s">
        <v>560</v>
      </c>
      <c r="G82" s="133">
        <v>-0.1135</v>
      </c>
    </row>
    <row r="83">
      <c r="A83" s="126">
        <v>42186.0</v>
      </c>
      <c r="B83" s="152">
        <v>275.85</v>
      </c>
      <c r="C83" s="129">
        <v>265.95</v>
      </c>
      <c r="D83" s="129">
        <v>292.0</v>
      </c>
      <c r="E83" s="129">
        <v>257.5</v>
      </c>
      <c r="F83" s="129" t="s">
        <v>561</v>
      </c>
      <c r="G83" s="130">
        <v>0.0517</v>
      </c>
    </row>
    <row r="84">
      <c r="A84" s="126">
        <v>42156.0</v>
      </c>
      <c r="B84" s="153">
        <v>262.3</v>
      </c>
      <c r="C84" s="129">
        <v>289.75</v>
      </c>
      <c r="D84" s="129">
        <v>290.0</v>
      </c>
      <c r="E84" s="129">
        <v>237.5</v>
      </c>
      <c r="F84" s="129" t="s">
        <v>562</v>
      </c>
      <c r="G84" s="133">
        <v>-0.0947</v>
      </c>
    </row>
    <row r="85">
      <c r="A85" s="149">
        <v>42125.0</v>
      </c>
      <c r="B85" s="153">
        <v>289.75</v>
      </c>
      <c r="C85" s="129">
        <v>307.48</v>
      </c>
      <c r="D85" s="129">
        <v>332.0</v>
      </c>
      <c r="E85" s="129">
        <v>249.0</v>
      </c>
      <c r="F85" s="129" t="s">
        <v>563</v>
      </c>
      <c r="G85" s="133">
        <v>-0.0367</v>
      </c>
    </row>
    <row r="86">
      <c r="A86" s="126">
        <v>42095.0</v>
      </c>
      <c r="B86" s="152">
        <v>300.77</v>
      </c>
      <c r="C86" s="129">
        <v>261.75</v>
      </c>
      <c r="D86" s="129">
        <v>332.45</v>
      </c>
      <c r="E86" s="129">
        <v>261.25</v>
      </c>
      <c r="F86" s="129" t="s">
        <v>300</v>
      </c>
      <c r="G86" s="130">
        <v>0.1482</v>
      </c>
    </row>
    <row r="87">
      <c r="A87" s="126">
        <v>42064.0</v>
      </c>
      <c r="B87" s="152">
        <v>261.95</v>
      </c>
      <c r="C87" s="129">
        <v>254.5</v>
      </c>
      <c r="D87" s="129">
        <v>274.75</v>
      </c>
      <c r="E87" s="129">
        <v>249.93</v>
      </c>
      <c r="F87" s="129" t="s">
        <v>564</v>
      </c>
      <c r="G87" s="130">
        <v>0.034</v>
      </c>
    </row>
    <row r="88">
      <c r="A88" s="126">
        <v>42036.0</v>
      </c>
      <c r="B88" s="153">
        <v>253.32</v>
      </c>
      <c r="C88" s="129">
        <v>275.0</v>
      </c>
      <c r="D88" s="129">
        <v>276.0</v>
      </c>
      <c r="E88" s="129">
        <v>251.0</v>
      </c>
      <c r="F88" s="129" t="s">
        <v>565</v>
      </c>
      <c r="G88" s="133">
        <v>-0.0657</v>
      </c>
    </row>
    <row r="89">
      <c r="A89" s="126">
        <v>42005.0</v>
      </c>
      <c r="B89" s="152">
        <v>271.15</v>
      </c>
      <c r="C89" s="129">
        <v>217.5</v>
      </c>
      <c r="D89" s="129">
        <v>277.25</v>
      </c>
      <c r="E89" s="129">
        <v>213.6</v>
      </c>
      <c r="F89" s="129" t="s">
        <v>566</v>
      </c>
      <c r="G89" s="130">
        <v>0.2601</v>
      </c>
    </row>
    <row r="90">
      <c r="A90" s="126">
        <v>41974.0</v>
      </c>
      <c r="B90" s="152">
        <v>215.18</v>
      </c>
      <c r="C90" s="129">
        <v>212.45</v>
      </c>
      <c r="D90" s="129">
        <v>220.0</v>
      </c>
      <c r="E90" s="129">
        <v>202.75</v>
      </c>
      <c r="F90" s="129" t="s">
        <v>567</v>
      </c>
      <c r="G90" s="130">
        <v>0.0208</v>
      </c>
    </row>
    <row r="91">
      <c r="A91" s="126">
        <v>41944.0</v>
      </c>
      <c r="B91" s="153">
        <v>210.8</v>
      </c>
      <c r="C91" s="129">
        <v>215.1</v>
      </c>
      <c r="D91" s="129">
        <v>226.98</v>
      </c>
      <c r="E91" s="129">
        <v>197.2</v>
      </c>
      <c r="F91" s="129" t="s">
        <v>568</v>
      </c>
      <c r="G91" s="133">
        <v>-0.0155</v>
      </c>
    </row>
    <row r="92">
      <c r="A92" s="126">
        <v>41913.0</v>
      </c>
      <c r="B92" s="152">
        <v>214.13</v>
      </c>
      <c r="C92" s="129">
        <v>217.38</v>
      </c>
      <c r="D92" s="129">
        <v>239.0</v>
      </c>
      <c r="E92" s="129">
        <v>195.0</v>
      </c>
      <c r="F92" s="129" t="s">
        <v>569</v>
      </c>
      <c r="G92" s="130">
        <v>0.0182</v>
      </c>
    </row>
    <row r="93">
      <c r="A93" s="126">
        <v>41883.0</v>
      </c>
      <c r="B93" s="152">
        <v>210.3</v>
      </c>
      <c r="C93" s="129">
        <v>210.75</v>
      </c>
      <c r="D93" s="129">
        <v>232.35</v>
      </c>
      <c r="E93" s="129">
        <v>209.0</v>
      </c>
      <c r="F93" s="129" t="s">
        <v>570</v>
      </c>
      <c r="G93" s="130">
        <v>0.0029</v>
      </c>
    </row>
    <row r="94">
      <c r="A94" s="126">
        <v>41852.0</v>
      </c>
      <c r="B94" s="152">
        <v>209.7</v>
      </c>
      <c r="C94" s="129">
        <v>174.02</v>
      </c>
      <c r="D94" s="129">
        <v>211.0</v>
      </c>
      <c r="E94" s="129">
        <v>172.5</v>
      </c>
      <c r="F94" s="129" t="s">
        <v>571</v>
      </c>
      <c r="G94" s="130">
        <v>0.2028</v>
      </c>
    </row>
    <row r="95">
      <c r="A95" s="126">
        <v>41821.0</v>
      </c>
      <c r="B95" s="152">
        <v>174.35</v>
      </c>
      <c r="C95" s="129">
        <v>167.5</v>
      </c>
      <c r="D95" s="129">
        <v>196.43</v>
      </c>
      <c r="E95" s="129">
        <v>160.0</v>
      </c>
      <c r="F95" s="129" t="s">
        <v>572</v>
      </c>
      <c r="G95" s="130">
        <v>0.0551</v>
      </c>
    </row>
    <row r="96">
      <c r="A96" s="126">
        <v>41791.0</v>
      </c>
      <c r="B96" s="152">
        <v>165.25</v>
      </c>
      <c r="C96" s="129">
        <v>136.93</v>
      </c>
      <c r="D96" s="129">
        <v>169.4</v>
      </c>
      <c r="E96" s="129">
        <v>125.05</v>
      </c>
      <c r="F96" s="129" t="s">
        <v>560</v>
      </c>
      <c r="G96" s="130">
        <v>0.2275</v>
      </c>
    </row>
    <row r="97">
      <c r="A97" s="149">
        <v>41760.0</v>
      </c>
      <c r="B97" s="152">
        <v>134.63</v>
      </c>
      <c r="C97" s="129">
        <v>134.02</v>
      </c>
      <c r="D97" s="129">
        <v>152.5</v>
      </c>
      <c r="E97" s="129">
        <v>123.1</v>
      </c>
      <c r="F97" s="129" t="s">
        <v>573</v>
      </c>
      <c r="G97" s="130">
        <v>0.0107</v>
      </c>
    </row>
    <row r="98">
      <c r="A98" s="126">
        <v>41730.0</v>
      </c>
      <c r="B98" s="153">
        <v>133.2</v>
      </c>
      <c r="C98" s="129">
        <v>138.0</v>
      </c>
      <c r="D98" s="129">
        <v>149.45</v>
      </c>
      <c r="E98" s="129">
        <v>126.5</v>
      </c>
      <c r="F98" s="129" t="s">
        <v>574</v>
      </c>
      <c r="G98" s="133">
        <v>-0.0521</v>
      </c>
    </row>
    <row r="99">
      <c r="A99" s="126">
        <v>41699.0</v>
      </c>
      <c r="B99" s="152">
        <v>140.52</v>
      </c>
      <c r="C99" s="129">
        <v>127.5</v>
      </c>
      <c r="D99" s="129">
        <v>142.0</v>
      </c>
      <c r="E99" s="129">
        <v>125.43</v>
      </c>
      <c r="F99" s="129" t="s">
        <v>575</v>
      </c>
      <c r="G99" s="130">
        <v>0.0762</v>
      </c>
    </row>
    <row r="100">
      <c r="A100" s="126">
        <v>41671.0</v>
      </c>
      <c r="B100" s="152">
        <v>130.57</v>
      </c>
      <c r="C100" s="129">
        <v>113.93</v>
      </c>
      <c r="D100" s="129">
        <v>134.0</v>
      </c>
      <c r="E100" s="129">
        <v>106.05</v>
      </c>
      <c r="F100" s="129" t="s">
        <v>576</v>
      </c>
      <c r="G100" s="130">
        <v>0.1713</v>
      </c>
    </row>
    <row r="101">
      <c r="A101" s="126">
        <v>41640.0</v>
      </c>
      <c r="B101" s="152">
        <v>111.47</v>
      </c>
      <c r="C101" s="129">
        <v>94.5</v>
      </c>
      <c r="D101" s="129">
        <v>122.4</v>
      </c>
      <c r="E101" s="129">
        <v>93.3</v>
      </c>
      <c r="F101" s="129" t="s">
        <v>280</v>
      </c>
      <c r="G101" s="130">
        <v>0.1673</v>
      </c>
    </row>
    <row r="102">
      <c r="A102" s="126">
        <v>41609.0</v>
      </c>
      <c r="B102" s="152">
        <v>95.5</v>
      </c>
      <c r="C102" s="129">
        <v>85.0</v>
      </c>
      <c r="D102" s="129">
        <v>101.97</v>
      </c>
      <c r="E102" s="129">
        <v>81.1</v>
      </c>
      <c r="F102" s="129" t="s">
        <v>577</v>
      </c>
      <c r="G102" s="130">
        <v>0.1222</v>
      </c>
    </row>
    <row r="103">
      <c r="A103" s="126">
        <v>41579.0</v>
      </c>
      <c r="B103" s="152">
        <v>85.1</v>
      </c>
      <c r="C103" s="129">
        <v>58.0</v>
      </c>
      <c r="D103" s="129">
        <v>89.68</v>
      </c>
      <c r="E103" s="129">
        <v>53.8</v>
      </c>
      <c r="F103" s="129" t="s">
        <v>295</v>
      </c>
      <c r="G103" s="130">
        <v>0.5292</v>
      </c>
    </row>
    <row r="104">
      <c r="A104" s="126">
        <v>41548.0</v>
      </c>
      <c r="B104" s="152">
        <v>55.65</v>
      </c>
      <c r="C104" s="129">
        <v>46.0</v>
      </c>
      <c r="D104" s="129">
        <v>58.5</v>
      </c>
      <c r="E104" s="129">
        <v>45.78</v>
      </c>
      <c r="F104" s="129" t="s">
        <v>578</v>
      </c>
      <c r="G104" s="130">
        <v>0.2032</v>
      </c>
    </row>
    <row r="105">
      <c r="A105" s="126">
        <v>41518.0</v>
      </c>
      <c r="B105" s="152">
        <v>46.25</v>
      </c>
      <c r="C105" s="129">
        <v>42.0</v>
      </c>
      <c r="D105" s="129">
        <v>53.25</v>
      </c>
      <c r="E105" s="129">
        <v>42.0</v>
      </c>
      <c r="F105" s="129" t="s">
        <v>579</v>
      </c>
      <c r="G105" s="130">
        <v>0.0882</v>
      </c>
    </row>
    <row r="106">
      <c r="A106" s="126">
        <v>41487.0</v>
      </c>
      <c r="B106" s="153">
        <v>42.5</v>
      </c>
      <c r="C106" s="129">
        <v>50.5</v>
      </c>
      <c r="D106" s="129">
        <v>51.45</v>
      </c>
      <c r="E106" s="129">
        <v>41.53</v>
      </c>
      <c r="F106" s="129" t="s">
        <v>580</v>
      </c>
      <c r="G106" s="133">
        <v>-0.1691</v>
      </c>
    </row>
    <row r="107">
      <c r="A107" s="126">
        <v>41456.0</v>
      </c>
      <c r="B107" s="152">
        <v>51.15</v>
      </c>
      <c r="C107" s="129">
        <v>51.42</v>
      </c>
      <c r="D107" s="129">
        <v>57.5</v>
      </c>
      <c r="E107" s="129">
        <v>47.3</v>
      </c>
      <c r="F107" s="129" t="s">
        <v>581</v>
      </c>
      <c r="G107" s="130">
        <v>0.0059</v>
      </c>
    </row>
    <row r="108">
      <c r="A108" s="126">
        <v>41426.0</v>
      </c>
      <c r="B108" s="153">
        <v>50.85</v>
      </c>
      <c r="C108" s="129">
        <v>53.05</v>
      </c>
      <c r="D108" s="129">
        <v>57.5</v>
      </c>
      <c r="E108" s="129">
        <v>49.5</v>
      </c>
      <c r="F108" s="129" t="s">
        <v>582</v>
      </c>
      <c r="G108" s="133">
        <v>-0.041</v>
      </c>
    </row>
    <row r="109">
      <c r="A109" s="149">
        <v>41395.0</v>
      </c>
      <c r="B109" s="152">
        <v>53.03</v>
      </c>
      <c r="C109" s="129">
        <v>53.42</v>
      </c>
      <c r="D109" s="129">
        <v>61.5</v>
      </c>
      <c r="E109" s="129">
        <v>51.65</v>
      </c>
      <c r="F109" s="129" t="s">
        <v>583</v>
      </c>
      <c r="G109" s="130">
        <v>0.01</v>
      </c>
    </row>
    <row r="110">
      <c r="A110" s="126">
        <v>41365.0</v>
      </c>
      <c r="B110" s="152">
        <v>52.5</v>
      </c>
      <c r="C110" s="129">
        <v>52.38</v>
      </c>
      <c r="D110" s="129">
        <v>55.63</v>
      </c>
      <c r="E110" s="129">
        <v>48.53</v>
      </c>
      <c r="F110" s="129" t="s">
        <v>584</v>
      </c>
      <c r="G110" s="130">
        <v>0.012</v>
      </c>
    </row>
    <row r="111">
      <c r="A111" s="126">
        <v>41334.0</v>
      </c>
      <c r="B111" s="152">
        <v>51.88</v>
      </c>
      <c r="C111" s="129">
        <v>50.5</v>
      </c>
      <c r="D111" s="129">
        <v>61.2</v>
      </c>
      <c r="E111" s="129">
        <v>49.8</v>
      </c>
      <c r="F111" s="129" t="s">
        <v>585</v>
      </c>
      <c r="G111" s="130">
        <v>0.0222</v>
      </c>
    </row>
    <row r="112">
      <c r="A112" s="126">
        <v>41306.0</v>
      </c>
      <c r="B112" s="153">
        <v>50.75</v>
      </c>
      <c r="C112" s="129">
        <v>68.5</v>
      </c>
      <c r="D112" s="129">
        <v>70.45</v>
      </c>
      <c r="E112" s="129">
        <v>49.5</v>
      </c>
      <c r="F112" s="129" t="s">
        <v>586</v>
      </c>
      <c r="G112" s="133">
        <v>-0.2591</v>
      </c>
    </row>
    <row r="113">
      <c r="A113" s="126">
        <v>41275.0</v>
      </c>
      <c r="B113" s="153">
        <v>68.5</v>
      </c>
      <c r="C113" s="129">
        <v>80.0</v>
      </c>
      <c r="D113" s="129">
        <v>82.5</v>
      </c>
      <c r="E113" s="129">
        <v>64.53</v>
      </c>
      <c r="F113" s="129" t="s">
        <v>587</v>
      </c>
      <c r="G113" s="133">
        <v>-0.1413</v>
      </c>
    </row>
    <row r="114">
      <c r="A114" s="126">
        <v>41244.0</v>
      </c>
      <c r="B114" s="152">
        <v>79.78</v>
      </c>
      <c r="C114" s="129">
        <v>62.4</v>
      </c>
      <c r="D114" s="129">
        <v>80.0</v>
      </c>
      <c r="E114" s="129">
        <v>59.58</v>
      </c>
      <c r="F114" s="129" t="s">
        <v>588</v>
      </c>
      <c r="G114" s="130">
        <v>0.281</v>
      </c>
    </row>
    <row r="115">
      <c r="A115" s="126">
        <v>41214.0</v>
      </c>
      <c r="B115" s="153">
        <v>62.28</v>
      </c>
      <c r="C115" s="129">
        <v>67.5</v>
      </c>
      <c r="D115" s="129">
        <v>67.5</v>
      </c>
      <c r="E115" s="129">
        <v>57.0</v>
      </c>
      <c r="F115" s="129" t="s">
        <v>589</v>
      </c>
      <c r="G115" s="133">
        <v>-0.0036</v>
      </c>
    </row>
    <row r="116">
      <c r="A116" s="126">
        <v>41183.0</v>
      </c>
      <c r="B116" s="152">
        <v>62.5</v>
      </c>
      <c r="C116" s="129">
        <v>54.13</v>
      </c>
      <c r="D116" s="129">
        <v>65.32</v>
      </c>
      <c r="E116" s="129">
        <v>52.0</v>
      </c>
      <c r="F116" s="129" t="s">
        <v>590</v>
      </c>
      <c r="G116" s="130">
        <v>0.1899</v>
      </c>
    </row>
    <row r="117">
      <c r="A117" s="126">
        <v>41153.0</v>
      </c>
      <c r="B117" s="152">
        <v>52.53</v>
      </c>
      <c r="C117" s="129">
        <v>50.0</v>
      </c>
      <c r="D117" s="129">
        <v>56.0</v>
      </c>
      <c r="E117" s="129">
        <v>49.05</v>
      </c>
      <c r="F117" s="129" t="s">
        <v>591</v>
      </c>
      <c r="G117" s="130">
        <v>0.0505</v>
      </c>
    </row>
    <row r="118">
      <c r="A118" s="126">
        <v>41122.0</v>
      </c>
      <c r="B118" s="152">
        <v>50.0</v>
      </c>
      <c r="C118" s="129">
        <v>48.63</v>
      </c>
      <c r="D118" s="129">
        <v>51.5</v>
      </c>
      <c r="E118" s="129">
        <v>45.53</v>
      </c>
      <c r="F118" s="129" t="s">
        <v>592</v>
      </c>
      <c r="G118" s="130">
        <v>0.0384</v>
      </c>
    </row>
    <row r="119">
      <c r="A119" s="126">
        <v>41091.0</v>
      </c>
      <c r="B119" s="153">
        <v>48.15</v>
      </c>
      <c r="C119" s="129">
        <v>55.95</v>
      </c>
      <c r="D119" s="129">
        <v>55.95</v>
      </c>
      <c r="E119" s="129">
        <v>47.55</v>
      </c>
      <c r="F119" s="129" t="s">
        <v>593</v>
      </c>
      <c r="G119" s="133">
        <v>-0.1189</v>
      </c>
    </row>
    <row r="120">
      <c r="A120" s="126">
        <v>41061.0</v>
      </c>
      <c r="B120" s="153">
        <v>54.65</v>
      </c>
      <c r="C120" s="129">
        <v>55.47</v>
      </c>
      <c r="D120" s="129">
        <v>56.38</v>
      </c>
      <c r="E120" s="129">
        <v>50.13</v>
      </c>
      <c r="F120" s="129" t="s">
        <v>594</v>
      </c>
      <c r="G120" s="133">
        <v>-0.0041</v>
      </c>
    </row>
    <row r="121">
      <c r="A121" s="149">
        <v>41030.0</v>
      </c>
      <c r="B121" s="152">
        <v>54.88</v>
      </c>
      <c r="C121" s="129">
        <v>45.85</v>
      </c>
      <c r="D121" s="129">
        <v>56.22</v>
      </c>
      <c r="E121" s="129">
        <v>42.13</v>
      </c>
      <c r="F121" s="129" t="s">
        <v>595</v>
      </c>
      <c r="G121" s="130">
        <v>0.1807</v>
      </c>
    </row>
    <row r="122">
      <c r="A122" s="126">
        <v>41000.0</v>
      </c>
      <c r="B122" s="152">
        <v>46.47</v>
      </c>
      <c r="C122" s="129">
        <v>41.5</v>
      </c>
      <c r="D122" s="129">
        <v>47.5</v>
      </c>
      <c r="E122" s="129">
        <v>41.5</v>
      </c>
      <c r="F122" s="129" t="s">
        <v>596</v>
      </c>
      <c r="G122" s="130">
        <v>0.1138</v>
      </c>
    </row>
    <row r="123">
      <c r="A123" s="126">
        <v>40969.0</v>
      </c>
      <c r="B123" s="152">
        <v>41.72</v>
      </c>
      <c r="C123" s="129">
        <v>41.55</v>
      </c>
      <c r="D123" s="129">
        <v>42.35</v>
      </c>
      <c r="E123" s="129">
        <v>39.05</v>
      </c>
      <c r="F123" s="129" t="s">
        <v>597</v>
      </c>
      <c r="G123" s="130">
        <v>0.0018</v>
      </c>
    </row>
    <row r="124">
      <c r="A124" s="126">
        <v>40940.0</v>
      </c>
      <c r="B124" s="152">
        <v>41.65</v>
      </c>
      <c r="C124" s="129">
        <v>39.38</v>
      </c>
      <c r="D124" s="129">
        <v>42.4</v>
      </c>
      <c r="E124" s="129">
        <v>37.7</v>
      </c>
      <c r="F124" s="129" t="s">
        <v>598</v>
      </c>
      <c r="G124" s="130">
        <v>0.0645</v>
      </c>
    </row>
    <row r="125">
      <c r="A125" s="126">
        <v>40909.0</v>
      </c>
      <c r="B125" s="152">
        <v>39.13</v>
      </c>
      <c r="C125" s="129">
        <v>33.53</v>
      </c>
      <c r="D125" s="129">
        <v>40.5</v>
      </c>
      <c r="E125" s="129">
        <v>33.5</v>
      </c>
      <c r="F125" s="129" t="s">
        <v>599</v>
      </c>
      <c r="G125" s="130">
        <v>0.1541</v>
      </c>
    </row>
    <row r="126">
      <c r="A126" s="126">
        <v>40878.0</v>
      </c>
      <c r="B126" s="153">
        <v>33.9</v>
      </c>
      <c r="C126" s="129">
        <v>33.88</v>
      </c>
      <c r="D126" s="129">
        <v>35.5</v>
      </c>
      <c r="E126" s="129">
        <v>30.5</v>
      </c>
      <c r="F126" s="129" t="s">
        <v>600</v>
      </c>
      <c r="G126" s="133">
        <v>-7.0E-4</v>
      </c>
    </row>
    <row r="127">
      <c r="A127" s="126">
        <v>40848.0</v>
      </c>
      <c r="B127" s="152">
        <v>33.92</v>
      </c>
      <c r="C127" s="129">
        <v>31.5</v>
      </c>
      <c r="D127" s="129">
        <v>35.85</v>
      </c>
      <c r="E127" s="129">
        <v>30.8</v>
      </c>
      <c r="F127" s="129" t="s">
        <v>601</v>
      </c>
      <c r="G127" s="130">
        <v>0.0865</v>
      </c>
    </row>
    <row r="128">
      <c r="A128" s="126">
        <v>40817.0</v>
      </c>
      <c r="B128" s="153">
        <v>31.23</v>
      </c>
      <c r="C128" s="129">
        <v>32.67</v>
      </c>
      <c r="D128" s="129">
        <v>34.25</v>
      </c>
      <c r="E128" s="129">
        <v>30.2</v>
      </c>
      <c r="F128" s="129" t="s">
        <v>602</v>
      </c>
      <c r="G128" s="133">
        <v>-0.0574</v>
      </c>
    </row>
    <row r="129">
      <c r="A129" s="126">
        <v>40787.0</v>
      </c>
      <c r="B129" s="152">
        <v>33.13</v>
      </c>
      <c r="C129" s="129">
        <v>32.0</v>
      </c>
      <c r="D129" s="129">
        <v>35.47</v>
      </c>
      <c r="E129" s="129">
        <v>31.55</v>
      </c>
      <c r="F129" s="129" t="s">
        <v>603</v>
      </c>
      <c r="G129" s="130">
        <v>0.0216</v>
      </c>
    </row>
    <row r="130">
      <c r="A130" s="126">
        <v>40756.0</v>
      </c>
      <c r="B130" s="153">
        <v>32.42</v>
      </c>
      <c r="C130" s="129">
        <v>36.85</v>
      </c>
      <c r="D130" s="129">
        <v>36.85</v>
      </c>
      <c r="E130" s="129">
        <v>30.63</v>
      </c>
      <c r="F130" s="129" t="s">
        <v>604</v>
      </c>
      <c r="G130" s="133">
        <v>-0.111</v>
      </c>
    </row>
    <row r="131">
      <c r="A131" s="126">
        <v>40725.0</v>
      </c>
      <c r="B131" s="153">
        <v>36.47</v>
      </c>
      <c r="C131" s="129">
        <v>36.33</v>
      </c>
      <c r="D131" s="129">
        <v>40.6</v>
      </c>
      <c r="E131" s="129">
        <v>35.4</v>
      </c>
      <c r="F131" s="129" t="s">
        <v>605</v>
      </c>
      <c r="G131" s="133">
        <v>-0.0048</v>
      </c>
    </row>
    <row r="132">
      <c r="A132" s="126">
        <v>40695.0</v>
      </c>
      <c r="B132" s="153">
        <v>36.65</v>
      </c>
      <c r="C132" s="129">
        <v>37.55</v>
      </c>
      <c r="D132" s="129">
        <v>38.0</v>
      </c>
      <c r="E132" s="129">
        <v>33.53</v>
      </c>
      <c r="F132" s="129" t="s">
        <v>606</v>
      </c>
      <c r="G132" s="133">
        <v>-0.024</v>
      </c>
    </row>
    <row r="133">
      <c r="A133" s="149">
        <v>40664.0</v>
      </c>
      <c r="B133" s="153">
        <v>37.55</v>
      </c>
      <c r="C133" s="129">
        <v>37.58</v>
      </c>
      <c r="D133" s="129">
        <v>42.5</v>
      </c>
      <c r="E133" s="129">
        <v>36.55</v>
      </c>
      <c r="F133" s="129" t="s">
        <v>607</v>
      </c>
      <c r="G133" s="133">
        <v>-0.0092</v>
      </c>
    </row>
    <row r="134">
      <c r="A134" s="126">
        <v>40634.0</v>
      </c>
      <c r="B134" s="152">
        <v>37.9</v>
      </c>
      <c r="C134" s="129">
        <v>35.1</v>
      </c>
      <c r="D134" s="129">
        <v>38.38</v>
      </c>
      <c r="E134" s="129">
        <v>35.0</v>
      </c>
      <c r="F134" s="129" t="s">
        <v>608</v>
      </c>
      <c r="G134" s="130">
        <v>0.0676</v>
      </c>
    </row>
    <row r="135">
      <c r="A135" s="126">
        <v>40603.0</v>
      </c>
      <c r="B135" s="152">
        <v>35.5</v>
      </c>
      <c r="C135" s="129">
        <v>35.0</v>
      </c>
      <c r="D135" s="129">
        <v>35.65</v>
      </c>
      <c r="E135" s="129">
        <v>32.35</v>
      </c>
      <c r="F135" s="129" t="s">
        <v>609</v>
      </c>
      <c r="G135" s="130">
        <v>0.0114</v>
      </c>
    </row>
    <row r="136">
      <c r="A136" s="126">
        <v>40575.0</v>
      </c>
      <c r="B136" s="153">
        <v>35.1</v>
      </c>
      <c r="C136" s="129">
        <v>35.2</v>
      </c>
      <c r="D136" s="129">
        <v>36.17</v>
      </c>
      <c r="E136" s="129">
        <v>30.75</v>
      </c>
      <c r="F136" s="129" t="s">
        <v>610</v>
      </c>
      <c r="G136" s="133">
        <v>-0.009</v>
      </c>
    </row>
    <row r="137">
      <c r="A137" s="252" t="s">
        <v>31</v>
      </c>
      <c r="B137" s="253"/>
      <c r="C137" s="254"/>
      <c r="D137" s="254"/>
      <c r="E137" s="254"/>
      <c r="F137" s="254"/>
      <c r="G137" s="254"/>
    </row>
    <row r="138">
      <c r="A138" s="255" t="s">
        <v>32</v>
      </c>
      <c r="B138" s="256">
        <v>2184.0</v>
      </c>
      <c r="C138" s="257"/>
      <c r="D138" s="257"/>
      <c r="E138" s="257"/>
      <c r="F138" s="257"/>
      <c r="G138" s="257"/>
    </row>
    <row r="139">
      <c r="A139" s="255" t="s">
        <v>33</v>
      </c>
      <c r="B139" s="258">
        <v>30.2</v>
      </c>
      <c r="C139" s="257"/>
      <c r="D139" s="257"/>
      <c r="E139" s="257"/>
      <c r="F139" s="257"/>
      <c r="G139" s="257"/>
    </row>
    <row r="140">
      <c r="A140" s="255" t="s">
        <v>34</v>
      </c>
      <c r="B140" s="256">
        <v>2153.8</v>
      </c>
      <c r="C140" s="257"/>
      <c r="D140" s="257"/>
      <c r="E140" s="257"/>
      <c r="F140" s="257"/>
      <c r="G140" s="257"/>
    </row>
    <row r="141">
      <c r="A141" s="255" t="s">
        <v>35</v>
      </c>
      <c r="B141" s="258">
        <v>513.32</v>
      </c>
      <c r="C141" s="257"/>
      <c r="D141" s="257"/>
      <c r="E141" s="257"/>
      <c r="F141" s="257"/>
      <c r="G141" s="257"/>
    </row>
    <row r="142">
      <c r="A142" s="255" t="s">
        <v>198</v>
      </c>
      <c r="B142" s="256">
        <v>5445.17</v>
      </c>
      <c r="C142" s="257"/>
      <c r="D142" s="257"/>
      <c r="E142" s="257"/>
      <c r="F142" s="257"/>
      <c r="G142" s="257"/>
    </row>
    <row r="149">
      <c r="A149" s="259"/>
      <c r="B149" s="260"/>
      <c r="C149" s="261"/>
      <c r="D149" s="261"/>
      <c r="E149" s="261"/>
      <c r="F149" s="262"/>
      <c r="G149" s="263"/>
    </row>
  </sheetData>
  <mergeCells count="35">
    <mergeCell ref="N6:N7"/>
    <mergeCell ref="P6:P7"/>
    <mergeCell ref="Q6:Q7"/>
    <mergeCell ref="R6:R7"/>
    <mergeCell ref="S6:S7"/>
    <mergeCell ref="T6:T7"/>
    <mergeCell ref="A1:G1"/>
    <mergeCell ref="A2:G2"/>
    <mergeCell ref="D3:G3"/>
    <mergeCell ref="I6:I7"/>
    <mergeCell ref="J6:J7"/>
    <mergeCell ref="L6:L7"/>
    <mergeCell ref="M6:M7"/>
    <mergeCell ref="R8:R9"/>
    <mergeCell ref="S8:S9"/>
    <mergeCell ref="T8:T9"/>
    <mergeCell ref="I8:I9"/>
    <mergeCell ref="L8:L9"/>
    <mergeCell ref="M8:M9"/>
    <mergeCell ref="N8:N9"/>
    <mergeCell ref="P8:P9"/>
    <mergeCell ref="Q8:Q9"/>
    <mergeCell ref="I14:M14"/>
    <mergeCell ref="K38:L38"/>
    <mergeCell ref="K39:L39"/>
    <mergeCell ref="I39:J40"/>
    <mergeCell ref="I41:J41"/>
    <mergeCell ref="J8:J9"/>
    <mergeCell ref="I36:J36"/>
    <mergeCell ref="K36:L36"/>
    <mergeCell ref="I37:J37"/>
    <mergeCell ref="K37:L37"/>
    <mergeCell ref="I38:J38"/>
    <mergeCell ref="K40:L40"/>
    <mergeCell ref="K41:L41"/>
  </mergeCells>
  <drawing r:id="rId1"/>
</worksheet>
</file>