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u swamy\Downloads\"/>
    </mc:Choice>
  </mc:AlternateContent>
  <xr:revisionPtr revIDLastSave="0" documentId="13_ncr:1_{6A7783E5-4AF6-4B3D-B9D3-2BB15DAFFDA8}" xr6:coauthVersionLast="47" xr6:coauthVersionMax="47" xr10:uidLastSave="{00000000-0000-0000-0000-000000000000}"/>
  <bookViews>
    <workbookView xWindow="-108" yWindow="-108" windowWidth="23256" windowHeight="12456" xr2:uid="{7CB5F276-FC77-47B7-B8EA-C5E88D9DE85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5" i="1" l="1"/>
  <c r="D85" i="1"/>
  <c r="E85" i="1"/>
  <c r="F85" i="1"/>
  <c r="G85" i="1"/>
  <c r="H85" i="1"/>
  <c r="I85" i="1"/>
  <c r="J85" i="1"/>
  <c r="K85" i="1"/>
  <c r="B85" i="1"/>
  <c r="C84" i="1"/>
  <c r="D84" i="1"/>
  <c r="E84" i="1"/>
  <c r="F84" i="1"/>
  <c r="G84" i="1"/>
  <c r="H84" i="1"/>
  <c r="I84" i="1"/>
  <c r="J84" i="1"/>
  <c r="K84" i="1"/>
  <c r="B84" i="1"/>
  <c r="C83" i="1"/>
  <c r="D83" i="1"/>
  <c r="E83" i="1"/>
  <c r="F83" i="1"/>
  <c r="G83" i="1"/>
  <c r="H83" i="1"/>
  <c r="I83" i="1"/>
  <c r="J83" i="1"/>
  <c r="K83" i="1"/>
  <c r="B83" i="1"/>
  <c r="C82" i="1"/>
  <c r="D82" i="1"/>
  <c r="E82" i="1"/>
  <c r="F82" i="1"/>
  <c r="G82" i="1"/>
  <c r="H82" i="1"/>
  <c r="I82" i="1"/>
  <c r="J82" i="1"/>
  <c r="K82" i="1"/>
  <c r="B82" i="1"/>
  <c r="C76" i="1"/>
  <c r="D76" i="1"/>
  <c r="E76" i="1"/>
  <c r="F76" i="1"/>
  <c r="G76" i="1"/>
  <c r="H76" i="1"/>
  <c r="I76" i="1"/>
  <c r="J76" i="1"/>
  <c r="K76" i="1"/>
  <c r="B76" i="1"/>
  <c r="C75" i="1"/>
  <c r="D75" i="1"/>
  <c r="E75" i="1"/>
  <c r="F75" i="1"/>
  <c r="G75" i="1"/>
  <c r="H75" i="1"/>
  <c r="I75" i="1"/>
  <c r="J75" i="1"/>
  <c r="K75" i="1"/>
  <c r="B75" i="1"/>
  <c r="C74" i="1"/>
  <c r="D74" i="1"/>
  <c r="E74" i="1"/>
  <c r="F74" i="1"/>
  <c r="G74" i="1"/>
  <c r="H74" i="1"/>
  <c r="I74" i="1"/>
  <c r="J74" i="1"/>
  <c r="K74" i="1"/>
  <c r="B74" i="1"/>
  <c r="C73" i="1"/>
  <c r="D73" i="1"/>
  <c r="E73" i="1"/>
  <c r="F73" i="1"/>
  <c r="G73" i="1"/>
  <c r="H73" i="1"/>
  <c r="I73" i="1"/>
  <c r="J73" i="1"/>
  <c r="K73" i="1"/>
  <c r="B73" i="1"/>
  <c r="C72" i="1"/>
  <c r="D72" i="1"/>
  <c r="E72" i="1"/>
  <c r="F72" i="1"/>
  <c r="G72" i="1"/>
  <c r="H72" i="1"/>
  <c r="I72" i="1"/>
  <c r="J72" i="1"/>
  <c r="K72" i="1"/>
  <c r="B72" i="1"/>
  <c r="C69" i="1"/>
  <c r="D69" i="1"/>
  <c r="E69" i="1"/>
  <c r="F69" i="1"/>
  <c r="G69" i="1"/>
  <c r="H69" i="1"/>
  <c r="I69" i="1"/>
  <c r="J69" i="1"/>
  <c r="K69" i="1"/>
  <c r="B69" i="1"/>
  <c r="C67" i="1"/>
  <c r="D67" i="1"/>
  <c r="E67" i="1"/>
  <c r="F67" i="1"/>
  <c r="G67" i="1"/>
  <c r="H67" i="1"/>
  <c r="I67" i="1"/>
  <c r="J67" i="1"/>
  <c r="K67" i="1"/>
  <c r="B67" i="1"/>
  <c r="C53" i="1"/>
  <c r="D53" i="1"/>
  <c r="E53" i="1"/>
  <c r="F53" i="1"/>
  <c r="G53" i="1"/>
  <c r="H53" i="1"/>
  <c r="I53" i="1"/>
  <c r="J53" i="1"/>
  <c r="K53" i="1"/>
  <c r="B53" i="1"/>
  <c r="C52" i="1"/>
  <c r="D52" i="1"/>
  <c r="E52" i="1"/>
  <c r="F52" i="1"/>
  <c r="G52" i="1"/>
  <c r="H52" i="1"/>
  <c r="I52" i="1"/>
  <c r="J52" i="1"/>
  <c r="K52" i="1"/>
  <c r="B52" i="1"/>
  <c r="C41" i="1"/>
  <c r="D41" i="1"/>
  <c r="E41" i="1"/>
  <c r="F41" i="1"/>
  <c r="G41" i="1"/>
  <c r="H41" i="1"/>
  <c r="I41" i="1"/>
  <c r="J41" i="1"/>
  <c r="K41" i="1"/>
  <c r="B41" i="1"/>
  <c r="C37" i="1"/>
  <c r="D37" i="1"/>
  <c r="E37" i="1"/>
  <c r="F37" i="1"/>
  <c r="G37" i="1"/>
  <c r="H37" i="1"/>
  <c r="I37" i="1"/>
  <c r="J37" i="1"/>
  <c r="K37" i="1"/>
  <c r="B37" i="1"/>
  <c r="C36" i="1"/>
  <c r="D36" i="1"/>
  <c r="E36" i="1"/>
  <c r="F36" i="1"/>
  <c r="G36" i="1"/>
  <c r="H36" i="1"/>
  <c r="I36" i="1"/>
  <c r="J36" i="1"/>
  <c r="K36" i="1"/>
  <c r="B36" i="1"/>
  <c r="C40" i="1"/>
  <c r="D40" i="1"/>
  <c r="E40" i="1"/>
  <c r="F40" i="1"/>
  <c r="G40" i="1"/>
  <c r="H40" i="1"/>
  <c r="I40" i="1"/>
  <c r="J40" i="1"/>
  <c r="K40" i="1"/>
  <c r="B40" i="1"/>
  <c r="C39" i="1"/>
  <c r="D39" i="1"/>
  <c r="E39" i="1"/>
  <c r="F39" i="1"/>
  <c r="G39" i="1"/>
  <c r="H39" i="1"/>
  <c r="I39" i="1"/>
  <c r="J39" i="1"/>
  <c r="K39" i="1"/>
  <c r="B39" i="1"/>
  <c r="C38" i="1"/>
  <c r="D38" i="1"/>
  <c r="E38" i="1"/>
  <c r="F38" i="1"/>
  <c r="G38" i="1"/>
  <c r="H38" i="1"/>
  <c r="I38" i="1"/>
  <c r="J38" i="1"/>
  <c r="K38" i="1"/>
  <c r="B38" i="1"/>
  <c r="M31" i="1"/>
  <c r="L31" i="1"/>
  <c r="E21" i="1"/>
  <c r="E20" i="1"/>
  <c r="E19" i="1"/>
  <c r="E18" i="1"/>
  <c r="E17" i="1"/>
  <c r="E16" i="1"/>
  <c r="E15" i="1"/>
  <c r="E14" i="1"/>
  <c r="E13" i="1"/>
  <c r="E12" i="1"/>
  <c r="K8" i="1"/>
  <c r="B21" i="1" s="1"/>
  <c r="J8" i="1"/>
  <c r="B20" i="1" s="1"/>
  <c r="I8" i="1"/>
  <c r="B19" i="1" s="1"/>
  <c r="H8" i="1"/>
  <c r="B18" i="1" s="1"/>
  <c r="G8" i="1"/>
  <c r="B17" i="1" s="1"/>
  <c r="F8" i="1"/>
  <c r="B16" i="1" s="1"/>
  <c r="E8" i="1"/>
  <c r="B15" i="1" s="1"/>
  <c r="D8" i="1"/>
  <c r="B14" i="1" s="1"/>
  <c r="C8" i="1"/>
  <c r="B13" i="1" s="1"/>
  <c r="B8" i="1"/>
  <c r="B12" i="1" s="1"/>
</calcChain>
</file>

<file path=xl/sharedStrings.xml><?xml version="1.0" encoding="utf-8"?>
<sst xmlns="http://schemas.openxmlformats.org/spreadsheetml/2006/main" count="78" uniqueCount="65">
  <si>
    <t>LIQUIDITY RATIO</t>
  </si>
  <si>
    <t xml:space="preserve">1] current ratio </t>
  </si>
  <si>
    <t>2]quick ratio</t>
  </si>
  <si>
    <t>current assets/ current liabilities</t>
  </si>
  <si>
    <t>Receivables</t>
  </si>
  <si>
    <t>Inventory</t>
  </si>
  <si>
    <t>Cash &amp; Bank</t>
  </si>
  <si>
    <t>total</t>
  </si>
  <si>
    <t>current assets</t>
  </si>
  <si>
    <t>current liabilities</t>
  </si>
  <si>
    <t>current ratio</t>
  </si>
  <si>
    <t>quick ratio</t>
  </si>
  <si>
    <t>current assets-inventories/ current liabilities</t>
  </si>
  <si>
    <t>profitability ratio</t>
  </si>
  <si>
    <t>1]net profit margin</t>
  </si>
  <si>
    <t>profit after tax/sales</t>
  </si>
  <si>
    <t>2]operating profit margin</t>
  </si>
  <si>
    <t>operating profit/sales</t>
  </si>
  <si>
    <t>3]gross profit argin</t>
  </si>
  <si>
    <t>grossprofit/sales</t>
  </si>
  <si>
    <t>4]return on capital employed</t>
  </si>
  <si>
    <t>PBIT / (Non-Current Assets + Wcap)</t>
  </si>
  <si>
    <t>sales</t>
  </si>
  <si>
    <t>Operating Profit</t>
  </si>
  <si>
    <t>profit before tax and interest</t>
  </si>
  <si>
    <t>gross profit</t>
  </si>
  <si>
    <t>Net profit</t>
  </si>
  <si>
    <t>non current assets</t>
  </si>
  <si>
    <t>working capital</t>
  </si>
  <si>
    <t>total of non current assets</t>
  </si>
  <si>
    <t>GEARING RATIOS</t>
  </si>
  <si>
    <t>debt/capital</t>
  </si>
  <si>
    <t>asset gearing</t>
  </si>
  <si>
    <t>income gearing</t>
  </si>
  <si>
    <t>interest on borrowings /PBIT</t>
  </si>
  <si>
    <t>total liabilities</t>
  </si>
  <si>
    <t>capital</t>
  </si>
  <si>
    <t>Interest</t>
  </si>
  <si>
    <t>investor ratio</t>
  </si>
  <si>
    <t>Earnings per share</t>
  </si>
  <si>
    <t>net profit/number of shares outstanding</t>
  </si>
  <si>
    <t>price to earnings ratio</t>
  </si>
  <si>
    <t>market price /EPS</t>
  </si>
  <si>
    <t>dividend per share /market price per share</t>
  </si>
  <si>
    <t>dividend yield</t>
  </si>
  <si>
    <t>dividend cover =</t>
  </si>
  <si>
    <t>profit after tax/dividend per share</t>
  </si>
  <si>
    <t>DPS/EPS</t>
  </si>
  <si>
    <t>payout ratio</t>
  </si>
  <si>
    <t>net assets value</t>
  </si>
  <si>
    <t>book value of equity-intangible assets/no of shares</t>
  </si>
  <si>
    <t>Price</t>
  </si>
  <si>
    <t>number of shares</t>
  </si>
  <si>
    <t>earnings per share</t>
  </si>
  <si>
    <t>dividend paid</t>
  </si>
  <si>
    <t>dividend per share</t>
  </si>
  <si>
    <t>book valuie  of equity</t>
  </si>
  <si>
    <t>intangible assets</t>
  </si>
  <si>
    <t>DUPONT anlysis</t>
  </si>
  <si>
    <t>DuPont Analysis=Net Profit Margin×AT×EM</t>
  </si>
  <si>
    <t>total assets</t>
  </si>
  <si>
    <t>net profit margin</t>
  </si>
  <si>
    <t>asset turnover ratio</t>
  </si>
  <si>
    <t>equity multiplier</t>
  </si>
  <si>
    <t>dupont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</si>
</sst>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409]mmm\-yy;@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22222F"/>
      <name val="Arial"/>
      <family val="2"/>
    </font>
    <font>
      <sz val="13"/>
      <color rgb="FF1111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275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2" fillId="3" borderId="0" xfId="0" applyNumberFormat="1" applyFont="1" applyFill="1" applyAlignment="1">
      <alignment horizontal="center"/>
    </xf>
    <xf numFmtId="43" fontId="1" fillId="0" borderId="0" xfId="1" applyFont="1" applyBorder="1"/>
    <xf numFmtId="43" fontId="1" fillId="0" borderId="0" xfId="1" applyFont="1" applyBorder="1" applyAlignment="1">
      <alignment wrapText="1"/>
    </xf>
    <xf numFmtId="43" fontId="0" fillId="0" borderId="0" xfId="1" applyFont="1" applyBorder="1" applyAlignment="1">
      <alignment wrapText="1"/>
    </xf>
    <xf numFmtId="43" fontId="0" fillId="0" borderId="0" xfId="1" applyFont="1" applyFill="1" applyBorder="1" applyAlignment="1">
      <alignment wrapText="1"/>
    </xf>
    <xf numFmtId="17" fontId="0" fillId="4" borderId="0" xfId="0" applyNumberFormat="1" applyFill="1"/>
    <xf numFmtId="43" fontId="0" fillId="4" borderId="0" xfId="1" applyFont="1" applyFill="1" applyBorder="1" applyAlignment="1">
      <alignment wrapText="1"/>
    </xf>
    <xf numFmtId="0" fontId="0" fillId="0" borderId="0" xfId="0" applyAlignment="1">
      <alignment horizontal="center" wrapText="1"/>
    </xf>
    <xf numFmtId="43" fontId="3" fillId="0" borderId="0" xfId="1" applyFont="1" applyBorder="1"/>
    <xf numFmtId="0" fontId="3" fillId="0" borderId="0" xfId="0" applyFont="1"/>
    <xf numFmtId="0" fontId="4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3" fillId="0" borderId="0" xfId="0" applyFont="1" applyAlignment="1">
      <alignment wrapText="1"/>
    </xf>
    <xf numFmtId="43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165" fontId="0" fillId="0" borderId="0" xfId="1" applyNumberFormat="1" applyFont="1" applyBorder="1"/>
    <xf numFmtId="0" fontId="5" fillId="6" borderId="0" xfId="0" applyFont="1" applyFill="1" applyAlignment="1">
      <alignment horizontal="right" vertical="center" wrapText="1"/>
    </xf>
    <xf numFmtId="3" fontId="5" fillId="6" borderId="0" xfId="0" applyNumberFormat="1" applyFont="1" applyFill="1" applyAlignment="1">
      <alignment horizontal="right" vertical="center" wrapText="1"/>
    </xf>
    <xf numFmtId="0" fontId="0" fillId="7" borderId="0" xfId="0" applyFill="1" applyAlignment="1">
      <alignment wrapText="1"/>
    </xf>
    <xf numFmtId="10" fontId="0" fillId="0" borderId="0" xfId="0" applyNumberForma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5EA3-1ACF-466B-8FD8-54DCF807490A}">
  <dimension ref="A1:M85"/>
  <sheetViews>
    <sheetView tabSelected="1" topLeftCell="A78" workbookViewId="0">
      <selection activeCell="K85" sqref="K85"/>
    </sheetView>
  </sheetViews>
  <sheetFormatPr defaultRowHeight="14.4" x14ac:dyDescent="0.3"/>
  <cols>
    <col min="2" max="2" width="13.88671875" customWidth="1"/>
    <col min="3" max="3" width="14" customWidth="1"/>
    <col min="4" max="4" width="14.77734375" customWidth="1"/>
    <col min="5" max="5" width="17" customWidth="1"/>
    <col min="6" max="6" width="15.6640625" customWidth="1"/>
    <col min="7" max="7" width="13.44140625" customWidth="1"/>
    <col min="8" max="8" width="14.6640625" customWidth="1"/>
    <col min="9" max="9" width="18.77734375" customWidth="1"/>
    <col min="10" max="10" width="12" customWidth="1"/>
    <col min="11" max="11" width="11.44140625" customWidth="1"/>
  </cols>
  <sheetData>
    <row r="1" spans="1:11" x14ac:dyDescent="0.3">
      <c r="B1" s="17" t="s">
        <v>0</v>
      </c>
      <c r="C1" s="17"/>
    </row>
    <row r="2" spans="1:11" x14ac:dyDescent="0.3">
      <c r="B2" s="18" t="s">
        <v>1</v>
      </c>
      <c r="C2" s="18"/>
      <c r="D2" s="2" t="s">
        <v>3</v>
      </c>
      <c r="E2" s="2"/>
      <c r="F2" s="2"/>
    </row>
    <row r="3" spans="1:11" x14ac:dyDescent="0.3">
      <c r="B3" s="18" t="s">
        <v>2</v>
      </c>
      <c r="C3" s="18"/>
      <c r="D3" s="2" t="s">
        <v>12</v>
      </c>
      <c r="E3" s="2"/>
      <c r="F3" s="2"/>
    </row>
    <row r="4" spans="1:11" ht="28.8" x14ac:dyDescent="0.3">
      <c r="A4" s="1" t="s">
        <v>8</v>
      </c>
      <c r="B4" s="3">
        <v>40969</v>
      </c>
      <c r="C4" s="3">
        <v>41364</v>
      </c>
      <c r="D4" s="3">
        <v>41729</v>
      </c>
      <c r="E4" s="3">
        <v>42094</v>
      </c>
      <c r="F4" s="3">
        <v>42460</v>
      </c>
      <c r="G4" s="3">
        <v>42825</v>
      </c>
      <c r="H4" s="3">
        <v>43190</v>
      </c>
      <c r="I4" s="3">
        <v>43555</v>
      </c>
      <c r="J4" s="3">
        <v>43921</v>
      </c>
      <c r="K4" s="3">
        <v>44286</v>
      </c>
    </row>
    <row r="5" spans="1:11" ht="43.2" x14ac:dyDescent="0.3">
      <c r="A5" s="5" t="s">
        <v>4</v>
      </c>
      <c r="B5">
        <v>2078.7399999999998</v>
      </c>
      <c r="C5">
        <v>2412.23</v>
      </c>
      <c r="D5">
        <v>2200.42</v>
      </c>
      <c r="E5">
        <v>5106.13</v>
      </c>
      <c r="F5">
        <v>6775.66</v>
      </c>
      <c r="G5">
        <v>7202.61</v>
      </c>
      <c r="H5">
        <v>7815.28</v>
      </c>
      <c r="I5">
        <v>8884.2000000000007</v>
      </c>
      <c r="J5">
        <v>9421.24</v>
      </c>
      <c r="K5">
        <v>9061.4</v>
      </c>
    </row>
    <row r="6" spans="1:11" ht="28.8" x14ac:dyDescent="0.3">
      <c r="A6" s="5" t="s">
        <v>5</v>
      </c>
      <c r="B6">
        <v>2086.98</v>
      </c>
      <c r="C6">
        <v>2577.7600000000002</v>
      </c>
      <c r="D6">
        <v>3123.01</v>
      </c>
      <c r="E6">
        <v>5667.99</v>
      </c>
      <c r="F6">
        <v>6422.54</v>
      </c>
      <c r="G6">
        <v>6832.81</v>
      </c>
      <c r="H6">
        <v>6880.69</v>
      </c>
      <c r="I6">
        <v>7885.98</v>
      </c>
      <c r="J6">
        <v>7874.99</v>
      </c>
      <c r="K6">
        <v>8997.02</v>
      </c>
    </row>
    <row r="7" spans="1:11" ht="28.8" x14ac:dyDescent="0.3">
      <c r="A7" s="6" t="s">
        <v>6</v>
      </c>
      <c r="B7">
        <v>3367.19</v>
      </c>
      <c r="C7">
        <v>4058.71</v>
      </c>
      <c r="D7">
        <v>7590.15</v>
      </c>
      <c r="E7">
        <v>10998.04</v>
      </c>
      <c r="F7">
        <v>13181.65</v>
      </c>
      <c r="G7">
        <v>15140.84</v>
      </c>
      <c r="H7">
        <v>9929.3799999999992</v>
      </c>
      <c r="I7">
        <v>7275.6</v>
      </c>
      <c r="J7">
        <v>6487.55</v>
      </c>
      <c r="K7">
        <v>6445.51</v>
      </c>
    </row>
    <row r="8" spans="1:11" x14ac:dyDescent="0.3">
      <c r="A8" s="7" t="s">
        <v>7</v>
      </c>
      <c r="B8">
        <f t="shared" ref="B8:K8" si="0">SUM(B5:B7)</f>
        <v>7532.91</v>
      </c>
      <c r="C8">
        <f t="shared" si="0"/>
        <v>9048.7000000000007</v>
      </c>
      <c r="D8">
        <f t="shared" si="0"/>
        <v>12913.58</v>
      </c>
      <c r="E8">
        <f t="shared" si="0"/>
        <v>21772.16</v>
      </c>
      <c r="F8">
        <f t="shared" si="0"/>
        <v>26379.85</v>
      </c>
      <c r="G8">
        <f t="shared" si="0"/>
        <v>29176.260000000002</v>
      </c>
      <c r="H8">
        <f t="shared" si="0"/>
        <v>24625.35</v>
      </c>
      <c r="I8">
        <f t="shared" si="0"/>
        <v>24045.78</v>
      </c>
      <c r="J8">
        <f t="shared" si="0"/>
        <v>23783.78</v>
      </c>
      <c r="K8">
        <f t="shared" si="0"/>
        <v>24503.93</v>
      </c>
    </row>
    <row r="9" spans="1:11" ht="28.8" x14ac:dyDescent="0.3">
      <c r="A9" s="7" t="s">
        <v>9</v>
      </c>
      <c r="B9" s="3">
        <v>40969</v>
      </c>
      <c r="C9" s="3">
        <v>41364</v>
      </c>
      <c r="D9" s="3">
        <v>41729</v>
      </c>
      <c r="E9" s="3">
        <v>42094</v>
      </c>
      <c r="F9" s="3">
        <v>42460</v>
      </c>
      <c r="G9" s="3">
        <v>42825</v>
      </c>
      <c r="H9" s="3">
        <v>43190</v>
      </c>
      <c r="I9" s="3">
        <v>43555</v>
      </c>
      <c r="J9" s="3">
        <v>43921</v>
      </c>
      <c r="K9" s="3">
        <v>44286</v>
      </c>
    </row>
    <row r="10" spans="1:11" x14ac:dyDescent="0.3">
      <c r="B10">
        <v>3762.29</v>
      </c>
      <c r="C10">
        <v>5127.88</v>
      </c>
      <c r="D10">
        <v>8009.34</v>
      </c>
      <c r="E10">
        <v>14137.37</v>
      </c>
      <c r="F10">
        <v>13948.93</v>
      </c>
      <c r="G10">
        <v>14624.01</v>
      </c>
      <c r="H10">
        <v>15598.01</v>
      </c>
      <c r="I10">
        <v>12666.11</v>
      </c>
      <c r="J10">
        <v>14614.99</v>
      </c>
      <c r="K10">
        <v>17290.86</v>
      </c>
    </row>
    <row r="11" spans="1:11" ht="28.8" x14ac:dyDescent="0.3">
      <c r="A11" s="9" t="s">
        <v>10</v>
      </c>
      <c r="C11" t="s">
        <v>11</v>
      </c>
      <c r="D11" t="s">
        <v>7</v>
      </c>
      <c r="E11" t="s">
        <v>11</v>
      </c>
    </row>
    <row r="12" spans="1:11" x14ac:dyDescent="0.3">
      <c r="A12" s="8">
        <v>40969</v>
      </c>
      <c r="B12">
        <f>B8/B10</f>
        <v>2.0022140770647665</v>
      </c>
      <c r="C12" s="8">
        <v>40969</v>
      </c>
      <c r="D12">
        <v>5445.93</v>
      </c>
      <c r="E12">
        <f>D12/B10</f>
        <v>1.4475040467374924</v>
      </c>
    </row>
    <row r="13" spans="1:11" x14ac:dyDescent="0.3">
      <c r="A13" s="8">
        <v>41334</v>
      </c>
      <c r="B13">
        <f>C8/C10</f>
        <v>1.7646083761710494</v>
      </c>
      <c r="C13" s="8">
        <v>41334</v>
      </c>
      <c r="D13">
        <v>6470.9400000000005</v>
      </c>
      <c r="E13">
        <f>D13/C10</f>
        <v>1.2619133053035563</v>
      </c>
    </row>
    <row r="14" spans="1:11" x14ac:dyDescent="0.3">
      <c r="A14" s="8">
        <v>41699</v>
      </c>
      <c r="B14">
        <f>D8/D10</f>
        <v>1.6123151220949541</v>
      </c>
      <c r="C14" s="8">
        <v>41699</v>
      </c>
      <c r="D14">
        <v>9790.57</v>
      </c>
      <c r="E14">
        <f>D14/D10</f>
        <v>1.2223941048825495</v>
      </c>
    </row>
    <row r="15" spans="1:11" x14ac:dyDescent="0.3">
      <c r="A15" s="8">
        <v>42064</v>
      </c>
      <c r="B15">
        <f>E8/E10</f>
        <v>1.5400431622006072</v>
      </c>
      <c r="C15" s="8">
        <v>42064</v>
      </c>
      <c r="D15">
        <v>16104.170000000002</v>
      </c>
      <c r="E15">
        <f>D15/E10</f>
        <v>1.1391206426655029</v>
      </c>
    </row>
    <row r="16" spans="1:11" x14ac:dyDescent="0.3">
      <c r="A16" s="8">
        <v>42430</v>
      </c>
      <c r="B16">
        <f>F8/F10</f>
        <v>1.8911737316052197</v>
      </c>
      <c r="C16" s="8">
        <v>42430</v>
      </c>
      <c r="D16">
        <v>19957.309999999998</v>
      </c>
      <c r="E16">
        <f>D16/F10</f>
        <v>1.4307412826646917</v>
      </c>
    </row>
    <row r="17" spans="1:13" x14ac:dyDescent="0.3">
      <c r="A17" s="8">
        <v>42795</v>
      </c>
      <c r="B17">
        <f>G8/G10</f>
        <v>1.9950930011672585</v>
      </c>
      <c r="C17" s="8">
        <v>42795</v>
      </c>
      <c r="D17">
        <v>22343.45</v>
      </c>
      <c r="E17">
        <f>D17/G10</f>
        <v>1.527860689373161</v>
      </c>
    </row>
    <row r="18" spans="1:13" x14ac:dyDescent="0.3">
      <c r="A18" s="8">
        <v>43160</v>
      </c>
      <c r="B18">
        <f>H8/H10</f>
        <v>1.5787494686822228</v>
      </c>
      <c r="C18" s="8">
        <v>43160</v>
      </c>
      <c r="D18">
        <v>17744.66</v>
      </c>
      <c r="E18">
        <f>H10/D18</f>
        <v>0.87902557727226105</v>
      </c>
    </row>
    <row r="19" spans="1:13" x14ac:dyDescent="0.3">
      <c r="A19" s="8">
        <v>43525</v>
      </c>
      <c r="B19">
        <f>I8/I10</f>
        <v>1.898434483831263</v>
      </c>
      <c r="C19" s="8">
        <v>43525</v>
      </c>
      <c r="D19">
        <v>16159.800000000001</v>
      </c>
      <c r="E19">
        <f>D19/I10</f>
        <v>1.275829753570749</v>
      </c>
    </row>
    <row r="20" spans="1:13" x14ac:dyDescent="0.3">
      <c r="A20" s="8">
        <v>43891</v>
      </c>
      <c r="B20">
        <f>J8/J10</f>
        <v>1.6273552017483419</v>
      </c>
      <c r="C20" s="8">
        <v>43891</v>
      </c>
      <c r="D20">
        <v>15908.79</v>
      </c>
      <c r="E20">
        <f>D20/J10</f>
        <v>1.0885255480845353</v>
      </c>
    </row>
    <row r="21" spans="1:13" x14ac:dyDescent="0.3">
      <c r="A21" s="8">
        <v>44256</v>
      </c>
      <c r="B21">
        <f>K8/K10</f>
        <v>1.4171608583957074</v>
      </c>
      <c r="C21" s="8">
        <v>44256</v>
      </c>
      <c r="D21">
        <v>15506.91</v>
      </c>
      <c r="E21">
        <f>D21/K10</f>
        <v>0.89682699414604017</v>
      </c>
    </row>
    <row r="24" spans="1:13" x14ac:dyDescent="0.3">
      <c r="A24" s="17" t="s">
        <v>13</v>
      </c>
      <c r="B24" s="17"/>
    </row>
    <row r="25" spans="1:13" x14ac:dyDescent="0.3">
      <c r="A25" t="s">
        <v>14</v>
      </c>
      <c r="C25" t="s">
        <v>15</v>
      </c>
    </row>
    <row r="26" spans="1:13" ht="43.2" x14ac:dyDescent="0.3">
      <c r="A26" s="1" t="s">
        <v>16</v>
      </c>
      <c r="B26" s="10" t="s">
        <v>17</v>
      </c>
      <c r="C26" s="1"/>
    </row>
    <row r="27" spans="1:13" ht="43.2" x14ac:dyDescent="0.3">
      <c r="A27" s="1" t="s">
        <v>18</v>
      </c>
      <c r="B27" s="1" t="s">
        <v>19</v>
      </c>
    </row>
    <row r="28" spans="1:13" ht="72" x14ac:dyDescent="0.3">
      <c r="A28" s="1" t="s">
        <v>20</v>
      </c>
      <c r="B28" s="1" t="s">
        <v>21</v>
      </c>
    </row>
    <row r="29" spans="1:13" x14ac:dyDescent="0.3">
      <c r="B29" s="3">
        <v>40999</v>
      </c>
      <c r="C29" s="3">
        <v>41364</v>
      </c>
      <c r="D29" s="3">
        <v>41729</v>
      </c>
      <c r="E29" s="3">
        <v>42094</v>
      </c>
      <c r="F29" s="3">
        <v>42460</v>
      </c>
      <c r="G29" s="3">
        <v>42825</v>
      </c>
      <c r="H29" s="3">
        <v>43190</v>
      </c>
      <c r="I29" s="3">
        <v>43555</v>
      </c>
      <c r="J29" s="3">
        <v>43921</v>
      </c>
      <c r="K29" s="3">
        <v>44286</v>
      </c>
    </row>
    <row r="30" spans="1:13" x14ac:dyDescent="0.3">
      <c r="A30" s="1" t="s">
        <v>22</v>
      </c>
      <c r="B30" s="11">
        <v>8019.49</v>
      </c>
      <c r="C30" s="11">
        <v>11130.57</v>
      </c>
      <c r="D30" s="11">
        <v>16080.36</v>
      </c>
      <c r="E30" s="11">
        <v>27392.01</v>
      </c>
      <c r="F30" s="11">
        <v>28487.03</v>
      </c>
      <c r="G30" s="11">
        <v>31578.44</v>
      </c>
      <c r="H30" s="11">
        <v>26489.46</v>
      </c>
      <c r="I30" s="11">
        <v>29065.91</v>
      </c>
      <c r="J30" s="11">
        <v>32837.5</v>
      </c>
      <c r="K30" s="11">
        <v>33498.14</v>
      </c>
    </row>
    <row r="31" spans="1:13" x14ac:dyDescent="0.3">
      <c r="A31" s="12" t="s">
        <v>23</v>
      </c>
      <c r="B31" s="11">
        <v>2972.38</v>
      </c>
      <c r="C31" s="11">
        <v>4784.1899999999996</v>
      </c>
      <c r="D31" s="11">
        <v>7002.5500000000011</v>
      </c>
      <c r="E31" s="11">
        <v>7893.8199999999961</v>
      </c>
      <c r="F31" s="11">
        <v>8173.8999999999978</v>
      </c>
      <c r="G31" s="11">
        <v>10102.019999999997</v>
      </c>
      <c r="H31" s="11">
        <v>5631.4199999999983</v>
      </c>
      <c r="I31" s="11">
        <v>6376.9800000000032</v>
      </c>
      <c r="J31" s="11">
        <v>6982.8400000000038</v>
      </c>
      <c r="K31" s="11">
        <v>8469.9599999999991</v>
      </c>
      <c r="L31" s="11">
        <f t="shared" ref="L31:M31" si="1">L29-L30</f>
        <v>0</v>
      </c>
      <c r="M31" s="11">
        <f t="shared" si="1"/>
        <v>0</v>
      </c>
    </row>
    <row r="32" spans="1:13" ht="57.6" x14ac:dyDescent="0.3">
      <c r="A32" s="13" t="s">
        <v>24</v>
      </c>
      <c r="B32" s="4">
        <v>3383.5600000000004</v>
      </c>
      <c r="C32" s="4">
        <v>4358.0499999999993</v>
      </c>
      <c r="D32" s="4">
        <v>4625.3600000000006</v>
      </c>
      <c r="E32" s="4">
        <v>6981.8899999999958</v>
      </c>
      <c r="F32" s="4">
        <v>7093.8699999999981</v>
      </c>
      <c r="G32" s="4">
        <v>9447.6699999999964</v>
      </c>
      <c r="H32" s="4">
        <v>3996.5499999999984</v>
      </c>
      <c r="I32" s="4">
        <v>4365.4500000000035</v>
      </c>
      <c r="J32" s="4">
        <v>5312.3200000000033</v>
      </c>
      <c r="K32" s="4">
        <v>2940.7999999999993</v>
      </c>
    </row>
    <row r="33" spans="1:11" ht="28.8" x14ac:dyDescent="0.3">
      <c r="A33" s="13" t="s">
        <v>25</v>
      </c>
      <c r="B33" s="4">
        <v>3383.5600000000004</v>
      </c>
      <c r="C33" s="4">
        <v>4358.0499999999993</v>
      </c>
      <c r="D33" s="4">
        <v>4625.3600000000006</v>
      </c>
      <c r="E33" s="4">
        <v>6981.8899999999958</v>
      </c>
      <c r="F33" s="4">
        <v>7093.8699999999981</v>
      </c>
      <c r="G33" s="4">
        <v>9447.6699999999964</v>
      </c>
      <c r="H33" s="4">
        <v>3996.5499999999984</v>
      </c>
      <c r="I33" s="4">
        <v>4365.4500000000035</v>
      </c>
      <c r="J33" s="4">
        <v>5312.3200000000033</v>
      </c>
      <c r="K33" s="4">
        <v>2940.7999999999993</v>
      </c>
    </row>
    <row r="34" spans="1:11" x14ac:dyDescent="0.3">
      <c r="A34" s="12" t="s">
        <v>26</v>
      </c>
      <c r="B34" s="11">
        <v>2656.69</v>
      </c>
      <c r="C34" s="11">
        <v>2983.06</v>
      </c>
      <c r="D34" s="11">
        <v>3141.47</v>
      </c>
      <c r="E34" s="11">
        <v>4539.38</v>
      </c>
      <c r="F34" s="11">
        <v>4545.71</v>
      </c>
      <c r="G34" s="11">
        <v>6964.37</v>
      </c>
      <c r="H34" s="11">
        <v>2095.6999999999998</v>
      </c>
      <c r="I34" s="11">
        <v>2665.42</v>
      </c>
      <c r="J34" s="11">
        <v>3764.93</v>
      </c>
      <c r="K34" s="11">
        <v>2903.82</v>
      </c>
    </row>
    <row r="35" spans="1:11" ht="43.2" x14ac:dyDescent="0.3">
      <c r="A35" s="15" t="s">
        <v>27</v>
      </c>
      <c r="B35">
        <v>6508.87</v>
      </c>
      <c r="C35">
        <v>8621.65</v>
      </c>
      <c r="D35">
        <v>10444.84</v>
      </c>
      <c r="E35">
        <v>17437.38</v>
      </c>
      <c r="F35">
        <v>19877.580000000002</v>
      </c>
      <c r="G35">
        <v>21668.43</v>
      </c>
      <c r="H35">
        <v>28460.68</v>
      </c>
      <c r="I35">
        <v>31150.22</v>
      </c>
      <c r="J35">
        <v>34210.36</v>
      </c>
      <c r="K35">
        <v>32732.26</v>
      </c>
    </row>
    <row r="36" spans="1:11" ht="28.8" x14ac:dyDescent="0.3">
      <c r="A36" s="15" t="s">
        <v>28</v>
      </c>
      <c r="B36" s="11">
        <f>B8-B10</f>
        <v>3770.62</v>
      </c>
      <c r="C36" s="11">
        <f t="shared" ref="C36:K36" si="2">C8-C10</f>
        <v>3920.8200000000006</v>
      </c>
      <c r="D36" s="11">
        <f t="shared" si="2"/>
        <v>4904.24</v>
      </c>
      <c r="E36" s="11">
        <f t="shared" si="2"/>
        <v>7634.7899999999991</v>
      </c>
      <c r="F36" s="11">
        <f t="shared" si="2"/>
        <v>12430.919999999998</v>
      </c>
      <c r="G36" s="11">
        <f t="shared" si="2"/>
        <v>14552.250000000002</v>
      </c>
      <c r="H36" s="11">
        <f t="shared" si="2"/>
        <v>9027.3399999999983</v>
      </c>
      <c r="I36" s="11">
        <f t="shared" si="2"/>
        <v>11379.669999999998</v>
      </c>
      <c r="J36" s="11">
        <f t="shared" si="2"/>
        <v>9168.7899999999991</v>
      </c>
      <c r="K36" s="11">
        <f t="shared" si="2"/>
        <v>7213.07</v>
      </c>
    </row>
    <row r="37" spans="1:11" ht="57.6" x14ac:dyDescent="0.3">
      <c r="A37" s="1" t="s">
        <v>29</v>
      </c>
      <c r="B37" s="16">
        <f>B35+B36</f>
        <v>10279.49</v>
      </c>
      <c r="C37" s="16">
        <f t="shared" ref="C37:K37" si="3">C35+C36</f>
        <v>12542.470000000001</v>
      </c>
      <c r="D37" s="16">
        <f t="shared" si="3"/>
        <v>15349.08</v>
      </c>
      <c r="E37" s="16">
        <f t="shared" si="3"/>
        <v>25072.17</v>
      </c>
      <c r="F37" s="16">
        <f t="shared" si="3"/>
        <v>32308.5</v>
      </c>
      <c r="G37" s="16">
        <f t="shared" si="3"/>
        <v>36220.68</v>
      </c>
      <c r="H37" s="16">
        <f t="shared" si="3"/>
        <v>37488.019999999997</v>
      </c>
      <c r="I37" s="16">
        <f t="shared" si="3"/>
        <v>42529.89</v>
      </c>
      <c r="J37" s="16">
        <f t="shared" si="3"/>
        <v>43379.15</v>
      </c>
      <c r="K37" s="16">
        <f t="shared" si="3"/>
        <v>39945.33</v>
      </c>
    </row>
    <row r="38" spans="1:11" ht="43.2" x14ac:dyDescent="0.3">
      <c r="A38" s="14" t="s">
        <v>14</v>
      </c>
      <c r="B38" s="25">
        <f>B34/B30</f>
        <v>0.33127917111936045</v>
      </c>
      <c r="C38" s="25">
        <f t="shared" ref="C38:K38" si="4">C34/C30</f>
        <v>0.26800604102036102</v>
      </c>
      <c r="D38" s="25">
        <f t="shared" si="4"/>
        <v>0.19536067600476603</v>
      </c>
      <c r="E38" s="25">
        <f t="shared" si="4"/>
        <v>0.16571912758501478</v>
      </c>
      <c r="F38" s="25">
        <f t="shared" si="4"/>
        <v>0.15957121539170635</v>
      </c>
      <c r="G38" s="25">
        <f t="shared" si="4"/>
        <v>0.22054192670695577</v>
      </c>
      <c r="H38" s="25">
        <f t="shared" si="4"/>
        <v>7.9114485535001458E-2</v>
      </c>
      <c r="I38" s="25">
        <f t="shared" si="4"/>
        <v>9.170261657040843E-2</v>
      </c>
      <c r="J38" s="25">
        <f t="shared" si="4"/>
        <v>0.11465336886181957</v>
      </c>
      <c r="K38" s="25">
        <f t="shared" si="4"/>
        <v>8.6686007043973196E-2</v>
      </c>
    </row>
    <row r="39" spans="1:11" ht="43.2" x14ac:dyDescent="0.3">
      <c r="A39" s="14" t="s">
        <v>16</v>
      </c>
      <c r="B39">
        <f>B31/B30</f>
        <v>0.37064451729474074</v>
      </c>
      <c r="C39">
        <f t="shared" ref="C39:K39" si="5">C31/C30</f>
        <v>0.4298243486182648</v>
      </c>
      <c r="D39">
        <f t="shared" si="5"/>
        <v>0.4354722157961638</v>
      </c>
      <c r="E39">
        <f t="shared" si="5"/>
        <v>0.28817965530824485</v>
      </c>
      <c r="F39">
        <f t="shared" si="5"/>
        <v>0.28693408895205985</v>
      </c>
      <c r="G39">
        <f t="shared" si="5"/>
        <v>0.31990243976586547</v>
      </c>
      <c r="H39">
        <f t="shared" si="5"/>
        <v>0.21259097014435169</v>
      </c>
      <c r="I39">
        <f t="shared" si="5"/>
        <v>0.21939722513418652</v>
      </c>
      <c r="J39">
        <f t="shared" si="5"/>
        <v>0.21264834411876676</v>
      </c>
      <c r="K39">
        <f t="shared" si="5"/>
        <v>0.25284866562740499</v>
      </c>
    </row>
    <row r="40" spans="1:11" ht="43.2" x14ac:dyDescent="0.3">
      <c r="A40" s="14" t="s">
        <v>18</v>
      </c>
      <c r="B40">
        <f>B33/B30</f>
        <v>0.42191710445427333</v>
      </c>
      <c r="C40">
        <f t="shared" ref="C40:K40" si="6">C33/C30</f>
        <v>0.39153879810288239</v>
      </c>
      <c r="D40">
        <f t="shared" si="6"/>
        <v>0.28764032646035292</v>
      </c>
      <c r="E40">
        <f t="shared" si="6"/>
        <v>0.25488783042938418</v>
      </c>
      <c r="F40">
        <f t="shared" si="6"/>
        <v>0.24902104571799863</v>
      </c>
      <c r="G40">
        <f t="shared" si="6"/>
        <v>0.29918102350844428</v>
      </c>
      <c r="H40">
        <f t="shared" si="6"/>
        <v>0.15087321523353056</v>
      </c>
      <c r="I40">
        <f t="shared" si="6"/>
        <v>0.15019140979931486</v>
      </c>
      <c r="J40">
        <f t="shared" si="6"/>
        <v>0.16177601827179303</v>
      </c>
      <c r="K40">
        <f t="shared" si="6"/>
        <v>8.7789948934478126E-2</v>
      </c>
    </row>
    <row r="41" spans="1:11" ht="72" x14ac:dyDescent="0.3">
      <c r="A41" s="14" t="s">
        <v>20</v>
      </c>
      <c r="B41">
        <f>B32/B37</f>
        <v>0.32915640756496678</v>
      </c>
      <c r="C41">
        <f t="shared" ref="C41:K41" si="7">C32/C37</f>
        <v>0.34746345815457391</v>
      </c>
      <c r="D41">
        <f t="shared" si="7"/>
        <v>0.30134444539998495</v>
      </c>
      <c r="E41">
        <f t="shared" si="7"/>
        <v>0.27847170787371001</v>
      </c>
      <c r="F41">
        <f t="shared" si="7"/>
        <v>0.21956667749972911</v>
      </c>
      <c r="G41">
        <f t="shared" si="7"/>
        <v>0.26083635094647578</v>
      </c>
      <c r="H41">
        <f t="shared" si="7"/>
        <v>0.10660872460055236</v>
      </c>
      <c r="I41">
        <f t="shared" si="7"/>
        <v>0.10264428146886821</v>
      </c>
      <c r="J41">
        <f t="shared" si="7"/>
        <v>0.12246251943618082</v>
      </c>
      <c r="K41">
        <f t="shared" si="7"/>
        <v>7.3620620983729484E-2</v>
      </c>
    </row>
    <row r="43" spans="1:11" ht="28.8" x14ac:dyDescent="0.3">
      <c r="A43" s="19" t="s">
        <v>30</v>
      </c>
    </row>
    <row r="44" spans="1:11" ht="28.8" x14ac:dyDescent="0.3">
      <c r="A44" s="20" t="s">
        <v>32</v>
      </c>
      <c r="B44" t="s">
        <v>31</v>
      </c>
    </row>
    <row r="45" spans="1:11" ht="43.2" x14ac:dyDescent="0.3">
      <c r="A45" s="1" t="s">
        <v>33</v>
      </c>
      <c r="B45" s="1" t="s">
        <v>34</v>
      </c>
    </row>
    <row r="46" spans="1:11" x14ac:dyDescent="0.3">
      <c r="A46" s="1"/>
      <c r="B46" s="3">
        <v>40999</v>
      </c>
      <c r="C46" s="3">
        <v>41364</v>
      </c>
      <c r="D46" s="3">
        <v>41729</v>
      </c>
      <c r="E46" s="3">
        <v>42094</v>
      </c>
      <c r="F46" s="3">
        <v>42460</v>
      </c>
      <c r="G46" s="3">
        <v>42825</v>
      </c>
      <c r="H46" s="3">
        <v>43190</v>
      </c>
      <c r="I46" s="3">
        <v>43555</v>
      </c>
      <c r="J46" s="3">
        <v>43921</v>
      </c>
      <c r="K46" s="3">
        <v>44286</v>
      </c>
    </row>
    <row r="47" spans="1:11" ht="28.8" x14ac:dyDescent="0.3">
      <c r="A47" s="1" t="s">
        <v>35</v>
      </c>
      <c r="B47">
        <v>320.73</v>
      </c>
      <c r="C47">
        <v>5387.59</v>
      </c>
      <c r="D47">
        <v>10570.2</v>
      </c>
      <c r="E47">
        <v>23133.480000000003</v>
      </c>
      <c r="F47">
        <v>22445.690000000002</v>
      </c>
      <c r="G47">
        <v>24455.78</v>
      </c>
      <c r="H47">
        <v>25983.279999999999</v>
      </c>
      <c r="I47">
        <v>23180.47</v>
      </c>
      <c r="J47">
        <v>22929.87</v>
      </c>
      <c r="K47">
        <v>21159.440000000002</v>
      </c>
    </row>
    <row r="48" spans="1:11" x14ac:dyDescent="0.3">
      <c r="A48" s="1" t="s">
        <v>36</v>
      </c>
      <c r="B48">
        <v>16318.8</v>
      </c>
      <c r="C48">
        <v>20377.32</v>
      </c>
      <c r="D48">
        <v>29095.15</v>
      </c>
      <c r="E48">
        <v>48723.19</v>
      </c>
      <c r="F48">
        <v>55427.5</v>
      </c>
      <c r="G48">
        <v>61095.45</v>
      </c>
      <c r="H48">
        <v>64297.39</v>
      </c>
      <c r="I48">
        <v>64589.53</v>
      </c>
      <c r="J48">
        <v>68194.320000000007</v>
      </c>
      <c r="K48">
        <v>67622.22</v>
      </c>
    </row>
    <row r="49" spans="1:11" x14ac:dyDescent="0.3">
      <c r="A49" s="4" t="s">
        <v>37</v>
      </c>
      <c r="B49">
        <v>83.93</v>
      </c>
      <c r="C49">
        <v>62.96</v>
      </c>
      <c r="D49">
        <v>51.78</v>
      </c>
      <c r="E49">
        <v>51.95</v>
      </c>
      <c r="F49">
        <v>33.28</v>
      </c>
      <c r="G49">
        <v>26.1</v>
      </c>
      <c r="H49">
        <v>30.1</v>
      </c>
      <c r="I49">
        <v>35.090000000000003</v>
      </c>
      <c r="J49">
        <v>35.950000000000003</v>
      </c>
      <c r="K49">
        <v>18.97</v>
      </c>
    </row>
    <row r="51" spans="1:11" x14ac:dyDescent="0.3">
      <c r="A51" s="20"/>
      <c r="B51" s="3">
        <v>40999</v>
      </c>
      <c r="C51" s="3">
        <v>41364</v>
      </c>
      <c r="D51" s="3">
        <v>41729</v>
      </c>
      <c r="E51" s="3">
        <v>42094</v>
      </c>
      <c r="F51" s="3">
        <v>42460</v>
      </c>
      <c r="G51" s="3">
        <v>42825</v>
      </c>
      <c r="H51" s="3">
        <v>43190</v>
      </c>
      <c r="I51" s="3">
        <v>43555</v>
      </c>
      <c r="J51" s="3">
        <v>43921</v>
      </c>
      <c r="K51" s="3">
        <v>44286</v>
      </c>
    </row>
    <row r="52" spans="1:11" ht="28.8" x14ac:dyDescent="0.3">
      <c r="A52" s="20" t="s">
        <v>32</v>
      </c>
      <c r="B52">
        <f>B47/B48</f>
        <v>1.965401867784396E-2</v>
      </c>
      <c r="C52">
        <f t="shared" ref="C52:K52" si="8">C47/C48</f>
        <v>0.26439149014688879</v>
      </c>
      <c r="D52">
        <f t="shared" si="8"/>
        <v>0.36329766301256394</v>
      </c>
      <c r="E52">
        <f t="shared" si="8"/>
        <v>0.47479403544800747</v>
      </c>
      <c r="F52">
        <f t="shared" si="8"/>
        <v>0.40495584321861894</v>
      </c>
      <c r="G52">
        <f t="shared" si="8"/>
        <v>0.40028807382546489</v>
      </c>
      <c r="H52">
        <f t="shared" si="8"/>
        <v>0.40411096002497143</v>
      </c>
      <c r="I52">
        <f t="shared" si="8"/>
        <v>0.35888897163363787</v>
      </c>
      <c r="J52">
        <f t="shared" si="8"/>
        <v>0.33624310646399869</v>
      </c>
      <c r="K52">
        <f t="shared" si="8"/>
        <v>0.31290661560652699</v>
      </c>
    </row>
    <row r="53" spans="1:11" ht="28.8" x14ac:dyDescent="0.3">
      <c r="A53" s="20" t="s">
        <v>33</v>
      </c>
      <c r="B53" s="16">
        <f>B49/B32</f>
        <v>2.4805234723190957E-2</v>
      </c>
      <c r="C53" s="16">
        <f t="shared" ref="C53:K53" si="9">C49/C32</f>
        <v>1.4446828283291841E-2</v>
      </c>
      <c r="D53" s="16">
        <f t="shared" si="9"/>
        <v>1.1194804296314231E-2</v>
      </c>
      <c r="E53" s="16">
        <f t="shared" si="9"/>
        <v>7.4406786701022264E-3</v>
      </c>
      <c r="F53" s="16">
        <f t="shared" si="9"/>
        <v>4.6913743837989717E-3</v>
      </c>
      <c r="G53" s="16">
        <f t="shared" si="9"/>
        <v>2.7625859074247947E-3</v>
      </c>
      <c r="H53" s="16">
        <f t="shared" si="9"/>
        <v>7.5314959152268865E-3</v>
      </c>
      <c r="I53" s="16">
        <f t="shared" si="9"/>
        <v>8.0381174907512339E-3</v>
      </c>
      <c r="J53" s="16">
        <f t="shared" si="9"/>
        <v>6.7672881151737809E-3</v>
      </c>
      <c r="K53" s="16">
        <f t="shared" si="9"/>
        <v>6.4506256800870524E-3</v>
      </c>
    </row>
    <row r="56" spans="1:11" ht="28.8" x14ac:dyDescent="0.3">
      <c r="A56" s="1" t="s">
        <v>38</v>
      </c>
    </row>
    <row r="57" spans="1:11" ht="28.8" x14ac:dyDescent="0.3">
      <c r="A57" s="1" t="s">
        <v>39</v>
      </c>
      <c r="B57" t="s">
        <v>40</v>
      </c>
    </row>
    <row r="58" spans="1:11" ht="43.2" x14ac:dyDescent="0.3">
      <c r="A58" s="1" t="s">
        <v>41</v>
      </c>
      <c r="B58" t="s">
        <v>42</v>
      </c>
    </row>
    <row r="59" spans="1:11" ht="43.2" x14ac:dyDescent="0.3">
      <c r="A59" s="1" t="s">
        <v>44</v>
      </c>
      <c r="B59" s="1" t="s">
        <v>43</v>
      </c>
    </row>
    <row r="60" spans="1:11" ht="43.2" x14ac:dyDescent="0.3">
      <c r="A60" s="1" t="s">
        <v>45</v>
      </c>
      <c r="B60" s="1" t="s">
        <v>46</v>
      </c>
    </row>
    <row r="61" spans="1:11" ht="28.8" x14ac:dyDescent="0.3">
      <c r="A61" s="1" t="s">
        <v>48</v>
      </c>
      <c r="B61" t="s">
        <v>47</v>
      </c>
    </row>
    <row r="62" spans="1:11" ht="72" x14ac:dyDescent="0.3">
      <c r="A62" s="1" t="s">
        <v>49</v>
      </c>
      <c r="B62" s="1" t="s">
        <v>50</v>
      </c>
    </row>
    <row r="64" spans="1:11" x14ac:dyDescent="0.3">
      <c r="B64" s="3">
        <v>40999</v>
      </c>
      <c r="C64" s="3">
        <v>41364</v>
      </c>
      <c r="D64" s="3">
        <v>41729</v>
      </c>
      <c r="E64" s="3">
        <v>42094</v>
      </c>
      <c r="F64" s="3">
        <v>42460</v>
      </c>
      <c r="G64" s="3">
        <v>42825</v>
      </c>
      <c r="H64" s="3">
        <v>43190</v>
      </c>
      <c r="I64" s="3">
        <v>43555</v>
      </c>
      <c r="J64" s="3">
        <v>43921</v>
      </c>
      <c r="K64" s="3">
        <v>44286</v>
      </c>
    </row>
    <row r="65" spans="1:11" x14ac:dyDescent="0.3">
      <c r="A65" s="12" t="s">
        <v>51</v>
      </c>
      <c r="B65" s="11">
        <v>284.98</v>
      </c>
      <c r="C65" s="11">
        <v>409.48</v>
      </c>
      <c r="D65" s="11">
        <v>574.75</v>
      </c>
      <c r="E65" s="11">
        <v>1023.9</v>
      </c>
      <c r="F65" s="11">
        <v>820</v>
      </c>
      <c r="G65" s="11">
        <v>688.15</v>
      </c>
      <c r="H65" s="11">
        <v>495.1</v>
      </c>
      <c r="I65" s="11">
        <v>478.85</v>
      </c>
      <c r="J65" s="11">
        <v>352.3</v>
      </c>
      <c r="K65" s="11">
        <v>597.79999999999995</v>
      </c>
    </row>
    <row r="66" spans="1:11" ht="28.8" x14ac:dyDescent="0.3">
      <c r="A66" s="1" t="s">
        <v>52</v>
      </c>
      <c r="B66" s="21">
        <v>207.1</v>
      </c>
      <c r="C66" s="21">
        <v>207.1</v>
      </c>
      <c r="D66" s="21">
        <v>207.12</v>
      </c>
      <c r="E66" s="21">
        <v>207.12</v>
      </c>
      <c r="F66" s="21">
        <v>240.67</v>
      </c>
      <c r="G66" s="21">
        <v>239.93</v>
      </c>
      <c r="H66" s="21">
        <v>239.93</v>
      </c>
      <c r="I66" s="21">
        <v>239.93</v>
      </c>
      <c r="J66" s="21">
        <v>239.93</v>
      </c>
      <c r="K66" s="21">
        <v>239.93</v>
      </c>
    </row>
    <row r="67" spans="1:11" ht="28.8" x14ac:dyDescent="0.3">
      <c r="A67" s="24" t="s">
        <v>53</v>
      </c>
      <c r="B67">
        <f>B34/B66</f>
        <v>12.828054080154516</v>
      </c>
      <c r="C67">
        <f t="shared" ref="C67:K67" si="10">C34/C66</f>
        <v>14.403959439884114</v>
      </c>
      <c r="D67">
        <f t="shared" si="10"/>
        <v>15.167390884511393</v>
      </c>
      <c r="E67">
        <f t="shared" si="10"/>
        <v>21.916666666666668</v>
      </c>
      <c r="F67">
        <f t="shared" si="10"/>
        <v>18.887730086840904</v>
      </c>
      <c r="G67">
        <f t="shared" si="10"/>
        <v>29.026674446713624</v>
      </c>
      <c r="H67">
        <f t="shared" si="10"/>
        <v>8.7346309340224231</v>
      </c>
      <c r="I67">
        <f t="shared" si="10"/>
        <v>11.109156837410911</v>
      </c>
      <c r="J67">
        <f t="shared" si="10"/>
        <v>15.691785103988662</v>
      </c>
      <c r="K67">
        <f t="shared" si="10"/>
        <v>12.102779977493435</v>
      </c>
    </row>
    <row r="68" spans="1:11" ht="28.8" x14ac:dyDescent="0.3">
      <c r="A68" s="1" t="s">
        <v>54</v>
      </c>
      <c r="B68" s="22">
        <v>352</v>
      </c>
      <c r="C68" s="22">
        <v>440</v>
      </c>
      <c r="D68" s="22">
        <v>518</v>
      </c>
      <c r="E68" s="22">
        <v>310</v>
      </c>
      <c r="F68" s="22">
        <v>724</v>
      </c>
      <c r="G68" s="22">
        <v>243</v>
      </c>
      <c r="H68" s="22">
        <v>813</v>
      </c>
      <c r="I68" s="23">
        <v>1326</v>
      </c>
      <c r="J68" s="23">
        <v>1399</v>
      </c>
      <c r="K68" s="23">
        <v>1586</v>
      </c>
    </row>
    <row r="69" spans="1:11" ht="28.8" x14ac:dyDescent="0.3">
      <c r="A69" s="1" t="s">
        <v>55</v>
      </c>
      <c r="B69" s="16">
        <f>B68/B66</f>
        <v>1.6996619990342829</v>
      </c>
      <c r="C69" s="16">
        <f t="shared" ref="C69:K69" si="11">C68/C66</f>
        <v>2.1245774987928536</v>
      </c>
      <c r="D69" s="16">
        <f t="shared" si="11"/>
        <v>2.50096562379297</v>
      </c>
      <c r="E69" s="16">
        <f t="shared" si="11"/>
        <v>1.4967168791039012</v>
      </c>
      <c r="F69" s="16">
        <f t="shared" si="11"/>
        <v>3.0082685835376242</v>
      </c>
      <c r="G69" s="16">
        <f t="shared" si="11"/>
        <v>1.0127953986579419</v>
      </c>
      <c r="H69" s="16">
        <f t="shared" si="11"/>
        <v>3.3884883090901514</v>
      </c>
      <c r="I69" s="16">
        <f t="shared" si="11"/>
        <v>5.5266119284791397</v>
      </c>
      <c r="J69" s="16">
        <f t="shared" si="11"/>
        <v>5.8308673363064223</v>
      </c>
      <c r="K69" s="16">
        <f t="shared" si="11"/>
        <v>6.6102613262201473</v>
      </c>
    </row>
    <row r="70" spans="1:11" ht="43.2" x14ac:dyDescent="0.3">
      <c r="A70" s="1" t="s">
        <v>56</v>
      </c>
      <c r="B70">
        <v>12235.779999999999</v>
      </c>
      <c r="C70">
        <v>14989.73</v>
      </c>
      <c r="D70">
        <v>18524.95</v>
      </c>
      <c r="E70">
        <v>25589.71</v>
      </c>
      <c r="F70">
        <v>32981.810000000005</v>
      </c>
      <c r="G70">
        <v>36639.67</v>
      </c>
      <c r="H70">
        <v>38314.11</v>
      </c>
      <c r="I70">
        <v>41409.06</v>
      </c>
      <c r="J70">
        <v>45264.45</v>
      </c>
      <c r="K70">
        <v>46462.78</v>
      </c>
    </row>
    <row r="71" spans="1:11" ht="28.8" x14ac:dyDescent="0.3">
      <c r="A71" s="1" t="s">
        <v>57</v>
      </c>
      <c r="B71" s="23">
        <v>1794</v>
      </c>
      <c r="C71" s="23">
        <v>3107</v>
      </c>
      <c r="D71" s="23">
        <v>4097</v>
      </c>
      <c r="E71" s="23">
        <v>7145</v>
      </c>
      <c r="F71" s="23">
        <v>5635</v>
      </c>
      <c r="G71" s="23">
        <v>5536</v>
      </c>
      <c r="H71" s="23">
        <v>11897</v>
      </c>
      <c r="I71" s="23">
        <v>14678</v>
      </c>
      <c r="J71" s="23">
        <v>16322</v>
      </c>
      <c r="K71" s="23">
        <v>15934</v>
      </c>
    </row>
    <row r="72" spans="1:11" ht="43.2" x14ac:dyDescent="0.3">
      <c r="A72" s="1" t="s">
        <v>41</v>
      </c>
      <c r="B72" s="16">
        <f>B65/B67</f>
        <v>22.21537251241206</v>
      </c>
      <c r="C72" s="16">
        <f t="shared" ref="C72:K72" si="12">C65/C67</f>
        <v>28.4282944359148</v>
      </c>
      <c r="D72" s="16">
        <f t="shared" si="12"/>
        <v>37.893794943131724</v>
      </c>
      <c r="E72" s="16">
        <f t="shared" si="12"/>
        <v>46.717870722433453</v>
      </c>
      <c r="F72" s="16">
        <f t="shared" si="12"/>
        <v>43.41442810914026</v>
      </c>
      <c r="G72" s="16">
        <f t="shared" si="12"/>
        <v>23.70750398097746</v>
      </c>
      <c r="H72" s="16">
        <f t="shared" si="12"/>
        <v>56.682417807892357</v>
      </c>
      <c r="I72" s="16">
        <f t="shared" si="12"/>
        <v>43.104081345529039</v>
      </c>
      <c r="J72" s="16">
        <f t="shared" si="12"/>
        <v>22.451237871620457</v>
      </c>
      <c r="K72" s="16">
        <f t="shared" si="12"/>
        <v>49.393610485498407</v>
      </c>
    </row>
    <row r="73" spans="1:11" ht="28.8" x14ac:dyDescent="0.3">
      <c r="A73" s="1" t="s">
        <v>44</v>
      </c>
      <c r="B73" s="25">
        <f>B69/B65</f>
        <v>5.9641448488816154E-3</v>
      </c>
      <c r="C73" s="25">
        <f t="shared" ref="C73:K73" si="13">C69/C65</f>
        <v>5.1884768457381401E-3</v>
      </c>
      <c r="D73" s="25">
        <f t="shared" si="13"/>
        <v>4.3513973445723705E-3</v>
      </c>
      <c r="E73" s="25">
        <f t="shared" si="13"/>
        <v>1.4617803292351803E-3</v>
      </c>
      <c r="F73" s="25">
        <f t="shared" si="13"/>
        <v>3.6686202238263711E-3</v>
      </c>
      <c r="G73" s="25">
        <f t="shared" si="13"/>
        <v>1.4717654561620895E-3</v>
      </c>
      <c r="H73" s="25">
        <f t="shared" si="13"/>
        <v>6.8440482914363786E-3</v>
      </c>
      <c r="I73" s="25">
        <f t="shared" si="13"/>
        <v>1.1541426184565395E-2</v>
      </c>
      <c r="J73" s="25">
        <f t="shared" si="13"/>
        <v>1.6550858178559245E-2</v>
      </c>
      <c r="K73" s="25">
        <f t="shared" si="13"/>
        <v>1.105764691572457E-2</v>
      </c>
    </row>
    <row r="74" spans="1:11" ht="28.8" x14ac:dyDescent="0.3">
      <c r="A74" s="1" t="s">
        <v>45</v>
      </c>
      <c r="B74" s="16">
        <f>B34/B68</f>
        <v>7.5474147727272731</v>
      </c>
      <c r="C74" s="16">
        <f t="shared" ref="C74:K74" si="14">C34/C68</f>
        <v>6.7796818181818184</v>
      </c>
      <c r="D74" s="16">
        <f t="shared" si="14"/>
        <v>6.0646138996138994</v>
      </c>
      <c r="E74" s="16">
        <f t="shared" si="14"/>
        <v>14.643161290322581</v>
      </c>
      <c r="F74" s="16">
        <f t="shared" si="14"/>
        <v>6.2786049723756907</v>
      </c>
      <c r="G74" s="16">
        <f t="shared" si="14"/>
        <v>28.659958847736625</v>
      </c>
      <c r="H74" s="16">
        <f t="shared" si="14"/>
        <v>2.5777367773677735</v>
      </c>
      <c r="I74" s="16">
        <f t="shared" si="14"/>
        <v>2.0101206636500755</v>
      </c>
      <c r="J74" s="16">
        <f t="shared" si="14"/>
        <v>2.6911579699785562</v>
      </c>
      <c r="K74" s="16">
        <f t="shared" si="14"/>
        <v>1.830907944514502</v>
      </c>
    </row>
    <row r="75" spans="1:11" ht="28.8" x14ac:dyDescent="0.3">
      <c r="A75" s="1" t="s">
        <v>48</v>
      </c>
      <c r="B75" s="25">
        <f>B69/B67</f>
        <v>0.13249569953588863</v>
      </c>
      <c r="C75" s="25">
        <f t="shared" ref="C75:K75" si="15">C69/C67</f>
        <v>0.14749954744457033</v>
      </c>
      <c r="D75" s="25">
        <f t="shared" si="15"/>
        <v>0.16489095869131329</v>
      </c>
      <c r="E75" s="25">
        <f t="shared" si="15"/>
        <v>6.8291264445805369E-2</v>
      </c>
      <c r="F75" s="25">
        <f t="shared" si="15"/>
        <v>0.15927104896704805</v>
      </c>
      <c r="G75" s="25">
        <f t="shared" si="15"/>
        <v>3.4891885411027848E-2</v>
      </c>
      <c r="H75" s="25">
        <f t="shared" si="15"/>
        <v>0.38793720475258864</v>
      </c>
      <c r="I75" s="25">
        <f t="shared" si="15"/>
        <v>0.49748257310292565</v>
      </c>
      <c r="J75" s="25">
        <f t="shared" si="15"/>
        <v>0.3715872539462885</v>
      </c>
      <c r="K75" s="25">
        <f t="shared" si="15"/>
        <v>0.54617710464147229</v>
      </c>
    </row>
    <row r="76" spans="1:11" ht="43.2" x14ac:dyDescent="0.3">
      <c r="A76" s="1" t="s">
        <v>49</v>
      </c>
      <c r="B76" s="16">
        <f>(B70-B71)/B66</f>
        <v>50.419024625784644</v>
      </c>
      <c r="C76" s="16">
        <f t="shared" ref="C76:K76" si="16">(C70-C71)/C66</f>
        <v>57.376774505070017</v>
      </c>
      <c r="D76" s="16">
        <f t="shared" si="16"/>
        <v>69.659859018926227</v>
      </c>
      <c r="E76" s="16">
        <f t="shared" si="16"/>
        <v>89.053254152182305</v>
      </c>
      <c r="F76" s="16">
        <f t="shared" si="16"/>
        <v>113.62783063946485</v>
      </c>
      <c r="G76" s="16">
        <f t="shared" si="16"/>
        <v>129.63643562705789</v>
      </c>
      <c r="H76" s="16">
        <f t="shared" si="16"/>
        <v>110.10340515983829</v>
      </c>
      <c r="I76" s="16">
        <f t="shared" si="16"/>
        <v>111.41191180761054</v>
      </c>
      <c r="J76" s="16">
        <f t="shared" si="16"/>
        <v>120.62872504480472</v>
      </c>
      <c r="K76" s="16">
        <f t="shared" si="16"/>
        <v>127.24036177218355</v>
      </c>
    </row>
    <row r="78" spans="1:11" ht="28.8" x14ac:dyDescent="0.3">
      <c r="A78" s="1" t="s">
        <v>58</v>
      </c>
    </row>
    <row r="79" spans="1:11" ht="16.8" x14ac:dyDescent="0.3">
      <c r="A79" s="26" t="s">
        <v>59</v>
      </c>
    </row>
    <row r="80" spans="1:11" x14ac:dyDescent="0.3">
      <c r="A80" s="1"/>
      <c r="B80" s="3">
        <v>40999</v>
      </c>
      <c r="C80" s="3">
        <v>41364</v>
      </c>
      <c r="D80" s="3">
        <v>41729</v>
      </c>
      <c r="E80" s="3">
        <v>42094</v>
      </c>
      <c r="F80" s="3">
        <v>42460</v>
      </c>
      <c r="G80" s="3">
        <v>42825</v>
      </c>
      <c r="H80" s="3">
        <v>43190</v>
      </c>
      <c r="I80" s="3">
        <v>43555</v>
      </c>
      <c r="J80" s="3">
        <v>43921</v>
      </c>
      <c r="K80" s="3">
        <v>44286</v>
      </c>
    </row>
    <row r="81" spans="1:11" ht="28.8" x14ac:dyDescent="0.3">
      <c r="A81" s="1" t="s">
        <v>60</v>
      </c>
      <c r="B81">
        <v>16318.8</v>
      </c>
      <c r="C81">
        <v>20377.32</v>
      </c>
      <c r="D81">
        <v>29095.15</v>
      </c>
      <c r="E81">
        <v>48723.19</v>
      </c>
      <c r="F81">
        <v>55427.5</v>
      </c>
      <c r="G81">
        <v>61095.45</v>
      </c>
      <c r="H81">
        <v>64297.39</v>
      </c>
      <c r="I81">
        <v>64589.53</v>
      </c>
      <c r="J81">
        <v>68194.320000000007</v>
      </c>
      <c r="K81">
        <v>67622.22</v>
      </c>
    </row>
    <row r="82" spans="1:11" ht="28.8" x14ac:dyDescent="0.3">
      <c r="A82" s="24" t="s">
        <v>61</v>
      </c>
      <c r="B82" s="25">
        <f>B38</f>
        <v>0.33127917111936045</v>
      </c>
      <c r="C82" s="25">
        <f t="shared" ref="C82:K82" si="17">C38</f>
        <v>0.26800604102036102</v>
      </c>
      <c r="D82" s="25">
        <f t="shared" si="17"/>
        <v>0.19536067600476603</v>
      </c>
      <c r="E82" s="25">
        <f t="shared" si="17"/>
        <v>0.16571912758501478</v>
      </c>
      <c r="F82" s="25">
        <f t="shared" si="17"/>
        <v>0.15957121539170635</v>
      </c>
      <c r="G82" s="25">
        <f t="shared" si="17"/>
        <v>0.22054192670695577</v>
      </c>
      <c r="H82" s="25">
        <f t="shared" si="17"/>
        <v>7.9114485535001458E-2</v>
      </c>
      <c r="I82" s="25">
        <f t="shared" si="17"/>
        <v>9.170261657040843E-2</v>
      </c>
      <c r="J82" s="25">
        <f t="shared" si="17"/>
        <v>0.11465336886181957</v>
      </c>
      <c r="K82" s="25">
        <f t="shared" si="17"/>
        <v>8.6686007043973196E-2</v>
      </c>
    </row>
    <row r="83" spans="1:11" ht="43.2" x14ac:dyDescent="0.3">
      <c r="A83" s="1" t="s">
        <v>62</v>
      </c>
      <c r="B83" s="16">
        <f>B30/B81</f>
        <v>0.49142645292546022</v>
      </c>
      <c r="C83" s="16">
        <f t="shared" ref="C83:K83" si="18">C30/C81</f>
        <v>0.54622344842206927</v>
      </c>
      <c r="D83" s="16">
        <f t="shared" si="18"/>
        <v>0.55268180435570879</v>
      </c>
      <c r="E83" s="16">
        <f t="shared" si="18"/>
        <v>0.56219656389493378</v>
      </c>
      <c r="F83" s="16">
        <f t="shared" si="18"/>
        <v>0.51395119751026108</v>
      </c>
      <c r="G83" s="16">
        <f t="shared" si="18"/>
        <v>0.5168705689212536</v>
      </c>
      <c r="H83" s="16">
        <f t="shared" si="18"/>
        <v>0.41198344131853565</v>
      </c>
      <c r="I83" s="16">
        <f t="shared" si="18"/>
        <v>0.45000962230256203</v>
      </c>
      <c r="J83" s="16">
        <f t="shared" si="18"/>
        <v>0.48152837362407891</v>
      </c>
      <c r="K83" s="16">
        <f t="shared" si="18"/>
        <v>0.49537178755740346</v>
      </c>
    </row>
    <row r="84" spans="1:11" ht="28.8" x14ac:dyDescent="0.3">
      <c r="A84" s="1" t="s">
        <v>63</v>
      </c>
      <c r="B84">
        <f>B81/B70</f>
        <v>1.3336951138382678</v>
      </c>
      <c r="C84">
        <f t="shared" ref="C84:K84" si="19">C81/C70</f>
        <v>1.3594187487032789</v>
      </c>
      <c r="D84">
        <f t="shared" si="19"/>
        <v>1.5705926331784972</v>
      </c>
      <c r="E84">
        <f t="shared" si="19"/>
        <v>1.9040149341278194</v>
      </c>
      <c r="F84">
        <f t="shared" si="19"/>
        <v>1.6805475503012113</v>
      </c>
      <c r="G84">
        <f t="shared" si="19"/>
        <v>1.6674672561188459</v>
      </c>
      <c r="H84">
        <f t="shared" si="19"/>
        <v>1.6781647805469055</v>
      </c>
      <c r="I84">
        <f t="shared" si="19"/>
        <v>1.5597922290435959</v>
      </c>
      <c r="J84">
        <f t="shared" si="19"/>
        <v>1.5065756901939604</v>
      </c>
      <c r="K84">
        <f t="shared" si="19"/>
        <v>1.4554062412967972</v>
      </c>
    </row>
    <row r="85" spans="1:11" ht="28.8" x14ac:dyDescent="0.3">
      <c r="A85" s="1" t="s">
        <v>64</v>
      </c>
      <c r="B85" s="16">
        <f>B82*B83*B84</f>
        <v>0.21712469495201778</v>
      </c>
      <c r="C85" s="16">
        <f t="shared" ref="C85:K85" si="20">C82*C83*C84</f>
        <v>0.19900692007127546</v>
      </c>
      <c r="D85" s="16">
        <f t="shared" si="20"/>
        <v>0.16958048469766449</v>
      </c>
      <c r="E85" s="16">
        <f t="shared" si="20"/>
        <v>0.17739083405009282</v>
      </c>
      <c r="F85" s="16">
        <f t="shared" si="20"/>
        <v>0.13782475855630724</v>
      </c>
      <c r="G85" s="16">
        <f t="shared" si="20"/>
        <v>0.19007731237754052</v>
      </c>
      <c r="H85" s="16">
        <f t="shared" si="20"/>
        <v>5.4697864572607842E-2</v>
      </c>
      <c r="I85" s="16">
        <f t="shared" si="20"/>
        <v>6.436803926483721E-2</v>
      </c>
      <c r="J85" s="16">
        <f t="shared" si="20"/>
        <v>8.3176311652963866E-2</v>
      </c>
      <c r="K85" s="16">
        <f t="shared" si="20"/>
        <v>6.2497767029867785E-2</v>
      </c>
    </row>
  </sheetData>
  <mergeCells count="4">
    <mergeCell ref="B1:C1"/>
    <mergeCell ref="B2:C2"/>
    <mergeCell ref="B3:C3"/>
    <mergeCell ref="A24:B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 swamy</dc:creator>
  <cp:lastModifiedBy>renu swamy</cp:lastModifiedBy>
  <dcterms:created xsi:type="dcterms:W3CDTF">2022-05-29T08:48:54Z</dcterms:created>
  <dcterms:modified xsi:type="dcterms:W3CDTF">2022-05-29T13:15:19Z</dcterms:modified>
</cp:coreProperties>
</file>