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book/Desktop/Assignments/"/>
    </mc:Choice>
  </mc:AlternateContent>
  <xr:revisionPtr revIDLastSave="0" documentId="13_ncr:1_{21B6CCBB-9652-3C42-A0A3-7634F6AE2183}" xr6:coauthVersionLast="47" xr6:coauthVersionMax="47" xr10:uidLastSave="{00000000-0000-0000-0000-000000000000}"/>
  <bookViews>
    <workbookView xWindow="0" yWindow="0" windowWidth="28800" windowHeight="18000" xr2:uid="{BAD41632-5ACA-6C40-9544-058AFBC65358}"/>
  </bookViews>
  <sheets>
    <sheet name="Key" sheetId="5" r:id="rId1"/>
    <sheet name="Liquidity Ratios" sheetId="1" r:id="rId2"/>
    <sheet name="Efficiency Ratios" sheetId="2" r:id="rId3"/>
    <sheet name="Profitability Ratios" sheetId="3" r:id="rId4"/>
    <sheet name="Gearing Ratios" sheetId="4" r:id="rId5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" i="3" l="1"/>
  <c r="H5" i="3"/>
  <c r="H6" i="3"/>
  <c r="H7" i="3"/>
  <c r="H8" i="3"/>
  <c r="H9" i="3"/>
  <c r="H10" i="3"/>
  <c r="H11" i="3"/>
  <c r="H12" i="3"/>
  <c r="H13" i="3"/>
  <c r="H3" i="3"/>
  <c r="G4" i="3"/>
  <c r="G5" i="3"/>
  <c r="G6" i="3"/>
  <c r="G7" i="3"/>
  <c r="G8" i="3"/>
  <c r="G9" i="3"/>
  <c r="G10" i="3"/>
  <c r="G11" i="3"/>
  <c r="G12" i="3"/>
  <c r="G13" i="3"/>
  <c r="G3" i="3"/>
  <c r="J4" i="2"/>
  <c r="J5" i="2"/>
  <c r="J6" i="2"/>
  <c r="J7" i="2"/>
  <c r="J8" i="2"/>
  <c r="J9" i="2"/>
  <c r="J10" i="2"/>
  <c r="J11" i="2"/>
  <c r="J12" i="2"/>
  <c r="J13" i="2"/>
  <c r="J3" i="2"/>
  <c r="K4" i="2"/>
  <c r="K5" i="2"/>
  <c r="K6" i="2"/>
  <c r="K7" i="2"/>
  <c r="K8" i="2"/>
  <c r="K9" i="2"/>
  <c r="K10" i="2"/>
  <c r="K11" i="2"/>
  <c r="K12" i="2"/>
  <c r="K13" i="2"/>
  <c r="K3" i="2"/>
  <c r="I4" i="2"/>
  <c r="I5" i="2"/>
  <c r="I6" i="2"/>
  <c r="I7" i="2"/>
  <c r="I8" i="2"/>
  <c r="I9" i="2"/>
  <c r="I10" i="2"/>
  <c r="I11" i="2"/>
  <c r="I12" i="2"/>
  <c r="I13" i="2"/>
  <c r="I3" i="2"/>
  <c r="I4" i="1"/>
  <c r="I5" i="1"/>
  <c r="I6" i="1"/>
  <c r="I7" i="1"/>
  <c r="I8" i="1"/>
  <c r="I9" i="1"/>
  <c r="I10" i="1"/>
  <c r="I11" i="1"/>
  <c r="I12" i="1"/>
  <c r="I13" i="1"/>
  <c r="I3" i="1"/>
  <c r="H4" i="1"/>
  <c r="H5" i="1"/>
  <c r="H6" i="1"/>
  <c r="H7" i="1"/>
  <c r="H8" i="1"/>
  <c r="H9" i="1"/>
  <c r="H10" i="1"/>
  <c r="H11" i="1"/>
  <c r="H12" i="1"/>
  <c r="H13" i="1"/>
  <c r="H3" i="1"/>
</calcChain>
</file>

<file path=xl/sharedStrings.xml><?xml version="1.0" encoding="utf-8"?>
<sst xmlns="http://schemas.openxmlformats.org/spreadsheetml/2006/main" count="195" uniqueCount="87">
  <si>
    <t>Year</t>
  </si>
  <si>
    <t>Quick Assets</t>
  </si>
  <si>
    <t>Total Assets</t>
  </si>
  <si>
    <t>Total liabilities</t>
  </si>
  <si>
    <t>Current Assets</t>
  </si>
  <si>
    <t>Current Liabilities</t>
  </si>
  <si>
    <t xml:space="preserve">Current Ratio </t>
  </si>
  <si>
    <t>Quick Ratio</t>
  </si>
  <si>
    <t>Inventories</t>
  </si>
  <si>
    <t>Trade Recievables</t>
  </si>
  <si>
    <t>Trade Payables</t>
  </si>
  <si>
    <t>Cost of Sales</t>
  </si>
  <si>
    <t>Credit Purchases</t>
  </si>
  <si>
    <t>Credit Sales</t>
  </si>
  <si>
    <t>Inventory Turnover Period</t>
  </si>
  <si>
    <t>Trade Recievables Turnover Ratio</t>
  </si>
  <si>
    <t>Trade Payables Turnover Ratio</t>
  </si>
  <si>
    <t>PBIT</t>
  </si>
  <si>
    <t>Net Profit</t>
  </si>
  <si>
    <t>Total Equity</t>
  </si>
  <si>
    <t>Long Term Debt</t>
  </si>
  <si>
    <t>Return on Capital Employed</t>
  </si>
  <si>
    <t>Return on Equity</t>
  </si>
  <si>
    <t>Qtr 4</t>
  </si>
  <si>
    <t>Qtr 3</t>
  </si>
  <si>
    <t>Qtr 2</t>
  </si>
  <si>
    <t>Qtr 1</t>
  </si>
  <si>
    <t>Annualised Dividend Paid</t>
  </si>
  <si>
    <t>Share price</t>
  </si>
  <si>
    <t>Dividend Yield Ratio</t>
  </si>
  <si>
    <t>Annual EPS</t>
  </si>
  <si>
    <t>Dividend Payout Ratio</t>
  </si>
  <si>
    <t>$19.45</t>
  </si>
  <si>
    <t>$3.00 </t>
  </si>
  <si>
    <t>$250.00</t>
  </si>
  <si>
    <t>$2.60 </t>
  </si>
  <si>
    <t>$260.00</t>
  </si>
  <si>
    <t>$4.90</t>
  </si>
  <si>
    <t>$288.89</t>
  </si>
  <si>
    <t>$216.67</t>
  </si>
  <si>
    <t>$130.00</t>
  </si>
  <si>
    <t>$2.03</t>
  </si>
  <si>
    <t>$152.94</t>
  </si>
  <si>
    <t>$162.50</t>
  </si>
  <si>
    <t>$173.33</t>
  </si>
  <si>
    <t>$16.79</t>
  </si>
  <si>
    <t>$200.00</t>
  </si>
  <si>
    <t>$236.36</t>
  </si>
  <si>
    <t>$2.00 </t>
  </si>
  <si>
    <t>$11.07</t>
  </si>
  <si>
    <t>$1.60 </t>
  </si>
  <si>
    <t>$6.51</t>
  </si>
  <si>
    <t>$160.00</t>
  </si>
  <si>
    <t>$1.00 </t>
  </si>
  <si>
    <t>$142.86</t>
  </si>
  <si>
    <t>$3.65</t>
  </si>
  <si>
    <t>$0.80 </t>
  </si>
  <si>
    <t>$7.48</t>
  </si>
  <si>
    <t>$133.33</t>
  </si>
  <si>
    <t>$0.60 </t>
  </si>
  <si>
    <t>$150.00</t>
  </si>
  <si>
    <t>$8.55</t>
  </si>
  <si>
    <t>$100.00</t>
  </si>
  <si>
    <t>$0.56 </t>
  </si>
  <si>
    <t>$112.00</t>
  </si>
  <si>
    <t>$6.41</t>
  </si>
  <si>
    <t>$93.33</t>
  </si>
  <si>
    <t>$0.52 </t>
  </si>
  <si>
    <t>$86.67</t>
  </si>
  <si>
    <t>$4.57</t>
  </si>
  <si>
    <t>Quick Assets/Current Liabilities</t>
  </si>
  <si>
    <t>Current Ratio</t>
  </si>
  <si>
    <t>Current Assets/ Current Liabilities</t>
  </si>
  <si>
    <t>(Inventories/Cost of Sales)*365</t>
  </si>
  <si>
    <t>Trade Receivables Turnover Ratio</t>
  </si>
  <si>
    <t>(Trade Receivables/Credit Sales)*365</t>
  </si>
  <si>
    <t>(Trade Payables/Credit Purchases)*365</t>
  </si>
  <si>
    <t>(Profit before interest and tax/(Shareholder's Equity  + Long Term Debt))*100</t>
  </si>
  <si>
    <t>(Net Profit/Shareholder's Equity)*100</t>
  </si>
  <si>
    <t>Earnings per Share</t>
  </si>
  <si>
    <t>Net Profit/ Number of ordinary shares outstanding</t>
  </si>
  <si>
    <t>Ratio</t>
  </si>
  <si>
    <t>Formula</t>
  </si>
  <si>
    <t xml:space="preserve">Quick Ratio </t>
  </si>
  <si>
    <t>Note: All figures in million USD</t>
  </si>
  <si>
    <t>FedEx Corp</t>
  </si>
  <si>
    <t>Roll No. 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</si>
</sst>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3" fontId="0" fillId="0" borderId="0" xfId="0" applyNumberFormat="1"/>
    <xf numFmtId="0" fontId="1" fillId="0" borderId="0" xfId="0" applyFont="1"/>
    <xf numFmtId="0" fontId="0" fillId="0" borderId="2" xfId="0" applyBorder="1"/>
    <xf numFmtId="0" fontId="0" fillId="0" borderId="4" xfId="0" applyBorder="1"/>
    <xf numFmtId="0" fontId="2" fillId="0" borderId="6" xfId="0" applyFont="1" applyBorder="1"/>
    <xf numFmtId="0" fontId="2" fillId="0" borderId="7" xfId="0" applyFont="1" applyBorder="1"/>
    <xf numFmtId="0" fontId="0" fillId="2" borderId="2" xfId="0" applyFill="1" applyBorder="1"/>
    <xf numFmtId="0" fontId="0" fillId="2" borderId="3" xfId="0" applyFill="1" applyBorder="1"/>
    <xf numFmtId="0" fontId="0" fillId="3" borderId="2" xfId="0" applyFill="1" applyBorder="1"/>
    <xf numFmtId="0" fontId="0" fillId="3" borderId="3" xfId="0" applyFill="1" applyBorder="1"/>
    <xf numFmtId="0" fontId="0" fillId="4" borderId="2" xfId="0" applyFill="1" applyBorder="1"/>
    <xf numFmtId="0" fontId="0" fillId="4" borderId="3" xfId="0" applyFill="1" applyBorder="1"/>
    <xf numFmtId="0" fontId="0" fillId="5" borderId="4" xfId="0" applyFill="1" applyBorder="1"/>
    <xf numFmtId="0" fontId="0" fillId="5" borderId="5" xfId="0" applyFill="1" applyBorder="1"/>
    <xf numFmtId="0" fontId="0" fillId="0" borderId="0" xfId="0" applyBorder="1"/>
    <xf numFmtId="3" fontId="0" fillId="0" borderId="0" xfId="0" applyNumberFormat="1" applyBorder="1"/>
    <xf numFmtId="0" fontId="0" fillId="0" borderId="8" xfId="0" applyBorder="1"/>
    <xf numFmtId="4" fontId="0" fillId="2" borderId="0" xfId="0" applyNumberFormat="1" applyFill="1" applyBorder="1"/>
    <xf numFmtId="4" fontId="0" fillId="2" borderId="3" xfId="0" applyNumberFormat="1" applyFill="1" applyBorder="1"/>
    <xf numFmtId="4" fontId="0" fillId="2" borderId="8" xfId="0" applyNumberFormat="1" applyFill="1" applyBorder="1"/>
    <xf numFmtId="4" fontId="0" fillId="2" borderId="5" xfId="0" applyNumberFormat="1" applyFill="1" applyBorder="1"/>
    <xf numFmtId="0" fontId="1" fillId="0" borderId="1" xfId="0" applyFont="1" applyBorder="1"/>
    <xf numFmtId="0" fontId="1" fillId="2" borderId="1" xfId="0" applyFont="1" applyFill="1" applyBorder="1"/>
    <xf numFmtId="0" fontId="1" fillId="0" borderId="1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2" fontId="0" fillId="6" borderId="0" xfId="0" applyNumberFormat="1" applyFill="1" applyBorder="1"/>
    <xf numFmtId="2" fontId="0" fillId="6" borderId="3" xfId="0" applyNumberFormat="1" applyFill="1" applyBorder="1"/>
    <xf numFmtId="2" fontId="0" fillId="6" borderId="8" xfId="0" applyNumberFormat="1" applyFill="1" applyBorder="1"/>
    <xf numFmtId="2" fontId="0" fillId="6" borderId="5" xfId="0" applyNumberFormat="1" applyFill="1" applyBorder="1"/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2" fontId="0" fillId="4" borderId="0" xfId="0" applyNumberFormat="1" applyFill="1" applyBorder="1"/>
    <xf numFmtId="2" fontId="0" fillId="4" borderId="3" xfId="0" applyNumberFormat="1" applyFill="1" applyBorder="1"/>
    <xf numFmtId="2" fontId="0" fillId="4" borderId="8" xfId="0" applyNumberFormat="1" applyFill="1" applyBorder="1"/>
    <xf numFmtId="2" fontId="0" fillId="4" borderId="5" xfId="0" applyNumberFormat="1" applyFill="1" applyBorder="1"/>
    <xf numFmtId="0" fontId="1" fillId="0" borderId="2" xfId="0" applyFont="1" applyBorder="1"/>
    <xf numFmtId="0" fontId="1" fillId="0" borderId="0" xfId="0" applyFont="1" applyBorder="1"/>
    <xf numFmtId="10" fontId="0" fillId="0" borderId="0" xfId="0" applyNumberFormat="1" applyBorder="1"/>
    <xf numFmtId="0" fontId="1" fillId="0" borderId="8" xfId="0" applyFont="1" applyBorder="1"/>
    <xf numFmtId="10" fontId="0" fillId="0" borderId="8" xfId="0" applyNumberFormat="1" applyBorder="1"/>
    <xf numFmtId="0" fontId="1" fillId="7" borderId="1" xfId="0" applyFont="1" applyFill="1" applyBorder="1"/>
    <xf numFmtId="0" fontId="0" fillId="7" borderId="0" xfId="0" applyFill="1" applyBorder="1"/>
    <xf numFmtId="10" fontId="0" fillId="7" borderId="3" xfId="0" applyNumberFormat="1" applyFill="1" applyBorder="1"/>
    <xf numFmtId="0" fontId="0" fillId="7" borderId="3" xfId="0" applyFill="1" applyBorder="1"/>
    <xf numFmtId="0" fontId="0" fillId="7" borderId="8" xfId="0" applyFill="1" applyBorder="1"/>
    <xf numFmtId="0" fontId="0" fillId="7" borderId="5" xfId="0" applyFill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32B3A-7A02-BA4B-AE38-B95B8BCFAE88}">
  <dimension ref="B2:E14"/>
  <sheetViews>
    <sheetView tabSelected="1" workbookViewId="0">
      <selection activeCell="C17" sqref="C17"/>
    </sheetView>
  </sheetViews>
  <sheetFormatPr baseColWidth="10" defaultRowHeight="16" x14ac:dyDescent="0.2"/>
  <cols>
    <col min="2" max="2" width="30" bestFit="1" customWidth="1"/>
    <col min="3" max="3" width="66.1640625" bestFit="1" customWidth="1"/>
    <col min="5" max="5" width="27.33203125" bestFit="1" customWidth="1"/>
  </cols>
  <sheetData>
    <row r="2" spans="2:5" ht="26" x14ac:dyDescent="0.3">
      <c r="B2" s="47" t="s">
        <v>85</v>
      </c>
      <c r="E2" s="2" t="s">
        <v>86</v>
      </c>
    </row>
    <row r="4" spans="2:5" ht="24" x14ac:dyDescent="0.3">
      <c r="B4" s="5" t="s">
        <v>81</v>
      </c>
      <c r="C4" s="6" t="s">
        <v>82</v>
      </c>
    </row>
    <row r="5" spans="2:5" x14ac:dyDescent="0.2">
      <c r="B5" s="7" t="s">
        <v>83</v>
      </c>
      <c r="C5" s="8" t="s">
        <v>70</v>
      </c>
      <c r="E5" s="2"/>
    </row>
    <row r="6" spans="2:5" x14ac:dyDescent="0.2">
      <c r="B6" s="7" t="s">
        <v>71</v>
      </c>
      <c r="C6" s="8" t="s">
        <v>72</v>
      </c>
    </row>
    <row r="7" spans="2:5" x14ac:dyDescent="0.2">
      <c r="B7" s="9" t="s">
        <v>14</v>
      </c>
      <c r="C7" s="10" t="s">
        <v>73</v>
      </c>
    </row>
    <row r="8" spans="2:5" x14ac:dyDescent="0.2">
      <c r="B8" s="9" t="s">
        <v>74</v>
      </c>
      <c r="C8" s="10" t="s">
        <v>75</v>
      </c>
    </row>
    <row r="9" spans="2:5" x14ac:dyDescent="0.2">
      <c r="B9" s="9" t="s">
        <v>16</v>
      </c>
      <c r="C9" s="10" t="s">
        <v>76</v>
      </c>
    </row>
    <row r="10" spans="2:5" x14ac:dyDescent="0.2">
      <c r="B10" s="11" t="s">
        <v>21</v>
      </c>
      <c r="C10" s="12" t="s">
        <v>77</v>
      </c>
    </row>
    <row r="11" spans="2:5" x14ac:dyDescent="0.2">
      <c r="B11" s="11" t="s">
        <v>22</v>
      </c>
      <c r="C11" s="12" t="s">
        <v>78</v>
      </c>
    </row>
    <row r="12" spans="2:5" x14ac:dyDescent="0.2">
      <c r="B12" s="13" t="s">
        <v>79</v>
      </c>
      <c r="C12" s="14" t="s">
        <v>80</v>
      </c>
    </row>
    <row r="14" spans="2:5" x14ac:dyDescent="0.2">
      <c r="B14" s="2" t="s">
        <v>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71341-752E-8B47-8E9B-5D304D8B7F0C}">
  <dimension ref="B2:K23"/>
  <sheetViews>
    <sheetView workbookViewId="0">
      <selection activeCell="M12" sqref="M12"/>
    </sheetView>
  </sheetViews>
  <sheetFormatPr baseColWidth="10" defaultRowHeight="16" x14ac:dyDescent="0.2"/>
  <cols>
    <col min="3" max="3" width="13.6640625" bestFit="1" customWidth="1"/>
    <col min="4" max="4" width="13" bestFit="1" customWidth="1"/>
    <col min="5" max="5" width="15.1640625" bestFit="1" customWidth="1"/>
    <col min="6" max="6" width="15.5" bestFit="1" customWidth="1"/>
    <col min="7" max="7" width="18.33203125" bestFit="1" customWidth="1"/>
    <col min="8" max="8" width="15.6640625" customWidth="1"/>
    <col min="9" max="9" width="12.5" bestFit="1" customWidth="1"/>
  </cols>
  <sheetData>
    <row r="2" spans="2:11" x14ac:dyDescent="0.2">
      <c r="B2" s="22" t="s">
        <v>0</v>
      </c>
      <c r="C2" s="22" t="s">
        <v>1</v>
      </c>
      <c r="D2" s="22" t="s">
        <v>2</v>
      </c>
      <c r="E2" s="22" t="s">
        <v>3</v>
      </c>
      <c r="F2" s="22" t="s">
        <v>4</v>
      </c>
      <c r="G2" s="22" t="s">
        <v>5</v>
      </c>
      <c r="H2" s="23" t="s">
        <v>6</v>
      </c>
      <c r="I2" s="23" t="s">
        <v>7</v>
      </c>
    </row>
    <row r="3" spans="2:11" x14ac:dyDescent="0.2">
      <c r="B3" s="3">
        <v>2021</v>
      </c>
      <c r="C3" s="15">
        <v>7087</v>
      </c>
      <c r="D3" s="15">
        <v>82777</v>
      </c>
      <c r="E3" s="15">
        <v>58609</v>
      </c>
      <c r="F3" s="15">
        <v>20580</v>
      </c>
      <c r="G3" s="16">
        <v>13660</v>
      </c>
      <c r="H3" s="18">
        <f>F3/G3</f>
        <v>1.506588579795022</v>
      </c>
      <c r="I3" s="19">
        <f>C3/G3</f>
        <v>0.51881405563689609</v>
      </c>
      <c r="J3" s="1"/>
      <c r="K3" s="1"/>
    </row>
    <row r="4" spans="2:11" x14ac:dyDescent="0.2">
      <c r="B4" s="3">
        <v>2020</v>
      </c>
      <c r="C4" s="15">
        <v>4881</v>
      </c>
      <c r="D4" s="15">
        <v>73537</v>
      </c>
      <c r="E4" s="15">
        <v>55242</v>
      </c>
      <c r="F4" s="15">
        <v>16383</v>
      </c>
      <c r="G4" s="15">
        <v>10344</v>
      </c>
      <c r="H4" s="18">
        <f t="shared" ref="H4:H13" si="0">F4/G4</f>
        <v>1.5838167053364269</v>
      </c>
      <c r="I4" s="19">
        <f t="shared" ref="I4:I13" si="1">C4/G4</f>
        <v>0.47186774941995357</v>
      </c>
    </row>
    <row r="5" spans="2:11" x14ac:dyDescent="0.2">
      <c r="B5" s="3">
        <v>2019</v>
      </c>
      <c r="C5" s="15">
        <v>2319</v>
      </c>
      <c r="D5" s="15">
        <v>54403</v>
      </c>
      <c r="E5" s="15">
        <v>36646</v>
      </c>
      <c r="F5" s="15">
        <v>13086</v>
      </c>
      <c r="G5" s="15">
        <v>9013</v>
      </c>
      <c r="H5" s="18">
        <f t="shared" si="0"/>
        <v>1.4519028070564739</v>
      </c>
      <c r="I5" s="19">
        <f t="shared" si="1"/>
        <v>0.25729501830689006</v>
      </c>
    </row>
    <row r="6" spans="2:11" x14ac:dyDescent="0.2">
      <c r="B6" s="3">
        <v>2018</v>
      </c>
      <c r="C6" s="15">
        <v>3265</v>
      </c>
      <c r="D6" s="15">
        <v>52330</v>
      </c>
      <c r="E6" s="15">
        <v>32914</v>
      </c>
      <c r="F6" s="15">
        <v>13341</v>
      </c>
      <c r="G6" s="15">
        <v>9627</v>
      </c>
      <c r="H6" s="18">
        <f t="shared" si="0"/>
        <v>1.3857899657214086</v>
      </c>
      <c r="I6" s="19">
        <f t="shared" si="1"/>
        <v>0.33915030642983274</v>
      </c>
    </row>
    <row r="7" spans="2:11" x14ac:dyDescent="0.2">
      <c r="B7" s="3">
        <v>2017</v>
      </c>
      <c r="C7" s="15">
        <v>3969</v>
      </c>
      <c r="D7" s="15">
        <v>48552</v>
      </c>
      <c r="E7" s="15">
        <v>32479</v>
      </c>
      <c r="F7" s="15">
        <v>12628</v>
      </c>
      <c r="G7" s="15">
        <v>7918</v>
      </c>
      <c r="H7" s="18">
        <f t="shared" si="0"/>
        <v>1.5948471836322304</v>
      </c>
      <c r="I7" s="19">
        <f t="shared" si="1"/>
        <v>0.50126294518817882</v>
      </c>
    </row>
    <row r="8" spans="2:11" x14ac:dyDescent="0.2">
      <c r="B8" s="3">
        <v>2016</v>
      </c>
      <c r="C8" s="15">
        <v>3245</v>
      </c>
      <c r="D8" s="15">
        <v>45677</v>
      </c>
      <c r="E8" s="15">
        <v>30267</v>
      </c>
      <c r="F8" s="15">
        <v>10456</v>
      </c>
      <c r="G8" s="15">
        <v>7543</v>
      </c>
      <c r="H8" s="18">
        <f t="shared" si="0"/>
        <v>1.3861858676918997</v>
      </c>
      <c r="I8" s="19">
        <f t="shared" si="1"/>
        <v>0.43020018560254542</v>
      </c>
    </row>
    <row r="9" spans="2:11" x14ac:dyDescent="0.2">
      <c r="B9" s="3">
        <v>2015</v>
      </c>
      <c r="C9" s="15">
        <v>2564</v>
      </c>
      <c r="D9" s="15">
        <v>41356</v>
      </c>
      <c r="E9" s="15">
        <v>29544</v>
      </c>
      <c r="F9" s="15">
        <v>9832</v>
      </c>
      <c r="G9" s="15">
        <v>6642</v>
      </c>
      <c r="H9" s="18">
        <f t="shared" si="0"/>
        <v>1.4802770249924722</v>
      </c>
      <c r="I9" s="19">
        <f t="shared" si="1"/>
        <v>0.38602830472749172</v>
      </c>
    </row>
    <row r="10" spans="2:11" x14ac:dyDescent="0.2">
      <c r="B10" s="3">
        <v>2014</v>
      </c>
      <c r="C10" s="15">
        <v>2675</v>
      </c>
      <c r="D10" s="15">
        <v>32733</v>
      </c>
      <c r="E10" s="15">
        <v>28598</v>
      </c>
      <c r="F10" s="15">
        <v>9876</v>
      </c>
      <c r="G10" s="15">
        <v>6411</v>
      </c>
      <c r="H10" s="18">
        <f t="shared" si="0"/>
        <v>1.5404773046326625</v>
      </c>
      <c r="I10" s="19">
        <f t="shared" si="1"/>
        <v>0.41725159881453749</v>
      </c>
    </row>
    <row r="11" spans="2:11" x14ac:dyDescent="0.2">
      <c r="B11" s="3">
        <v>2013</v>
      </c>
      <c r="C11" s="15">
        <v>2187</v>
      </c>
      <c r="D11" s="15">
        <v>33420</v>
      </c>
      <c r="E11" s="15">
        <v>28654</v>
      </c>
      <c r="F11" s="15">
        <v>9324</v>
      </c>
      <c r="G11" s="15">
        <v>5478</v>
      </c>
      <c r="H11" s="18">
        <f t="shared" si="0"/>
        <v>1.7020810514786417</v>
      </c>
      <c r="I11" s="19">
        <f t="shared" si="1"/>
        <v>0.39923329682365827</v>
      </c>
    </row>
    <row r="12" spans="2:11" x14ac:dyDescent="0.2">
      <c r="B12" s="3">
        <v>2012</v>
      </c>
      <c r="C12" s="15">
        <v>2976</v>
      </c>
      <c r="D12" s="15">
        <v>31986</v>
      </c>
      <c r="E12" s="15">
        <v>26113</v>
      </c>
      <c r="F12" s="15">
        <v>8768</v>
      </c>
      <c r="G12" s="15">
        <v>5908</v>
      </c>
      <c r="H12" s="18">
        <f t="shared" si="0"/>
        <v>1.4840893703452944</v>
      </c>
      <c r="I12" s="19">
        <f t="shared" si="1"/>
        <v>0.50372376438727151</v>
      </c>
    </row>
    <row r="13" spans="2:11" x14ac:dyDescent="0.2">
      <c r="B13" s="4">
        <v>2011</v>
      </c>
      <c r="C13" s="17">
        <v>2234</v>
      </c>
      <c r="D13" s="17">
        <v>28745</v>
      </c>
      <c r="E13" s="17">
        <v>25374</v>
      </c>
      <c r="F13" s="17">
        <v>8433</v>
      </c>
      <c r="G13" s="17">
        <v>5320</v>
      </c>
      <c r="H13" s="20">
        <f t="shared" si="0"/>
        <v>1.5851503759398495</v>
      </c>
      <c r="I13" s="21">
        <f t="shared" si="1"/>
        <v>0.4199248120300752</v>
      </c>
    </row>
    <row r="23" spans="7:7" x14ac:dyDescent="0.2">
      <c r="G23" s="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20D66-EDDC-234B-BD75-79C898A68F5B}">
  <dimension ref="B2:K13"/>
  <sheetViews>
    <sheetView workbookViewId="0">
      <selection activeCell="H16" sqref="H16"/>
    </sheetView>
  </sheetViews>
  <sheetFormatPr baseColWidth="10" defaultRowHeight="16" x14ac:dyDescent="0.2"/>
  <cols>
    <col min="4" max="4" width="16" bestFit="1" customWidth="1"/>
    <col min="5" max="5" width="13.5" bestFit="1" customWidth="1"/>
    <col min="6" max="6" width="11.6640625" bestFit="1" customWidth="1"/>
    <col min="7" max="7" width="14.6640625" bestFit="1" customWidth="1"/>
    <col min="9" max="9" width="12.83203125" customWidth="1"/>
  </cols>
  <sheetData>
    <row r="2" spans="2:11" ht="68" x14ac:dyDescent="0.2">
      <c r="B2" s="24" t="s">
        <v>0</v>
      </c>
      <c r="C2" s="24" t="s">
        <v>8</v>
      </c>
      <c r="D2" s="24" t="s">
        <v>9</v>
      </c>
      <c r="E2" s="24" t="s">
        <v>10</v>
      </c>
      <c r="F2" s="24" t="s">
        <v>11</v>
      </c>
      <c r="G2" s="24" t="s">
        <v>12</v>
      </c>
      <c r="H2" s="24" t="s">
        <v>13</v>
      </c>
      <c r="I2" s="25" t="s">
        <v>14</v>
      </c>
      <c r="J2" s="25" t="s">
        <v>15</v>
      </c>
      <c r="K2" s="25" t="s">
        <v>16</v>
      </c>
    </row>
    <row r="3" spans="2:11" x14ac:dyDescent="0.2">
      <c r="B3" s="3">
        <v>2021</v>
      </c>
      <c r="C3" s="15">
        <v>587</v>
      </c>
      <c r="D3" s="15">
        <v>12641</v>
      </c>
      <c r="E3" s="15">
        <v>3841</v>
      </c>
      <c r="F3" s="15">
        <v>66005</v>
      </c>
      <c r="G3" s="15">
        <v>32456</v>
      </c>
      <c r="H3" s="15">
        <v>33088</v>
      </c>
      <c r="I3" s="26">
        <f>(C3/F3)*365</f>
        <v>3.2460419665176881</v>
      </c>
      <c r="J3" s="26">
        <f>(D3/H3)*365</f>
        <v>139.44526716634428</v>
      </c>
      <c r="K3" s="27">
        <f>(E3/G3)*365</f>
        <v>43.195865171308853</v>
      </c>
    </row>
    <row r="4" spans="2:11" x14ac:dyDescent="0.2">
      <c r="B4" s="3">
        <v>2020</v>
      </c>
      <c r="C4" s="15">
        <v>572</v>
      </c>
      <c r="D4" s="15">
        <v>10558</v>
      </c>
      <c r="E4" s="15">
        <v>3269</v>
      </c>
      <c r="F4" s="15">
        <v>55873</v>
      </c>
      <c r="G4" s="15">
        <v>30987</v>
      </c>
      <c r="H4" s="15">
        <v>31857</v>
      </c>
      <c r="I4" s="26">
        <f t="shared" ref="I4:I13" si="0">(C4/F4)*365</f>
        <v>3.7366885615592502</v>
      </c>
      <c r="J4" s="26">
        <f t="shared" ref="J4:J13" si="1">(D4/H4)*365</f>
        <v>120.96776218727439</v>
      </c>
      <c r="K4" s="27">
        <f t="shared" ref="K4:K13" si="2">(E4/G4)*365</f>
        <v>38.505986381385746</v>
      </c>
    </row>
    <row r="5" spans="2:11" x14ac:dyDescent="0.2">
      <c r="B5" s="3">
        <v>2019</v>
      </c>
      <c r="C5" s="15">
        <v>553</v>
      </c>
      <c r="D5" s="15">
        <v>9116</v>
      </c>
      <c r="E5" s="15">
        <v>3030</v>
      </c>
      <c r="F5" s="15">
        <v>54866</v>
      </c>
      <c r="G5" s="15">
        <v>30654</v>
      </c>
      <c r="H5" s="15">
        <v>30298</v>
      </c>
      <c r="I5" s="26">
        <f t="shared" si="0"/>
        <v>3.6788721612656294</v>
      </c>
      <c r="J5" s="26">
        <f t="shared" si="1"/>
        <v>109.82045019473233</v>
      </c>
      <c r="K5" s="27">
        <f t="shared" si="2"/>
        <v>36.078488941084359</v>
      </c>
    </row>
    <row r="6" spans="2:11" x14ac:dyDescent="0.2">
      <c r="B6" s="3">
        <v>2018</v>
      </c>
      <c r="C6" s="15">
        <v>525</v>
      </c>
      <c r="D6" s="15">
        <v>8481</v>
      </c>
      <c r="E6" s="15">
        <v>2977</v>
      </c>
      <c r="F6" s="15">
        <v>51348</v>
      </c>
      <c r="G6" s="15">
        <v>28764</v>
      </c>
      <c r="H6" s="15">
        <v>28756</v>
      </c>
      <c r="I6" s="26">
        <f t="shared" si="0"/>
        <v>3.7318882916569289</v>
      </c>
      <c r="J6" s="26">
        <f t="shared" si="1"/>
        <v>107.64936013353734</v>
      </c>
      <c r="K6" s="27">
        <f t="shared" si="2"/>
        <v>37.77656097900153</v>
      </c>
    </row>
    <row r="7" spans="2:11" x14ac:dyDescent="0.2">
      <c r="B7" s="3">
        <v>2017</v>
      </c>
      <c r="C7" s="15">
        <v>514</v>
      </c>
      <c r="D7" s="15">
        <v>7599</v>
      </c>
      <c r="E7" s="15">
        <v>2752</v>
      </c>
      <c r="F7" s="15">
        <v>46554</v>
      </c>
      <c r="G7" s="15">
        <v>27669</v>
      </c>
      <c r="H7" s="15">
        <v>25768</v>
      </c>
      <c r="I7" s="26">
        <f t="shared" si="0"/>
        <v>4.0299437212699232</v>
      </c>
      <c r="J7" s="26">
        <f t="shared" si="1"/>
        <v>107.63873796957466</v>
      </c>
      <c r="K7" s="27">
        <f t="shared" si="2"/>
        <v>36.303444287831148</v>
      </c>
    </row>
    <row r="8" spans="2:11" x14ac:dyDescent="0.2">
      <c r="B8" s="3">
        <v>2016</v>
      </c>
      <c r="C8" s="15">
        <v>508</v>
      </c>
      <c r="D8" s="15">
        <v>7123</v>
      </c>
      <c r="E8" s="15">
        <v>2634</v>
      </c>
      <c r="F8" s="15">
        <v>43778</v>
      </c>
      <c r="G8" s="15">
        <v>24890</v>
      </c>
      <c r="H8" s="15">
        <v>24331</v>
      </c>
      <c r="I8" s="26">
        <f t="shared" si="0"/>
        <v>4.235460733701859</v>
      </c>
      <c r="J8" s="26">
        <f t="shared" si="1"/>
        <v>106.85524639348979</v>
      </c>
      <c r="K8" s="27">
        <f t="shared" si="2"/>
        <v>38.626355966251509</v>
      </c>
    </row>
    <row r="9" spans="2:11" x14ac:dyDescent="0.2">
      <c r="B9" s="3">
        <v>2015</v>
      </c>
      <c r="C9" s="15">
        <v>501</v>
      </c>
      <c r="D9" s="15">
        <v>6554</v>
      </c>
      <c r="E9" s="15">
        <v>2577</v>
      </c>
      <c r="F9" s="15">
        <v>42986</v>
      </c>
      <c r="G9" s="15">
        <v>24578</v>
      </c>
      <c r="H9" s="15">
        <v>22093</v>
      </c>
      <c r="I9" s="26">
        <f t="shared" si="0"/>
        <v>4.2540594612199314</v>
      </c>
      <c r="J9" s="26">
        <f t="shared" si="1"/>
        <v>108.27909292536097</v>
      </c>
      <c r="K9" s="27">
        <f t="shared" si="2"/>
        <v>38.270200992757751</v>
      </c>
    </row>
    <row r="10" spans="2:11" x14ac:dyDescent="0.2">
      <c r="B10" s="3">
        <v>2014</v>
      </c>
      <c r="C10" s="15">
        <v>498</v>
      </c>
      <c r="D10" s="15">
        <v>6121</v>
      </c>
      <c r="E10" s="15">
        <v>2490</v>
      </c>
      <c r="F10" s="15">
        <v>41080</v>
      </c>
      <c r="G10" s="15">
        <v>23004</v>
      </c>
      <c r="H10" s="15">
        <v>22845</v>
      </c>
      <c r="I10" s="26">
        <f t="shared" si="0"/>
        <v>4.4247809152872444</v>
      </c>
      <c r="J10" s="26">
        <f t="shared" si="1"/>
        <v>97.796673232654854</v>
      </c>
      <c r="K10" s="27">
        <f t="shared" si="2"/>
        <v>39.508346374543557</v>
      </c>
    </row>
    <row r="11" spans="2:11" x14ac:dyDescent="0.2">
      <c r="B11" s="3">
        <v>2013</v>
      </c>
      <c r="C11" s="15">
        <v>499</v>
      </c>
      <c r="D11" s="15">
        <v>6235</v>
      </c>
      <c r="E11" s="15">
        <v>2312</v>
      </c>
      <c r="F11" s="15">
        <v>39654</v>
      </c>
      <c r="G11" s="15">
        <v>22187</v>
      </c>
      <c r="H11" s="15">
        <v>20193</v>
      </c>
      <c r="I11" s="26">
        <f t="shared" si="0"/>
        <v>4.5931053613759012</v>
      </c>
      <c r="J11" s="26">
        <f t="shared" si="1"/>
        <v>112.70118357846779</v>
      </c>
      <c r="K11" s="27">
        <f t="shared" si="2"/>
        <v>38.03488529318971</v>
      </c>
    </row>
    <row r="12" spans="2:11" x14ac:dyDescent="0.2">
      <c r="B12" s="3">
        <v>2012</v>
      </c>
      <c r="C12" s="15">
        <v>475</v>
      </c>
      <c r="D12" s="15">
        <v>5998</v>
      </c>
      <c r="E12" s="15">
        <v>2018</v>
      </c>
      <c r="F12" s="15">
        <v>38444</v>
      </c>
      <c r="G12" s="15">
        <v>20340</v>
      </c>
      <c r="H12" s="15">
        <v>20032</v>
      </c>
      <c r="I12" s="26">
        <f t="shared" si="0"/>
        <v>4.5098064717511184</v>
      </c>
      <c r="J12" s="26">
        <f t="shared" si="1"/>
        <v>109.28863817891374</v>
      </c>
      <c r="K12" s="27">
        <f t="shared" si="2"/>
        <v>36.212881022615534</v>
      </c>
    </row>
    <row r="13" spans="2:11" x14ac:dyDescent="0.2">
      <c r="B13" s="4">
        <v>2011</v>
      </c>
      <c r="C13" s="17">
        <v>468</v>
      </c>
      <c r="D13" s="17">
        <v>5040</v>
      </c>
      <c r="E13" s="17">
        <v>1996</v>
      </c>
      <c r="F13" s="17">
        <v>31287</v>
      </c>
      <c r="G13" s="17">
        <v>18768</v>
      </c>
      <c r="H13" s="17">
        <v>19675</v>
      </c>
      <c r="I13" s="28">
        <f t="shared" si="0"/>
        <v>5.45977562565922</v>
      </c>
      <c r="J13" s="28">
        <f t="shared" si="1"/>
        <v>93.499364675984751</v>
      </c>
      <c r="K13" s="29">
        <f t="shared" si="2"/>
        <v>38.818201193520885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BAA4D-229B-5747-8B7F-7D7CF64DEDA3}">
  <dimension ref="B2:H13"/>
  <sheetViews>
    <sheetView workbookViewId="0">
      <selection activeCell="K13" sqref="K13"/>
    </sheetView>
  </sheetViews>
  <sheetFormatPr baseColWidth="10" defaultRowHeight="16" x14ac:dyDescent="0.2"/>
  <cols>
    <col min="6" max="6" width="14.1640625" bestFit="1" customWidth="1"/>
  </cols>
  <sheetData>
    <row r="2" spans="2:8" ht="51" x14ac:dyDescent="0.2">
      <c r="B2" s="30" t="s">
        <v>0</v>
      </c>
      <c r="C2" s="30" t="s">
        <v>17</v>
      </c>
      <c r="D2" s="30" t="s">
        <v>18</v>
      </c>
      <c r="E2" s="30" t="s">
        <v>19</v>
      </c>
      <c r="F2" s="30" t="s">
        <v>20</v>
      </c>
      <c r="G2" s="31" t="s">
        <v>21</v>
      </c>
      <c r="H2" s="31" t="s">
        <v>22</v>
      </c>
    </row>
    <row r="3" spans="2:8" x14ac:dyDescent="0.2">
      <c r="B3" s="3">
        <v>2021</v>
      </c>
      <c r="C3" s="15">
        <v>6018</v>
      </c>
      <c r="D3" s="15">
        <v>5220</v>
      </c>
      <c r="E3" s="15">
        <v>24168</v>
      </c>
      <c r="F3" s="15">
        <v>34108</v>
      </c>
      <c r="G3" s="32">
        <f>(C3/(E3+F3))*100</f>
        <v>10.326721120186697</v>
      </c>
      <c r="H3" s="33">
        <f>(D3/E3)*100</f>
        <v>21.598808341608738</v>
      </c>
    </row>
    <row r="4" spans="2:8" x14ac:dyDescent="0.2">
      <c r="B4" s="3">
        <v>2020</v>
      </c>
      <c r="C4" s="15">
        <v>2852</v>
      </c>
      <c r="D4" s="15">
        <v>1284</v>
      </c>
      <c r="E4" s="15">
        <v>18295</v>
      </c>
      <c r="F4" s="15">
        <v>34147</v>
      </c>
      <c r="G4" s="32">
        <f t="shared" ref="G4:G13" si="0">(C4/(E4+F4))*100</f>
        <v>5.4383890774569998</v>
      </c>
      <c r="H4" s="33">
        <f t="shared" ref="H4:H13" si="1">(D4/E4)*100</f>
        <v>7.0183110139382343</v>
      </c>
    </row>
    <row r="5" spans="2:8" x14ac:dyDescent="0.2">
      <c r="B5" s="3">
        <v>2019</v>
      </c>
      <c r="C5" s="15">
        <v>4786</v>
      </c>
      <c r="D5" s="15">
        <v>539</v>
      </c>
      <c r="E5" s="15">
        <v>17757</v>
      </c>
      <c r="F5" s="15">
        <v>16617</v>
      </c>
      <c r="G5" s="32">
        <f t="shared" si="0"/>
        <v>13.923314132774772</v>
      </c>
      <c r="H5" s="33">
        <f t="shared" si="1"/>
        <v>3.0354226502224475</v>
      </c>
    </row>
    <row r="6" spans="2:8" x14ac:dyDescent="0.2">
      <c r="B6" s="3">
        <v>2018</v>
      </c>
      <c r="C6" s="15">
        <v>5098</v>
      </c>
      <c r="D6" s="15">
        <v>4566</v>
      </c>
      <c r="E6" s="15">
        <v>19416</v>
      </c>
      <c r="F6" s="15">
        <v>15243</v>
      </c>
      <c r="G6" s="32">
        <f t="shared" si="0"/>
        <v>14.70902218759918</v>
      </c>
      <c r="H6" s="33">
        <f t="shared" si="1"/>
        <v>23.516687268232385</v>
      </c>
    </row>
    <row r="7" spans="2:8" x14ac:dyDescent="0.2">
      <c r="B7" s="3">
        <v>2017</v>
      </c>
      <c r="C7" s="15">
        <v>5425</v>
      </c>
      <c r="D7" s="15">
        <v>2993</v>
      </c>
      <c r="E7" s="15">
        <v>16073</v>
      </c>
      <c r="F7" s="15">
        <v>14909</v>
      </c>
      <c r="G7" s="32">
        <f t="shared" si="0"/>
        <v>17.510167193854496</v>
      </c>
      <c r="H7" s="33">
        <f t="shared" si="1"/>
        <v>18.621290362720089</v>
      </c>
    </row>
    <row r="8" spans="2:8" x14ac:dyDescent="0.2">
      <c r="B8" s="3">
        <v>2016</v>
      </c>
      <c r="C8" s="15">
        <v>3678</v>
      </c>
      <c r="D8" s="15">
        <v>1786</v>
      </c>
      <c r="E8" s="15">
        <v>14356</v>
      </c>
      <c r="F8" s="15">
        <v>12367</v>
      </c>
      <c r="G8" s="32">
        <f t="shared" si="0"/>
        <v>13.763424765183549</v>
      </c>
      <c r="H8" s="33">
        <f t="shared" si="1"/>
        <v>12.440791306770688</v>
      </c>
    </row>
    <row r="9" spans="2:8" x14ac:dyDescent="0.2">
      <c r="B9" s="3">
        <v>2015</v>
      </c>
      <c r="C9" s="15">
        <v>2879</v>
      </c>
      <c r="D9" s="15">
        <v>1345</v>
      </c>
      <c r="E9" s="15">
        <v>12103</v>
      </c>
      <c r="F9" s="15">
        <v>10908</v>
      </c>
      <c r="G9" s="32">
        <f t="shared" si="0"/>
        <v>12.51140758767546</v>
      </c>
      <c r="H9" s="33">
        <f t="shared" si="1"/>
        <v>11.112947203172768</v>
      </c>
    </row>
    <row r="10" spans="2:8" x14ac:dyDescent="0.2">
      <c r="B10" s="3">
        <v>2014</v>
      </c>
      <c r="C10" s="15">
        <v>2656</v>
      </c>
      <c r="D10" s="15">
        <v>1221</v>
      </c>
      <c r="E10" s="15">
        <v>11098</v>
      </c>
      <c r="F10" s="15">
        <v>9889</v>
      </c>
      <c r="G10" s="32">
        <f t="shared" si="0"/>
        <v>12.655453375899366</v>
      </c>
      <c r="H10" s="33">
        <f t="shared" si="1"/>
        <v>11.001982339160209</v>
      </c>
    </row>
    <row r="11" spans="2:8" x14ac:dyDescent="0.2">
      <c r="B11" s="3">
        <v>2013</v>
      </c>
      <c r="C11" s="15">
        <v>2755</v>
      </c>
      <c r="D11" s="15">
        <v>1345</v>
      </c>
      <c r="E11" s="15">
        <v>10078</v>
      </c>
      <c r="F11" s="15">
        <v>9653</v>
      </c>
      <c r="G11" s="32">
        <f t="shared" si="0"/>
        <v>13.962799655364655</v>
      </c>
      <c r="H11" s="33">
        <f t="shared" si="1"/>
        <v>13.34590196467553</v>
      </c>
    </row>
    <row r="12" spans="2:8" x14ac:dyDescent="0.2">
      <c r="B12" s="3">
        <v>2012</v>
      </c>
      <c r="C12" s="15">
        <v>3098</v>
      </c>
      <c r="D12" s="15">
        <v>1879</v>
      </c>
      <c r="E12" s="15">
        <v>9657</v>
      </c>
      <c r="F12" s="15">
        <v>9102</v>
      </c>
      <c r="G12" s="32">
        <f t="shared" si="0"/>
        <v>16.514739591662668</v>
      </c>
      <c r="H12" s="33">
        <f t="shared" si="1"/>
        <v>19.457388422905662</v>
      </c>
    </row>
    <row r="13" spans="2:8" x14ac:dyDescent="0.2">
      <c r="B13" s="4">
        <v>2011</v>
      </c>
      <c r="C13" s="17">
        <v>2563</v>
      </c>
      <c r="D13" s="17">
        <v>1437</v>
      </c>
      <c r="E13" s="17">
        <v>10783</v>
      </c>
      <c r="F13" s="17">
        <v>9003</v>
      </c>
      <c r="G13" s="34">
        <f t="shared" si="0"/>
        <v>12.953603558071364</v>
      </c>
      <c r="H13" s="35">
        <f t="shared" si="1"/>
        <v>13.326532504868775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A0274-D3AB-8843-8980-B4DCFA73DFA4}">
  <dimension ref="B2:H58"/>
  <sheetViews>
    <sheetView workbookViewId="0">
      <selection activeCell="J11" sqref="J11"/>
    </sheetView>
  </sheetViews>
  <sheetFormatPr baseColWidth="10" defaultRowHeight="16" x14ac:dyDescent="0.2"/>
  <cols>
    <col min="4" max="4" width="22.33203125" bestFit="1" customWidth="1"/>
    <col min="5" max="5" width="10.33203125" bestFit="1" customWidth="1"/>
    <col min="6" max="6" width="18" bestFit="1" customWidth="1"/>
    <col min="8" max="8" width="19.6640625" bestFit="1" customWidth="1"/>
  </cols>
  <sheetData>
    <row r="2" spans="2:8" x14ac:dyDescent="0.2">
      <c r="B2" s="22" t="s">
        <v>0</v>
      </c>
      <c r="C2" s="22"/>
      <c r="D2" s="22" t="s">
        <v>27</v>
      </c>
      <c r="E2" s="22" t="s">
        <v>28</v>
      </c>
      <c r="F2" s="22" t="s">
        <v>29</v>
      </c>
      <c r="G2" s="41" t="s">
        <v>30</v>
      </c>
      <c r="H2" s="41" t="s">
        <v>31</v>
      </c>
    </row>
    <row r="3" spans="2:8" x14ac:dyDescent="0.2">
      <c r="B3" s="36">
        <v>2021</v>
      </c>
      <c r="C3" s="37"/>
      <c r="D3" s="15"/>
      <c r="E3" s="15"/>
      <c r="F3" s="15"/>
      <c r="G3" s="42" t="s">
        <v>32</v>
      </c>
      <c r="H3" s="43">
        <v>0.1542</v>
      </c>
    </row>
    <row r="4" spans="2:8" x14ac:dyDescent="0.2">
      <c r="B4" s="36"/>
      <c r="C4" s="37" t="s">
        <v>23</v>
      </c>
      <c r="D4" s="15" t="s">
        <v>33</v>
      </c>
      <c r="E4" s="15" t="s">
        <v>34</v>
      </c>
      <c r="F4" s="38">
        <v>1.2E-2</v>
      </c>
      <c r="G4" s="42"/>
      <c r="H4" s="44"/>
    </row>
    <row r="5" spans="2:8" x14ac:dyDescent="0.2">
      <c r="B5" s="36"/>
      <c r="C5" s="37" t="s">
        <v>24</v>
      </c>
      <c r="D5" s="15" t="s">
        <v>33</v>
      </c>
      <c r="E5" s="15" t="s">
        <v>34</v>
      </c>
      <c r="F5" s="38">
        <v>1.2E-2</v>
      </c>
      <c r="G5" s="42"/>
      <c r="H5" s="44"/>
    </row>
    <row r="6" spans="2:8" x14ac:dyDescent="0.2">
      <c r="B6" s="36"/>
      <c r="C6" s="37" t="s">
        <v>25</v>
      </c>
      <c r="D6" s="15" t="s">
        <v>33</v>
      </c>
      <c r="E6" s="15" t="s">
        <v>34</v>
      </c>
      <c r="F6" s="38">
        <v>1.2E-2</v>
      </c>
      <c r="G6" s="42"/>
      <c r="H6" s="44"/>
    </row>
    <row r="7" spans="2:8" x14ac:dyDescent="0.2">
      <c r="B7" s="36"/>
      <c r="C7" s="37" t="s">
        <v>26</v>
      </c>
      <c r="D7" s="15" t="s">
        <v>35</v>
      </c>
      <c r="E7" s="15" t="s">
        <v>36</v>
      </c>
      <c r="F7" s="38">
        <v>0.01</v>
      </c>
      <c r="G7" s="42"/>
      <c r="H7" s="44"/>
    </row>
    <row r="8" spans="2:8" x14ac:dyDescent="0.2">
      <c r="B8" s="36">
        <v>2020</v>
      </c>
      <c r="C8" s="37"/>
      <c r="D8" s="15"/>
      <c r="E8" s="15"/>
      <c r="F8" s="15"/>
      <c r="G8" s="42" t="s">
        <v>37</v>
      </c>
      <c r="H8" s="43">
        <v>0.53059999999999996</v>
      </c>
    </row>
    <row r="9" spans="2:8" x14ac:dyDescent="0.2">
      <c r="B9" s="36"/>
      <c r="C9" s="37" t="s">
        <v>23</v>
      </c>
      <c r="D9" s="15" t="s">
        <v>35</v>
      </c>
      <c r="E9" s="15" t="s">
        <v>38</v>
      </c>
      <c r="F9" s="38">
        <v>8.9999999999999993E-3</v>
      </c>
      <c r="G9" s="42"/>
      <c r="H9" s="44"/>
    </row>
    <row r="10" spans="2:8" x14ac:dyDescent="0.2">
      <c r="B10" s="36"/>
      <c r="C10" s="37" t="s">
        <v>24</v>
      </c>
      <c r="D10" s="15" t="s">
        <v>35</v>
      </c>
      <c r="E10" s="15" t="s">
        <v>39</v>
      </c>
      <c r="F10" s="38">
        <v>1.2E-2</v>
      </c>
      <c r="G10" s="42"/>
      <c r="H10" s="44"/>
    </row>
    <row r="11" spans="2:8" x14ac:dyDescent="0.2">
      <c r="B11" s="36"/>
      <c r="C11" s="37" t="s">
        <v>25</v>
      </c>
      <c r="D11" s="15" t="s">
        <v>35</v>
      </c>
      <c r="E11" s="15" t="s">
        <v>40</v>
      </c>
      <c r="F11" s="38">
        <v>0.02</v>
      </c>
      <c r="G11" s="42"/>
      <c r="H11" s="44"/>
    </row>
    <row r="12" spans="2:8" x14ac:dyDescent="0.2">
      <c r="B12" s="36"/>
      <c r="C12" s="37" t="s">
        <v>26</v>
      </c>
      <c r="D12" s="15" t="s">
        <v>35</v>
      </c>
      <c r="E12" s="15" t="s">
        <v>40</v>
      </c>
      <c r="F12" s="38">
        <v>0.02</v>
      </c>
      <c r="G12" s="42"/>
      <c r="H12" s="44"/>
    </row>
    <row r="13" spans="2:8" x14ac:dyDescent="0.2">
      <c r="B13" s="36"/>
      <c r="C13" s="37"/>
      <c r="D13" s="15"/>
      <c r="E13" s="15"/>
      <c r="F13" s="15"/>
      <c r="G13" s="42"/>
      <c r="H13" s="44"/>
    </row>
    <row r="14" spans="2:8" x14ac:dyDescent="0.2">
      <c r="B14" s="36">
        <v>2019</v>
      </c>
      <c r="C14" s="37"/>
      <c r="D14" s="15"/>
      <c r="E14" s="15"/>
      <c r="F14" s="15"/>
      <c r="G14" s="42" t="s">
        <v>41</v>
      </c>
      <c r="H14" s="43">
        <v>1.2807999999999999</v>
      </c>
    </row>
    <row r="15" spans="2:8" x14ac:dyDescent="0.2">
      <c r="B15" s="36"/>
      <c r="C15" s="37" t="s">
        <v>23</v>
      </c>
      <c r="D15" s="15" t="s">
        <v>35</v>
      </c>
      <c r="E15" s="15" t="s">
        <v>42</v>
      </c>
      <c r="F15" s="38">
        <v>1.7000000000000001E-2</v>
      </c>
      <c r="G15" s="42"/>
      <c r="H15" s="44"/>
    </row>
    <row r="16" spans="2:8" x14ac:dyDescent="0.2">
      <c r="B16" s="36"/>
      <c r="C16" s="37" t="s">
        <v>24</v>
      </c>
      <c r="D16" s="15" t="s">
        <v>35</v>
      </c>
      <c r="E16" s="15" t="s">
        <v>43</v>
      </c>
      <c r="F16" s="38">
        <v>1.6E-2</v>
      </c>
      <c r="G16" s="42"/>
      <c r="H16" s="44"/>
    </row>
    <row r="17" spans="2:8" x14ac:dyDescent="0.2">
      <c r="B17" s="36"/>
      <c r="C17" s="37" t="s">
        <v>25</v>
      </c>
      <c r="D17" s="15" t="s">
        <v>35</v>
      </c>
      <c r="E17" s="15" t="s">
        <v>43</v>
      </c>
      <c r="F17" s="38">
        <v>1.6E-2</v>
      </c>
      <c r="G17" s="42"/>
      <c r="H17" s="44"/>
    </row>
    <row r="18" spans="2:8" x14ac:dyDescent="0.2">
      <c r="B18" s="36"/>
      <c r="C18" s="37" t="s">
        <v>26</v>
      </c>
      <c r="D18" s="15" t="s">
        <v>35</v>
      </c>
      <c r="E18" s="15" t="s">
        <v>44</v>
      </c>
      <c r="F18" s="38">
        <v>1.4999999999999999E-2</v>
      </c>
      <c r="G18" s="42"/>
      <c r="H18" s="44"/>
    </row>
    <row r="19" spans="2:8" x14ac:dyDescent="0.2">
      <c r="B19" s="36">
        <v>2018</v>
      </c>
      <c r="C19" s="37"/>
      <c r="D19" s="15"/>
      <c r="E19" s="15"/>
      <c r="F19" s="15"/>
      <c r="G19" s="42" t="s">
        <v>45</v>
      </c>
      <c r="H19" s="43">
        <v>0.15490000000000001</v>
      </c>
    </row>
    <row r="20" spans="2:8" x14ac:dyDescent="0.2">
      <c r="B20" s="36"/>
      <c r="C20" s="37" t="s">
        <v>23</v>
      </c>
      <c r="D20" s="15" t="s">
        <v>35</v>
      </c>
      <c r="E20" s="15" t="s">
        <v>46</v>
      </c>
      <c r="F20" s="38">
        <v>1.2999999999999999E-2</v>
      </c>
      <c r="G20" s="42"/>
      <c r="H20" s="44"/>
    </row>
    <row r="21" spans="2:8" x14ac:dyDescent="0.2">
      <c r="B21" s="36"/>
      <c r="C21" s="37" t="s">
        <v>24</v>
      </c>
      <c r="D21" s="15" t="s">
        <v>35</v>
      </c>
      <c r="E21" s="15" t="s">
        <v>47</v>
      </c>
      <c r="F21" s="38">
        <v>1.0999999999999999E-2</v>
      </c>
      <c r="G21" s="42"/>
      <c r="H21" s="44"/>
    </row>
    <row r="22" spans="2:8" x14ac:dyDescent="0.2">
      <c r="B22" s="36"/>
      <c r="C22" s="37" t="s">
        <v>25</v>
      </c>
      <c r="D22" s="15" t="s">
        <v>35</v>
      </c>
      <c r="E22" s="15" t="s">
        <v>47</v>
      </c>
      <c r="F22" s="38">
        <v>1.0999999999999999E-2</v>
      </c>
      <c r="G22" s="42"/>
      <c r="H22" s="44"/>
    </row>
    <row r="23" spans="2:8" x14ac:dyDescent="0.2">
      <c r="B23" s="36"/>
      <c r="C23" s="37" t="s">
        <v>26</v>
      </c>
      <c r="D23" s="15" t="s">
        <v>48</v>
      </c>
      <c r="E23" s="15" t="s">
        <v>46</v>
      </c>
      <c r="F23" s="38">
        <v>0.01</v>
      </c>
      <c r="G23" s="42"/>
      <c r="H23" s="44"/>
    </row>
    <row r="24" spans="2:8" x14ac:dyDescent="0.2">
      <c r="B24" s="36">
        <v>2017</v>
      </c>
      <c r="C24" s="37"/>
      <c r="D24" s="15"/>
      <c r="E24" s="15"/>
      <c r="F24" s="15"/>
      <c r="G24" s="42" t="s">
        <v>49</v>
      </c>
      <c r="H24" s="43">
        <v>0.1807</v>
      </c>
    </row>
    <row r="25" spans="2:8" x14ac:dyDescent="0.2">
      <c r="B25" s="36"/>
      <c r="C25" s="37" t="s">
        <v>23</v>
      </c>
      <c r="D25" s="15" t="s">
        <v>48</v>
      </c>
      <c r="E25" s="15" t="s">
        <v>34</v>
      </c>
      <c r="F25" s="38">
        <v>8.0000000000000002E-3</v>
      </c>
      <c r="G25" s="42"/>
      <c r="H25" s="44"/>
    </row>
    <row r="26" spans="2:8" x14ac:dyDescent="0.2">
      <c r="B26" s="36"/>
      <c r="C26" s="37" t="s">
        <v>24</v>
      </c>
      <c r="D26" s="15" t="s">
        <v>48</v>
      </c>
      <c r="E26" s="15" t="s">
        <v>46</v>
      </c>
      <c r="F26" s="38">
        <v>0.01</v>
      </c>
      <c r="G26" s="42"/>
      <c r="H26" s="44"/>
    </row>
    <row r="27" spans="2:8" x14ac:dyDescent="0.2">
      <c r="B27" s="36"/>
      <c r="C27" s="37" t="s">
        <v>25</v>
      </c>
      <c r="D27" s="15" t="s">
        <v>48</v>
      </c>
      <c r="E27" s="15" t="s">
        <v>46</v>
      </c>
      <c r="F27" s="38">
        <v>0.01</v>
      </c>
      <c r="G27" s="42"/>
      <c r="H27" s="44"/>
    </row>
    <row r="28" spans="2:8" x14ac:dyDescent="0.2">
      <c r="B28" s="36"/>
      <c r="C28" s="37" t="s">
        <v>26</v>
      </c>
      <c r="D28" s="15" t="s">
        <v>50</v>
      </c>
      <c r="E28" s="15" t="s">
        <v>46</v>
      </c>
      <c r="F28" s="38">
        <v>8.0000000000000002E-3</v>
      </c>
      <c r="G28" s="42"/>
      <c r="H28" s="44"/>
    </row>
    <row r="29" spans="2:8" x14ac:dyDescent="0.2">
      <c r="B29" s="36">
        <v>2016</v>
      </c>
      <c r="C29" s="37"/>
      <c r="D29" s="15"/>
      <c r="E29" s="15"/>
      <c r="F29" s="15"/>
      <c r="G29" s="42" t="s">
        <v>51</v>
      </c>
      <c r="H29" s="43">
        <v>0.24579999999999999</v>
      </c>
    </row>
    <row r="30" spans="2:8" x14ac:dyDescent="0.2">
      <c r="B30" s="36"/>
      <c r="C30" s="37" t="s">
        <v>23</v>
      </c>
      <c r="D30" s="15" t="s">
        <v>50</v>
      </c>
      <c r="E30" s="15" t="s">
        <v>46</v>
      </c>
      <c r="F30" s="38">
        <v>8.0000000000000002E-3</v>
      </c>
      <c r="G30" s="42"/>
      <c r="H30" s="44"/>
    </row>
    <row r="31" spans="2:8" x14ac:dyDescent="0.2">
      <c r="B31" s="36"/>
      <c r="C31" s="37" t="s">
        <v>24</v>
      </c>
      <c r="D31" s="15" t="s">
        <v>50</v>
      </c>
      <c r="E31" s="15" t="s">
        <v>52</v>
      </c>
      <c r="F31" s="38">
        <v>0.01</v>
      </c>
      <c r="G31" s="42"/>
      <c r="H31" s="44"/>
    </row>
    <row r="32" spans="2:8" x14ac:dyDescent="0.2">
      <c r="B32" s="36"/>
      <c r="C32" s="37" t="s">
        <v>25</v>
      </c>
      <c r="D32" s="15" t="s">
        <v>50</v>
      </c>
      <c r="E32" s="15" t="s">
        <v>52</v>
      </c>
      <c r="F32" s="38">
        <v>0.01</v>
      </c>
      <c r="G32" s="42"/>
      <c r="H32" s="44"/>
    </row>
    <row r="33" spans="2:8" x14ac:dyDescent="0.2">
      <c r="B33" s="36"/>
      <c r="C33" s="37" t="s">
        <v>26</v>
      </c>
      <c r="D33" s="15" t="s">
        <v>53</v>
      </c>
      <c r="E33" s="15" t="s">
        <v>54</v>
      </c>
      <c r="F33" s="38">
        <v>7.0000000000000001E-3</v>
      </c>
      <c r="G33" s="42"/>
      <c r="H33" s="44"/>
    </row>
    <row r="34" spans="2:8" x14ac:dyDescent="0.2">
      <c r="B34" s="36">
        <v>2015</v>
      </c>
      <c r="C34" s="37"/>
      <c r="D34" s="15"/>
      <c r="E34" s="15"/>
      <c r="F34" s="15"/>
      <c r="G34" s="42" t="s">
        <v>55</v>
      </c>
      <c r="H34" s="43">
        <v>0.27400000000000002</v>
      </c>
    </row>
    <row r="35" spans="2:8" x14ac:dyDescent="0.2">
      <c r="B35" s="36"/>
      <c r="C35" s="37" t="s">
        <v>23</v>
      </c>
      <c r="D35" s="15" t="s">
        <v>53</v>
      </c>
      <c r="E35" s="15" t="s">
        <v>54</v>
      </c>
      <c r="F35" s="38">
        <v>7.0000000000000001E-3</v>
      </c>
      <c r="G35" s="42"/>
      <c r="H35" s="44"/>
    </row>
    <row r="36" spans="2:8" x14ac:dyDescent="0.2">
      <c r="B36" s="36"/>
      <c r="C36" s="37" t="s">
        <v>24</v>
      </c>
      <c r="D36" s="15" t="s">
        <v>53</v>
      </c>
      <c r="E36" s="15" t="s">
        <v>46</v>
      </c>
      <c r="F36" s="38">
        <v>5.0000000000000001E-3</v>
      </c>
      <c r="G36" s="42"/>
      <c r="H36" s="44"/>
    </row>
    <row r="37" spans="2:8" x14ac:dyDescent="0.2">
      <c r="B37" s="36"/>
      <c r="C37" s="37" t="s">
        <v>25</v>
      </c>
      <c r="D37" s="15" t="s">
        <v>56</v>
      </c>
      <c r="E37" s="15" t="s">
        <v>52</v>
      </c>
      <c r="F37" s="38">
        <v>5.0000000000000001E-3</v>
      </c>
      <c r="G37" s="42"/>
      <c r="H37" s="44"/>
    </row>
    <row r="38" spans="2:8" x14ac:dyDescent="0.2">
      <c r="B38" s="36"/>
      <c r="C38" s="37" t="s">
        <v>26</v>
      </c>
      <c r="D38" s="15" t="s">
        <v>56</v>
      </c>
      <c r="E38" s="15" t="s">
        <v>52</v>
      </c>
      <c r="F38" s="38">
        <v>5.0000000000000001E-3</v>
      </c>
      <c r="G38" s="42"/>
      <c r="H38" s="44"/>
    </row>
    <row r="39" spans="2:8" x14ac:dyDescent="0.2">
      <c r="B39" s="36">
        <v>2014</v>
      </c>
      <c r="C39" s="37"/>
      <c r="D39" s="15"/>
      <c r="E39" s="15"/>
      <c r="F39" s="15"/>
      <c r="G39" s="42" t="s">
        <v>57</v>
      </c>
      <c r="H39" s="43">
        <v>0.107</v>
      </c>
    </row>
    <row r="40" spans="2:8" x14ac:dyDescent="0.2">
      <c r="B40" s="36"/>
      <c r="C40" s="37" t="s">
        <v>23</v>
      </c>
      <c r="D40" s="15" t="s">
        <v>56</v>
      </c>
      <c r="E40" s="15" t="s">
        <v>52</v>
      </c>
      <c r="F40" s="38">
        <v>5.0000000000000001E-3</v>
      </c>
      <c r="G40" s="42"/>
      <c r="H40" s="44"/>
    </row>
    <row r="41" spans="2:8" x14ac:dyDescent="0.2">
      <c r="B41" s="36"/>
      <c r="C41" s="37" t="s">
        <v>24</v>
      </c>
      <c r="D41" s="15" t="s">
        <v>56</v>
      </c>
      <c r="E41" s="15" t="s">
        <v>52</v>
      </c>
      <c r="F41" s="38">
        <v>5.0000000000000001E-3</v>
      </c>
      <c r="G41" s="42"/>
      <c r="H41" s="44"/>
    </row>
    <row r="42" spans="2:8" x14ac:dyDescent="0.2">
      <c r="B42" s="36"/>
      <c r="C42" s="37" t="s">
        <v>25</v>
      </c>
      <c r="D42" s="15" t="s">
        <v>56</v>
      </c>
      <c r="E42" s="15" t="s">
        <v>58</v>
      </c>
      <c r="F42" s="38">
        <v>6.0000000000000001E-3</v>
      </c>
      <c r="G42" s="42"/>
      <c r="H42" s="44"/>
    </row>
    <row r="43" spans="2:8" x14ac:dyDescent="0.2">
      <c r="B43" s="36"/>
      <c r="C43" s="37" t="s">
        <v>26</v>
      </c>
      <c r="D43" s="15" t="s">
        <v>59</v>
      </c>
      <c r="E43" s="15" t="s">
        <v>60</v>
      </c>
      <c r="F43" s="38">
        <v>4.0000000000000001E-3</v>
      </c>
      <c r="G43" s="42"/>
      <c r="H43" s="44"/>
    </row>
    <row r="44" spans="2:8" x14ac:dyDescent="0.2">
      <c r="B44" s="36">
        <v>2013</v>
      </c>
      <c r="C44" s="37"/>
      <c r="D44" s="15"/>
      <c r="E44" s="15"/>
      <c r="F44" s="15"/>
      <c r="G44" s="42" t="s">
        <v>61</v>
      </c>
      <c r="H44" s="43">
        <v>7.0199999999999999E-2</v>
      </c>
    </row>
    <row r="45" spans="2:8" x14ac:dyDescent="0.2">
      <c r="B45" s="36"/>
      <c r="C45" s="37" t="s">
        <v>23</v>
      </c>
      <c r="D45" s="15" t="s">
        <v>59</v>
      </c>
      <c r="E45" s="15" t="s">
        <v>60</v>
      </c>
      <c r="F45" s="38">
        <v>4.0000000000000001E-3</v>
      </c>
      <c r="G45" s="42"/>
      <c r="H45" s="44"/>
    </row>
    <row r="46" spans="2:8" x14ac:dyDescent="0.2">
      <c r="B46" s="36"/>
      <c r="C46" s="37" t="s">
        <v>24</v>
      </c>
      <c r="D46" s="15" t="s">
        <v>59</v>
      </c>
      <c r="E46" s="15" t="s">
        <v>62</v>
      </c>
      <c r="F46" s="38">
        <v>6.0000000000000001E-3</v>
      </c>
      <c r="G46" s="42"/>
      <c r="H46" s="44"/>
    </row>
    <row r="47" spans="2:8" x14ac:dyDescent="0.2">
      <c r="B47" s="36"/>
      <c r="C47" s="37" t="s">
        <v>25</v>
      </c>
      <c r="D47" s="15" t="s">
        <v>59</v>
      </c>
      <c r="E47" s="15" t="s">
        <v>62</v>
      </c>
      <c r="F47" s="38">
        <v>6.0000000000000001E-3</v>
      </c>
      <c r="G47" s="42"/>
      <c r="H47" s="44"/>
    </row>
    <row r="48" spans="2:8" x14ac:dyDescent="0.2">
      <c r="B48" s="36"/>
      <c r="C48" s="37" t="s">
        <v>26</v>
      </c>
      <c r="D48" s="15" t="s">
        <v>63</v>
      </c>
      <c r="E48" s="15" t="s">
        <v>64</v>
      </c>
      <c r="F48" s="38">
        <v>5.0000000000000001E-3</v>
      </c>
      <c r="G48" s="42"/>
      <c r="H48" s="44"/>
    </row>
    <row r="49" spans="2:8" x14ac:dyDescent="0.2">
      <c r="B49" s="36">
        <v>2012</v>
      </c>
      <c r="C49" s="37"/>
      <c r="D49" s="15"/>
      <c r="E49" s="15"/>
      <c r="F49" s="15"/>
      <c r="G49" s="42" t="s">
        <v>65</v>
      </c>
      <c r="H49" s="43">
        <v>8.7400000000000005E-2</v>
      </c>
    </row>
    <row r="50" spans="2:8" x14ac:dyDescent="0.2">
      <c r="B50" s="36"/>
      <c r="C50" s="37" t="s">
        <v>23</v>
      </c>
      <c r="D50" s="15" t="s">
        <v>63</v>
      </c>
      <c r="E50" s="15" t="s">
        <v>66</v>
      </c>
      <c r="F50" s="38">
        <v>6.0000000000000001E-3</v>
      </c>
      <c r="G50" s="42"/>
      <c r="H50" s="44"/>
    </row>
    <row r="51" spans="2:8" x14ac:dyDescent="0.2">
      <c r="B51" s="36"/>
      <c r="C51" s="37" t="s">
        <v>24</v>
      </c>
      <c r="D51" s="15" t="s">
        <v>63</v>
      </c>
      <c r="E51" s="15" t="s">
        <v>66</v>
      </c>
      <c r="F51" s="38">
        <v>6.0000000000000001E-3</v>
      </c>
      <c r="G51" s="42"/>
      <c r="H51" s="44"/>
    </row>
    <row r="52" spans="2:8" x14ac:dyDescent="0.2">
      <c r="B52" s="36"/>
      <c r="C52" s="37" t="s">
        <v>25</v>
      </c>
      <c r="D52" s="15" t="s">
        <v>63</v>
      </c>
      <c r="E52" s="15" t="s">
        <v>66</v>
      </c>
      <c r="F52" s="38">
        <v>6.0000000000000001E-3</v>
      </c>
      <c r="G52" s="42"/>
      <c r="H52" s="44"/>
    </row>
    <row r="53" spans="2:8" x14ac:dyDescent="0.2">
      <c r="B53" s="36"/>
      <c r="C53" s="37" t="s">
        <v>26</v>
      </c>
      <c r="D53" s="15" t="s">
        <v>67</v>
      </c>
      <c r="E53" s="15" t="s">
        <v>68</v>
      </c>
      <c r="F53" s="38">
        <v>6.0000000000000001E-3</v>
      </c>
      <c r="G53" s="42"/>
      <c r="H53" s="44"/>
    </row>
    <row r="54" spans="2:8" x14ac:dyDescent="0.2">
      <c r="B54" s="36">
        <v>2011</v>
      </c>
      <c r="C54" s="37"/>
      <c r="D54" s="15"/>
      <c r="E54" s="15"/>
      <c r="F54" s="15"/>
      <c r="G54" s="42" t="s">
        <v>69</v>
      </c>
      <c r="H54" s="43">
        <v>0.1138</v>
      </c>
    </row>
    <row r="55" spans="2:8" x14ac:dyDescent="0.2">
      <c r="B55" s="3"/>
      <c r="C55" s="37" t="s">
        <v>23</v>
      </c>
      <c r="D55" s="15" t="s">
        <v>67</v>
      </c>
      <c r="E55" s="15" t="s">
        <v>68</v>
      </c>
      <c r="F55" s="38">
        <v>6.0000000000000001E-3</v>
      </c>
      <c r="G55" s="42"/>
      <c r="H55" s="44"/>
    </row>
    <row r="56" spans="2:8" x14ac:dyDescent="0.2">
      <c r="B56" s="3"/>
      <c r="C56" s="37" t="s">
        <v>24</v>
      </c>
      <c r="D56" s="15" t="s">
        <v>67</v>
      </c>
      <c r="E56" s="15" t="s">
        <v>68</v>
      </c>
      <c r="F56" s="38">
        <v>6.0000000000000001E-3</v>
      </c>
      <c r="G56" s="42"/>
      <c r="H56" s="44"/>
    </row>
    <row r="57" spans="2:8" x14ac:dyDescent="0.2">
      <c r="B57" s="3"/>
      <c r="C57" s="37" t="s">
        <v>25</v>
      </c>
      <c r="D57" s="15" t="s">
        <v>67</v>
      </c>
      <c r="E57" s="15" t="s">
        <v>68</v>
      </c>
      <c r="F57" s="38">
        <v>6.0000000000000001E-3</v>
      </c>
      <c r="G57" s="42"/>
      <c r="H57" s="44"/>
    </row>
    <row r="58" spans="2:8" x14ac:dyDescent="0.2">
      <c r="B58" s="4"/>
      <c r="C58" s="39" t="s">
        <v>26</v>
      </c>
      <c r="D58" s="17" t="s">
        <v>67</v>
      </c>
      <c r="E58" s="17" t="s">
        <v>68</v>
      </c>
      <c r="F58" s="40">
        <v>6.0000000000000001E-3</v>
      </c>
      <c r="G58" s="45"/>
      <c r="H58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Key</vt:lpstr>
      <vt:lpstr>Liquidity Ratios</vt:lpstr>
      <vt:lpstr>Efficiency Ratios</vt:lpstr>
      <vt:lpstr>Profitability Ratios</vt:lpstr>
      <vt:lpstr>Gearing Ratios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2022-06-01T03:10:25Z</dcterms:created>
  <dcterms:modified xsi:type="dcterms:W3CDTF">2022-06-01T05:01:45Z</dcterms:modified>
</cp:coreProperties>
</file>