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bhaan\"/>
    </mc:Choice>
  </mc:AlternateContent>
  <xr:revisionPtr revIDLastSave="0" documentId="13_ncr:1_{93CD32BA-A097-44A3-AFF5-6FF15294A3CE}" xr6:coauthVersionLast="47" xr6:coauthVersionMax="47" xr10:uidLastSave="{00000000-0000-0000-0000-000000000000}"/>
  <bookViews>
    <workbookView xWindow="-108" yWindow="-108" windowWidth="23256" windowHeight="12576" activeTab="9" xr2:uid="{348D001C-F365-414E-8823-ADC39FFE7DCE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B8" i="4"/>
  <c r="E7" i="4"/>
  <c r="F7" i="4" s="1"/>
  <c r="F6" i="4"/>
  <c r="E6" i="4"/>
  <c r="E5" i="4"/>
  <c r="F5" i="4" s="1"/>
  <c r="E4" i="4"/>
  <c r="E8" i="4" s="1"/>
  <c r="F4" i="4" l="1"/>
  <c r="F8" i="4" s="1"/>
  <c r="D12" i="3"/>
  <c r="C12" i="3"/>
  <c r="E10" i="3"/>
  <c r="F10" i="3" s="1"/>
  <c r="G10" i="3" s="1"/>
  <c r="F9" i="3"/>
  <c r="G9" i="3" s="1"/>
  <c r="E9" i="3"/>
  <c r="E8" i="3"/>
  <c r="E7" i="3"/>
  <c r="E6" i="3"/>
  <c r="F6" i="3" s="1"/>
  <c r="G6" i="3" s="1"/>
  <c r="F5" i="3"/>
  <c r="G5" i="3" s="1"/>
  <c r="E5" i="3"/>
  <c r="E4" i="3"/>
  <c r="F4" i="3" s="1"/>
  <c r="E3" i="3"/>
  <c r="E12" i="3" s="1"/>
  <c r="G8" i="3" l="1"/>
  <c r="G7" i="3"/>
  <c r="G4" i="3"/>
  <c r="F7" i="3"/>
  <c r="F8" i="3"/>
  <c r="F3" i="3"/>
  <c r="G3" i="3"/>
  <c r="G12" i="3" l="1"/>
  <c r="F12" i="3"/>
  <c r="C9" i="2"/>
  <c r="B9" i="2"/>
  <c r="D7" i="2"/>
  <c r="E7" i="2" s="1"/>
  <c r="D6" i="2"/>
  <c r="E6" i="2" s="1"/>
  <c r="D5" i="2"/>
  <c r="E5" i="2" s="1"/>
  <c r="D4" i="2"/>
  <c r="E4" i="2" s="1"/>
  <c r="D3" i="2"/>
  <c r="E3" i="2" s="1"/>
  <c r="E2" i="2"/>
  <c r="E9" i="2" s="1"/>
  <c r="D2" i="2"/>
  <c r="D9" i="2" s="1"/>
  <c r="C9" i="1" l="1"/>
  <c r="B9" i="1"/>
  <c r="D7" i="1"/>
  <c r="D6" i="1"/>
  <c r="D5" i="1"/>
  <c r="D4" i="1"/>
  <c r="D3" i="1"/>
  <c r="D2" i="1"/>
  <c r="D9" i="1" s="1"/>
</calcChain>
</file>

<file path=xl/sharedStrings.xml><?xml version="1.0" encoding="utf-8"?>
<sst xmlns="http://schemas.openxmlformats.org/spreadsheetml/2006/main" count="388" uniqueCount="286">
  <si>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</si>
  <si>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</si>
  <si>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</si>
  <si>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</si>
  <si>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</si>
  <si>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</si>
  <si>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</si>
  <si>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</si>
  <si>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</si>
  <si>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</si>
  <si>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</si>
  <si>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Name</t>
  </si>
  <si>
    <t>No. calls</t>
  </si>
  <si>
    <t>Hours worked</t>
  </si>
  <si>
    <t>Calls per Hour</t>
  </si>
  <si>
    <t>Bonus</t>
  </si>
  <si>
    <t>Angus</t>
  </si>
  <si>
    <t>Penelope</t>
  </si>
  <si>
    <t>Jethro</t>
  </si>
  <si>
    <t>Mirabelle</t>
  </si>
  <si>
    <t>Ophelia</t>
  </si>
  <si>
    <t>Horatio</t>
  </si>
  <si>
    <t>TOYS ORDERED FOR SANTA GROTTO</t>
  </si>
  <si>
    <t>Toys Ordered</t>
  </si>
  <si>
    <t>Price Each</t>
  </si>
  <si>
    <t>Q. Ordered</t>
  </si>
  <si>
    <t>Discount</t>
  </si>
  <si>
    <t>Final Cost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</si>
  <si>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</si>
  <si>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</si>
  <si>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</si>
  <si>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</si>
  <si>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</si>
  <si>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</si>
  <si>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</si>
  <si>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</si>
  <si>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Weight Loss Statistics</t>
  </si>
  <si>
    <t>Current (kg)</t>
  </si>
  <si>
    <t>Target (kg)</t>
  </si>
  <si>
    <t>Weeks</t>
  </si>
  <si>
    <t>Weekly Loss (kg)</t>
  </si>
  <si>
    <t>Weekly Loss (lb)</t>
  </si>
  <si>
    <t>Jack</t>
  </si>
  <si>
    <t>Jill</t>
  </si>
  <si>
    <t>Mary</t>
  </si>
  <si>
    <t>Joseph</t>
  </si>
  <si>
    <t>WORLD'S HIGHEST TRANSFER FEES</t>
  </si>
  <si>
    <t>Player's Name</t>
  </si>
  <si>
    <t>Pos.</t>
  </si>
  <si>
    <t>From Club</t>
  </si>
  <si>
    <t>To Club</t>
  </si>
  <si>
    <t>Fee</t>
  </si>
  <si>
    <t>Year</t>
  </si>
  <si>
    <t xml:space="preserve">Zinedine Zidane </t>
  </si>
  <si>
    <t>AM</t>
  </si>
  <si>
    <t>Juventus (Ita)</t>
  </si>
  <si>
    <t>Real Madrid (Spa)</t>
  </si>
  <si>
    <t>£45.62m</t>
  </si>
  <si>
    <t xml:space="preserve">Luis Figo </t>
  </si>
  <si>
    <t>RW</t>
  </si>
  <si>
    <t>Barcelona (Spa)</t>
  </si>
  <si>
    <t>£37m</t>
  </si>
  <si>
    <t xml:space="preserve">Hernan Crespo </t>
  </si>
  <si>
    <t>ST</t>
  </si>
  <si>
    <t>Parma (Ita)</t>
  </si>
  <si>
    <t>Lazio (Ita)</t>
  </si>
  <si>
    <t>£35.5m</t>
  </si>
  <si>
    <t xml:space="preserve">Gianluigi Buffon </t>
  </si>
  <si>
    <t>GK</t>
  </si>
  <si>
    <t>£32.6m</t>
  </si>
  <si>
    <t xml:space="preserve">Christian Vieri </t>
  </si>
  <si>
    <t>Inter Milan (Ita)</t>
  </si>
  <si>
    <t>£32m</t>
  </si>
  <si>
    <t xml:space="preserve">Andriy Shevchenko </t>
  </si>
  <si>
    <t>AC Milan (Ita)</t>
  </si>
  <si>
    <t>Chelsea (Eng)</t>
  </si>
  <si>
    <t>£30m</t>
  </si>
  <si>
    <t xml:space="preserve">Rio Ferdinand </t>
  </si>
  <si>
    <t>CD</t>
  </si>
  <si>
    <t>Leeds United (Eng)</t>
  </si>
  <si>
    <t>Manchester United (Eng)</t>
  </si>
  <si>
    <t>£29.1m</t>
  </si>
  <si>
    <t xml:space="preserve">Gaizka Mendieta </t>
  </si>
  <si>
    <t>MF</t>
  </si>
  <si>
    <t>Valencia (Spa)</t>
  </si>
  <si>
    <t>£29m</t>
  </si>
  <si>
    <t xml:space="preserve">Ronaldo </t>
  </si>
  <si>
    <t>£28.49m</t>
  </si>
  <si>
    <t xml:space="preserve">Juan Veron </t>
  </si>
  <si>
    <t>£28.1m</t>
  </si>
  <si>
    <t xml:space="preserve">Rui Costa </t>
  </si>
  <si>
    <t>Fiorentina [old] (Ita)</t>
  </si>
  <si>
    <t>£28m</t>
  </si>
  <si>
    <t xml:space="preserve">Pavel Nedved </t>
  </si>
  <si>
    <t>£25.5m</t>
  </si>
  <si>
    <t xml:space="preserve">Mickael Essien </t>
  </si>
  <si>
    <t>DM</t>
  </si>
  <si>
    <t>Lyon (Fra)</t>
  </si>
  <si>
    <t>£24.43m</t>
  </si>
  <si>
    <t xml:space="preserve">Didier Drogba </t>
  </si>
  <si>
    <t>Marseille (Fra)</t>
  </si>
  <si>
    <t>£24m</t>
  </si>
  <si>
    <t xml:space="preserve">Nicolas Anelka </t>
  </si>
  <si>
    <t>Arsenal (Eng)</t>
  </si>
  <si>
    <t>£23.5m</t>
  </si>
  <si>
    <t xml:space="preserve">Denilson </t>
  </si>
  <si>
    <t>LW</t>
  </si>
  <si>
    <t>Sao Paulo (Bra)</t>
  </si>
  <si>
    <t>Real Betis (Spa)</t>
  </si>
  <si>
    <t>£22m</t>
  </si>
  <si>
    <t xml:space="preserve">Lilian Thuram </t>
  </si>
  <si>
    <t xml:space="preserve">Claudio Lopez </t>
  </si>
  <si>
    <t xml:space="preserve">Gabriel Batistuta </t>
  </si>
  <si>
    <t>AS Roma (Ita)</t>
  </si>
  <si>
    <t>special commodity prices</t>
  </si>
  <si>
    <t>Month</t>
  </si>
  <si>
    <r>
      <t xml:space="preserve">Gold ( </t>
    </r>
    <r>
      <rPr>
        <sz val="11"/>
        <color theme="1"/>
        <rFont val="Calibri"/>
        <family val="2"/>
      </rPr>
      <t>$ / oz)</t>
    </r>
  </si>
  <si>
    <t>Silver ( c / oz )</t>
  </si>
  <si>
    <t>Copper ( c / lb )</t>
  </si>
  <si>
    <t>muppets vital statsistics</t>
  </si>
  <si>
    <t>Muppet Name</t>
  </si>
  <si>
    <t>Creature Type</t>
  </si>
  <si>
    <t>Colour</t>
  </si>
  <si>
    <t>Humour Rating ( out of 10 )</t>
  </si>
  <si>
    <t>Kermit</t>
  </si>
  <si>
    <t>Frog</t>
  </si>
  <si>
    <t>Green</t>
  </si>
  <si>
    <t>Miss Piggy</t>
  </si>
  <si>
    <t>Swine</t>
  </si>
  <si>
    <t>Pink</t>
  </si>
  <si>
    <t>Waldorf &amp; Statler</t>
  </si>
  <si>
    <t>Grumpy Men</t>
  </si>
  <si>
    <t>Gonzo</t>
  </si>
  <si>
    <t>Unknown</t>
  </si>
  <si>
    <t>Blue / Grey</t>
  </si>
  <si>
    <t>Animal</t>
  </si>
  <si>
    <t>Percussionist</t>
  </si>
  <si>
    <t>Red</t>
  </si>
  <si>
    <t>Swedish Chef</t>
  </si>
  <si>
    <t>Swede</t>
  </si>
  <si>
    <t>Tan</t>
  </si>
  <si>
    <t>Fozzie</t>
  </si>
  <si>
    <t>Bear</t>
  </si>
  <si>
    <t>Brown</t>
  </si>
  <si>
    <t>Candidate no</t>
  </si>
  <si>
    <t>Regional Centre</t>
  </si>
  <si>
    <t>Interview Date</t>
  </si>
  <si>
    <t>Position</t>
  </si>
  <si>
    <t>Notes</t>
  </si>
  <si>
    <t>EU Accepted?</t>
  </si>
  <si>
    <t>ID138</t>
  </si>
  <si>
    <t>Wales</t>
  </si>
  <si>
    <t>Head Chef</t>
  </si>
  <si>
    <t>Position starts 1/1/21</t>
  </si>
  <si>
    <t>Y</t>
  </si>
  <si>
    <t>ID139</t>
  </si>
  <si>
    <t>North West</t>
  </si>
  <si>
    <t>Financial Director</t>
  </si>
  <si>
    <t>6 months' notice, health insurance, car share options</t>
  </si>
  <si>
    <t>ID140</t>
  </si>
  <si>
    <t>Assistant PA to the Managing Director</t>
  </si>
  <si>
    <t>Must have excellent IT skills and 80+wpm</t>
  </si>
  <si>
    <t>ID141</t>
  </si>
  <si>
    <t>Lakes</t>
  </si>
  <si>
    <t>Pastry Chef</t>
  </si>
  <si>
    <t>6 month contrct</t>
  </si>
  <si>
    <t>ID142</t>
  </si>
  <si>
    <t>West Midlands</t>
  </si>
  <si>
    <t>Accountant</t>
  </si>
  <si>
    <t>Must be ACCA certified</t>
  </si>
  <si>
    <t>ID143</t>
  </si>
  <si>
    <t>East Midlands</t>
  </si>
  <si>
    <t>6 month maternity cover contract</t>
  </si>
  <si>
    <t>ID144</t>
  </si>
  <si>
    <t>Admin Assistant</t>
  </si>
  <si>
    <t>School leavers accepted - training given</t>
  </si>
  <si>
    <t>ID145</t>
  </si>
  <si>
    <t>Northern Ireland</t>
  </si>
  <si>
    <t>Electrical Engineering Apprenticeship</t>
  </si>
  <si>
    <t>Includes all training at local college - 2 days pw</t>
  </si>
  <si>
    <t>N</t>
  </si>
  <si>
    <t>ID146</t>
  </si>
  <si>
    <t>London and SE</t>
  </si>
  <si>
    <t>Sales Manager</t>
  </si>
  <si>
    <t>Any relevant sales experience accepted</t>
  </si>
  <si>
    <t>ID147</t>
  </si>
  <si>
    <t>Devon and Cornwall</t>
  </si>
  <si>
    <t>Acting Musical Director</t>
  </si>
  <si>
    <t>ID148</t>
  </si>
  <si>
    <t>South West</t>
  </si>
  <si>
    <t>PA to the Sales Director</t>
  </si>
  <si>
    <t>ID149</t>
  </si>
  <si>
    <t>Actuary</t>
  </si>
  <si>
    <t>Fully qualified and min 3 years' experience</t>
  </si>
  <si>
    <t>ID150</t>
  </si>
  <si>
    <t>Scotland</t>
  </si>
  <si>
    <t>HGV Driver</t>
  </si>
  <si>
    <t>Clean licence and min 2 years' experience</t>
  </si>
  <si>
    <t>ID151</t>
  </si>
  <si>
    <t>Fortklift Truck Operator</t>
  </si>
  <si>
    <t>Will accept apprenticeship applications</t>
  </si>
  <si>
    <t>ID152</t>
  </si>
  <si>
    <t>Assistant PA to the CEO</t>
  </si>
  <si>
    <t>ID153</t>
  </si>
  <si>
    <t>Sous Chef</t>
  </si>
  <si>
    <t>1 month contract to start</t>
  </si>
  <si>
    <t>highest grossing movies</t>
  </si>
  <si>
    <t>Movie name</t>
  </si>
  <si>
    <t>Worldwide Gross ( USD )</t>
  </si>
  <si>
    <t>Titanic (1997)</t>
  </si>
  <si>
    <t>The Lord of the Rings: The Return of the King (2003)</t>
  </si>
  <si>
    <t>Pirates of the Caribbean: Dead Man's Chest (2006)</t>
  </si>
  <si>
    <t>Harry Potter and the Philospher's Stone (2001)</t>
  </si>
  <si>
    <t>Pirates of the Caribbean: At World's End (2007)</t>
  </si>
  <si>
    <t>Star Wars Episode I: The Phantom Menace (1999)</t>
  </si>
  <si>
    <t>The Lord of the Rings: The Two Towers (2002)</t>
  </si>
  <si>
    <t>Shrek 2 (2004)</t>
  </si>
  <si>
    <t>Jurassic Park (1993)</t>
  </si>
  <si>
    <t>Harry Potter and the Goblet of Fire (2005)</t>
  </si>
  <si>
    <t>Spider-Man 3 (2007)</t>
  </si>
  <si>
    <t>Harry Potter and the Chamber of Secrets (2002)</t>
  </si>
  <si>
    <t>Harry Potter and the Order of the Phoenix (2007)</t>
  </si>
  <si>
    <t>The Lord of the Rings: The Fellowship of the Ring (2001)</t>
  </si>
  <si>
    <t>Finding Nemo (2003)</t>
  </si>
  <si>
    <t>Star Wars Episode III: Revenge of the Sith (2005)</t>
  </si>
  <si>
    <t>Spider-Man (2002)</t>
  </si>
  <si>
    <t>Independence Day (1996)</t>
  </si>
  <si>
    <t>E.T. the Extra-Terrestrial (1982)</t>
  </si>
  <si>
    <t>Harry Potter and the Prisoner of Azkaban (2004)</t>
  </si>
  <si>
    <t>catalog order enquieries 2020</t>
  </si>
  <si>
    <t>Call ID</t>
  </si>
  <si>
    <t>Date</t>
  </si>
  <si>
    <t>Type of Call</t>
  </si>
  <si>
    <t>Description</t>
  </si>
  <si>
    <t>Action Taken</t>
  </si>
  <si>
    <t>z12866</t>
  </si>
  <si>
    <t>Product enquiry</t>
  </si>
  <si>
    <t>Is item waterproof</t>
  </si>
  <si>
    <t>None needed</t>
  </si>
  <si>
    <t>z16620</t>
  </si>
  <si>
    <t>Stores enquiry</t>
  </si>
  <si>
    <t>Opening hours enquiry</t>
  </si>
  <si>
    <t>z44569</t>
  </si>
  <si>
    <t>Delivery enquiry</t>
  </si>
  <si>
    <t>Not arrived</t>
  </si>
  <si>
    <t>Phone customer services</t>
  </si>
  <si>
    <t>z11234</t>
  </si>
  <si>
    <t>z11235</t>
  </si>
  <si>
    <t>Website problem</t>
  </si>
  <si>
    <t>Order disappeared from basket after adding extra 4th item and then deleting it</t>
  </si>
  <si>
    <t>Details sent to website team</t>
  </si>
  <si>
    <t>z11580</t>
  </si>
  <si>
    <t>Customer Complaint</t>
  </si>
  <si>
    <t>Item missing</t>
  </si>
  <si>
    <t>z11970</t>
  </si>
  <si>
    <t>Wrong size sent</t>
  </si>
  <si>
    <t>Returns label emailed</t>
  </si>
  <si>
    <t>z12865</t>
  </si>
  <si>
    <t>Details sent to accounts team</t>
  </si>
  <si>
    <t>z12901</t>
  </si>
  <si>
    <t>Wrong colour sent</t>
  </si>
  <si>
    <t>z14110</t>
  </si>
  <si>
    <t>Payment enquiry</t>
  </si>
  <si>
    <t>Double payment taken</t>
  </si>
  <si>
    <t>z14233</t>
  </si>
  <si>
    <t>z14356</t>
  </si>
  <si>
    <t>Website down</t>
  </si>
  <si>
    <t>z16770</t>
  </si>
  <si>
    <t>z44867</t>
  </si>
  <si>
    <t>Sent wrong size</t>
  </si>
  <si>
    <t>z77483</t>
  </si>
  <si>
    <t>Query re expected delivery date</t>
  </si>
  <si>
    <t>z44281</t>
  </si>
  <si>
    <t>Can't choose any sizes apart from 8 on the website</t>
  </si>
  <si>
    <t>z89135</t>
  </si>
  <si>
    <t>Payment blocked</t>
  </si>
  <si>
    <t>z22190</t>
  </si>
  <si>
    <t>Money not taken from account</t>
  </si>
  <si>
    <t>z44282</t>
  </si>
  <si>
    <t>Goods damaged</t>
  </si>
  <si>
    <t>z89134</t>
  </si>
  <si>
    <t>Sent wrong colour - has already ordered the replacement item</t>
  </si>
  <si>
    <t>z56435</t>
  </si>
  <si>
    <t>Does item have pockets</t>
  </si>
  <si>
    <t>z22191</t>
  </si>
  <si>
    <t>London store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</si>
</sst>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3" x14ac:knownFonts="1">
    <font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8"/>
      <color indexed="10"/>
      <name val="Arial Rounded MT Bold"/>
      <family val="2"/>
    </font>
    <font>
      <sz val="26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color theme="4" tint="0.399975585192419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3" fillId="0" borderId="0" xfId="0" applyFont="1"/>
    <xf numFmtId="0" fontId="3" fillId="6" borderId="0" xfId="0" applyFont="1" applyFill="1"/>
    <xf numFmtId="44" fontId="3" fillId="6" borderId="0" xfId="0" applyNumberFormat="1" applyFont="1" applyFill="1" applyAlignment="1">
      <alignment horizontal="right"/>
    </xf>
    <xf numFmtId="44" fontId="2" fillId="6" borderId="0" xfId="0" applyNumberFormat="1" applyFont="1" applyFill="1"/>
    <xf numFmtId="44" fontId="3" fillId="6" borderId="0" xfId="0" applyNumberFormat="1" applyFont="1" applyFill="1"/>
    <xf numFmtId="0" fontId="3" fillId="7" borderId="0" xfId="0" applyFont="1" applyFill="1"/>
    <xf numFmtId="44" fontId="3" fillId="7" borderId="0" xfId="0" applyNumberFormat="1" applyFont="1" applyFill="1" applyAlignment="1">
      <alignment horizontal="right"/>
    </xf>
    <xf numFmtId="44" fontId="2" fillId="7" borderId="0" xfId="0" applyNumberFormat="1" applyFont="1" applyFill="1"/>
    <xf numFmtId="44" fontId="3" fillId="7" borderId="0" xfId="0" applyNumberFormat="1" applyFont="1" applyFill="1"/>
    <xf numFmtId="0" fontId="3" fillId="8" borderId="0" xfId="0" applyFont="1" applyFill="1"/>
    <xf numFmtId="44" fontId="3" fillId="8" borderId="0" xfId="0" applyNumberFormat="1" applyFont="1" applyFill="1" applyAlignment="1">
      <alignment horizontal="right"/>
    </xf>
    <xf numFmtId="44" fontId="2" fillId="8" borderId="0" xfId="0" applyNumberFormat="1" applyFont="1" applyFill="1"/>
    <xf numFmtId="44" fontId="3" fillId="8" borderId="0" xfId="0" applyNumberFormat="1" applyFont="1" applyFill="1"/>
    <xf numFmtId="0" fontId="3" fillId="9" borderId="0" xfId="0" applyFont="1" applyFill="1"/>
    <xf numFmtId="44" fontId="3" fillId="9" borderId="0" xfId="0" applyNumberFormat="1" applyFont="1" applyFill="1" applyAlignment="1">
      <alignment horizontal="right"/>
    </xf>
    <xf numFmtId="44" fontId="2" fillId="9" borderId="0" xfId="0" applyNumberFormat="1" applyFont="1" applyFill="1"/>
    <xf numFmtId="44" fontId="3" fillId="9" borderId="0" xfId="0" applyNumberFormat="1" applyFont="1" applyFill="1"/>
    <xf numFmtId="0" fontId="3" fillId="10" borderId="0" xfId="0" applyFont="1" applyFill="1"/>
    <xf numFmtId="44" fontId="3" fillId="10" borderId="0" xfId="0" applyNumberFormat="1" applyFont="1" applyFill="1"/>
    <xf numFmtId="44" fontId="2" fillId="10" borderId="0" xfId="0" applyNumberFormat="1" applyFont="1" applyFill="1"/>
    <xf numFmtId="44" fontId="3" fillId="0" borderId="0" xfId="0" applyNumberFormat="1" applyFont="1" applyAlignment="1">
      <alignment wrapText="1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/>
    <xf numFmtId="17" fontId="0" fillId="0" borderId="0" xfId="0" applyNumberFormat="1"/>
    <xf numFmtId="17" fontId="7" fillId="12" borderId="0" xfId="0" applyNumberFormat="1" applyFont="1" applyFill="1" applyAlignment="1">
      <alignment horizontal="center"/>
    </xf>
    <xf numFmtId="0" fontId="0" fillId="13" borderId="0" xfId="0" applyFill="1"/>
    <xf numFmtId="0" fontId="0" fillId="14" borderId="0" xfId="0" applyFill="1"/>
    <xf numFmtId="0" fontId="0" fillId="15" borderId="0" xfId="0" applyFill="1"/>
    <xf numFmtId="17" fontId="0" fillId="16" borderId="0" xfId="0" applyNumberFormat="1" applyFill="1"/>
    <xf numFmtId="0" fontId="0" fillId="16" borderId="0" xfId="0" applyFill="1"/>
    <xf numFmtId="17" fontId="0" fillId="4" borderId="0" xfId="0" applyNumberFormat="1" applyFill="1"/>
    <xf numFmtId="0" fontId="0" fillId="17" borderId="0" xfId="0" applyFill="1"/>
    <xf numFmtId="0" fontId="0" fillId="18" borderId="0" xfId="0" applyFill="1"/>
    <xf numFmtId="0" fontId="0" fillId="11" borderId="0" xfId="0" applyFill="1"/>
    <xf numFmtId="0" fontId="0" fillId="4" borderId="0" xfId="0" applyFill="1" applyAlignment="1">
      <alignment wrapText="1"/>
    </xf>
    <xf numFmtId="14" fontId="0" fillId="0" borderId="0" xfId="0" applyNumberFormat="1"/>
    <xf numFmtId="0" fontId="10" fillId="0" borderId="0" xfId="0" applyFont="1" applyAlignment="1">
      <alignment horizontal="left" vertical="center" wrapText="1"/>
    </xf>
    <xf numFmtId="3" fontId="0" fillId="4" borderId="0" xfId="0" applyNumberFormat="1" applyFill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7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0" xfId="0" applyFont="1" applyFill="1"/>
  </cellXfs>
  <cellStyles count="1">
    <cellStyle name="Normal" xfId="0" builtinId="0"/>
  </cellStyles>
  <dxfs count="4">
    <dxf>
      <numFmt numFmtId="19" formatCode="dd/mm/yyyy"/>
    </dxf>
    <dxf>
      <font>
        <strike val="0"/>
        <outline val="0"/>
        <shadow val="0"/>
        <u val="none"/>
        <vertAlign val="baseline"/>
        <sz val="11"/>
        <color theme="4" tint="0.3999755851924192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numFmt numFmtId="19" formatCode="dd/mm/yyyy"/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8CDC23-39E8-4D65-A344-6BF7C36D04B5}" name="Table3" displayName="Table3" ref="A1:F17" totalsRowShown="0" headerRowDxfId="3">
  <autoFilter ref="A1:F17" xr:uid="{658CDC23-39E8-4D65-A344-6BF7C36D04B5}"/>
  <tableColumns count="6">
    <tableColumn id="1" xr3:uid="{432A22DA-CF25-4679-B123-5BBC3DDE513E}" name="Candidate no"/>
    <tableColumn id="2" xr3:uid="{6F53553A-86A9-42F4-8223-A150FEBA9C8C}" name="Regional Centre"/>
    <tableColumn id="3" xr3:uid="{71CE00D9-B563-4F06-9678-79C469EE7D1C}" name="Interview Date" dataDxfId="2"/>
    <tableColumn id="4" xr3:uid="{9726CA37-DBDA-4550-BEE8-0E623EF1877D}" name="Position"/>
    <tableColumn id="5" xr3:uid="{CF091872-71C1-44AD-AE27-BF6E87143DA2}" name="Notes"/>
    <tableColumn id="6" xr3:uid="{43AD9C85-10D7-420F-869F-CE7CB254D3B3}" name="EU Accepted?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1A9762-EF09-41F9-A3DA-5A12707EE625}" name="Table1" displayName="Table1" ref="A2:E24" totalsRowShown="0" headerRowDxfId="1">
  <sortState xmlns:xlrd2="http://schemas.microsoft.com/office/spreadsheetml/2017/richdata2" ref="A3:E24">
    <sortCondition ref="B4:B24"/>
  </sortState>
  <tableColumns count="5">
    <tableColumn id="1" xr3:uid="{CA6694A2-C380-42D0-B9A5-30551E663F90}" name="Call ID"/>
    <tableColumn id="2" xr3:uid="{4D734C97-BD4F-48CA-A584-8AAB8F75EC8A}" name="Date" dataDxfId="0"/>
    <tableColumn id="3" xr3:uid="{C360FB15-56AD-48F8-AE58-1C13C62A3021}" name="Type of Call"/>
    <tableColumn id="4" xr3:uid="{B7CE3F2B-0DD9-4456-8D83-2EBABC8DB88B}" name="Description"/>
    <tableColumn id="5" xr3:uid="{631D3C90-90BB-4707-9E98-6D4CED34291A}" name="Action Taken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CABF-9CD2-4842-B3B0-79721AE98A46}">
  <dimension ref="A1:D9"/>
  <sheetViews>
    <sheetView workbookViewId="0">
      <selection activeCell="G8" sqref="G8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s="1" t="s">
        <v>3</v>
      </c>
    </row>
    <row r="2" spans="1:4" x14ac:dyDescent="0.3">
      <c r="A2" t="s">
        <v>4</v>
      </c>
      <c r="B2">
        <v>200</v>
      </c>
      <c r="C2">
        <v>8</v>
      </c>
      <c r="D2" s="1">
        <f t="shared" ref="D2:D7" si="0">B2/C2</f>
        <v>25</v>
      </c>
    </row>
    <row r="3" spans="1:4" x14ac:dyDescent="0.3">
      <c r="A3" t="s">
        <v>5</v>
      </c>
      <c r="B3">
        <v>150</v>
      </c>
      <c r="C3">
        <v>12</v>
      </c>
      <c r="D3" s="1">
        <f t="shared" si="0"/>
        <v>12.5</v>
      </c>
    </row>
    <row r="4" spans="1:4" x14ac:dyDescent="0.3">
      <c r="A4" t="s">
        <v>6</v>
      </c>
      <c r="B4">
        <v>300</v>
      </c>
      <c r="C4">
        <v>12</v>
      </c>
      <c r="D4" s="1">
        <f t="shared" si="0"/>
        <v>25</v>
      </c>
    </row>
    <row r="5" spans="1:4" x14ac:dyDescent="0.3">
      <c r="A5" t="s">
        <v>7</v>
      </c>
      <c r="B5">
        <v>250</v>
      </c>
      <c r="C5">
        <v>12</v>
      </c>
      <c r="D5" s="1">
        <f t="shared" si="0"/>
        <v>20.833333333333332</v>
      </c>
    </row>
    <row r="6" spans="1:4" x14ac:dyDescent="0.3">
      <c r="A6" t="s">
        <v>8</v>
      </c>
      <c r="B6">
        <v>500</v>
      </c>
      <c r="C6">
        <v>12</v>
      </c>
      <c r="D6" s="1">
        <f t="shared" si="0"/>
        <v>41.666666666666664</v>
      </c>
    </row>
    <row r="7" spans="1:4" x14ac:dyDescent="0.3">
      <c r="A7" t="s">
        <v>9</v>
      </c>
      <c r="B7">
        <v>15000</v>
      </c>
      <c r="C7">
        <v>36</v>
      </c>
      <c r="D7" s="1">
        <f t="shared" si="0"/>
        <v>416.66666666666669</v>
      </c>
    </row>
    <row r="8" spans="1:4" x14ac:dyDescent="0.3">
      <c r="D8" s="1"/>
    </row>
    <row r="9" spans="1:4" x14ac:dyDescent="0.3">
      <c r="A9" s="2" t="s">
        <v>10</v>
      </c>
      <c r="B9" s="2">
        <f>SUM(B2:B7)</f>
        <v>16400</v>
      </c>
      <c r="C9" s="2">
        <f>SUM(C2:C7)</f>
        <v>92</v>
      </c>
      <c r="D9" s="2">
        <f>SUM(D2:D7)</f>
        <v>541.66666666666674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55FB-DBA8-4038-94AC-510E641DE468}">
  <dimension ref="A1:F24"/>
  <sheetViews>
    <sheetView tabSelected="1" workbookViewId="0">
      <selection sqref="A1:F24"/>
    </sheetView>
  </sheetViews>
  <sheetFormatPr defaultRowHeight="14.4" x14ac:dyDescent="0.3"/>
  <sheetData>
    <row r="1" spans="1:6" ht="33.6" x14ac:dyDescent="0.65">
      <c r="A1" s="50" t="s">
        <v>229</v>
      </c>
      <c r="B1" s="50"/>
      <c r="C1" s="50"/>
      <c r="D1" s="50"/>
      <c r="E1" s="50"/>
    </row>
    <row r="2" spans="1:6" x14ac:dyDescent="0.3">
      <c r="A2" s="51" t="s">
        <v>230</v>
      </c>
      <c r="B2" s="51" t="s">
        <v>231</v>
      </c>
      <c r="C2" s="51" t="s">
        <v>232</v>
      </c>
      <c r="D2" s="51" t="s">
        <v>233</v>
      </c>
      <c r="E2" s="51" t="s">
        <v>234</v>
      </c>
    </row>
    <row r="3" spans="1:6" x14ac:dyDescent="0.3">
      <c r="A3" t="s">
        <v>235</v>
      </c>
      <c r="B3" s="43">
        <v>43833</v>
      </c>
      <c r="C3" t="s">
        <v>236</v>
      </c>
      <c r="D3" t="s">
        <v>237</v>
      </c>
      <c r="E3" t="s">
        <v>238</v>
      </c>
      <c r="F3" s="28"/>
    </row>
    <row r="4" spans="1:6" x14ac:dyDescent="0.3">
      <c r="A4" t="s">
        <v>239</v>
      </c>
      <c r="B4" s="43">
        <v>43835</v>
      </c>
      <c r="C4" t="s">
        <v>240</v>
      </c>
      <c r="D4" t="s">
        <v>241</v>
      </c>
      <c r="E4" t="s">
        <v>238</v>
      </c>
      <c r="F4" s="28"/>
    </row>
    <row r="5" spans="1:6" x14ac:dyDescent="0.3">
      <c r="A5" t="s">
        <v>242</v>
      </c>
      <c r="B5" s="43">
        <v>44167</v>
      </c>
      <c r="C5" t="s">
        <v>243</v>
      </c>
      <c r="D5" t="s">
        <v>244</v>
      </c>
      <c r="E5" t="s">
        <v>245</v>
      </c>
      <c r="F5" s="28"/>
    </row>
    <row r="6" spans="1:6" x14ac:dyDescent="0.3">
      <c r="A6" t="s">
        <v>246</v>
      </c>
      <c r="B6" s="43">
        <v>44167</v>
      </c>
      <c r="C6" t="s">
        <v>243</v>
      </c>
      <c r="D6" t="s">
        <v>244</v>
      </c>
      <c r="E6" t="s">
        <v>245</v>
      </c>
      <c r="F6" s="28"/>
    </row>
    <row r="7" spans="1:6" x14ac:dyDescent="0.3">
      <c r="A7" t="s">
        <v>247</v>
      </c>
      <c r="B7" s="43">
        <v>44167</v>
      </c>
      <c r="C7" t="s">
        <v>248</v>
      </c>
      <c r="D7" t="s">
        <v>249</v>
      </c>
      <c r="E7" t="s">
        <v>250</v>
      </c>
      <c r="F7" s="28"/>
    </row>
    <row r="8" spans="1:6" x14ac:dyDescent="0.3">
      <c r="A8" t="s">
        <v>251</v>
      </c>
      <c r="B8" s="43">
        <v>44167</v>
      </c>
      <c r="C8" t="s">
        <v>252</v>
      </c>
      <c r="D8" t="s">
        <v>253</v>
      </c>
      <c r="E8" t="s">
        <v>245</v>
      </c>
      <c r="F8" s="28"/>
    </row>
    <row r="9" spans="1:6" x14ac:dyDescent="0.3">
      <c r="A9" t="s">
        <v>254</v>
      </c>
      <c r="B9" s="43">
        <v>44168</v>
      </c>
      <c r="C9" t="s">
        <v>252</v>
      </c>
      <c r="D9" t="s">
        <v>255</v>
      </c>
      <c r="E9" t="s">
        <v>256</v>
      </c>
      <c r="F9" s="28"/>
    </row>
    <row r="10" spans="1:6" x14ac:dyDescent="0.3">
      <c r="A10" t="s">
        <v>257</v>
      </c>
      <c r="B10" s="43">
        <v>44168</v>
      </c>
      <c r="C10" t="s">
        <v>243</v>
      </c>
      <c r="D10" t="s">
        <v>244</v>
      </c>
      <c r="E10" t="s">
        <v>258</v>
      </c>
      <c r="F10" s="28"/>
    </row>
    <row r="11" spans="1:6" x14ac:dyDescent="0.3">
      <c r="A11" t="s">
        <v>259</v>
      </c>
      <c r="B11" s="43">
        <v>44169</v>
      </c>
      <c r="C11" t="s">
        <v>252</v>
      </c>
      <c r="D11" t="s">
        <v>260</v>
      </c>
      <c r="E11" t="s">
        <v>256</v>
      </c>
      <c r="F11" s="28"/>
    </row>
    <row r="12" spans="1:6" x14ac:dyDescent="0.3">
      <c r="A12" t="s">
        <v>261</v>
      </c>
      <c r="B12" s="43">
        <v>44169</v>
      </c>
      <c r="C12" t="s">
        <v>262</v>
      </c>
      <c r="D12" t="s">
        <v>263</v>
      </c>
      <c r="E12" t="s">
        <v>258</v>
      </c>
      <c r="F12" s="28"/>
    </row>
    <row r="13" spans="1:6" x14ac:dyDescent="0.3">
      <c r="A13" t="s">
        <v>264</v>
      </c>
      <c r="B13" s="43">
        <v>44170</v>
      </c>
      <c r="C13" t="s">
        <v>240</v>
      </c>
      <c r="D13" t="s">
        <v>241</v>
      </c>
      <c r="E13" t="s">
        <v>238</v>
      </c>
      <c r="F13" s="28"/>
    </row>
    <row r="14" spans="1:6" x14ac:dyDescent="0.3">
      <c r="A14" t="s">
        <v>265</v>
      </c>
      <c r="B14" s="43">
        <v>44170</v>
      </c>
      <c r="C14" t="s">
        <v>248</v>
      </c>
      <c r="D14" t="s">
        <v>266</v>
      </c>
      <c r="E14" t="s">
        <v>250</v>
      </c>
      <c r="F14" s="28"/>
    </row>
    <row r="15" spans="1:6" x14ac:dyDescent="0.3">
      <c r="A15" t="s">
        <v>267</v>
      </c>
      <c r="B15" s="43">
        <v>44170</v>
      </c>
      <c r="C15" t="s">
        <v>248</v>
      </c>
      <c r="D15" t="s">
        <v>266</v>
      </c>
      <c r="E15" t="s">
        <v>250</v>
      </c>
      <c r="F15" s="28"/>
    </row>
    <row r="16" spans="1:6" x14ac:dyDescent="0.3">
      <c r="A16" t="s">
        <v>268</v>
      </c>
      <c r="B16" s="43">
        <v>44171</v>
      </c>
      <c r="C16" t="s">
        <v>252</v>
      </c>
      <c r="D16" t="s">
        <v>269</v>
      </c>
      <c r="E16" t="s">
        <v>256</v>
      </c>
      <c r="F16" s="28"/>
    </row>
    <row r="17" spans="1:6" x14ac:dyDescent="0.3">
      <c r="A17" t="s">
        <v>270</v>
      </c>
      <c r="B17" s="43">
        <v>44171</v>
      </c>
      <c r="C17" t="s">
        <v>243</v>
      </c>
      <c r="D17" t="s">
        <v>271</v>
      </c>
      <c r="E17" t="s">
        <v>238</v>
      </c>
      <c r="F17" s="28"/>
    </row>
    <row r="18" spans="1:6" x14ac:dyDescent="0.3">
      <c r="A18" t="s">
        <v>272</v>
      </c>
      <c r="B18" s="43">
        <v>44172</v>
      </c>
      <c r="C18" t="s">
        <v>248</v>
      </c>
      <c r="D18" t="s">
        <v>273</v>
      </c>
      <c r="E18" t="s">
        <v>250</v>
      </c>
      <c r="F18" s="28"/>
    </row>
    <row r="19" spans="1:6" x14ac:dyDescent="0.3">
      <c r="A19" t="s">
        <v>274</v>
      </c>
      <c r="B19" s="43">
        <v>44172</v>
      </c>
      <c r="C19" t="s">
        <v>262</v>
      </c>
      <c r="D19" t="s">
        <v>275</v>
      </c>
      <c r="E19" t="s">
        <v>258</v>
      </c>
      <c r="F19" s="28"/>
    </row>
    <row r="20" spans="1:6" x14ac:dyDescent="0.3">
      <c r="A20" t="s">
        <v>276</v>
      </c>
      <c r="B20" s="43">
        <v>44173</v>
      </c>
      <c r="C20" t="s">
        <v>262</v>
      </c>
      <c r="D20" t="s">
        <v>277</v>
      </c>
      <c r="E20" t="s">
        <v>258</v>
      </c>
      <c r="F20" s="28"/>
    </row>
    <row r="21" spans="1:6" x14ac:dyDescent="0.3">
      <c r="A21" t="s">
        <v>278</v>
      </c>
      <c r="B21" s="43">
        <v>44173</v>
      </c>
      <c r="C21" t="s">
        <v>252</v>
      </c>
      <c r="D21" t="s">
        <v>279</v>
      </c>
      <c r="E21" t="s">
        <v>256</v>
      </c>
      <c r="F21" s="28"/>
    </row>
    <row r="22" spans="1:6" x14ac:dyDescent="0.3">
      <c r="A22" t="s">
        <v>280</v>
      </c>
      <c r="B22" s="43">
        <v>44176</v>
      </c>
      <c r="C22" t="s">
        <v>252</v>
      </c>
      <c r="D22" t="s">
        <v>281</v>
      </c>
      <c r="E22" t="s">
        <v>256</v>
      </c>
      <c r="F22" s="28"/>
    </row>
    <row r="23" spans="1:6" x14ac:dyDescent="0.3">
      <c r="A23" t="s">
        <v>282</v>
      </c>
      <c r="B23" s="43">
        <v>44176</v>
      </c>
      <c r="C23" t="s">
        <v>236</v>
      </c>
      <c r="D23" t="s">
        <v>283</v>
      </c>
      <c r="E23" t="s">
        <v>238</v>
      </c>
      <c r="F23" s="28"/>
    </row>
    <row r="24" spans="1:6" x14ac:dyDescent="0.3">
      <c r="A24" t="s">
        <v>284</v>
      </c>
      <c r="B24" s="43">
        <v>44176</v>
      </c>
      <c r="C24" t="s">
        <v>240</v>
      </c>
      <c r="D24" t="s">
        <v>285</v>
      </c>
      <c r="E24" t="s">
        <v>238</v>
      </c>
      <c r="F24" s="28"/>
    </row>
  </sheetData>
  <mergeCells count="1">
    <mergeCell ref="A1:E1"/>
  </mergeCells>
  <dataValidations count="2">
    <dataValidation type="list" allowBlank="1" showInputMessage="1" showErrorMessage="1" sqref="E3:E24" xr:uid="{D92C3E9E-BBA9-4ADC-8190-D8F27F357D85}">
      <formula1>"None needed, Details sent to website team, Details sent to accounts team, Asked customer to email, Returns label emailed, Phone customer services"</formula1>
    </dataValidation>
    <dataValidation type="list" allowBlank="1" showInputMessage="1" showErrorMessage="1" sqref="C3:C24" xr:uid="{34CDA2D3-4DC3-4394-8CB1-F23823435315}">
      <formula1>"Product enquiry, Customer Complaint, Delivery enquiry, Website problem, Payment enquiry, Stores enquiry, Other"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CB0C-2407-4638-920D-1E59CE3CA102}">
  <dimension ref="A1:E9"/>
  <sheetViews>
    <sheetView workbookViewId="0">
      <selection activeCell="I13" sqref="I13"/>
    </sheetView>
  </sheetViews>
  <sheetFormatPr defaultRowHeight="14.4" x14ac:dyDescent="0.3"/>
  <sheetData>
    <row r="1" spans="1:5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3">
      <c r="A2" t="s">
        <v>16</v>
      </c>
      <c r="B2">
        <v>42</v>
      </c>
      <c r="C2">
        <v>5</v>
      </c>
      <c r="D2">
        <f t="shared" ref="D2:D7" si="0">B2/C2</f>
        <v>8.4</v>
      </c>
      <c r="E2" s="3">
        <f t="shared" ref="E2:E7" si="1">D2*1.75</f>
        <v>14.700000000000001</v>
      </c>
    </row>
    <row r="3" spans="1:5" x14ac:dyDescent="0.3">
      <c r="A3" t="s">
        <v>17</v>
      </c>
      <c r="B3">
        <v>6</v>
      </c>
      <c r="C3">
        <v>4</v>
      </c>
      <c r="D3">
        <f t="shared" si="0"/>
        <v>1.5</v>
      </c>
      <c r="E3" s="3">
        <f t="shared" si="1"/>
        <v>2.625</v>
      </c>
    </row>
    <row r="4" spans="1:5" x14ac:dyDescent="0.3">
      <c r="A4" t="s">
        <v>18</v>
      </c>
      <c r="B4">
        <v>39</v>
      </c>
      <c r="C4">
        <v>6</v>
      </c>
      <c r="D4">
        <f t="shared" si="0"/>
        <v>6.5</v>
      </c>
      <c r="E4" s="3">
        <f t="shared" si="1"/>
        <v>11.375</v>
      </c>
    </row>
    <row r="5" spans="1:5" x14ac:dyDescent="0.3">
      <c r="A5" t="s">
        <v>19</v>
      </c>
      <c r="B5">
        <v>15</v>
      </c>
      <c r="C5">
        <v>6</v>
      </c>
      <c r="D5">
        <f t="shared" si="0"/>
        <v>2.5</v>
      </c>
      <c r="E5" s="3">
        <f t="shared" si="1"/>
        <v>4.375</v>
      </c>
    </row>
    <row r="6" spans="1:5" x14ac:dyDescent="0.3">
      <c r="A6" t="s">
        <v>20</v>
      </c>
      <c r="B6">
        <v>2</v>
      </c>
      <c r="C6">
        <v>7</v>
      </c>
      <c r="D6">
        <f t="shared" si="0"/>
        <v>0.2857142857142857</v>
      </c>
      <c r="E6" s="3">
        <f t="shared" si="1"/>
        <v>0.5</v>
      </c>
    </row>
    <row r="7" spans="1:5" x14ac:dyDescent="0.3">
      <c r="A7" t="s">
        <v>21</v>
      </c>
      <c r="B7">
        <v>91</v>
      </c>
      <c r="C7">
        <v>6</v>
      </c>
      <c r="D7">
        <f t="shared" si="0"/>
        <v>15.166666666666666</v>
      </c>
      <c r="E7" s="3">
        <f t="shared" si="1"/>
        <v>26.541666666666664</v>
      </c>
    </row>
    <row r="9" spans="1:5" x14ac:dyDescent="0.3">
      <c r="A9" t="s">
        <v>10</v>
      </c>
      <c r="B9" s="4">
        <f>SUM(B2:B7)</f>
        <v>195</v>
      </c>
      <c r="C9" s="4">
        <f>SUM(C2:C7)</f>
        <v>34</v>
      </c>
      <c r="D9" s="4">
        <f>SUM(D2:D7)</f>
        <v>34.352380952380948</v>
      </c>
      <c r="E9" s="4">
        <f>SUM(E2:E7)</f>
        <v>60.116666666666667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D84E-F1C2-4165-AA22-492708A4AE9B}">
  <dimension ref="B1:H13"/>
  <sheetViews>
    <sheetView workbookViewId="0">
      <selection activeCell="N19" sqref="N19"/>
    </sheetView>
  </sheetViews>
  <sheetFormatPr defaultRowHeight="14.4" x14ac:dyDescent="0.3"/>
  <sheetData>
    <row r="1" spans="2:8" ht="31.2" x14ac:dyDescent="0.6">
      <c r="B1" s="46" t="s">
        <v>22</v>
      </c>
      <c r="C1" s="46"/>
      <c r="D1" s="46"/>
      <c r="E1" s="46"/>
      <c r="F1" s="46"/>
      <c r="G1" s="46"/>
      <c r="H1" s="5"/>
    </row>
    <row r="2" spans="2:8" ht="15.6" x14ac:dyDescent="0.3">
      <c r="B2" s="6" t="s">
        <v>23</v>
      </c>
      <c r="C2" s="6" t="s">
        <v>24</v>
      </c>
      <c r="D2" s="6" t="s">
        <v>25</v>
      </c>
      <c r="E2" s="6" t="s">
        <v>1</v>
      </c>
      <c r="F2" s="6" t="s">
        <v>26</v>
      </c>
      <c r="G2" s="6" t="s">
        <v>27</v>
      </c>
      <c r="H2" s="5"/>
    </row>
    <row r="3" spans="2:8" ht="15.6" x14ac:dyDescent="0.3">
      <c r="B3" s="7" t="s">
        <v>28</v>
      </c>
      <c r="C3" s="8">
        <v>12.99</v>
      </c>
      <c r="D3" s="7">
        <v>2</v>
      </c>
      <c r="E3" s="9">
        <f>C3*D3</f>
        <v>25.98</v>
      </c>
      <c r="F3" s="10">
        <f>E3*0.05</f>
        <v>1.2990000000000002</v>
      </c>
      <c r="G3" s="9">
        <f>E3-F3</f>
        <v>24.681000000000001</v>
      </c>
      <c r="H3" s="5"/>
    </row>
    <row r="4" spans="2:8" ht="15.6" x14ac:dyDescent="0.3">
      <c r="B4" s="11" t="s">
        <v>29</v>
      </c>
      <c r="C4" s="12">
        <v>8.99</v>
      </c>
      <c r="D4" s="11">
        <v>3</v>
      </c>
      <c r="E4" s="13">
        <f t="shared" ref="E4:E10" si="0">C4*D4</f>
        <v>26.97</v>
      </c>
      <c r="F4" s="14">
        <f t="shared" ref="F4:F10" si="1">E4*0.05</f>
        <v>1.3485</v>
      </c>
      <c r="G4" s="13">
        <f t="shared" ref="G4:G10" si="2">E4-F4</f>
        <v>25.621499999999997</v>
      </c>
      <c r="H4" s="5"/>
    </row>
    <row r="5" spans="2:8" ht="15.6" x14ac:dyDescent="0.3">
      <c r="B5" s="11" t="s">
        <v>30</v>
      </c>
      <c r="C5" s="12">
        <v>9.99</v>
      </c>
      <c r="D5" s="11">
        <v>1</v>
      </c>
      <c r="E5" s="13">
        <f t="shared" si="0"/>
        <v>9.99</v>
      </c>
      <c r="F5" s="14">
        <f t="shared" si="1"/>
        <v>0.49950000000000006</v>
      </c>
      <c r="G5" s="13">
        <f t="shared" si="2"/>
        <v>9.4905000000000008</v>
      </c>
      <c r="H5" s="5"/>
    </row>
    <row r="6" spans="2:8" ht="15.6" x14ac:dyDescent="0.3">
      <c r="B6" s="15" t="s">
        <v>31</v>
      </c>
      <c r="C6" s="16">
        <v>19.989999999999998</v>
      </c>
      <c r="D6" s="15">
        <v>1</v>
      </c>
      <c r="E6" s="17">
        <f t="shared" si="0"/>
        <v>19.989999999999998</v>
      </c>
      <c r="F6" s="18">
        <f t="shared" si="1"/>
        <v>0.99949999999999994</v>
      </c>
      <c r="G6" s="17">
        <f t="shared" si="2"/>
        <v>18.990499999999997</v>
      </c>
      <c r="H6" s="5"/>
    </row>
    <row r="7" spans="2:8" ht="15.6" x14ac:dyDescent="0.3">
      <c r="B7" s="15" t="s">
        <v>32</v>
      </c>
      <c r="C7" s="16">
        <v>14.99</v>
      </c>
      <c r="D7" s="15">
        <v>3</v>
      </c>
      <c r="E7" s="17">
        <f t="shared" si="0"/>
        <v>44.97</v>
      </c>
      <c r="F7" s="18">
        <f t="shared" si="1"/>
        <v>2.2484999999999999</v>
      </c>
      <c r="G7" s="17">
        <f t="shared" si="2"/>
        <v>42.721499999999999</v>
      </c>
      <c r="H7" s="5"/>
    </row>
    <row r="8" spans="2:8" ht="15.6" x14ac:dyDescent="0.3">
      <c r="B8" s="19" t="s">
        <v>33</v>
      </c>
      <c r="C8" s="20">
        <v>12.5</v>
      </c>
      <c r="D8" s="19">
        <v>2</v>
      </c>
      <c r="E8" s="21">
        <f t="shared" si="0"/>
        <v>25</v>
      </c>
      <c r="F8" s="22">
        <f t="shared" si="1"/>
        <v>1.25</v>
      </c>
      <c r="G8" s="21">
        <f t="shared" si="2"/>
        <v>23.75</v>
      </c>
      <c r="H8" s="5"/>
    </row>
    <row r="9" spans="2:8" ht="15.6" x14ac:dyDescent="0.3">
      <c r="B9" s="19" t="s">
        <v>34</v>
      </c>
      <c r="C9" s="20">
        <v>14.5</v>
      </c>
      <c r="D9" s="19">
        <v>1</v>
      </c>
      <c r="E9" s="21">
        <f t="shared" si="0"/>
        <v>14.5</v>
      </c>
      <c r="F9" s="22">
        <f t="shared" si="1"/>
        <v>0.72500000000000009</v>
      </c>
      <c r="G9" s="21">
        <f t="shared" si="2"/>
        <v>13.775</v>
      </c>
      <c r="H9" s="5"/>
    </row>
    <row r="10" spans="2:8" ht="15.6" x14ac:dyDescent="0.3">
      <c r="B10" s="19" t="s">
        <v>35</v>
      </c>
      <c r="C10" s="20">
        <v>19.989999999999998</v>
      </c>
      <c r="D10" s="19">
        <v>1</v>
      </c>
      <c r="E10" s="21">
        <f t="shared" si="0"/>
        <v>19.989999999999998</v>
      </c>
      <c r="F10" s="22">
        <f t="shared" si="1"/>
        <v>0.99949999999999994</v>
      </c>
      <c r="G10" s="21">
        <f t="shared" si="2"/>
        <v>18.990499999999997</v>
      </c>
      <c r="H10" s="5"/>
    </row>
    <row r="11" spans="2:8" ht="15.6" x14ac:dyDescent="0.3">
      <c r="B11" s="19"/>
      <c r="C11" s="20"/>
      <c r="D11" s="19"/>
      <c r="E11" s="21"/>
      <c r="F11" s="22"/>
      <c r="G11" s="21"/>
      <c r="H11" s="5"/>
    </row>
    <row r="12" spans="2:8" ht="15.6" x14ac:dyDescent="0.3">
      <c r="B12" s="23" t="s">
        <v>10</v>
      </c>
      <c r="C12" s="24">
        <f>SUM(C3:C10)</f>
        <v>113.93999999999998</v>
      </c>
      <c r="D12" s="23">
        <f>SUM(D3:D9)</f>
        <v>13</v>
      </c>
      <c r="E12" s="25">
        <f>SUM(E3:E9)</f>
        <v>167.4</v>
      </c>
      <c r="F12" s="24">
        <f>SUM(F3:F9)</f>
        <v>8.370000000000001</v>
      </c>
      <c r="G12" s="25">
        <f>SUM(G3:G10)</f>
        <v>178.0205</v>
      </c>
      <c r="H12" s="26"/>
    </row>
    <row r="13" spans="2:8" x14ac:dyDescent="0.3">
      <c r="B13" s="5"/>
      <c r="C13" s="5"/>
      <c r="D13" s="5"/>
      <c r="E13" s="5"/>
      <c r="F13" s="5"/>
      <c r="G13" s="5"/>
      <c r="H13" s="5"/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262D-FC62-4EE9-A253-93D0A9E331C2}">
  <dimension ref="A1:F8"/>
  <sheetViews>
    <sheetView workbookViewId="0">
      <selection activeCell="I15" sqref="I15"/>
    </sheetView>
  </sheetViews>
  <sheetFormatPr defaultRowHeight="14.4" x14ac:dyDescent="0.3"/>
  <sheetData>
    <row r="1" spans="1:6" ht="22.2" x14ac:dyDescent="0.35">
      <c r="A1" s="27" t="s">
        <v>36</v>
      </c>
    </row>
    <row r="3" spans="1:6" x14ac:dyDescent="0.3">
      <c r="A3" s="28" t="s">
        <v>11</v>
      </c>
      <c r="B3" s="29" t="s">
        <v>37</v>
      </c>
      <c r="C3" s="29" t="s">
        <v>38</v>
      </c>
      <c r="D3" s="29" t="s">
        <v>39</v>
      </c>
      <c r="E3" s="29" t="s">
        <v>40</v>
      </c>
      <c r="F3" s="29" t="s">
        <v>41</v>
      </c>
    </row>
    <row r="4" spans="1:6" x14ac:dyDescent="0.3">
      <c r="A4" s="28" t="s">
        <v>42</v>
      </c>
      <c r="B4" s="28">
        <v>600</v>
      </c>
      <c r="C4" s="28">
        <v>350</v>
      </c>
      <c r="D4" s="28">
        <v>20</v>
      </c>
      <c r="E4" s="28">
        <f>(B4-C4)/D4</f>
        <v>12.5</v>
      </c>
      <c r="F4" s="28">
        <f>E4*2.2</f>
        <v>27.500000000000004</v>
      </c>
    </row>
    <row r="5" spans="1:6" x14ac:dyDescent="0.3">
      <c r="A5" s="28" t="s">
        <v>43</v>
      </c>
      <c r="B5" s="28">
        <v>500</v>
      </c>
      <c r="C5" s="28">
        <v>350</v>
      </c>
      <c r="D5" s="28">
        <v>20</v>
      </c>
      <c r="E5" s="28">
        <f>(B5-C5)/D5</f>
        <v>7.5</v>
      </c>
      <c r="F5" s="28">
        <f>E5*2.2</f>
        <v>16.5</v>
      </c>
    </row>
    <row r="6" spans="1:6" x14ac:dyDescent="0.3">
      <c r="A6" s="28" t="s">
        <v>44</v>
      </c>
      <c r="B6" s="28">
        <v>250</v>
      </c>
      <c r="C6" s="28">
        <v>220</v>
      </c>
      <c r="D6" s="28">
        <v>5</v>
      </c>
      <c r="E6" s="28">
        <f>(B6-C6)/D6</f>
        <v>6</v>
      </c>
      <c r="F6" s="28">
        <f>E6*2.2</f>
        <v>13.200000000000001</v>
      </c>
    </row>
    <row r="7" spans="1:6" x14ac:dyDescent="0.3">
      <c r="A7" s="28" t="s">
        <v>45</v>
      </c>
      <c r="B7" s="28">
        <v>350</v>
      </c>
      <c r="C7" s="28">
        <v>250</v>
      </c>
      <c r="D7" s="28">
        <v>5</v>
      </c>
      <c r="E7" s="28">
        <f>(B7-C7)/D7</f>
        <v>20</v>
      </c>
      <c r="F7" s="28">
        <f>E7*2.2</f>
        <v>44</v>
      </c>
    </row>
    <row r="8" spans="1:6" x14ac:dyDescent="0.3">
      <c r="A8" s="28" t="s">
        <v>10</v>
      </c>
      <c r="B8" s="28">
        <f>SUM(B4:B7)</f>
        <v>1700</v>
      </c>
      <c r="C8" s="28">
        <f>SUM(C4:C7)</f>
        <v>1170</v>
      </c>
      <c r="D8" s="28">
        <f>SUM(D4:D7)</f>
        <v>50</v>
      </c>
      <c r="E8" s="28">
        <f>SUM(E4:E7)</f>
        <v>46</v>
      </c>
      <c r="F8" s="28">
        <f>SUM(F4:F7)</f>
        <v>101.2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4411-04EE-4AB0-A42F-75385421A913}">
  <dimension ref="A1:F22"/>
  <sheetViews>
    <sheetView showGridLines="0" workbookViewId="0">
      <selection activeCell="L8" sqref="L8:L9"/>
    </sheetView>
  </sheetViews>
  <sheetFormatPr defaultRowHeight="14.4" x14ac:dyDescent="0.3"/>
  <sheetData>
    <row r="1" spans="1:6" ht="33.6" x14ac:dyDescent="0.65">
      <c r="A1" s="47" t="s">
        <v>46</v>
      </c>
      <c r="B1" s="47"/>
      <c r="C1" s="47"/>
      <c r="D1" s="47"/>
      <c r="E1" s="47"/>
      <c r="F1" s="47"/>
    </row>
    <row r="3" spans="1:6" x14ac:dyDescent="0.3">
      <c r="A3" t="s">
        <v>47</v>
      </c>
      <c r="B3" s="30" t="s">
        <v>48</v>
      </c>
      <c r="C3" s="30" t="s">
        <v>49</v>
      </c>
      <c r="D3" s="30" t="s">
        <v>50</v>
      </c>
      <c r="E3" s="30" t="s">
        <v>51</v>
      </c>
      <c r="F3" s="30" t="s">
        <v>52</v>
      </c>
    </row>
    <row r="4" spans="1:6" x14ac:dyDescent="0.3">
      <c r="A4" t="s">
        <v>53</v>
      </c>
      <c r="B4" t="s">
        <v>54</v>
      </c>
      <c r="C4" t="s">
        <v>55</v>
      </c>
      <c r="D4" t="s">
        <v>56</v>
      </c>
      <c r="E4" t="s">
        <v>57</v>
      </c>
      <c r="F4">
        <v>2001</v>
      </c>
    </row>
    <row r="5" spans="1:6" x14ac:dyDescent="0.3">
      <c r="A5" t="s">
        <v>58</v>
      </c>
      <c r="B5" t="s">
        <v>59</v>
      </c>
      <c r="C5" t="s">
        <v>60</v>
      </c>
      <c r="D5" t="s">
        <v>56</v>
      </c>
      <c r="E5" t="s">
        <v>61</v>
      </c>
      <c r="F5">
        <v>2000</v>
      </c>
    </row>
    <row r="6" spans="1:6" x14ac:dyDescent="0.3">
      <c r="A6" t="s">
        <v>62</v>
      </c>
      <c r="B6" t="s">
        <v>63</v>
      </c>
      <c r="C6" t="s">
        <v>64</v>
      </c>
      <c r="D6" t="s">
        <v>65</v>
      </c>
      <c r="E6" t="s">
        <v>66</v>
      </c>
      <c r="F6">
        <v>2000</v>
      </c>
    </row>
    <row r="7" spans="1:6" x14ac:dyDescent="0.3">
      <c r="A7" t="s">
        <v>67</v>
      </c>
      <c r="B7" t="s">
        <v>68</v>
      </c>
      <c r="C7" t="s">
        <v>64</v>
      </c>
      <c r="D7" t="s">
        <v>55</v>
      </c>
      <c r="E7" t="s">
        <v>69</v>
      </c>
      <c r="F7">
        <v>2001</v>
      </c>
    </row>
    <row r="8" spans="1:6" x14ac:dyDescent="0.3">
      <c r="A8" t="s">
        <v>70</v>
      </c>
      <c r="B8" t="s">
        <v>63</v>
      </c>
      <c r="C8" t="s">
        <v>65</v>
      </c>
      <c r="D8" t="s">
        <v>71</v>
      </c>
      <c r="E8" t="s">
        <v>72</v>
      </c>
      <c r="F8">
        <v>1999</v>
      </c>
    </row>
    <row r="9" spans="1:6" x14ac:dyDescent="0.3">
      <c r="A9" t="s">
        <v>73</v>
      </c>
      <c r="B9" t="s">
        <v>63</v>
      </c>
      <c r="C9" t="s">
        <v>74</v>
      </c>
      <c r="D9" t="s">
        <v>75</v>
      </c>
      <c r="E9" t="s">
        <v>76</v>
      </c>
      <c r="F9">
        <v>2006</v>
      </c>
    </row>
    <row r="10" spans="1:6" x14ac:dyDescent="0.3">
      <c r="A10" t="s">
        <v>77</v>
      </c>
      <c r="B10" t="s">
        <v>78</v>
      </c>
      <c r="C10" t="s">
        <v>79</v>
      </c>
      <c r="D10" t="s">
        <v>80</v>
      </c>
      <c r="E10" t="s">
        <v>81</v>
      </c>
      <c r="F10">
        <v>2002</v>
      </c>
    </row>
    <row r="11" spans="1:6" x14ac:dyDescent="0.3">
      <c r="A11" t="s">
        <v>82</v>
      </c>
      <c r="B11" t="s">
        <v>83</v>
      </c>
      <c r="C11" t="s">
        <v>84</v>
      </c>
      <c r="D11" t="s">
        <v>65</v>
      </c>
      <c r="E11" t="s">
        <v>85</v>
      </c>
      <c r="F11">
        <v>2001</v>
      </c>
    </row>
    <row r="12" spans="1:6" x14ac:dyDescent="0.3">
      <c r="A12" t="s">
        <v>86</v>
      </c>
      <c r="B12" t="s">
        <v>63</v>
      </c>
      <c r="C12" t="s">
        <v>71</v>
      </c>
      <c r="D12" t="s">
        <v>56</v>
      </c>
      <c r="E12" t="s">
        <v>87</v>
      </c>
      <c r="F12">
        <v>2002</v>
      </c>
    </row>
    <row r="13" spans="1:6" x14ac:dyDescent="0.3">
      <c r="A13" t="s">
        <v>88</v>
      </c>
      <c r="B13" t="s">
        <v>54</v>
      </c>
      <c r="C13" t="s">
        <v>65</v>
      </c>
      <c r="D13" t="s">
        <v>80</v>
      </c>
      <c r="E13" t="s">
        <v>89</v>
      </c>
      <c r="F13">
        <v>2001</v>
      </c>
    </row>
    <row r="14" spans="1:6" x14ac:dyDescent="0.3">
      <c r="A14" t="s">
        <v>90</v>
      </c>
      <c r="B14" t="s">
        <v>54</v>
      </c>
      <c r="C14" t="s">
        <v>91</v>
      </c>
      <c r="D14" t="s">
        <v>74</v>
      </c>
      <c r="E14" t="s">
        <v>92</v>
      </c>
      <c r="F14">
        <v>2001</v>
      </c>
    </row>
    <row r="15" spans="1:6" x14ac:dyDescent="0.3">
      <c r="A15" t="s">
        <v>93</v>
      </c>
      <c r="B15" t="s">
        <v>83</v>
      </c>
      <c r="C15" t="s">
        <v>65</v>
      </c>
      <c r="D15" t="s">
        <v>55</v>
      </c>
      <c r="E15" t="s">
        <v>94</v>
      </c>
      <c r="F15">
        <v>2001</v>
      </c>
    </row>
    <row r="16" spans="1:6" x14ac:dyDescent="0.3">
      <c r="A16" t="s">
        <v>95</v>
      </c>
      <c r="B16" t="s">
        <v>96</v>
      </c>
      <c r="C16" t="s">
        <v>97</v>
      </c>
      <c r="D16" t="s">
        <v>75</v>
      </c>
      <c r="E16" t="s">
        <v>98</v>
      </c>
      <c r="F16">
        <v>2005</v>
      </c>
    </row>
    <row r="17" spans="1:6" x14ac:dyDescent="0.3">
      <c r="A17" t="s">
        <v>99</v>
      </c>
      <c r="B17" t="s">
        <v>63</v>
      </c>
      <c r="C17" t="s">
        <v>100</v>
      </c>
      <c r="D17" t="s">
        <v>75</v>
      </c>
      <c r="E17" t="s">
        <v>101</v>
      </c>
      <c r="F17">
        <v>2004</v>
      </c>
    </row>
    <row r="18" spans="1:6" x14ac:dyDescent="0.3">
      <c r="A18" t="s">
        <v>102</v>
      </c>
      <c r="B18" t="s">
        <v>63</v>
      </c>
      <c r="C18" t="s">
        <v>103</v>
      </c>
      <c r="D18" t="s">
        <v>56</v>
      </c>
      <c r="E18" t="s">
        <v>104</v>
      </c>
      <c r="F18">
        <v>1999</v>
      </c>
    </row>
    <row r="19" spans="1:6" x14ac:dyDescent="0.3">
      <c r="A19" t="s">
        <v>105</v>
      </c>
      <c r="B19" t="s">
        <v>106</v>
      </c>
      <c r="C19" t="s">
        <v>107</v>
      </c>
      <c r="D19" t="s">
        <v>108</v>
      </c>
      <c r="E19" t="s">
        <v>109</v>
      </c>
      <c r="F19">
        <v>1998</v>
      </c>
    </row>
    <row r="20" spans="1:6" x14ac:dyDescent="0.3">
      <c r="A20" t="s">
        <v>110</v>
      </c>
      <c r="B20" t="s">
        <v>78</v>
      </c>
      <c r="C20" t="s">
        <v>64</v>
      </c>
      <c r="D20" t="s">
        <v>55</v>
      </c>
      <c r="E20" t="s">
        <v>109</v>
      </c>
      <c r="F20">
        <v>2001</v>
      </c>
    </row>
    <row r="21" spans="1:6" x14ac:dyDescent="0.3">
      <c r="A21" t="s">
        <v>111</v>
      </c>
      <c r="B21" t="s">
        <v>63</v>
      </c>
      <c r="C21" t="s">
        <v>84</v>
      </c>
      <c r="D21" t="s">
        <v>65</v>
      </c>
      <c r="E21" t="s">
        <v>109</v>
      </c>
      <c r="F21">
        <v>2000</v>
      </c>
    </row>
    <row r="22" spans="1:6" x14ac:dyDescent="0.3">
      <c r="A22" t="s">
        <v>112</v>
      </c>
      <c r="B22" t="s">
        <v>63</v>
      </c>
      <c r="C22" t="s">
        <v>91</v>
      </c>
      <c r="D22" t="s">
        <v>113</v>
      </c>
      <c r="E22" t="s">
        <v>109</v>
      </c>
      <c r="F22">
        <v>2000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080F-C620-4A47-922D-C84991E730E6}">
  <dimension ref="A1:H17"/>
  <sheetViews>
    <sheetView workbookViewId="0">
      <selection activeCell="J3" sqref="J3"/>
    </sheetView>
  </sheetViews>
  <sheetFormatPr defaultRowHeight="14.4" x14ac:dyDescent="0.3"/>
  <sheetData>
    <row r="1" spans="1:8" x14ac:dyDescent="0.3">
      <c r="A1" s="31"/>
    </row>
    <row r="2" spans="1:8" ht="33.6" x14ac:dyDescent="0.65">
      <c r="A2" s="48" t="s">
        <v>114</v>
      </c>
      <c r="B2" s="48"/>
      <c r="C2" s="48"/>
      <c r="D2" s="48"/>
      <c r="E2" s="48" t="s">
        <v>114</v>
      </c>
      <c r="F2" s="48"/>
      <c r="G2" s="48"/>
      <c r="H2" s="48"/>
    </row>
    <row r="3" spans="1:8" ht="33.6" x14ac:dyDescent="0.65">
      <c r="A3" s="32"/>
      <c r="B3" s="32"/>
      <c r="C3" s="32"/>
      <c r="D3" s="32"/>
    </row>
    <row r="4" spans="1:8" x14ac:dyDescent="0.3">
      <c r="A4" s="31" t="s">
        <v>115</v>
      </c>
      <c r="B4" s="33" t="s">
        <v>116</v>
      </c>
      <c r="C4" s="34" t="s">
        <v>117</v>
      </c>
      <c r="D4" s="35" t="s">
        <v>118</v>
      </c>
    </row>
    <row r="5" spans="1:8" x14ac:dyDescent="0.3">
      <c r="A5" s="36"/>
      <c r="B5" s="37"/>
      <c r="C5" s="37"/>
      <c r="D5" s="37"/>
    </row>
    <row r="6" spans="1:8" x14ac:dyDescent="0.3">
      <c r="A6" s="38">
        <v>38353</v>
      </c>
      <c r="B6" s="33">
        <v>424.03</v>
      </c>
      <c r="C6" s="34">
        <v>660.93</v>
      </c>
      <c r="D6" s="35">
        <v>109.93</v>
      </c>
    </row>
    <row r="7" spans="1:8" x14ac:dyDescent="0.3">
      <c r="A7" s="38">
        <v>38384</v>
      </c>
      <c r="B7" s="33">
        <v>423.35</v>
      </c>
      <c r="C7" s="34">
        <v>703</v>
      </c>
      <c r="D7" s="35">
        <v>125.17</v>
      </c>
    </row>
    <row r="8" spans="1:8" x14ac:dyDescent="0.3">
      <c r="A8" s="38">
        <v>38412</v>
      </c>
      <c r="B8" s="33">
        <v>434.32</v>
      </c>
      <c r="C8" s="34">
        <v>725.61</v>
      </c>
      <c r="D8" s="35">
        <v>136.37</v>
      </c>
    </row>
    <row r="9" spans="1:8" x14ac:dyDescent="0.3">
      <c r="A9" s="38">
        <v>38443</v>
      </c>
      <c r="B9" s="33">
        <v>429.23</v>
      </c>
      <c r="C9" s="34">
        <v>711.88</v>
      </c>
      <c r="D9" s="35">
        <v>133.37</v>
      </c>
    </row>
    <row r="10" spans="1:8" x14ac:dyDescent="0.3">
      <c r="A10" s="38">
        <v>38473</v>
      </c>
      <c r="B10" s="33">
        <v>421.87</v>
      </c>
      <c r="C10" s="34">
        <v>701.71</v>
      </c>
      <c r="D10" s="35">
        <v>123.99</v>
      </c>
    </row>
    <row r="11" spans="1:8" x14ac:dyDescent="0.3">
      <c r="A11" s="38">
        <v>38504</v>
      </c>
      <c r="B11" s="33">
        <v>430.66</v>
      </c>
      <c r="C11" s="34">
        <v>731.05</v>
      </c>
      <c r="D11" s="35">
        <v>121.48</v>
      </c>
    </row>
    <row r="12" spans="1:8" x14ac:dyDescent="0.3">
      <c r="A12" s="38">
        <v>38534</v>
      </c>
      <c r="B12" s="33">
        <v>424.48</v>
      </c>
      <c r="C12" s="34">
        <v>701.45</v>
      </c>
      <c r="D12" s="35">
        <v>127.6</v>
      </c>
    </row>
    <row r="13" spans="1:8" x14ac:dyDescent="0.3">
      <c r="A13" s="38">
        <v>38565</v>
      </c>
      <c r="B13" s="33">
        <v>437.93</v>
      </c>
      <c r="C13" s="34">
        <v>704.19</v>
      </c>
      <c r="D13" s="35">
        <v>128.86000000000001</v>
      </c>
    </row>
    <row r="14" spans="1:8" x14ac:dyDescent="0.3">
      <c r="A14" s="38">
        <v>38596</v>
      </c>
      <c r="B14" s="33">
        <v>456.05</v>
      </c>
      <c r="C14" s="34">
        <v>715.36</v>
      </c>
      <c r="D14" s="35">
        <v>131.47</v>
      </c>
    </row>
    <row r="15" spans="1:8" x14ac:dyDescent="0.3">
      <c r="A15" s="38">
        <v>38626</v>
      </c>
      <c r="B15" s="33">
        <v>469.9</v>
      </c>
      <c r="C15" s="34">
        <v>767.05</v>
      </c>
      <c r="D15" s="35">
        <v>136.41</v>
      </c>
    </row>
    <row r="16" spans="1:8" x14ac:dyDescent="0.3">
      <c r="A16" s="38">
        <v>38657</v>
      </c>
      <c r="B16" s="33">
        <v>476.67</v>
      </c>
      <c r="C16" s="34">
        <v>787.25</v>
      </c>
      <c r="D16" s="35">
        <v>142.01</v>
      </c>
    </row>
    <row r="17" spans="1:4" x14ac:dyDescent="0.3">
      <c r="A17" s="38">
        <v>38687</v>
      </c>
      <c r="B17" s="33">
        <v>510.1</v>
      </c>
      <c r="C17" s="34">
        <v>863.98</v>
      </c>
      <c r="D17" s="35">
        <v>142.68</v>
      </c>
    </row>
  </sheetData>
  <mergeCells count="2">
    <mergeCell ref="A2:D2"/>
    <mergeCell ref="E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AE74-3C6F-4519-BD87-EFFF09CEFAB4}">
  <dimension ref="A1:D10"/>
  <sheetViews>
    <sheetView workbookViewId="0">
      <selection sqref="A1:E11"/>
    </sheetView>
  </sheetViews>
  <sheetFormatPr defaultRowHeight="14.4" x14ac:dyDescent="0.3"/>
  <sheetData>
    <row r="1" spans="1:4" ht="33.6" x14ac:dyDescent="0.65">
      <c r="A1" s="49" t="s">
        <v>119</v>
      </c>
      <c r="B1" s="49"/>
      <c r="C1" s="49"/>
      <c r="D1" s="49"/>
    </row>
    <row r="2" spans="1:4" x14ac:dyDescent="0.3">
      <c r="A2" t="s">
        <v>120</v>
      </c>
      <c r="B2" t="s">
        <v>121</v>
      </c>
      <c r="C2" t="s">
        <v>122</v>
      </c>
      <c r="D2" t="s">
        <v>123</v>
      </c>
    </row>
    <row r="4" spans="1:4" x14ac:dyDescent="0.3">
      <c r="A4" s="3" t="s">
        <v>124</v>
      </c>
      <c r="B4" s="3" t="s">
        <v>125</v>
      </c>
      <c r="C4" s="3" t="s">
        <v>126</v>
      </c>
      <c r="D4" s="3">
        <v>1.6519999999999999</v>
      </c>
    </row>
    <row r="5" spans="1:4" x14ac:dyDescent="0.3">
      <c r="A5" s="39" t="s">
        <v>127</v>
      </c>
      <c r="B5" s="39" t="s">
        <v>128</v>
      </c>
      <c r="C5" s="39" t="s">
        <v>129</v>
      </c>
      <c r="D5" s="39">
        <v>4.9800000000000004</v>
      </c>
    </row>
    <row r="6" spans="1:4" x14ac:dyDescent="0.3">
      <c r="A6" s="39" t="s">
        <v>130</v>
      </c>
      <c r="B6" s="39" t="s">
        <v>131</v>
      </c>
      <c r="C6" s="39" t="s">
        <v>129</v>
      </c>
      <c r="D6" s="39">
        <v>7.14</v>
      </c>
    </row>
    <row r="7" spans="1:4" x14ac:dyDescent="0.3">
      <c r="A7" s="40" t="s">
        <v>132</v>
      </c>
      <c r="B7" s="40" t="s">
        <v>133</v>
      </c>
      <c r="C7" s="40" t="s">
        <v>134</v>
      </c>
      <c r="D7" s="40">
        <v>6</v>
      </c>
    </row>
    <row r="8" spans="1:4" x14ac:dyDescent="0.3">
      <c r="A8" s="40" t="s">
        <v>135</v>
      </c>
      <c r="B8" s="40" t="s">
        <v>136</v>
      </c>
      <c r="C8" s="40" t="s">
        <v>137</v>
      </c>
      <c r="D8" s="40">
        <v>4.0199999999999996</v>
      </c>
    </row>
    <row r="9" spans="1:4" x14ac:dyDescent="0.3">
      <c r="A9" s="41" t="s">
        <v>138</v>
      </c>
      <c r="B9" s="41" t="s">
        <v>139</v>
      </c>
      <c r="C9" s="41" t="s">
        <v>140</v>
      </c>
      <c r="D9" s="41">
        <v>8.5500000000000007</v>
      </c>
    </row>
    <row r="10" spans="1:4" x14ac:dyDescent="0.3">
      <c r="A10" s="41" t="s">
        <v>141</v>
      </c>
      <c r="B10" s="41" t="s">
        <v>142</v>
      </c>
      <c r="C10" s="41" t="s">
        <v>143</v>
      </c>
      <c r="D10" s="41">
        <v>4.3209999999999997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70C3-93C0-4D02-A69D-6F92A11B548C}">
  <dimension ref="A1:F17"/>
  <sheetViews>
    <sheetView workbookViewId="0">
      <selection activeCell="P15" sqref="P15"/>
    </sheetView>
  </sheetViews>
  <sheetFormatPr defaultRowHeight="14.4" x14ac:dyDescent="0.3"/>
  <sheetData>
    <row r="1" spans="1:6" ht="43.2" x14ac:dyDescent="0.3">
      <c r="A1" s="3" t="s">
        <v>144</v>
      </c>
      <c r="B1" s="3" t="s">
        <v>145</v>
      </c>
      <c r="C1" s="3" t="s">
        <v>146</v>
      </c>
      <c r="D1" s="3" t="s">
        <v>147</v>
      </c>
      <c r="E1" s="3" t="s">
        <v>148</v>
      </c>
      <c r="F1" s="42" t="s">
        <v>149</v>
      </c>
    </row>
    <row r="2" spans="1:6" x14ac:dyDescent="0.3">
      <c r="A2" t="s">
        <v>150</v>
      </c>
      <c r="B2" t="s">
        <v>151</v>
      </c>
      <c r="C2" s="43">
        <v>44179</v>
      </c>
      <c r="D2" t="s">
        <v>152</v>
      </c>
      <c r="E2" t="s">
        <v>153</v>
      </c>
      <c r="F2" t="s">
        <v>154</v>
      </c>
    </row>
    <row r="3" spans="1:6" x14ac:dyDescent="0.3">
      <c r="A3" t="s">
        <v>155</v>
      </c>
      <c r="B3" t="s">
        <v>156</v>
      </c>
      <c r="C3" s="43">
        <v>44181</v>
      </c>
      <c r="D3" t="s">
        <v>157</v>
      </c>
      <c r="E3" t="s">
        <v>158</v>
      </c>
      <c r="F3" t="s">
        <v>154</v>
      </c>
    </row>
    <row r="4" spans="1:6" x14ac:dyDescent="0.3">
      <c r="A4" t="s">
        <v>159</v>
      </c>
      <c r="B4" t="s">
        <v>156</v>
      </c>
      <c r="C4" s="43">
        <v>44207</v>
      </c>
      <c r="D4" t="s">
        <v>160</v>
      </c>
      <c r="E4" t="s">
        <v>161</v>
      </c>
      <c r="F4" t="s">
        <v>154</v>
      </c>
    </row>
    <row r="5" spans="1:6" x14ac:dyDescent="0.3">
      <c r="A5" t="s">
        <v>162</v>
      </c>
      <c r="B5" t="s">
        <v>163</v>
      </c>
      <c r="C5" s="43">
        <v>44214</v>
      </c>
      <c r="D5" t="s">
        <v>164</v>
      </c>
      <c r="E5" t="s">
        <v>165</v>
      </c>
      <c r="F5" t="s">
        <v>154</v>
      </c>
    </row>
    <row r="6" spans="1:6" x14ac:dyDescent="0.3">
      <c r="A6" t="s">
        <v>166</v>
      </c>
      <c r="B6" t="s">
        <v>167</v>
      </c>
      <c r="C6" s="43">
        <v>44218</v>
      </c>
      <c r="D6" t="s">
        <v>168</v>
      </c>
      <c r="E6" t="s">
        <v>169</v>
      </c>
      <c r="F6" t="s">
        <v>154</v>
      </c>
    </row>
    <row r="7" spans="1:6" x14ac:dyDescent="0.3">
      <c r="A7" t="s">
        <v>170</v>
      </c>
      <c r="B7" t="s">
        <v>171</v>
      </c>
      <c r="C7" s="43">
        <v>44182</v>
      </c>
      <c r="D7" t="s">
        <v>168</v>
      </c>
      <c r="E7" t="s">
        <v>172</v>
      </c>
      <c r="F7" t="s">
        <v>154</v>
      </c>
    </row>
    <row r="8" spans="1:6" x14ac:dyDescent="0.3">
      <c r="A8" t="s">
        <v>173</v>
      </c>
      <c r="B8" t="s">
        <v>171</v>
      </c>
      <c r="C8" s="43">
        <v>44182</v>
      </c>
      <c r="D8" t="s">
        <v>174</v>
      </c>
      <c r="E8" t="s">
        <v>175</v>
      </c>
      <c r="F8" t="s">
        <v>154</v>
      </c>
    </row>
    <row r="9" spans="1:6" x14ac:dyDescent="0.3">
      <c r="A9" t="s">
        <v>176</v>
      </c>
      <c r="B9" t="s">
        <v>177</v>
      </c>
      <c r="C9" s="43">
        <v>44202</v>
      </c>
      <c r="D9" t="s">
        <v>178</v>
      </c>
      <c r="E9" t="s">
        <v>179</v>
      </c>
      <c r="F9" t="s">
        <v>180</v>
      </c>
    </row>
    <row r="10" spans="1:6" x14ac:dyDescent="0.3">
      <c r="A10" t="s">
        <v>181</v>
      </c>
      <c r="B10" t="s">
        <v>182</v>
      </c>
      <c r="C10" s="43">
        <v>44222</v>
      </c>
      <c r="D10" t="s">
        <v>183</v>
      </c>
      <c r="E10" t="s">
        <v>184</v>
      </c>
      <c r="F10" t="s">
        <v>154</v>
      </c>
    </row>
    <row r="11" spans="1:6" x14ac:dyDescent="0.3">
      <c r="A11" t="s">
        <v>185</v>
      </c>
      <c r="B11" t="s">
        <v>186</v>
      </c>
      <c r="C11" s="43">
        <v>44216</v>
      </c>
      <c r="D11" t="s">
        <v>187</v>
      </c>
      <c r="E11" t="s">
        <v>172</v>
      </c>
      <c r="F11" t="s">
        <v>180</v>
      </c>
    </row>
    <row r="12" spans="1:6" x14ac:dyDescent="0.3">
      <c r="A12" t="s">
        <v>188</v>
      </c>
      <c r="B12" t="s">
        <v>189</v>
      </c>
      <c r="C12" s="43">
        <v>44182</v>
      </c>
      <c r="D12" t="s">
        <v>190</v>
      </c>
      <c r="E12" t="s">
        <v>161</v>
      </c>
      <c r="F12" t="s">
        <v>154</v>
      </c>
    </row>
    <row r="13" spans="1:6" x14ac:dyDescent="0.3">
      <c r="A13" t="s">
        <v>191</v>
      </c>
      <c r="B13" t="s">
        <v>182</v>
      </c>
      <c r="C13" s="43">
        <v>44179</v>
      </c>
      <c r="D13" t="s">
        <v>192</v>
      </c>
      <c r="E13" t="s">
        <v>193</v>
      </c>
      <c r="F13" t="s">
        <v>180</v>
      </c>
    </row>
    <row r="14" spans="1:6" x14ac:dyDescent="0.3">
      <c r="A14" t="s">
        <v>194</v>
      </c>
      <c r="B14" t="s">
        <v>195</v>
      </c>
      <c r="C14" s="43">
        <v>44179</v>
      </c>
      <c r="D14" t="s">
        <v>196</v>
      </c>
      <c r="E14" t="s">
        <v>197</v>
      </c>
      <c r="F14" t="s">
        <v>180</v>
      </c>
    </row>
    <row r="15" spans="1:6" x14ac:dyDescent="0.3">
      <c r="A15" t="s">
        <v>198</v>
      </c>
      <c r="B15" t="s">
        <v>195</v>
      </c>
      <c r="C15" s="43">
        <v>44207</v>
      </c>
      <c r="D15" t="s">
        <v>199</v>
      </c>
      <c r="E15" t="s">
        <v>200</v>
      </c>
      <c r="F15" t="s">
        <v>154</v>
      </c>
    </row>
    <row r="16" spans="1:6" x14ac:dyDescent="0.3">
      <c r="A16" t="s">
        <v>201</v>
      </c>
      <c r="B16" t="s">
        <v>151</v>
      </c>
      <c r="C16" s="43">
        <v>44215</v>
      </c>
      <c r="D16" t="s">
        <v>202</v>
      </c>
      <c r="E16" t="s">
        <v>161</v>
      </c>
      <c r="F16" t="s">
        <v>154</v>
      </c>
    </row>
    <row r="17" spans="1:6" x14ac:dyDescent="0.3">
      <c r="A17" t="s">
        <v>203</v>
      </c>
      <c r="B17" t="s">
        <v>182</v>
      </c>
      <c r="C17" s="43">
        <v>44203</v>
      </c>
      <c r="D17" t="s">
        <v>204</v>
      </c>
      <c r="E17" t="s">
        <v>205</v>
      </c>
      <c r="F17" t="s">
        <v>154</v>
      </c>
    </row>
  </sheetData>
  <dataValidations count="1">
    <dataValidation type="list" allowBlank="1" showInputMessage="1" showErrorMessage="1" sqref="B2:B17" xr:uid="{6BDC2C5B-16C4-4023-8029-DEE7D33D6702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82BC-DC4F-4AB3-B47F-F1D7A177ADBD}">
  <dimension ref="A1:C22"/>
  <sheetViews>
    <sheetView workbookViewId="0">
      <selection activeCell="H2" sqref="H2"/>
    </sheetView>
  </sheetViews>
  <sheetFormatPr defaultRowHeight="14.4" x14ac:dyDescent="0.3"/>
  <sheetData>
    <row r="1" spans="1:3" ht="33.6" x14ac:dyDescent="0.65">
      <c r="A1" s="49" t="s">
        <v>206</v>
      </c>
      <c r="B1" s="49"/>
      <c r="C1" s="49"/>
    </row>
    <row r="2" spans="1:3" ht="249.6" x14ac:dyDescent="0.3">
      <c r="A2" s="44"/>
      <c r="B2" s="44" t="s">
        <v>207</v>
      </c>
      <c r="C2" s="44" t="s">
        <v>208</v>
      </c>
    </row>
    <row r="3" spans="1:3" x14ac:dyDescent="0.3">
      <c r="A3" s="42">
        <v>1</v>
      </c>
      <c r="B3" s="3" t="s">
        <v>209</v>
      </c>
      <c r="C3" s="45">
        <v>1845034188</v>
      </c>
    </row>
    <row r="4" spans="1:3" x14ac:dyDescent="0.3">
      <c r="A4" s="42">
        <v>2</v>
      </c>
      <c r="B4" s="3" t="s">
        <v>210</v>
      </c>
      <c r="C4" s="45">
        <v>1129219252</v>
      </c>
    </row>
    <row r="5" spans="1:3" x14ac:dyDescent="0.3">
      <c r="A5" s="42">
        <v>3</v>
      </c>
      <c r="B5" s="3" t="s">
        <v>211</v>
      </c>
      <c r="C5" s="45">
        <v>1060332628</v>
      </c>
    </row>
    <row r="6" spans="1:3" x14ac:dyDescent="0.3">
      <c r="A6" s="42">
        <v>4</v>
      </c>
      <c r="B6" s="3" t="s">
        <v>212</v>
      </c>
      <c r="C6" s="45">
        <v>976475550</v>
      </c>
    </row>
    <row r="7" spans="1:3" x14ac:dyDescent="0.3">
      <c r="A7" s="42">
        <v>5</v>
      </c>
      <c r="B7" s="3" t="s">
        <v>213</v>
      </c>
      <c r="C7" s="45">
        <v>954782262</v>
      </c>
    </row>
    <row r="8" spans="1:3" x14ac:dyDescent="0.3">
      <c r="A8" s="42">
        <v>6</v>
      </c>
      <c r="B8" s="3" t="s">
        <v>214</v>
      </c>
      <c r="C8" s="45">
        <v>924300000</v>
      </c>
    </row>
    <row r="9" spans="1:3" x14ac:dyDescent="0.3">
      <c r="A9" s="42">
        <v>7</v>
      </c>
      <c r="B9" s="3" t="s">
        <v>215</v>
      </c>
      <c r="C9" s="45">
        <v>921600000</v>
      </c>
    </row>
    <row r="10" spans="1:3" x14ac:dyDescent="0.3">
      <c r="A10" s="42">
        <v>8</v>
      </c>
      <c r="B10" s="3" t="s">
        <v>216</v>
      </c>
      <c r="C10" s="45">
        <v>920665658</v>
      </c>
    </row>
    <row r="11" spans="1:3" x14ac:dyDescent="0.3">
      <c r="A11" s="42">
        <v>9</v>
      </c>
      <c r="B11" s="3" t="s">
        <v>217</v>
      </c>
      <c r="C11" s="45">
        <v>914700000</v>
      </c>
    </row>
    <row r="12" spans="1:3" x14ac:dyDescent="0.3">
      <c r="A12" s="42">
        <v>10</v>
      </c>
      <c r="B12" s="3" t="s">
        <v>218</v>
      </c>
      <c r="C12" s="45">
        <v>892194397</v>
      </c>
    </row>
    <row r="13" spans="1:3" x14ac:dyDescent="0.3">
      <c r="A13" s="42">
        <v>11</v>
      </c>
      <c r="B13" s="3" t="s">
        <v>219</v>
      </c>
      <c r="C13" s="45">
        <v>890065018</v>
      </c>
    </row>
    <row r="14" spans="1:3" x14ac:dyDescent="0.3">
      <c r="A14" s="42">
        <v>12</v>
      </c>
      <c r="B14" s="3" t="s">
        <v>220</v>
      </c>
      <c r="C14" s="45">
        <v>876700000</v>
      </c>
    </row>
    <row r="15" spans="1:3" x14ac:dyDescent="0.3">
      <c r="A15" s="42">
        <v>13</v>
      </c>
      <c r="B15" s="3" t="s">
        <v>221</v>
      </c>
      <c r="C15" s="45">
        <v>872646000</v>
      </c>
    </row>
    <row r="16" spans="1:3" x14ac:dyDescent="0.3">
      <c r="A16" s="42">
        <v>14</v>
      </c>
      <c r="B16" s="3" t="s">
        <v>222</v>
      </c>
      <c r="C16" s="45">
        <v>871368364</v>
      </c>
    </row>
    <row r="17" spans="1:3" x14ac:dyDescent="0.3">
      <c r="A17" s="42">
        <v>15</v>
      </c>
      <c r="B17" s="3" t="s">
        <v>223</v>
      </c>
      <c r="C17" s="45">
        <v>864625978</v>
      </c>
    </row>
    <row r="18" spans="1:3" x14ac:dyDescent="0.3">
      <c r="A18" s="42">
        <v>16</v>
      </c>
      <c r="B18" s="3" t="s">
        <v>224</v>
      </c>
      <c r="C18" s="45">
        <v>850000000</v>
      </c>
    </row>
    <row r="19" spans="1:3" x14ac:dyDescent="0.3">
      <c r="A19" s="42">
        <v>17</v>
      </c>
      <c r="B19" s="3" t="s">
        <v>225</v>
      </c>
      <c r="C19" s="45">
        <v>821708551</v>
      </c>
    </row>
    <row r="20" spans="1:3" x14ac:dyDescent="0.3">
      <c r="A20" s="42">
        <v>18</v>
      </c>
      <c r="B20" s="3" t="s">
        <v>226</v>
      </c>
      <c r="C20" s="45">
        <v>817000000</v>
      </c>
    </row>
    <row r="21" spans="1:3" x14ac:dyDescent="0.3">
      <c r="A21" s="42">
        <v>19</v>
      </c>
      <c r="B21" s="3" t="s">
        <v>227</v>
      </c>
      <c r="C21" s="45">
        <v>792900000</v>
      </c>
    </row>
    <row r="22" spans="1:3" x14ac:dyDescent="0.3">
      <c r="A22" s="42">
        <v>20</v>
      </c>
      <c r="B22" s="3" t="s">
        <v>228</v>
      </c>
      <c r="C22" s="45">
        <v>789804554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ibhaan swamy</dc:creator>
  <cp:lastModifiedBy>ibhaan swamy</cp:lastModifiedBy>
  <dcterms:created xsi:type="dcterms:W3CDTF">2021-10-07T15:01:42Z</dcterms:created>
  <dcterms:modified xsi:type="dcterms:W3CDTF">2021-10-07T15:57:55Z</dcterms:modified>
</cp:coreProperties>
</file>