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vya\Desktop\"/>
    </mc:Choice>
  </mc:AlternateContent>
  <bookViews>
    <workbookView xWindow="0" yWindow="0" windowWidth="11700" windowHeight="5004" activeTab="1"/>
  </bookViews>
  <sheets>
    <sheet name="Sheet1" sheetId="1" r:id="rId1"/>
    <sheet name="Sheet2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F21" i="1"/>
  <c r="C21" i="1"/>
  <c r="H20" i="1"/>
  <c r="F20" i="1"/>
  <c r="C20" i="1"/>
  <c r="H19" i="1"/>
  <c r="F19" i="1"/>
  <c r="C19" i="1"/>
  <c r="H18" i="1"/>
  <c r="F18" i="1"/>
  <c r="C18" i="1"/>
  <c r="H17" i="1"/>
  <c r="F17" i="1"/>
  <c r="C17" i="1"/>
  <c r="H16" i="1"/>
  <c r="F16" i="1"/>
  <c r="C16" i="1"/>
  <c r="H15" i="1"/>
  <c r="F15" i="1"/>
  <c r="C15" i="1"/>
  <c r="H14" i="1"/>
  <c r="F14" i="1"/>
  <c r="C14" i="1"/>
  <c r="H13" i="1"/>
  <c r="F13" i="1"/>
  <c r="C13" i="1"/>
  <c r="H12" i="1"/>
  <c r="F12" i="1"/>
  <c r="C12" i="1"/>
</calcChain>
</file>

<file path=xl/sharedStrings.xml><?xml version="1.0" encoding="utf-8"?>
<sst xmlns="http://schemas.openxmlformats.org/spreadsheetml/2006/main" count="35" uniqueCount="31">
  <si>
    <t>LAST TEN YEAR'S DATA (2012-2021)</t>
  </si>
  <si>
    <t>Year</t>
  </si>
  <si>
    <t>Dividend Payout/share</t>
  </si>
  <si>
    <t>Dividend (per share in rs)</t>
  </si>
  <si>
    <t>EPS</t>
  </si>
  <si>
    <t>Dividend yield</t>
  </si>
  <si>
    <t>Sales (in Cr)</t>
  </si>
  <si>
    <t>Sales growth (in %)</t>
  </si>
  <si>
    <t>Buyback amount ( in Cr)</t>
  </si>
  <si>
    <t>FCFE ( in Cr)</t>
  </si>
  <si>
    <t xml:space="preserve">Dividend Yield (Stock)  </t>
  </si>
  <si>
    <t>=</t>
  </si>
  <si>
    <t>(Annual Dividends per Share / Price per Share)*100</t>
  </si>
  <si>
    <t>A dividend expressed as a percentage of a current share price.</t>
  </si>
  <si>
    <t>For eg. Dividend yield in 2021=(36/3750)*100=0.96 ,similarly for all other years</t>
  </si>
  <si>
    <t xml:space="preserve">Dividends Payout Ratio  </t>
  </si>
  <si>
    <t>(Dividends per share / Earnings per share)*100</t>
  </si>
  <si>
    <t>The dividend payout ratio is the fraction of net income a firm pays to its stockholders in dividends</t>
  </si>
  <si>
    <t>Sales Growth Rate</t>
  </si>
  <si>
    <t>[(Current year sales – Previous year sales) / Previous year sales]*100</t>
  </si>
  <si>
    <t>The sales growth rate measures the rate at which a business is able to increase revenue from sales during a fixed period of time.</t>
  </si>
  <si>
    <t>For eg. Sales Growth Rate in 2021=[(135963-131238)/131238]*100=3.6 ,similarly for all other years</t>
  </si>
  <si>
    <t xml:space="preserve">Buyback Yield </t>
  </si>
  <si>
    <t>(Buyback Amount/Market Capitalisation)*100</t>
  </si>
  <si>
    <t xml:space="preserve">A buyback is when a corporation purchases its own shares in the stock market. </t>
  </si>
  <si>
    <t>Free Cash Flow To Equity</t>
  </si>
  <si>
    <t>(Net Income + Depreciation
  &amp; Amortization + Changes in WC + Capex + Net Borrowings)</t>
  </si>
  <si>
    <t>In corporate finance, free cash flow to equity is a metric of how much cash can be distributed to the equity shareholders of the company as dividends or stock buybacks—after all expenses, reinvestments, and debt repayments are taken care of.</t>
  </si>
  <si>
    <t>Roll no - 70</t>
  </si>
  <si>
    <r>
      <t>Research &amp; Calculations of</t>
    </r>
    <r>
      <rPr>
        <b/>
        <sz val="14"/>
        <color theme="4"/>
        <rFont val="Calibri"/>
        <family val="2"/>
        <scheme val="minor"/>
      </rPr>
      <t xml:space="preserve"> Trent Ltd</t>
    </r>
    <r>
      <rPr>
        <b/>
        <sz val="14"/>
        <color theme="1"/>
        <rFont val="Calibri"/>
        <family val="2"/>
        <scheme val="minor"/>
      </rPr>
      <t xml:space="preserve"> by </t>
    </r>
    <r>
      <rPr>
        <b/>
        <u/>
        <sz val="14"/>
        <color theme="1" tint="0.249977111117893"/>
        <rFont val="Calibri"/>
        <family val="2"/>
        <scheme val="minor"/>
      </rPr>
      <t>Divya Sharma</t>
    </r>
    <r>
      <rPr>
        <b/>
        <u/>
        <sz val="16"/>
        <color theme="1" tint="0.249977111117893"/>
        <rFont val="Calibri"/>
        <family val="2"/>
        <scheme val="minor"/>
      </rPr>
      <t>.</t>
    </r>
  </si>
  <si>
    <t>Section -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</si>
</sst>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₹&quot;\ #,##0.00;[Red]&quot;₹&quot;\ \-#,##0.00"/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&quot;₹&quot;\ * #,##0_ ;_ &quot;₹&quot;\ * \-#,##0_ ;_ &quot;₹&quot;\ * &quot;-&quot;??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4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4"/>
      <name val="Calibri"/>
      <family val="2"/>
      <scheme val="minor"/>
    </font>
    <font>
      <b/>
      <u/>
      <sz val="14"/>
      <color theme="1" tint="0.249977111117893"/>
      <name val="Calibri"/>
      <family val="2"/>
      <scheme val="minor"/>
    </font>
    <font>
      <b/>
      <u/>
      <sz val="16"/>
      <color theme="1" tint="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theme="0" tint="-0.14999847407452621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medium">
        <color indexed="64"/>
      </right>
      <top style="thin">
        <color theme="1"/>
      </top>
      <bottom/>
      <diagonal/>
    </border>
    <border>
      <left style="medium">
        <color indexed="64"/>
      </left>
      <right/>
      <top style="thin">
        <color theme="1"/>
      </top>
      <bottom style="medium">
        <color indexed="64"/>
      </bottom>
      <diagonal/>
    </border>
    <border>
      <left/>
      <right/>
      <top style="thin">
        <color theme="1"/>
      </top>
      <bottom style="medium">
        <color indexed="64"/>
      </bottom>
      <diagonal/>
    </border>
    <border>
      <left/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3" borderId="5" xfId="0" applyFont="1" applyFill="1" applyBorder="1"/>
    <xf numFmtId="0" fontId="2" fillId="3" borderId="0" xfId="0" applyFont="1" applyFill="1" applyBorder="1"/>
    <xf numFmtId="0" fontId="2" fillId="3" borderId="6" xfId="0" applyFont="1" applyFill="1" applyBorder="1"/>
    <xf numFmtId="0" fontId="0" fillId="4" borderId="7" xfId="0" applyFill="1" applyBorder="1"/>
    <xf numFmtId="10" fontId="0" fillId="4" borderId="8" xfId="3" applyNumberFormat="1" applyFont="1" applyFill="1" applyBorder="1"/>
    <xf numFmtId="44" fontId="0" fillId="4" borderId="8" xfId="2" applyFont="1" applyFill="1" applyBorder="1"/>
    <xf numFmtId="43" fontId="0" fillId="4" borderId="8" xfId="1" applyFont="1" applyFill="1" applyBorder="1"/>
    <xf numFmtId="10" fontId="0" fillId="4" borderId="8" xfId="0" applyNumberFormat="1" applyFill="1" applyBorder="1"/>
    <xf numFmtId="164" fontId="0" fillId="4" borderId="8" xfId="2" applyNumberFormat="1" applyFont="1" applyFill="1" applyBorder="1"/>
    <xf numFmtId="9" fontId="0" fillId="4" borderId="8" xfId="3" applyFont="1" applyFill="1" applyBorder="1"/>
    <xf numFmtId="0" fontId="0" fillId="4" borderId="8" xfId="0" applyFill="1" applyBorder="1"/>
    <xf numFmtId="8" fontId="0" fillId="4" borderId="9" xfId="0" applyNumberFormat="1" applyFill="1" applyBorder="1"/>
    <xf numFmtId="0" fontId="0" fillId="0" borderId="7" xfId="0" applyBorder="1"/>
    <xf numFmtId="10" fontId="0" fillId="0" borderId="8" xfId="3" applyNumberFormat="1" applyFont="1" applyBorder="1"/>
    <xf numFmtId="44" fontId="0" fillId="0" borderId="8" xfId="2" applyFont="1" applyBorder="1"/>
    <xf numFmtId="43" fontId="0" fillId="0" borderId="8" xfId="1" applyFont="1" applyBorder="1"/>
    <xf numFmtId="10" fontId="0" fillId="5" borderId="8" xfId="0" applyNumberFormat="1" applyFill="1" applyBorder="1"/>
    <xf numFmtId="164" fontId="0" fillId="0" borderId="8" xfId="2" applyNumberFormat="1" applyFont="1" applyBorder="1"/>
    <xf numFmtId="9" fontId="0" fillId="0" borderId="8" xfId="3" applyFont="1" applyBorder="1"/>
    <xf numFmtId="0" fontId="0" fillId="0" borderId="8" xfId="0" applyBorder="1"/>
    <xf numFmtId="8" fontId="0" fillId="0" borderId="9" xfId="0" applyNumberFormat="1" applyBorder="1"/>
    <xf numFmtId="8" fontId="0" fillId="0" borderId="8" xfId="0" applyNumberFormat="1" applyBorder="1"/>
    <xf numFmtId="8" fontId="0" fillId="4" borderId="8" xfId="0" applyNumberFormat="1" applyFill="1" applyBorder="1"/>
    <xf numFmtId="0" fontId="0" fillId="0" borderId="10" xfId="0" applyBorder="1"/>
    <xf numFmtId="10" fontId="0" fillId="0" borderId="11" xfId="3" applyNumberFormat="1" applyFont="1" applyBorder="1"/>
    <xf numFmtId="44" fontId="0" fillId="0" borderId="11" xfId="2" applyFont="1" applyBorder="1"/>
    <xf numFmtId="43" fontId="0" fillId="0" borderId="11" xfId="1" applyFont="1" applyBorder="1"/>
    <xf numFmtId="10" fontId="0" fillId="5" borderId="11" xfId="0" applyNumberFormat="1" applyFill="1" applyBorder="1"/>
    <xf numFmtId="164" fontId="0" fillId="0" borderId="11" xfId="2" applyNumberFormat="1" applyFont="1" applyBorder="1"/>
    <xf numFmtId="9" fontId="0" fillId="0" borderId="11" xfId="3" applyFont="1" applyBorder="1"/>
    <xf numFmtId="0" fontId="0" fillId="0" borderId="11" xfId="0" applyBorder="1"/>
    <xf numFmtId="8" fontId="0" fillId="0" borderId="12" xfId="0" applyNumberFormat="1" applyBorder="1"/>
    <xf numFmtId="0" fontId="4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5" fillId="0" borderId="16" xfId="0" applyFont="1" applyBorder="1"/>
    <xf numFmtId="0" fontId="5" fillId="0" borderId="17" xfId="0" applyFont="1" applyBorder="1"/>
    <xf numFmtId="0" fontId="4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4" fillId="0" borderId="16" xfId="0" applyFont="1" applyBorder="1"/>
    <xf numFmtId="0" fontId="4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1">
    <dxf>
      <numFmt numFmtId="12" formatCode="&quot;₹&quot;\ #,##0.00;[Red]&quot;₹&quot;\ \-#,##0.0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 &quot;₹&quot;\ * #,##0_ ;_ &quot;₹&quot;\ * \-#,##0_ ;_ &quot;₹&quot;\ * &quot;-&quot;??_ ;_ @_ 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numFmt numFmtId="14" formatCode="0.00%"/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 outline="0">
        <left style="medium">
          <color indexed="64"/>
        </left>
        <top style="medium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1"/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342825896762903"/>
          <c:y val="0.19486111111111112"/>
          <c:w val="0.86601618547681536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[1]Sheet1!$F$11</c:f>
              <c:strCache>
                <c:ptCount val="1"/>
                <c:pt idx="0">
                  <c:v>Dividend yield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[1]Sheet1!$B$12:$B$21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[1]Sheet1!$F$12:$F$21</c:f>
              <c:numCache>
                <c:formatCode>0.00%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8.9999999999999993E-3</c:v>
                </c:pt>
                <c:pt idx="5">
                  <c:v>1E-3</c:v>
                </c:pt>
                <c:pt idx="6">
                  <c:v>1.15E-3</c:v>
                </c:pt>
                <c:pt idx="7">
                  <c:v>1.2999999999999999E-3</c:v>
                </c:pt>
                <c:pt idx="8">
                  <c:v>1E-3</c:v>
                </c:pt>
                <c:pt idx="9">
                  <c:v>5.9999999999999995E-4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4D-40C4-B4CA-8D104AA61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443072"/>
        <c:axId val="915431424"/>
      </c:barChart>
      <c:catAx>
        <c:axId val="915443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5431424"/>
        <c:crosses val="autoZero"/>
        <c:auto val="1"/>
        <c:lblAlgn val="ctr"/>
        <c:lblOffset val="100"/>
        <c:noMultiLvlLbl val="0"/>
      </c:catAx>
      <c:valAx>
        <c:axId val="91543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5443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[1]Sheet1!$H$11</c:f>
              <c:strCache>
                <c:ptCount val="1"/>
                <c:pt idx="0">
                  <c:v>Sales growth (in %)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[1]Sheet1!$B$12:$B$21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[1]Sheet1!$H$12:$H$21</c:f>
              <c:numCache>
                <c:formatCode>0%</c:formatCode>
                <c:ptCount val="10"/>
                <c:pt idx="0">
                  <c:v>7.5418994413407825E-2</c:v>
                </c:pt>
                <c:pt idx="1">
                  <c:v>0.13881314115049989</c:v>
                </c:pt>
                <c:pt idx="2">
                  <c:v>0.37856328392246297</c:v>
                </c:pt>
                <c:pt idx="3">
                  <c:v>9.4540942928039662E-2</c:v>
                </c:pt>
                <c:pt idx="4">
                  <c:v>0.10481372326758864</c:v>
                </c:pt>
                <c:pt idx="5">
                  <c:v>0.18878248974008208</c:v>
                </c:pt>
                <c:pt idx="6">
                  <c:v>0.18888952819332563</c:v>
                </c:pt>
                <c:pt idx="7">
                  <c:v>0.22519104288362232</c:v>
                </c:pt>
                <c:pt idx="8">
                  <c:v>0.25520224364038557</c:v>
                </c:pt>
                <c:pt idx="9">
                  <c:v>-0.35565052381147194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C3-45E7-BF94-FB6394080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90732928"/>
        <c:axId val="1090715040"/>
      </c:lineChart>
      <c:catAx>
        <c:axId val="1090732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0715040"/>
        <c:crosses val="autoZero"/>
        <c:auto val="1"/>
        <c:lblAlgn val="ctr"/>
        <c:lblOffset val="100"/>
        <c:noMultiLvlLbl val="0"/>
      </c:catAx>
      <c:valAx>
        <c:axId val="1090715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0732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1296026</xdr:colOff>
      <xdr:row>0</xdr:row>
      <xdr:rowOff>96982</xdr:rowOff>
    </xdr:from>
    <xdr:to>
      <xdr:col>7</xdr:col>
      <xdr:colOff>759922</xdr:colOff>
      <xdr:row>8</xdr:row>
      <xdr:rowOff>65808</xdr:rowOff>
    </xdr:to>
    <xdr:pic>
      <xdr:nvPicPr>
        <xdr:cNvPr id="2" name="Picture 1" descr="Our Supporter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2546" y="96982"/>
          <a:ext cx="3510116" cy="1431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60960</xdr:colOff>
      <xdr:row>23</xdr:row>
      <xdr:rowOff>3810</xdr:rowOff>
    </xdr:from>
    <xdr:to>
      <xdr:col>6</xdr:col>
      <xdr:colOff>160020</xdr:colOff>
      <xdr:row>38</xdr:row>
      <xdr:rowOff>3810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335279</xdr:colOff>
      <xdr:row>22</xdr:row>
      <xdr:rowOff>175933</xdr:rowOff>
    </xdr:from>
    <xdr:to>
      <xdr:col>10</xdr:col>
      <xdr:colOff>454510</xdr:colOff>
      <xdr:row>37</xdr:row>
      <xdr:rowOff>175933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vya/Downloads/Rohit%20Dubey%20BF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1">
          <cell r="F11" t="str">
            <v>Dividend yield</v>
          </cell>
          <cell r="H11" t="str">
            <v>Sales growth (in %)</v>
          </cell>
        </row>
        <row r="12">
          <cell r="B12">
            <v>2012</v>
          </cell>
          <cell r="F12">
            <v>0</v>
          </cell>
          <cell r="H12">
            <v>7.5418994413407825E-2</v>
          </cell>
        </row>
        <row r="13">
          <cell r="B13">
            <v>2013</v>
          </cell>
          <cell r="F13">
            <v>0</v>
          </cell>
          <cell r="H13">
            <v>0.13881314115049989</v>
          </cell>
        </row>
        <row r="14">
          <cell r="B14">
            <v>2014</v>
          </cell>
          <cell r="F14">
            <v>0</v>
          </cell>
          <cell r="H14">
            <v>0.37856328392246297</v>
          </cell>
        </row>
        <row r="15">
          <cell r="B15">
            <v>2015</v>
          </cell>
          <cell r="F15">
            <v>0</v>
          </cell>
          <cell r="H15">
            <v>9.4540942928039662E-2</v>
          </cell>
        </row>
        <row r="16">
          <cell r="B16">
            <v>2016</v>
          </cell>
          <cell r="F16">
            <v>8.9999999999999993E-3</v>
          </cell>
          <cell r="H16">
            <v>0.10481372326758864</v>
          </cell>
        </row>
        <row r="17">
          <cell r="B17">
            <v>2017</v>
          </cell>
          <cell r="F17">
            <v>1E-3</v>
          </cell>
          <cell r="H17">
            <v>0.18878248974008208</v>
          </cell>
        </row>
        <row r="18">
          <cell r="B18">
            <v>2018</v>
          </cell>
          <cell r="F18">
            <v>1.15E-3</v>
          </cell>
          <cell r="H18">
            <v>0.18888952819332563</v>
          </cell>
        </row>
        <row r="19">
          <cell r="B19">
            <v>2019</v>
          </cell>
          <cell r="F19">
            <v>1.2999999999999999E-3</v>
          </cell>
          <cell r="H19">
            <v>0.22519104288362232</v>
          </cell>
        </row>
        <row r="20">
          <cell r="B20">
            <v>2020</v>
          </cell>
          <cell r="F20">
            <v>1E-3</v>
          </cell>
          <cell r="H20">
            <v>0.25520224364038557</v>
          </cell>
        </row>
        <row r="21">
          <cell r="B21">
            <v>2021</v>
          </cell>
          <cell r="F21">
            <v>5.9999999999999995E-4</v>
          </cell>
          <cell r="H21">
            <v>-0.35565052381147194</v>
          </cell>
        </row>
      </sheetData>
      <sheetData sheetId="1"/>
    </sheetDataSet>
  </externalBook>
</externalLink>
</file>

<file path=xl/tables/table1.xml><?xml version="1.0" encoding="utf-8"?>
<table xmlns="http://schemas.openxmlformats.org/spreadsheetml/2006/main" id="1" name="Table4" displayName="Table4" ref="B11:J21" totalsRowShown="0" headerRowDxfId="10" tableBorderDxfId="9">
  <autoFilter ref="B11:J21"/>
  <tableColumns count="9">
    <tableColumn id="1" name="Year" dataDxfId="8"/>
    <tableColumn id="2" name="Dividend Payout/share" dataDxfId="7" dataCellStyle="Percent">
      <calculatedColumnFormula>(D12/E12)/10</calculatedColumnFormula>
    </tableColumn>
    <tableColumn id="3" name="Dividend (per share in rs)" dataDxfId="6" dataCellStyle="Currency"/>
    <tableColumn id="4" name="EPS" dataDxfId="5" dataCellStyle="Comma"/>
    <tableColumn id="5" name="Dividend yield" dataDxfId="4">
      <calculatedColumnFormula>(D12/1000)</calculatedColumnFormula>
    </tableColumn>
    <tableColumn id="6" name="Sales (in Cr)" dataDxfId="3" dataCellStyle="Currency"/>
    <tableColumn id="7" name="Sales growth (in %)" dataDxfId="2" dataCellStyle="Percent">
      <calculatedColumnFormula>(G12-G11)/G11</calculatedColumnFormula>
    </tableColumn>
    <tableColumn id="8" name="Buyback amount ( in Cr)" dataDxfId="1"/>
    <tableColumn id="9" name="FCFE ( in Cr)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1"/>
  <sheetViews>
    <sheetView topLeftCell="A7" workbookViewId="0">
      <selection activeCell="A23" sqref="A23"/>
    </sheetView>
  </sheetViews>
  <sheetFormatPr defaultRowHeight="14.4" x14ac:dyDescent="0.3"/>
  <cols>
    <col min="1" max="1" width="13" customWidth="1"/>
    <col min="2" max="2" width="6.88671875" bestFit="1" customWidth="1"/>
    <col min="3" max="3" width="22.77734375" bestFit="1" customWidth="1"/>
    <col min="4" max="4" width="24.44140625" bestFit="1" customWidth="1"/>
    <col min="5" max="5" width="6.44140625" bestFit="1" customWidth="1"/>
    <col min="6" max="6" width="15.109375" bestFit="1" customWidth="1"/>
    <col min="7" max="7" width="13" bestFit="1" customWidth="1"/>
    <col min="8" max="8" width="19.21875" bestFit="1" customWidth="1"/>
    <col min="9" max="9" width="23.88671875" bestFit="1" customWidth="1"/>
    <col min="10" max="10" width="13.109375" bestFit="1" customWidth="1"/>
  </cols>
  <sheetData>
    <row r="1" spans="2:10" x14ac:dyDescent="0.3">
      <c r="B1" s="1"/>
      <c r="C1" s="1"/>
      <c r="D1" s="1"/>
      <c r="E1" s="1"/>
      <c r="F1" s="1"/>
      <c r="G1" s="1"/>
      <c r="H1" s="1"/>
      <c r="I1" s="1"/>
      <c r="J1" s="1"/>
    </row>
    <row r="2" spans="2:10" x14ac:dyDescent="0.3">
      <c r="B2" s="1"/>
      <c r="C2" s="1"/>
      <c r="D2" s="1"/>
      <c r="E2" s="1"/>
      <c r="F2" s="1"/>
      <c r="G2" s="1"/>
      <c r="H2" s="1"/>
      <c r="I2" s="1"/>
      <c r="J2" s="1"/>
    </row>
    <row r="3" spans="2:10" x14ac:dyDescent="0.3">
      <c r="B3" s="1"/>
      <c r="C3" s="1"/>
      <c r="D3" s="1"/>
      <c r="E3" s="1"/>
      <c r="F3" s="1"/>
      <c r="G3" s="1"/>
      <c r="H3" s="1"/>
      <c r="I3" s="1"/>
      <c r="J3" s="1"/>
    </row>
    <row r="4" spans="2:10" x14ac:dyDescent="0.3">
      <c r="B4" s="1"/>
      <c r="C4" s="1"/>
      <c r="D4" s="1"/>
      <c r="E4" s="1"/>
      <c r="F4" s="1"/>
      <c r="G4" s="1"/>
      <c r="H4" s="1"/>
      <c r="I4" s="1"/>
      <c r="J4" s="1"/>
    </row>
    <row r="5" spans="2:10" x14ac:dyDescent="0.3">
      <c r="B5" s="1"/>
      <c r="C5" s="1"/>
      <c r="D5" s="1"/>
      <c r="E5" s="1"/>
      <c r="F5" s="1"/>
      <c r="G5" s="1"/>
      <c r="H5" s="1"/>
      <c r="I5" s="1"/>
      <c r="J5" s="1"/>
    </row>
    <row r="6" spans="2:10" x14ac:dyDescent="0.3">
      <c r="B6" s="1"/>
      <c r="C6" s="1"/>
      <c r="D6" s="1"/>
      <c r="E6" s="1"/>
      <c r="F6" s="1"/>
      <c r="G6" s="1"/>
      <c r="H6" s="1"/>
      <c r="I6" s="1"/>
      <c r="J6" s="1"/>
    </row>
    <row r="7" spans="2:10" x14ac:dyDescent="0.3">
      <c r="B7" s="1"/>
      <c r="C7" s="1"/>
      <c r="D7" s="1"/>
      <c r="E7" s="1"/>
      <c r="F7" s="1"/>
      <c r="G7" s="1"/>
      <c r="H7" s="1"/>
      <c r="I7" s="1"/>
      <c r="J7" s="1"/>
    </row>
    <row r="8" spans="2:10" x14ac:dyDescent="0.3">
      <c r="B8" s="1"/>
      <c r="C8" s="1"/>
      <c r="D8" s="1"/>
      <c r="E8" s="1"/>
      <c r="F8" s="1"/>
      <c r="G8" s="1"/>
      <c r="H8" s="1"/>
      <c r="I8" s="1"/>
      <c r="J8" s="1"/>
    </row>
    <row r="9" spans="2:10" ht="15" thickBot="1" x14ac:dyDescent="0.35">
      <c r="B9" s="2"/>
      <c r="C9" s="2"/>
      <c r="D9" s="2"/>
      <c r="E9" s="2"/>
      <c r="F9" s="2"/>
      <c r="G9" s="2"/>
      <c r="H9" s="2"/>
      <c r="I9" s="2"/>
      <c r="J9" s="2"/>
    </row>
    <row r="10" spans="2:10" ht="21.6" thickBot="1" x14ac:dyDescent="0.45">
      <c r="B10" s="3" t="s">
        <v>0</v>
      </c>
      <c r="C10" s="4"/>
      <c r="D10" s="4"/>
      <c r="E10" s="4"/>
      <c r="F10" s="4"/>
      <c r="G10" s="4"/>
      <c r="H10" s="4"/>
      <c r="I10" s="4"/>
      <c r="J10" s="5"/>
    </row>
    <row r="11" spans="2:10" x14ac:dyDescent="0.3">
      <c r="B11" s="6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7" t="s">
        <v>7</v>
      </c>
      <c r="I11" s="7" t="s">
        <v>8</v>
      </c>
      <c r="J11" s="8" t="s">
        <v>9</v>
      </c>
    </row>
    <row r="12" spans="2:10" x14ac:dyDescent="0.3">
      <c r="B12" s="9">
        <v>2012</v>
      </c>
      <c r="C12" s="10">
        <f>(D12/E12)/10</f>
        <v>0</v>
      </c>
      <c r="D12" s="11">
        <v>0</v>
      </c>
      <c r="E12" s="12">
        <v>20.75</v>
      </c>
      <c r="F12" s="13">
        <f>(D12/1000)</f>
        <v>0</v>
      </c>
      <c r="G12" s="14">
        <v>770.1</v>
      </c>
      <c r="H12" s="15">
        <f>(770-716)/716</f>
        <v>7.5418994413407825E-2</v>
      </c>
      <c r="I12" s="16"/>
      <c r="J12" s="17">
        <v>269.61</v>
      </c>
    </row>
    <row r="13" spans="2:10" x14ac:dyDescent="0.3">
      <c r="B13" s="18">
        <v>2013</v>
      </c>
      <c r="C13" s="19">
        <f>(D13/E13)/10</f>
        <v>0</v>
      </c>
      <c r="D13" s="20">
        <v>0</v>
      </c>
      <c r="E13" s="21">
        <v>20.34</v>
      </c>
      <c r="F13" s="22">
        <f t="shared" ref="F13:F21" si="0">(D13/1000)</f>
        <v>0</v>
      </c>
      <c r="G13" s="23">
        <v>877</v>
      </c>
      <c r="H13" s="24">
        <f>(G13-G12)/G12</f>
        <v>0.13881314115049989</v>
      </c>
      <c r="I13" s="25"/>
      <c r="J13" s="26">
        <v>143.33000000000001</v>
      </c>
    </row>
    <row r="14" spans="2:10" x14ac:dyDescent="0.3">
      <c r="B14" s="9">
        <v>2014</v>
      </c>
      <c r="C14" s="10">
        <f t="shared" ref="C14:C21" si="1">(D14/E14)/10</f>
        <v>0</v>
      </c>
      <c r="D14" s="11">
        <v>0</v>
      </c>
      <c r="E14" s="12">
        <v>16.32</v>
      </c>
      <c r="F14" s="13">
        <f t="shared" si="0"/>
        <v>0</v>
      </c>
      <c r="G14" s="14">
        <v>1209</v>
      </c>
      <c r="H14" s="15">
        <f t="shared" ref="H14:H21" si="2">(G14-G13)/G13</f>
        <v>0.37856328392246297</v>
      </c>
      <c r="I14" s="16"/>
      <c r="J14" s="17">
        <v>32.85</v>
      </c>
    </row>
    <row r="15" spans="2:10" x14ac:dyDescent="0.3">
      <c r="B15" s="18">
        <v>2015</v>
      </c>
      <c r="C15" s="19">
        <f t="shared" si="1"/>
        <v>0</v>
      </c>
      <c r="D15" s="20">
        <v>0</v>
      </c>
      <c r="E15" s="21">
        <v>30.1</v>
      </c>
      <c r="F15" s="22">
        <f t="shared" si="0"/>
        <v>0</v>
      </c>
      <c r="G15" s="23">
        <v>1323.3</v>
      </c>
      <c r="H15" s="24">
        <f t="shared" si="2"/>
        <v>9.4540942928039662E-2</v>
      </c>
      <c r="I15" s="25"/>
      <c r="J15" s="26">
        <v>28.62</v>
      </c>
    </row>
    <row r="16" spans="2:10" x14ac:dyDescent="0.3">
      <c r="B16" s="9">
        <v>2016</v>
      </c>
      <c r="C16" s="10">
        <f t="shared" si="1"/>
        <v>3.8412291933418698E-2</v>
      </c>
      <c r="D16" s="11">
        <v>9</v>
      </c>
      <c r="E16" s="12">
        <v>23.43</v>
      </c>
      <c r="F16" s="13">
        <f t="shared" si="0"/>
        <v>8.9999999999999993E-3</v>
      </c>
      <c r="G16" s="14">
        <v>1462</v>
      </c>
      <c r="H16" s="15">
        <f t="shared" si="2"/>
        <v>0.10481372326758864</v>
      </c>
      <c r="I16" s="16"/>
      <c r="J16" s="17">
        <v>26.63</v>
      </c>
    </row>
    <row r="17" spans="2:10" x14ac:dyDescent="0.3">
      <c r="B17" s="18">
        <v>2017</v>
      </c>
      <c r="C17" s="19">
        <f t="shared" si="1"/>
        <v>3.9215686274509803E-3</v>
      </c>
      <c r="D17" s="20">
        <v>1</v>
      </c>
      <c r="E17" s="21">
        <v>25.5</v>
      </c>
      <c r="F17" s="22">
        <f t="shared" si="0"/>
        <v>1E-3</v>
      </c>
      <c r="G17" s="23">
        <v>1738</v>
      </c>
      <c r="H17" s="24">
        <f t="shared" si="2"/>
        <v>0.18878248974008208</v>
      </c>
      <c r="I17" s="27"/>
      <c r="J17" s="26">
        <v>31.56</v>
      </c>
    </row>
    <row r="18" spans="2:10" x14ac:dyDescent="0.3">
      <c r="B18" s="9">
        <v>2018</v>
      </c>
      <c r="C18" s="10">
        <f t="shared" si="1"/>
        <v>4.389312977099236E-3</v>
      </c>
      <c r="D18" s="11">
        <v>1.1499999999999999</v>
      </c>
      <c r="E18" s="12">
        <v>26.2</v>
      </c>
      <c r="F18" s="13">
        <f t="shared" si="0"/>
        <v>1.15E-3</v>
      </c>
      <c r="G18" s="14">
        <v>2066.29</v>
      </c>
      <c r="H18" s="15">
        <f t="shared" si="2"/>
        <v>0.18888952819332563</v>
      </c>
      <c r="I18" s="28"/>
      <c r="J18" s="17">
        <v>30.32</v>
      </c>
    </row>
    <row r="19" spans="2:10" x14ac:dyDescent="0.3">
      <c r="B19" s="18">
        <v>2019</v>
      </c>
      <c r="C19" s="19">
        <f t="shared" si="1"/>
        <v>4.4520547945205487E-3</v>
      </c>
      <c r="D19" s="20">
        <v>1.3</v>
      </c>
      <c r="E19" s="21">
        <v>29.2</v>
      </c>
      <c r="F19" s="22">
        <f t="shared" si="0"/>
        <v>1.2999999999999999E-3</v>
      </c>
      <c r="G19" s="23">
        <v>2531.6</v>
      </c>
      <c r="H19" s="24">
        <f t="shared" si="2"/>
        <v>0.22519104288362232</v>
      </c>
      <c r="I19" s="25"/>
      <c r="J19" s="26">
        <v>50.95</v>
      </c>
    </row>
    <row r="20" spans="2:10" x14ac:dyDescent="0.3">
      <c r="B20" s="9">
        <v>2020</v>
      </c>
      <c r="C20" s="10">
        <f t="shared" si="1"/>
        <v>2.8901734104046241E-3</v>
      </c>
      <c r="D20" s="11">
        <v>1</v>
      </c>
      <c r="E20" s="12">
        <v>34.6</v>
      </c>
      <c r="F20" s="13">
        <f t="shared" si="0"/>
        <v>1E-3</v>
      </c>
      <c r="G20" s="14">
        <v>3177.67</v>
      </c>
      <c r="H20" s="15">
        <f t="shared" si="2"/>
        <v>0.25520224364038557</v>
      </c>
      <c r="I20" s="16"/>
      <c r="J20" s="17">
        <v>44.06</v>
      </c>
    </row>
    <row r="21" spans="2:10" ht="15" thickBot="1" x14ac:dyDescent="0.35">
      <c r="B21" s="29">
        <v>2021</v>
      </c>
      <c r="C21" s="30">
        <f t="shared" si="1"/>
        <v>-1.4598540145985401E-2</v>
      </c>
      <c r="D21" s="31">
        <v>0.6</v>
      </c>
      <c r="E21" s="32">
        <v>-4.1100000000000003</v>
      </c>
      <c r="F21" s="33">
        <f t="shared" si="0"/>
        <v>5.9999999999999995E-4</v>
      </c>
      <c r="G21" s="34">
        <v>2047.53</v>
      </c>
      <c r="H21" s="35">
        <f t="shared" si="2"/>
        <v>-0.35565052381147194</v>
      </c>
      <c r="I21" s="36"/>
      <c r="J21" s="37">
        <v>64.069999999999993</v>
      </c>
    </row>
  </sheetData>
  <mergeCells count="2">
    <mergeCell ref="B1:J9"/>
    <mergeCell ref="B10:J10"/>
  </mergeCell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0"/>
  <sheetViews>
    <sheetView tabSelected="1" workbookViewId="0">
      <selection activeCell="E10" sqref="E10"/>
    </sheetView>
  </sheetViews>
  <sheetFormatPr defaultRowHeight="14.4" x14ac:dyDescent="0.3"/>
  <cols>
    <col min="3" max="3" width="24.21875" bestFit="1" customWidth="1"/>
    <col min="4" max="4" width="2.109375" bestFit="1" customWidth="1"/>
    <col min="5" max="5" width="94.6640625" bestFit="1" customWidth="1"/>
  </cols>
  <sheetData>
    <row r="1" spans="2:5" ht="15" thickBot="1" x14ac:dyDescent="0.35"/>
    <row r="2" spans="2:5" ht="15.6" x14ac:dyDescent="0.3">
      <c r="B2" s="38">
        <v>1</v>
      </c>
      <c r="C2" s="38" t="s">
        <v>10</v>
      </c>
      <c r="D2" s="39" t="s">
        <v>11</v>
      </c>
      <c r="E2" s="40" t="s">
        <v>12</v>
      </c>
    </row>
    <row r="3" spans="2:5" ht="15.6" x14ac:dyDescent="0.3">
      <c r="B3" s="41"/>
      <c r="C3" s="41"/>
      <c r="D3" s="42"/>
      <c r="E3" s="43" t="s">
        <v>13</v>
      </c>
    </row>
    <row r="4" spans="2:5" ht="15.6" x14ac:dyDescent="0.3">
      <c r="B4" s="44"/>
      <c r="C4" s="44"/>
      <c r="D4" s="42"/>
      <c r="E4" s="45" t="s">
        <v>14</v>
      </c>
    </row>
    <row r="5" spans="2:5" ht="16.2" thickBot="1" x14ac:dyDescent="0.35">
      <c r="B5" s="46"/>
      <c r="C5" s="46"/>
      <c r="D5" s="46"/>
      <c r="E5" s="47"/>
    </row>
    <row r="6" spans="2:5" ht="15.6" x14ac:dyDescent="0.3">
      <c r="B6" s="38">
        <v>2</v>
      </c>
      <c r="C6" s="38" t="s">
        <v>15</v>
      </c>
      <c r="D6" s="39" t="s">
        <v>11</v>
      </c>
      <c r="E6" s="40" t="s">
        <v>16</v>
      </c>
    </row>
    <row r="7" spans="2:5" ht="15.6" x14ac:dyDescent="0.3">
      <c r="B7" s="41"/>
      <c r="C7" s="41"/>
      <c r="D7" s="42"/>
      <c r="E7" s="43" t="s">
        <v>17</v>
      </c>
    </row>
    <row r="8" spans="2:5" ht="16.2" thickBot="1" x14ac:dyDescent="0.35">
      <c r="B8" s="48"/>
      <c r="C8" s="48"/>
      <c r="D8" s="49"/>
      <c r="E8" s="50"/>
    </row>
    <row r="9" spans="2:5" ht="15.6" x14ac:dyDescent="0.3">
      <c r="B9" s="38">
        <v>3</v>
      </c>
      <c r="C9" s="38" t="s">
        <v>18</v>
      </c>
      <c r="D9" s="39" t="s">
        <v>11</v>
      </c>
      <c r="E9" s="40" t="s">
        <v>19</v>
      </c>
    </row>
    <row r="10" spans="2:5" ht="296.39999999999998" x14ac:dyDescent="0.3">
      <c r="B10" s="41"/>
      <c r="C10" s="41"/>
      <c r="D10" s="42"/>
      <c r="E10" s="51" t="s">
        <v>20</v>
      </c>
    </row>
    <row r="11" spans="2:5" ht="15.6" x14ac:dyDescent="0.3">
      <c r="B11" s="44"/>
      <c r="C11" s="44"/>
      <c r="D11" s="42"/>
      <c r="E11" s="45" t="s">
        <v>21</v>
      </c>
    </row>
    <row r="12" spans="2:5" ht="16.2" thickBot="1" x14ac:dyDescent="0.35">
      <c r="B12" s="48"/>
      <c r="C12" s="48"/>
      <c r="D12" s="49"/>
      <c r="E12" s="52"/>
    </row>
    <row r="13" spans="2:5" ht="15.6" x14ac:dyDescent="0.3">
      <c r="B13" s="38">
        <v>4</v>
      </c>
      <c r="C13" s="38" t="s">
        <v>22</v>
      </c>
      <c r="D13" s="39" t="s">
        <v>11</v>
      </c>
      <c r="E13" s="40" t="s">
        <v>23</v>
      </c>
    </row>
    <row r="14" spans="2:5" ht="15.6" x14ac:dyDescent="0.3">
      <c r="B14" s="41"/>
      <c r="C14" s="41"/>
      <c r="D14" s="42"/>
      <c r="E14" s="43" t="s">
        <v>24</v>
      </c>
    </row>
    <row r="15" spans="2:5" ht="16.2" thickBot="1" x14ac:dyDescent="0.35">
      <c r="B15" s="53"/>
      <c r="C15" s="53"/>
      <c r="D15" s="49"/>
      <c r="E15" s="50"/>
    </row>
    <row r="16" spans="2:5" ht="218.4" x14ac:dyDescent="0.3">
      <c r="B16" s="41">
        <v>5</v>
      </c>
      <c r="C16" s="54" t="s">
        <v>25</v>
      </c>
      <c r="D16" s="55" t="s">
        <v>11</v>
      </c>
      <c r="E16" s="56" t="s">
        <v>26</v>
      </c>
    </row>
    <row r="17" spans="2:5" ht="409.6" thickBot="1" x14ac:dyDescent="0.35">
      <c r="B17" s="57"/>
      <c r="C17" s="58"/>
      <c r="D17" s="59"/>
      <c r="E17" s="60" t="s">
        <v>27</v>
      </c>
    </row>
    <row r="19" spans="2:5" ht="21" x14ac:dyDescent="0.4">
      <c r="C19" s="61" t="s">
        <v>28</v>
      </c>
      <c r="E19" s="62" t="s">
        <v>29</v>
      </c>
    </row>
    <row r="20" spans="2:5" ht="18" x14ac:dyDescent="0.35">
      <c r="C20" s="62" t="s">
        <v>30</v>
      </c>
    </row>
  </sheetData>
  <mergeCells count="10">
    <mergeCell ref="B13:B14"/>
    <mergeCell ref="C13:C14"/>
    <mergeCell ref="B16:B17"/>
    <mergeCell ref="C16:C17"/>
    <mergeCell ref="B2:B3"/>
    <mergeCell ref="C2:C3"/>
    <mergeCell ref="B6:B7"/>
    <mergeCell ref="C6:C7"/>
    <mergeCell ref="B9:B10"/>
    <mergeCell ref="C9:C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divya</dc:creator>
  <cp:lastModifiedBy>divya</cp:lastModifiedBy>
  <dcterms:created xsi:type="dcterms:W3CDTF">2022-01-02T14:39:28Z</dcterms:created>
  <dcterms:modified xsi:type="dcterms:W3CDTF">2022-01-02T14:43:40Z</dcterms:modified>
</cp:coreProperties>
</file>