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ticipants" sheetId="1" r:id="rId4"/>
    <sheet state="visible" name="81-Dabur" sheetId="2" r:id="rId5"/>
    <sheet state="visible" name="Dabur-Bibliography" sheetId="3" r:id="rId6"/>
    <sheet state="visible" name="JNJ, 82" sheetId="4" r:id="rId7"/>
    <sheet state="visible" name="JNJ Bibliography" sheetId="5" r:id="rId8"/>
    <sheet state="visible" name="itc ltd 83" sheetId="6" r:id="rId9"/>
    <sheet state="visible" name="itcltd 83" sheetId="7" r:id="rId10"/>
    <sheet state="visible" name="HUL-84" sheetId="8" r:id="rId11"/>
  </sheets>
  <definedNames/>
  <calcPr/>
</workbook>
</file>

<file path=xl/sharedStrings.xml><?xml version="1.0" encoding="utf-8"?>
<sst xmlns="http://schemas.openxmlformats.org/spreadsheetml/2006/main" count="343" uniqueCount="166">
  <si>
    <t>Ratios to be found out:
1) Liquidity ratio.
2) Profitability ratios
3) gearing ratios
4) investors ratio
5) also do Dupont analysis of ROE.</t>
  </si>
  <si>
    <t>Sakshi Tripathi</t>
  </si>
  <si>
    <t>Roll No 81</t>
  </si>
  <si>
    <t>Dabur India</t>
  </si>
  <si>
    <t>Liquidity Ratios</t>
  </si>
  <si>
    <t>Profitibility Ratios</t>
  </si>
  <si>
    <t xml:space="preserve">Gearing Ratios </t>
  </si>
  <si>
    <t xml:space="preserve"> </t>
  </si>
  <si>
    <t>Ratios:</t>
  </si>
  <si>
    <t>Current Ratio</t>
  </si>
  <si>
    <t>Quick Ratio</t>
  </si>
  <si>
    <t>ROCE</t>
  </si>
  <si>
    <t>ROE</t>
  </si>
  <si>
    <t xml:space="preserve">Asset Gearing </t>
  </si>
  <si>
    <t>Income gearing</t>
  </si>
  <si>
    <t>Formulae:</t>
  </si>
  <si>
    <t>curerent assets / current liability</t>
  </si>
  <si>
    <t>(current assets - inventories) / Current Liability</t>
  </si>
  <si>
    <t>EBIT/ (share captital + Debt)</t>
  </si>
  <si>
    <t>EAT/share capital</t>
  </si>
  <si>
    <t>Debt / Share Capital</t>
  </si>
  <si>
    <t>Interest On borrowing / EBIT</t>
  </si>
  <si>
    <t>Headings:</t>
  </si>
  <si>
    <t>Year</t>
  </si>
  <si>
    <t>Current Assets</t>
  </si>
  <si>
    <t xml:space="preserve">Current Liabilities </t>
  </si>
  <si>
    <t>Inventories</t>
  </si>
  <si>
    <t>Earning Before Interest And Taxes</t>
  </si>
  <si>
    <t>Earnings After interest and taxes</t>
  </si>
  <si>
    <t>Share Capital</t>
  </si>
  <si>
    <t>Long Term Debt</t>
  </si>
  <si>
    <t>Interest</t>
  </si>
  <si>
    <t>Earninging Before Interest And Taxes</t>
  </si>
  <si>
    <t>(end of every year)</t>
  </si>
  <si>
    <t>(end ofevery year)</t>
  </si>
  <si>
    <t>Investors Ratio</t>
  </si>
  <si>
    <t>Column1</t>
  </si>
  <si>
    <t>Column2</t>
  </si>
  <si>
    <t>Column3</t>
  </si>
  <si>
    <t>Column4</t>
  </si>
  <si>
    <t>Column5</t>
  </si>
  <si>
    <t>Column6</t>
  </si>
  <si>
    <t>Column7</t>
  </si>
  <si>
    <t>Headings</t>
  </si>
  <si>
    <t>years</t>
  </si>
  <si>
    <t>shareholders equity</t>
  </si>
  <si>
    <t>intangibles</t>
  </si>
  <si>
    <t>total assets</t>
  </si>
  <si>
    <t>current liabilities</t>
  </si>
  <si>
    <t>shareholders equity ratio=shareholders' equity- intangibles/
total assets- current liabilities- intangible</t>
  </si>
  <si>
    <t>Market cap</t>
  </si>
  <si>
    <t>88179 cr</t>
  </si>
  <si>
    <t>Current Price</t>
  </si>
  <si>
    <t>highest share price</t>
  </si>
  <si>
    <t>lowest share price</t>
  </si>
  <si>
    <t>Stock PE</t>
  </si>
  <si>
    <t>Book Value</t>
  </si>
  <si>
    <t>Dividend Yield</t>
  </si>
  <si>
    <t>Face Value</t>
  </si>
  <si>
    <t>Dupont's Analysis of ROE</t>
  </si>
  <si>
    <t>Net Protif Margin</t>
  </si>
  <si>
    <t>Asset Turnover Ratio</t>
  </si>
  <si>
    <t>Equity Multiplier</t>
  </si>
  <si>
    <t>Net Income/ Revenue</t>
  </si>
  <si>
    <t xml:space="preserve">Revenue / Total assets </t>
  </si>
  <si>
    <t>Total Assets / Shareholder's Equity</t>
  </si>
  <si>
    <t>Net Protif Margin * Asset Turnover Ratio * Equity Multiplier</t>
  </si>
  <si>
    <t>Net Income</t>
  </si>
  <si>
    <t>Revenue</t>
  </si>
  <si>
    <t xml:space="preserve">Total Assets </t>
  </si>
  <si>
    <t>Share holder's equity</t>
  </si>
  <si>
    <t>bibliography</t>
  </si>
  <si>
    <t>https://www.screener.in/company/DABUR/consolidated/#balance-sheet</t>
  </si>
  <si>
    <t>https://www.indiainfoline.com/company/dabur-india-ltd-share-price/3392</t>
  </si>
  <si>
    <t>https://www.moneycontrol.com/india/stockpricequote/personal-care/daburindia/DI</t>
  </si>
  <si>
    <t>https://www.moneycontrol.com/financials/daburindia/profit-lossVI/DI#DI</t>
  </si>
  <si>
    <t>Krishangi Trivedi , 82</t>
  </si>
  <si>
    <t>Johnson &amp; Johnson</t>
  </si>
  <si>
    <t xml:space="preserve">Investor's Ratios </t>
  </si>
  <si>
    <t>Earnings Per Share</t>
  </si>
  <si>
    <t>P/E Ratio</t>
  </si>
  <si>
    <t>Div cover</t>
  </si>
  <si>
    <t>Div Payout</t>
  </si>
  <si>
    <t>PAT / Number of shares outstanding</t>
  </si>
  <si>
    <t>Market price per share / EPS</t>
  </si>
  <si>
    <t>Div per share/ MPS</t>
  </si>
  <si>
    <t>EPS/DPS</t>
  </si>
  <si>
    <t>DPS/EPS</t>
  </si>
  <si>
    <t>Highest Share Price of the year</t>
  </si>
  <si>
    <t>Lowest  Share Price of the year</t>
  </si>
  <si>
    <t>Share price at the end of the year</t>
  </si>
  <si>
    <t>Profit After interest and taxes</t>
  </si>
  <si>
    <t>Number of shares outstanding</t>
  </si>
  <si>
    <t>Higest P/E Ratio</t>
  </si>
  <si>
    <t>Lowest P/E Ratio</t>
  </si>
  <si>
    <t>P/E At the end of the Year</t>
  </si>
  <si>
    <t>Annual Dividends per share</t>
  </si>
  <si>
    <t>EBITDA</t>
  </si>
  <si>
    <t>$30,402</t>
  </si>
  <si>
    <t>$24,040</t>
  </si>
  <si>
    <t>$25,012</t>
  </si>
  <si>
    <t>$26,544</t>
  </si>
  <si>
    <t>$24,634</t>
  </si>
  <si>
    <t>$24,651</t>
  </si>
  <si>
    <t>$23,622</t>
  </si>
  <si>
    <t>$25,058</t>
  </si>
  <si>
    <t>$20,131</t>
  </si>
  <si>
    <t>$18,037</t>
  </si>
  <si>
    <t>$16,181</t>
  </si>
  <si>
    <t>$20,448</t>
  </si>
  <si>
    <t>BIBLIOGRAPHY</t>
  </si>
  <si>
    <t>https://www.wsj.com/market-data/quotes/JNJ/financials/annual/balance-sheet</t>
  </si>
  <si>
    <t>https://in.investing.com/equities/johnson-johnson-balance-sheet?period_type=annually&amp;periods=previous&amp;period_type=annually&amp;periods=latest&amp;period_type=annually</t>
  </si>
  <si>
    <t>https://www.macrotrends.net/stocks/charts/JNJ/johnson-johnson/balance-sheet</t>
  </si>
  <si>
    <t>HARSHITA TYAGI , 83</t>
  </si>
  <si>
    <t xml:space="preserve">ITC LIMITED </t>
  </si>
  <si>
    <t>Liquidity ratio</t>
  </si>
  <si>
    <t>Current asset/Current liabilty</t>
  </si>
  <si>
    <t>Current Asset</t>
  </si>
  <si>
    <t>Current liability</t>
  </si>
  <si>
    <t>Profitability ratios</t>
  </si>
  <si>
    <t>(Shown as %age)</t>
  </si>
  <si>
    <t>Return on capital employed</t>
  </si>
  <si>
    <t>profit before tax/ (share capital + reserves)</t>
  </si>
  <si>
    <t>Profit before tax</t>
  </si>
  <si>
    <t>Total Shareholders fund(share capital+reserves)</t>
  </si>
  <si>
    <t>Profit margin</t>
  </si>
  <si>
    <t xml:space="preserve">profit before tax and interest/revenue </t>
  </si>
  <si>
    <t>Gross revenue</t>
  </si>
  <si>
    <t>Asset utilization</t>
  </si>
  <si>
    <t>revenue/share capital + reserves + long-term debt</t>
  </si>
  <si>
    <t>Long term debt</t>
  </si>
  <si>
    <t>Gross profit ratio</t>
  </si>
  <si>
    <t>gross profit/revenue</t>
  </si>
  <si>
    <t>Gross profit</t>
  </si>
  <si>
    <t>Gearing ratios</t>
  </si>
  <si>
    <t>Earnings per share</t>
  </si>
  <si>
    <t>earnings on ordinary activities/number of issued ordinary shares</t>
  </si>
  <si>
    <t>Price earnings ratio</t>
  </si>
  <si>
    <t>market price of an ordinary share/earnings per share</t>
  </si>
  <si>
    <t>Market price</t>
  </si>
  <si>
    <t>Dividend yield</t>
  </si>
  <si>
    <t>dividends per share/market price of an ordinary share</t>
  </si>
  <si>
    <t>Dividend cover</t>
  </si>
  <si>
    <t>earnings per share/dividends per share</t>
  </si>
  <si>
    <t>earnings per share</t>
  </si>
  <si>
    <t>dividends per share</t>
  </si>
  <si>
    <t>Payout ratio</t>
  </si>
  <si>
    <t>1/dividend cover</t>
  </si>
  <si>
    <t>Investor ratios</t>
  </si>
  <si>
    <t>expressed as days</t>
  </si>
  <si>
    <t>Inventory turnover ratio</t>
  </si>
  <si>
    <t>inventories/revenue</t>
  </si>
  <si>
    <t>inventory</t>
  </si>
  <si>
    <t>Trade receivables turnover period</t>
  </si>
  <si>
    <t>trade receivables/credit sales</t>
  </si>
  <si>
    <t>Payables turnover period</t>
  </si>
  <si>
    <t>payables/credit purchases</t>
  </si>
  <si>
    <t>Dupont analysis</t>
  </si>
  <si>
    <t>Net profit margin</t>
  </si>
  <si>
    <t>net income/revenue</t>
  </si>
  <si>
    <t>Sweating of assets</t>
  </si>
  <si>
    <t>Revenue/ total assets</t>
  </si>
  <si>
    <t>Asset to equity</t>
  </si>
  <si>
    <t>Total assets</t>
  </si>
  <si>
    <t>Total Equity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</si>
</sst>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[$$-409]#,##0"/>
    <numFmt numFmtId="165" formatCode="0.000%"/>
    <numFmt numFmtId="166" formatCode="[$$-409]#,##0.00"/>
    <numFmt numFmtId="167" formatCode="[$$-409]#,##0.000"/>
  </numFmts>
  <fonts count="35">
    <font>
      <sz val="11.0"/>
      <color theme="1"/>
      <name val="Calibri"/>
      <scheme val="minor"/>
    </font>
    <font>
      <sz val="16.0"/>
      <color theme="1"/>
      <name val="Calibri"/>
    </font>
    <font/>
    <font>
      <sz val="20.0"/>
      <color rgb="FF9C0006"/>
      <name val="Calibri"/>
    </font>
    <font>
      <sz val="20.0"/>
      <color theme="1"/>
      <name val="Calibri"/>
    </font>
    <font>
      <b/>
      <sz val="20.0"/>
      <color rgb="FFFA7D00"/>
      <name val="Calibri"/>
    </font>
    <font>
      <sz val="16.0"/>
      <color rgb="FF9C0006"/>
      <name val="Calibri"/>
    </font>
    <font>
      <sz val="16.0"/>
      <color theme="0"/>
      <name val="Calibri"/>
    </font>
    <font>
      <b/>
      <sz val="16.0"/>
      <color theme="1"/>
      <name val="Calibri"/>
    </font>
    <font>
      <sz val="16.0"/>
      <color rgb="FF444444"/>
      <name val="Calibri"/>
    </font>
    <font>
      <sz val="16.0"/>
      <color rgb="FF444444"/>
      <name val="Roboto"/>
    </font>
    <font>
      <sz val="11.0"/>
      <color theme="1"/>
      <name val="Calibri"/>
    </font>
    <font>
      <b/>
      <u/>
      <sz val="16.0"/>
      <color theme="1"/>
      <name val="Calibri"/>
    </font>
    <font>
      <sz val="16.0"/>
      <color rgb="FFC55A11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sz val="26.0"/>
      <color theme="1"/>
      <name val="Calibri"/>
    </font>
    <font>
      <sz val="36.0"/>
      <color theme="1"/>
      <name val="Calibri"/>
    </font>
    <font>
      <b/>
      <u/>
      <sz val="24.0"/>
      <color theme="1"/>
      <name val="Calibri"/>
    </font>
    <font>
      <b/>
      <u/>
      <sz val="22.0"/>
      <color theme="1"/>
      <name val="Calibri"/>
    </font>
    <font>
      <sz val="22.0"/>
      <color theme="1"/>
      <name val="Calibri"/>
    </font>
    <font>
      <sz val="18.0"/>
      <color theme="1"/>
      <name val="Calibri"/>
    </font>
    <font>
      <b/>
      <sz val="20.0"/>
      <color theme="1"/>
      <name val="Calibri"/>
    </font>
    <font>
      <sz val="18.0"/>
      <color rgb="FF444444"/>
      <name val="Calibri"/>
    </font>
    <font>
      <sz val="18.0"/>
      <color rgb="FF444444"/>
      <name val="Roboto"/>
    </font>
    <font>
      <sz val="7.0"/>
      <color rgb="FF444444"/>
      <name val="Roboto"/>
    </font>
    <font>
      <b/>
      <u/>
      <sz val="28.0"/>
      <color theme="1"/>
      <name val="Calibri"/>
    </font>
    <font>
      <b/>
      <sz val="22.0"/>
      <color theme="1"/>
      <name val="Calibri"/>
    </font>
    <font>
      <b/>
      <u/>
      <sz val="26.0"/>
      <color theme="1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b/>
      <sz val="11.0"/>
      <color rgb="FF333333"/>
      <name val="Arial"/>
    </font>
    <font>
      <sz val="12.0"/>
      <color theme="1"/>
      <name val="Times New Roman"/>
    </font>
    <font>
      <sz val="11.0"/>
      <color rgb="FF000000"/>
      <name val="Calibri"/>
    </font>
    <font>
      <sz val="11.0"/>
      <color theme="1"/>
      <name val="Times New Roman"/>
    </font>
  </fonts>
  <fills count="21">
    <fill>
      <patternFill patternType="none"/>
    </fill>
    <fill>
      <patternFill patternType="lightGray"/>
    </fill>
    <fill>
      <patternFill patternType="solid">
        <fgColor rgb="FFF4B083"/>
        <bgColor rgb="FFF4B083"/>
      </patternFill>
    </fill>
    <fill>
      <patternFill patternType="solid">
        <fgColor rgb="FFC55A11"/>
        <bgColor rgb="FFC55A11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theme="5"/>
        <bgColor theme="5"/>
      </patternFill>
    </fill>
    <fill>
      <patternFill patternType="solid">
        <fgColor rgb="FFF7CAAC"/>
        <bgColor rgb="FFF7CAA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C5DDBD"/>
        <bgColor rgb="FFC5DDBD"/>
      </patternFill>
    </fill>
    <fill>
      <patternFill patternType="solid">
        <fgColor rgb="FFA8D08D"/>
        <bgColor rgb="FFA8D08D"/>
      </patternFill>
    </fill>
    <fill>
      <patternFill patternType="solid">
        <fgColor rgb="FFE8F4EC"/>
        <bgColor rgb="FFE8F4EC"/>
      </patternFill>
    </fill>
    <fill>
      <patternFill patternType="solid">
        <fgColor rgb="FFF6F8FB"/>
        <bgColor rgb="FFF6F8FB"/>
      </patternFill>
    </fill>
    <fill>
      <patternFill patternType="solid">
        <fgColor rgb="FFFFE598"/>
        <bgColor rgb="FFFFE598"/>
      </patternFill>
    </fill>
    <fill>
      <patternFill patternType="solid">
        <fgColor rgb="FFDEEAF6"/>
        <bgColor rgb="FFDEEAF6"/>
      </patternFill>
    </fill>
    <fill>
      <patternFill patternType="solid">
        <fgColor rgb="FFAEABAB"/>
        <bgColor rgb="FFAEABAB"/>
      </patternFill>
    </fill>
    <fill>
      <patternFill patternType="solid">
        <fgColor rgb="FF8496B0"/>
        <bgColor rgb="FF8496B0"/>
      </patternFill>
    </fill>
  </fills>
  <borders count="79">
    <border/>
    <border>
      <left/>
      <top/>
      <bottom/>
    </border>
    <border>
      <top/>
      <bottom/>
    </border>
    <border>
      <right/>
      <top/>
      <bottom/>
    </border>
    <border>
      <left style="thick">
        <color rgb="FF000000"/>
      </left>
      <top style="thick">
        <color rgb="FF000000"/>
      </top>
      <bottom/>
    </border>
    <border>
      <top style="thick">
        <color rgb="FF000000"/>
      </top>
      <bottom/>
    </border>
    <border>
      <right style="thick">
        <color rgb="FF000000"/>
      </right>
      <top style="thick">
        <color rgb="FF000000"/>
      </top>
      <bottom/>
    </border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ck">
        <color rgb="FF000000"/>
      </bottom>
    </border>
    <border>
      <right style="thick">
        <color rgb="FF000000"/>
      </right>
      <top style="medium">
        <color rgb="FF000000"/>
      </top>
      <bottom style="thick">
        <color rgb="FF000000"/>
      </bottom>
    </border>
    <border>
      <left style="thick">
        <color rgb="FF000000"/>
      </left>
      <top style="medium">
        <color rgb="FF000000"/>
      </top>
      <bottom style="thick">
        <color rgb="FF000000"/>
      </bottom>
    </border>
    <border>
      <top style="medium">
        <color rgb="FF000000"/>
      </top>
      <bottom style="thick">
        <color rgb="FF000000"/>
      </bottom>
    </border>
    <border>
      <right style="medium">
        <color rgb="FF000000"/>
      </right>
      <top style="medium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right style="medium">
        <color rgb="FF000000"/>
      </right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ck">
        <color rgb="FF000000"/>
      </left>
      <top style="thick">
        <color rgb="FF000000"/>
      </top>
    </border>
    <border>
      <top style="thick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bottom style="medium">
        <color rgb="FF000000"/>
      </bottom>
    </border>
    <border>
      <right style="thick">
        <color rgb="FF000000"/>
      </right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</border>
    <border>
      <left style="medium">
        <color rgb="FF000000"/>
      </left>
      <right style="thick">
        <color rgb="FF000000"/>
      </right>
    </border>
    <border>
      <left style="thick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DDDDDD"/>
      </top>
      <bottom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ck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bottom style="thick">
        <color rgb="FF000000"/>
      </bottom>
    </border>
    <border>
      <left style="medium">
        <color rgb="FF000000"/>
      </left>
      <right/>
      <top style="thin">
        <color rgb="FF000000"/>
      </top>
      <bottom style="thick">
        <color rgb="FF000000"/>
      </bottom>
    </border>
    <border>
      <left style="medium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top style="medium">
        <color rgb="FFDDDDDD"/>
      </top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/>
      <right style="thick">
        <color rgb="FF000000"/>
      </right>
      <top style="medium">
        <color rgb="FF000000"/>
      </top>
      <bottom style="medium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ck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ck">
        <color rgb="FF000000"/>
      </bottom>
    </border>
    <border>
      <left/>
      <right style="thick">
        <color rgb="FF000000"/>
      </right>
      <top style="thin">
        <color rgb="FF000000"/>
      </top>
      <bottom style="thick">
        <color rgb="FF000000"/>
      </bottom>
    </border>
    <border>
      <left style="thick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ck">
        <color rgb="FF000000"/>
      </right>
      <top/>
      <bottom style="medium">
        <color rgb="FF000000"/>
      </bottom>
    </border>
    <border>
      <right style="thick">
        <color rgb="FF000000"/>
      </right>
      <top style="thick">
        <color rgb="FF000000"/>
      </top>
    </border>
    <border>
      <right style="thick">
        <color rgb="FF000000"/>
      </right>
      <bottom style="thick">
        <color rgb="FF000000"/>
      </bottom>
    </border>
    <border>
      <left/>
      <right/>
      <top style="medium">
        <color rgb="FFD1D1D1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shrinkToFit="0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shrinkToFit="0" wrapText="1"/>
    </xf>
    <xf borderId="0" fillId="0" fontId="1" numFmtId="17" xfId="0" applyAlignment="1" applyFont="1" applyNumberFormat="1">
      <alignment shrinkToFit="0" wrapText="1"/>
    </xf>
    <xf borderId="0" fillId="0" fontId="1" numFmtId="17" xfId="0" applyFont="1" applyNumberFormat="1"/>
    <xf borderId="4" fillId="2" fontId="3" numFmtId="0" xfId="0" applyAlignment="1" applyBorder="1" applyFont="1">
      <alignment horizontal="center" vertical="center"/>
    </xf>
    <xf borderId="5" fillId="0" fontId="2" numFmtId="0" xfId="0" applyBorder="1" applyFont="1"/>
    <xf borderId="6" fillId="0" fontId="2" numFmtId="0" xfId="0" applyBorder="1" applyFont="1"/>
    <xf borderId="0" fillId="0" fontId="4" numFmtId="0" xfId="0" applyAlignment="1" applyFont="1">
      <alignment horizontal="center" vertical="center"/>
    </xf>
    <xf borderId="7" fillId="3" fontId="4" numFmtId="0" xfId="0" applyAlignment="1" applyBorder="1" applyFill="1" applyFont="1">
      <alignment horizontal="center" vertical="center"/>
    </xf>
    <xf borderId="0" fillId="0" fontId="4" numFmtId="0" xfId="0" applyFont="1"/>
    <xf borderId="8" fillId="4" fontId="5" numFmtId="0" xfId="0" applyAlignment="1" applyBorder="1" applyFill="1" applyFont="1">
      <alignment horizontal="center" vertical="center"/>
    </xf>
    <xf borderId="9" fillId="0" fontId="2" numFmtId="0" xfId="0" applyBorder="1" applyFont="1"/>
    <xf borderId="10" fillId="0" fontId="2" numFmtId="0" xfId="0" applyBorder="1" applyFont="1"/>
    <xf borderId="11" fillId="0" fontId="1" numFmtId="0" xfId="0" applyAlignment="1" applyBorder="1" applyFont="1">
      <alignment horizontal="center" vertical="center"/>
    </xf>
    <xf borderId="8" fillId="5" fontId="6" numFmtId="0" xfId="0" applyAlignment="1" applyBorder="1" applyFill="1" applyFont="1">
      <alignment horizontal="center" vertical="center"/>
    </xf>
    <xf borderId="11" fillId="6" fontId="7" numFmtId="0" xfId="0" applyAlignment="1" applyBorder="1" applyFill="1" applyFont="1">
      <alignment horizontal="center" vertical="center"/>
    </xf>
    <xf borderId="11" fillId="0" fontId="1" numFmtId="0" xfId="0" applyBorder="1" applyFont="1"/>
    <xf borderId="11" fillId="2" fontId="8" numFmtId="0" xfId="0" applyAlignment="1" applyBorder="1" applyFont="1">
      <alignment horizontal="center" vertical="center"/>
    </xf>
    <xf borderId="11" fillId="7" fontId="1" numFmtId="0" xfId="0" applyAlignment="1" applyBorder="1" applyFill="1" applyFont="1">
      <alignment horizontal="center" vertical="center"/>
    </xf>
    <xf borderId="11" fillId="7" fontId="1" numFmtId="0" xfId="0" applyAlignment="1" applyBorder="1" applyFont="1">
      <alignment horizontal="center" shrinkToFit="0" vertical="center" wrapText="1"/>
    </xf>
    <xf borderId="11" fillId="3" fontId="1" numFmtId="0" xfId="0" applyAlignment="1" applyBorder="1" applyFont="1">
      <alignment horizontal="center" vertical="center"/>
    </xf>
    <xf borderId="11" fillId="3" fontId="1" numFmtId="0" xfId="0" applyAlignment="1" applyBorder="1" applyFont="1">
      <alignment horizontal="center" shrinkToFit="0" vertical="center" wrapText="1"/>
    </xf>
    <xf borderId="11" fillId="8" fontId="9" numFmtId="164" xfId="0" applyAlignment="1" applyBorder="1" applyFill="1" applyFont="1" applyNumberFormat="1">
      <alignment horizontal="center" shrinkToFit="0" vertical="center" wrapText="1"/>
    </xf>
    <xf borderId="11" fillId="2" fontId="1" numFmtId="1" xfId="0" applyAlignment="1" applyBorder="1" applyFont="1" applyNumberFormat="1">
      <alignment horizontal="center" vertical="center"/>
    </xf>
    <xf borderId="11" fillId="2" fontId="1" numFmtId="164" xfId="0" applyAlignment="1" applyBorder="1" applyFont="1" applyNumberFormat="1">
      <alignment horizontal="center" vertical="center"/>
    </xf>
    <xf borderId="11" fillId="2" fontId="1" numFmtId="164" xfId="0" applyAlignment="1" applyBorder="1" applyFont="1" applyNumberFormat="1">
      <alignment horizontal="center" shrinkToFit="0" vertical="center" wrapText="1"/>
    </xf>
    <xf borderId="11" fillId="8" fontId="1" numFmtId="0" xfId="0" applyAlignment="1" applyBorder="1" applyFont="1">
      <alignment horizontal="center" vertical="center"/>
    </xf>
    <xf borderId="11" fillId="2" fontId="1" numFmtId="0" xfId="0" applyAlignment="1" applyBorder="1" applyFont="1">
      <alignment horizontal="center" vertical="center"/>
    </xf>
    <xf borderId="11" fillId="2" fontId="1" numFmtId="165" xfId="0" applyAlignment="1" applyBorder="1" applyFont="1" applyNumberFormat="1">
      <alignment horizontal="center" vertical="center"/>
    </xf>
    <xf borderId="11" fillId="2" fontId="1" numFmtId="10" xfId="0" applyAlignment="1" applyBorder="1" applyFont="1" applyNumberFormat="1">
      <alignment horizontal="center" vertical="center"/>
    </xf>
    <xf borderId="11" fillId="2" fontId="9" numFmtId="2" xfId="0" applyAlignment="1" applyBorder="1" applyFont="1" applyNumberForma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7" fillId="8" fontId="1" numFmtId="0" xfId="0" applyAlignment="1" applyBorder="1" applyFont="1">
      <alignment horizontal="center" shrinkToFit="0" vertical="center" wrapText="1"/>
    </xf>
    <xf borderId="7" fillId="8" fontId="10" numFmtId="0" xfId="0" applyAlignment="1" applyBorder="1" applyFont="1">
      <alignment horizontal="center" shrinkToFit="0" vertical="center" wrapText="1"/>
    </xf>
    <xf borderId="11" fillId="6" fontId="6" numFmtId="0" xfId="0" applyBorder="1" applyFont="1"/>
    <xf borderId="11" fillId="9" fontId="6" numFmtId="0" xfId="0" applyBorder="1" applyFill="1" applyFont="1"/>
    <xf borderId="8" fillId="6" fontId="6" numFmtId="0" xfId="0" applyAlignment="1" applyBorder="1" applyFont="1">
      <alignment horizontal="center"/>
    </xf>
    <xf borderId="11" fillId="6" fontId="7" numFmtId="0" xfId="0" applyBorder="1" applyFont="1"/>
    <xf borderId="11" fillId="6" fontId="7" numFmtId="0" xfId="0" applyAlignment="1" applyBorder="1" applyFont="1">
      <alignment shrinkToFit="0" wrapText="1"/>
    </xf>
    <xf borderId="11" fillId="0" fontId="1" numFmtId="0" xfId="0" applyBorder="1" applyFont="1"/>
    <xf borderId="12" fillId="2" fontId="11" numFmtId="0" xfId="0" applyBorder="1" applyFont="1"/>
    <xf borderId="13" fillId="2" fontId="11" numFmtId="0" xfId="0" applyBorder="1" applyFont="1"/>
    <xf borderId="14" fillId="2" fontId="11" numFmtId="0" xfId="0" applyBorder="1" applyFont="1"/>
    <xf borderId="15" fillId="2" fontId="11" numFmtId="0" xfId="0" applyBorder="1" applyFont="1"/>
    <xf borderId="15" fillId="2" fontId="11" numFmtId="10" xfId="0" applyBorder="1" applyFont="1" applyNumberFormat="1"/>
    <xf borderId="16" fillId="2" fontId="11" numFmtId="0" xfId="0" applyBorder="1" applyFont="1"/>
    <xf borderId="17" fillId="2" fontId="11" numFmtId="0" xfId="0" applyBorder="1" applyFont="1"/>
    <xf borderId="18" fillId="0" fontId="1" numFmtId="0" xfId="0" applyAlignment="1" applyBorder="1" applyFont="1">
      <alignment horizontal="center" vertical="center"/>
    </xf>
    <xf borderId="19" fillId="0" fontId="1" numFmtId="0" xfId="0" applyAlignment="1" applyBorder="1" applyFont="1">
      <alignment horizontal="center" vertical="center"/>
    </xf>
    <xf borderId="20" fillId="6" fontId="12" numFmtId="0" xfId="0" applyAlignment="1" applyBorder="1" applyFont="1">
      <alignment horizontal="center" vertical="center"/>
    </xf>
    <xf borderId="21" fillId="0" fontId="2" numFmtId="0" xfId="0" applyBorder="1" applyFont="1"/>
    <xf borderId="22" fillId="0" fontId="2" numFmtId="0" xfId="0" applyBorder="1" applyFont="1"/>
    <xf borderId="23" fillId="2" fontId="1" numFmtId="0" xfId="0" applyAlignment="1" applyBorder="1" applyFont="1">
      <alignment horizontal="center" vertical="center"/>
    </xf>
    <xf borderId="7" fillId="2" fontId="1" numFmtId="0" xfId="0" applyAlignment="1" applyBorder="1" applyFont="1">
      <alignment horizontal="center" vertical="center"/>
    </xf>
    <xf borderId="23" fillId="2" fontId="8" numFmtId="0" xfId="0" applyAlignment="1" applyBorder="1" applyFont="1">
      <alignment horizontal="center" vertical="center"/>
    </xf>
    <xf borderId="24" fillId="2" fontId="1" numFmtId="0" xfId="0" applyAlignment="1" applyBorder="1" applyFont="1">
      <alignment horizontal="center" vertical="center"/>
    </xf>
    <xf borderId="24" fillId="2" fontId="1" numFmtId="0" xfId="0" applyAlignment="1" applyBorder="1" applyFont="1">
      <alignment horizontal="center" shrinkToFit="0" vertical="center" wrapText="1"/>
    </xf>
    <xf borderId="25" fillId="2" fontId="1" numFmtId="0" xfId="0" applyAlignment="1" applyBorder="1" applyFont="1">
      <alignment horizontal="center" vertical="center"/>
    </xf>
    <xf borderId="26" fillId="2" fontId="1" numFmtId="0" xfId="0" applyAlignment="1" applyBorder="1" applyFont="1">
      <alignment horizontal="center" vertical="center"/>
    </xf>
    <xf borderId="27" fillId="2" fontId="1" numFmtId="0" xfId="0" applyAlignment="1" applyBorder="1" applyFont="1">
      <alignment horizontal="center" vertical="center"/>
    </xf>
    <xf borderId="28" fillId="2" fontId="1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 vertical="center"/>
    </xf>
    <xf borderId="30" fillId="0" fontId="1" numFmtId="0" xfId="0" applyAlignment="1" applyBorder="1" applyFont="1">
      <alignment horizontal="center" vertical="center"/>
    </xf>
    <xf borderId="31" fillId="7" fontId="1" numFmtId="1" xfId="0" applyAlignment="1" applyBorder="1" applyFont="1" applyNumberFormat="1">
      <alignment horizontal="center" vertical="center"/>
    </xf>
    <xf borderId="31" fillId="7" fontId="1" numFmtId="164" xfId="0" applyAlignment="1" applyBorder="1" applyFont="1" applyNumberFormat="1">
      <alignment horizontal="center" shrinkToFit="0" vertical="center" wrapText="1"/>
    </xf>
    <xf borderId="31" fillId="7" fontId="1" numFmtId="0" xfId="0" applyAlignment="1" applyBorder="1" applyFont="1">
      <alignment horizontal="center" vertical="center"/>
    </xf>
    <xf borderId="32" fillId="7" fontId="1" numFmtId="164" xfId="0" applyAlignment="1" applyBorder="1" applyFont="1" applyNumberFormat="1">
      <alignment horizontal="center" shrinkToFit="0" vertical="center" wrapText="1"/>
    </xf>
    <xf borderId="11" fillId="7" fontId="1" numFmtId="0" xfId="0" applyBorder="1" applyFont="1"/>
    <xf borderId="11" fillId="7" fontId="1" numFmtId="166" xfId="0" applyAlignment="1" applyBorder="1" applyFont="1" applyNumberFormat="1">
      <alignment horizontal="center" vertical="center"/>
    </xf>
    <xf borderId="11" fillId="7" fontId="13" numFmtId="0" xfId="0" applyBorder="1" applyFont="1"/>
    <xf borderId="15" fillId="7" fontId="1" numFmtId="10" xfId="0" applyAlignment="1" applyBorder="1" applyFont="1" applyNumberFormat="1">
      <alignment horizontal="center" vertical="center"/>
    </xf>
    <xf borderId="33" fillId="0" fontId="1" numFmtId="0" xfId="0" applyAlignment="1" applyBorder="1" applyFont="1">
      <alignment horizontal="center" vertical="center"/>
    </xf>
    <xf borderId="34" fillId="7" fontId="1" numFmtId="1" xfId="0" applyAlignment="1" applyBorder="1" applyFont="1" applyNumberFormat="1">
      <alignment horizontal="center" vertical="center"/>
    </xf>
    <xf borderId="34" fillId="7" fontId="1" numFmtId="164" xfId="0" applyAlignment="1" applyBorder="1" applyFont="1" applyNumberFormat="1">
      <alignment horizontal="center" shrinkToFit="0" vertical="center" wrapText="1"/>
    </xf>
    <xf borderId="34" fillId="7" fontId="1" numFmtId="0" xfId="0" applyAlignment="1" applyBorder="1" applyFont="1">
      <alignment horizontal="center" vertical="center"/>
    </xf>
    <xf borderId="35" fillId="7" fontId="1" numFmtId="164" xfId="0" applyAlignment="1" applyBorder="1" applyFont="1" applyNumberFormat="1">
      <alignment horizontal="center" shrinkToFit="0" vertical="center" wrapText="1"/>
    </xf>
    <xf borderId="36" fillId="7" fontId="1" numFmtId="0" xfId="0" applyBorder="1" applyFont="1"/>
    <xf borderId="36" fillId="7" fontId="1" numFmtId="166" xfId="0" applyAlignment="1" applyBorder="1" applyFont="1" applyNumberFormat="1">
      <alignment horizontal="center" vertical="center"/>
    </xf>
    <xf borderId="36" fillId="7" fontId="13" numFmtId="0" xfId="0" applyBorder="1" applyFont="1"/>
    <xf borderId="36" fillId="7" fontId="1" numFmtId="0" xfId="0" applyAlignment="1" applyBorder="1" applyFont="1">
      <alignment horizontal="center" vertical="center"/>
    </xf>
    <xf borderId="17" fillId="7" fontId="1" numFmtId="10" xfId="0" applyAlignment="1" applyBorder="1" applyFont="1" applyNumberFormat="1">
      <alignment horizontal="center" vertical="center"/>
    </xf>
    <xf borderId="0" fillId="0" fontId="1" numFmtId="164" xfId="0" applyFont="1" applyNumberFormat="1"/>
    <xf borderId="37" fillId="10" fontId="11" numFmtId="0" xfId="0" applyBorder="1" applyFill="1" applyFont="1"/>
    <xf borderId="38" fillId="10" fontId="11" numFmtId="0" xfId="0" applyBorder="1" applyFont="1"/>
    <xf borderId="39" fillId="10" fontId="11" numFmtId="0" xfId="0" applyBorder="1" applyFont="1"/>
    <xf borderId="29" fillId="0" fontId="14" numFmtId="0" xfId="0" applyBorder="1" applyFont="1"/>
    <xf borderId="40" fillId="0" fontId="11" numFmtId="0" xfId="0" applyBorder="1" applyFont="1"/>
    <xf borderId="29" fillId="0" fontId="11" numFmtId="0" xfId="0" applyBorder="1" applyFont="1"/>
    <xf borderId="33" fillId="0" fontId="15" numFmtId="0" xfId="0" applyBorder="1" applyFont="1"/>
    <xf borderId="41" fillId="0" fontId="11" numFmtId="0" xfId="0" applyBorder="1" applyFont="1"/>
    <xf borderId="42" fillId="0" fontId="11" numFmtId="0" xfId="0" applyBorder="1" applyFont="1"/>
    <xf borderId="4" fillId="11" fontId="16" numFmtId="0" xfId="0" applyAlignment="1" applyBorder="1" applyFill="1" applyFont="1">
      <alignment horizontal="center" vertical="center"/>
    </xf>
    <xf borderId="0" fillId="0" fontId="11" numFmtId="0" xfId="0" applyAlignment="1" applyFont="1">
      <alignment horizontal="center" vertical="center"/>
    </xf>
    <xf borderId="4" fillId="12" fontId="17" numFmtId="0" xfId="0" applyAlignment="1" applyBorder="1" applyFill="1" applyFont="1">
      <alignment horizontal="center" vertical="center"/>
    </xf>
    <xf borderId="43" fillId="0" fontId="11" numFmtId="0" xfId="0" applyAlignment="1" applyBorder="1" applyFont="1">
      <alignment horizontal="center" vertical="center"/>
    </xf>
    <xf borderId="44" fillId="0" fontId="11" numFmtId="0" xfId="0" applyAlignment="1" applyBorder="1" applyFont="1">
      <alignment horizontal="center" vertical="center"/>
    </xf>
    <xf borderId="45" fillId="11" fontId="18" numFmtId="0" xfId="0" applyAlignment="1" applyBorder="1" applyFont="1">
      <alignment horizontal="center" vertical="center"/>
    </xf>
    <xf borderId="46" fillId="0" fontId="2" numFmtId="0" xfId="0" applyBorder="1" applyFont="1"/>
    <xf borderId="45" fillId="11" fontId="19" numFmtId="0" xfId="0" applyAlignment="1" applyBorder="1" applyFont="1">
      <alignment horizontal="center" vertical="center"/>
    </xf>
    <xf borderId="47" fillId="0" fontId="2" numFmtId="0" xfId="0" applyBorder="1" applyFont="1"/>
    <xf borderId="48" fillId="0" fontId="11" numFmtId="0" xfId="0" applyAlignment="1" applyBorder="1" applyFont="1">
      <alignment horizontal="center" vertical="center"/>
    </xf>
    <xf borderId="49" fillId="0" fontId="11" numFmtId="0" xfId="0" applyAlignment="1" applyBorder="1" applyFont="1">
      <alignment horizontal="center" vertical="center"/>
    </xf>
    <xf borderId="24" fillId="13" fontId="20" numFmtId="0" xfId="0" applyAlignment="1" applyBorder="1" applyFill="1" applyFont="1">
      <alignment horizontal="center" vertical="center"/>
    </xf>
    <xf borderId="0" fillId="0" fontId="21" numFmtId="0" xfId="0" applyAlignment="1" applyFont="1">
      <alignment horizontal="center" vertical="center"/>
    </xf>
    <xf borderId="24" fillId="13" fontId="22" numFmtId="0" xfId="0" applyAlignment="1" applyBorder="1" applyFont="1">
      <alignment horizontal="center" vertical="center"/>
    </xf>
    <xf borderId="50" fillId="13" fontId="22" numFmtId="0" xfId="0" applyAlignment="1" applyBorder="1" applyFont="1">
      <alignment horizontal="center" vertical="center"/>
    </xf>
    <xf borderId="0" fillId="0" fontId="21" numFmtId="0" xfId="0" applyFont="1"/>
    <xf borderId="24" fillId="11" fontId="20" numFmtId="0" xfId="0" applyAlignment="1" applyBorder="1" applyFont="1">
      <alignment horizontal="center" vertical="center"/>
    </xf>
    <xf borderId="24" fillId="11" fontId="21" numFmtId="0" xfId="0" applyAlignment="1" applyBorder="1" applyFont="1">
      <alignment horizontal="center" shrinkToFit="0" vertical="center" wrapText="1"/>
    </xf>
    <xf borderId="50" fillId="11" fontId="21" numFmtId="0" xfId="0" applyAlignment="1" applyBorder="1" applyFont="1">
      <alignment horizontal="center" shrinkToFit="0" vertical="center" wrapText="1"/>
    </xf>
    <xf borderId="51" fillId="0" fontId="20" numFmtId="0" xfId="0" applyAlignment="1" applyBorder="1" applyFont="1">
      <alignment horizontal="center" vertical="center"/>
    </xf>
    <xf borderId="30" fillId="0" fontId="21" numFmtId="0" xfId="0" applyAlignment="1" applyBorder="1" applyFont="1">
      <alignment horizontal="center" vertical="center"/>
    </xf>
    <xf borderId="52" fillId="0" fontId="21" numFmtId="0" xfId="0" applyAlignment="1" applyBorder="1" applyFont="1">
      <alignment horizontal="center" vertical="center"/>
    </xf>
    <xf borderId="53" fillId="14" fontId="20" numFmtId="0" xfId="0" applyAlignment="1" applyBorder="1" applyFill="1" applyFont="1">
      <alignment horizontal="center" vertical="center"/>
    </xf>
    <xf borderId="24" fillId="14" fontId="20" numFmtId="0" xfId="0" applyAlignment="1" applyBorder="1" applyFont="1">
      <alignment horizontal="center" vertical="center"/>
    </xf>
    <xf borderId="24" fillId="14" fontId="4" numFmtId="0" xfId="0" applyAlignment="1" applyBorder="1" applyFont="1">
      <alignment horizontal="center" shrinkToFit="0" vertical="center" wrapText="1"/>
    </xf>
    <xf borderId="27" fillId="14" fontId="4" numFmtId="0" xfId="0" applyAlignment="1" applyBorder="1" applyFont="1">
      <alignment horizontal="center" vertical="center"/>
    </xf>
    <xf borderId="24" fillId="14" fontId="4" numFmtId="0" xfId="0" applyAlignment="1" applyBorder="1" applyFont="1">
      <alignment horizontal="center" vertical="center"/>
    </xf>
    <xf borderId="27" fillId="14" fontId="4" numFmtId="0" xfId="0" applyAlignment="1" applyBorder="1" applyFont="1">
      <alignment horizontal="center" shrinkToFit="0" vertical="center" wrapText="1"/>
    </xf>
    <xf borderId="51" fillId="0" fontId="11" numFmtId="0" xfId="0" applyAlignment="1" applyBorder="1" applyFont="1">
      <alignment horizontal="center" vertical="center"/>
    </xf>
    <xf borderId="24" fillId="14" fontId="21" numFmtId="0" xfId="0" applyAlignment="1" applyBorder="1" applyFont="1">
      <alignment horizontal="center" vertical="center"/>
    </xf>
    <xf borderId="29" fillId="0" fontId="21" numFmtId="0" xfId="0" applyAlignment="1" applyBorder="1" applyFont="1">
      <alignment horizontal="center" vertical="center"/>
    </xf>
    <xf borderId="27" fillId="14" fontId="21" numFmtId="0" xfId="0" applyAlignment="1" applyBorder="1" applyFont="1">
      <alignment horizontal="center" vertical="center"/>
    </xf>
    <xf borderId="54" fillId="8" fontId="23" numFmtId="164" xfId="0" applyAlignment="1" applyBorder="1" applyFont="1" applyNumberFormat="1">
      <alignment horizontal="center" shrinkToFit="0" vertical="center" wrapText="1"/>
    </xf>
    <xf borderId="0" fillId="0" fontId="11" numFmtId="10" xfId="0" applyFont="1" applyNumberFormat="1"/>
    <xf borderId="31" fillId="15" fontId="21" numFmtId="1" xfId="0" applyAlignment="1" applyBorder="1" applyFill="1" applyFont="1" applyNumberFormat="1">
      <alignment horizontal="center" vertical="center"/>
    </xf>
    <xf borderId="31" fillId="15" fontId="21" numFmtId="164" xfId="0" applyAlignment="1" applyBorder="1" applyFont="1" applyNumberFormat="1">
      <alignment horizontal="center" vertical="center"/>
    </xf>
    <xf borderId="31" fillId="15" fontId="21" numFmtId="164" xfId="0" applyAlignment="1" applyBorder="1" applyFont="1" applyNumberFormat="1">
      <alignment horizontal="center" shrinkToFit="0" vertical="center" wrapText="1"/>
    </xf>
    <xf borderId="7" fillId="8" fontId="21" numFmtId="0" xfId="0" applyAlignment="1" applyBorder="1" applyFont="1">
      <alignment horizontal="center" vertical="center"/>
    </xf>
    <xf borderId="31" fillId="15" fontId="21" numFmtId="0" xfId="0" applyAlignment="1" applyBorder="1" applyFont="1">
      <alignment horizontal="center" vertical="center"/>
    </xf>
    <xf borderId="32" fillId="15" fontId="21" numFmtId="164" xfId="0" applyAlignment="1" applyBorder="1" applyFont="1" applyNumberFormat="1">
      <alignment horizontal="center" shrinkToFit="0" vertical="center" wrapText="1"/>
    </xf>
    <xf borderId="31" fillId="15" fontId="21" numFmtId="165" xfId="0" applyAlignment="1" applyBorder="1" applyFont="1" applyNumberFormat="1">
      <alignment horizontal="center" vertical="center"/>
    </xf>
    <xf borderId="31" fillId="15" fontId="21" numFmtId="10" xfId="0" applyAlignment="1" applyBorder="1" applyFont="1" applyNumberFormat="1">
      <alignment horizontal="center" vertical="center"/>
    </xf>
    <xf borderId="31" fillId="15" fontId="23" numFmtId="2" xfId="0" applyAlignment="1" applyBorder="1" applyFont="1" applyNumberFormat="1">
      <alignment horizontal="center" shrinkToFit="0" vertical="center" wrapText="1"/>
    </xf>
    <xf borderId="55" fillId="15" fontId="21" numFmtId="0" xfId="0" applyAlignment="1" applyBorder="1" applyFont="1">
      <alignment horizontal="center" vertical="center"/>
    </xf>
    <xf borderId="32" fillId="15" fontId="21" numFmtId="164" xfId="0" applyAlignment="1" applyBorder="1" applyFont="1" applyNumberFormat="1">
      <alignment horizontal="center" vertical="center"/>
    </xf>
    <xf borderId="56" fillId="0" fontId="11" numFmtId="0" xfId="0" applyAlignment="1" applyBorder="1" applyFont="1">
      <alignment horizontal="center" vertical="center"/>
    </xf>
    <xf borderId="57" fillId="15" fontId="21" numFmtId="1" xfId="0" applyAlignment="1" applyBorder="1" applyFont="1" applyNumberFormat="1">
      <alignment horizontal="center" vertical="center"/>
    </xf>
    <xf borderId="57" fillId="15" fontId="21" numFmtId="164" xfId="0" applyAlignment="1" applyBorder="1" applyFont="1" applyNumberFormat="1">
      <alignment horizontal="center" shrinkToFit="0" vertical="center" wrapText="1"/>
    </xf>
    <xf borderId="57" fillId="15" fontId="21" numFmtId="164" xfId="0" applyAlignment="1" applyBorder="1" applyFont="1" applyNumberFormat="1">
      <alignment horizontal="center" vertical="center"/>
    </xf>
    <xf borderId="58" fillId="0" fontId="21" numFmtId="0" xfId="0" applyAlignment="1" applyBorder="1" applyFont="1">
      <alignment horizontal="center" vertical="center"/>
    </xf>
    <xf borderId="57" fillId="15" fontId="21" numFmtId="0" xfId="0" applyAlignment="1" applyBorder="1" applyFont="1">
      <alignment horizontal="center" vertical="center"/>
    </xf>
    <xf borderId="59" fillId="15" fontId="21" numFmtId="164" xfId="0" applyAlignment="1" applyBorder="1" applyFont="1" applyNumberFormat="1">
      <alignment horizontal="center" vertical="center"/>
    </xf>
    <xf borderId="57" fillId="15" fontId="21" numFmtId="165" xfId="0" applyAlignment="1" applyBorder="1" applyFont="1" applyNumberFormat="1">
      <alignment horizontal="center" vertical="center"/>
    </xf>
    <xf borderId="57" fillId="15" fontId="21" numFmtId="10" xfId="0" applyAlignment="1" applyBorder="1" applyFont="1" applyNumberFormat="1">
      <alignment horizontal="center" vertical="center"/>
    </xf>
    <xf borderId="59" fillId="15" fontId="21" numFmtId="164" xfId="0" applyAlignment="1" applyBorder="1" applyFont="1" applyNumberFormat="1">
      <alignment horizontal="center" shrinkToFit="0" vertical="center" wrapText="1"/>
    </xf>
    <xf borderId="57" fillId="15" fontId="23" numFmtId="2" xfId="0" applyAlignment="1" applyBorder="1" applyFont="1" applyNumberFormat="1">
      <alignment horizontal="center" shrinkToFit="0" vertical="center" wrapText="1"/>
    </xf>
    <xf borderId="60" fillId="15" fontId="21" numFmtId="0" xfId="0" applyAlignment="1" applyBorder="1" applyFont="1">
      <alignment horizontal="center" vertical="center"/>
    </xf>
    <xf borderId="7" fillId="8" fontId="21" numFmtId="0" xfId="0" applyAlignment="1" applyBorder="1" applyFont="1">
      <alignment horizontal="center" shrinkToFit="0" vertical="center" wrapText="1"/>
    </xf>
    <xf borderId="7" fillId="8" fontId="24" numFmtId="0" xfId="0" applyAlignment="1" applyBorder="1" applyFont="1">
      <alignment horizontal="center" shrinkToFit="0" vertical="center" wrapText="1"/>
    </xf>
    <xf borderId="61" fillId="0" fontId="24" numFmtId="0" xfId="0" applyAlignment="1" applyBorder="1" applyFont="1">
      <alignment horizontal="center" shrinkToFit="0" vertical="center" wrapText="1"/>
    </xf>
    <xf borderId="61" fillId="0" fontId="25" numFmtId="0" xfId="0" applyAlignment="1" applyBorder="1" applyFont="1">
      <alignment horizontal="center" shrinkToFit="0" vertical="center" wrapText="1"/>
    </xf>
    <xf borderId="44" fillId="0" fontId="4" numFmtId="0" xfId="0" applyAlignment="1" applyBorder="1" applyFont="1">
      <alignment horizontal="center" vertical="center"/>
    </xf>
    <xf borderId="62" fillId="11" fontId="26" numFmtId="0" xfId="0" applyAlignment="1" applyBorder="1" applyFont="1">
      <alignment horizontal="center" vertical="center"/>
    </xf>
    <xf borderId="63" fillId="0" fontId="2" numFmtId="0" xfId="0" applyBorder="1" applyFont="1"/>
    <xf borderId="64" fillId="0" fontId="2" numFmtId="0" xfId="0" applyBorder="1" applyFont="1"/>
    <xf borderId="65" fillId="13" fontId="21" numFmtId="0" xfId="0" applyAlignment="1" applyBorder="1" applyFont="1">
      <alignment horizontal="center" vertical="center"/>
    </xf>
    <xf borderId="24" fillId="13" fontId="27" numFmtId="0" xfId="0" applyAlignment="1" applyBorder="1" applyFont="1">
      <alignment horizontal="center" vertical="center"/>
    </xf>
    <xf borderId="66" fillId="13" fontId="22" numFmtId="0" xfId="0" applyAlignment="1" applyBorder="1" applyFont="1">
      <alignment horizontal="center" vertical="center"/>
    </xf>
    <xf borderId="67" fillId="0" fontId="2" numFmtId="0" xfId="0" applyBorder="1" applyFont="1"/>
    <xf borderId="49" fillId="0" fontId="21" numFmtId="0" xfId="0" applyAlignment="1" applyBorder="1" applyFont="1">
      <alignment horizontal="center" vertical="center"/>
    </xf>
    <xf borderId="65" fillId="11" fontId="21" numFmtId="0" xfId="0" applyAlignment="1" applyBorder="1" applyFont="1">
      <alignment horizontal="center" vertical="center"/>
    </xf>
    <xf borderId="66" fillId="11" fontId="21" numFmtId="0" xfId="0" applyAlignment="1" applyBorder="1" applyFont="1">
      <alignment horizontal="center" shrinkToFit="0" vertical="center" wrapText="1"/>
    </xf>
    <xf borderId="28" fillId="11" fontId="21" numFmtId="0" xfId="0" applyAlignment="1" applyBorder="1" applyFont="1">
      <alignment horizontal="center" vertical="center"/>
    </xf>
    <xf borderId="24" fillId="11" fontId="21" numFmtId="0" xfId="0" applyAlignment="1" applyBorder="1" applyFont="1">
      <alignment horizontal="center" vertical="center"/>
    </xf>
    <xf borderId="51" fillId="0" fontId="21" numFmtId="0" xfId="0" applyAlignment="1" applyBorder="1" applyFont="1">
      <alignment horizontal="center" vertical="center"/>
    </xf>
    <xf borderId="53" fillId="14" fontId="21" numFmtId="0" xfId="0" applyAlignment="1" applyBorder="1" applyFont="1">
      <alignment horizontal="center" vertical="center"/>
    </xf>
    <xf borderId="24" fillId="14" fontId="21" numFmtId="0" xfId="0" applyAlignment="1" applyBorder="1" applyFont="1">
      <alignment horizontal="center" shrinkToFit="0" vertical="center" wrapText="1"/>
    </xf>
    <xf borderId="27" fillId="14" fontId="21" numFmtId="0" xfId="0" applyAlignment="1" applyBorder="1" applyFont="1">
      <alignment horizontal="center" shrinkToFit="0" vertical="center" wrapText="1"/>
    </xf>
    <xf borderId="68" fillId="14" fontId="21" numFmtId="0" xfId="0" applyAlignment="1" applyBorder="1" applyFont="1">
      <alignment horizontal="center" vertical="center"/>
    </xf>
    <xf borderId="31" fillId="15" fontId="21" numFmtId="0" xfId="0" applyAlignment="1" applyBorder="1" applyFont="1">
      <alignment horizontal="center" shrinkToFit="0" vertical="center" wrapText="1"/>
    </xf>
    <xf borderId="32" fillId="15" fontId="21" numFmtId="1" xfId="0" applyAlignment="1" applyBorder="1" applyFont="1" applyNumberFormat="1">
      <alignment horizontal="center" shrinkToFit="0" vertical="center" wrapText="1"/>
    </xf>
    <xf borderId="31" fillId="15" fontId="21" numFmtId="167" xfId="0" applyAlignment="1" applyBorder="1" applyFont="1" applyNumberFormat="1">
      <alignment horizontal="center" vertical="center"/>
    </xf>
    <xf borderId="31" fillId="15" fontId="21" numFmtId="2" xfId="0" applyAlignment="1" applyBorder="1" applyFont="1" applyNumberFormat="1">
      <alignment horizontal="center" vertical="center"/>
    </xf>
    <xf borderId="32" fillId="15" fontId="21" numFmtId="0" xfId="0" applyAlignment="1" applyBorder="1" applyFont="1">
      <alignment horizontal="center" vertical="center"/>
    </xf>
    <xf borderId="69" fillId="15" fontId="21" numFmtId="2" xfId="0" applyAlignment="1" applyBorder="1" applyFont="1" applyNumberFormat="1">
      <alignment horizontal="center" vertical="center"/>
    </xf>
    <xf borderId="70" fillId="15" fontId="21" numFmtId="0" xfId="0" applyAlignment="1" applyBorder="1" applyFont="1">
      <alignment horizontal="center" vertical="center"/>
    </xf>
    <xf borderId="32" fillId="15" fontId="21" numFmtId="3" xfId="0" applyAlignment="1" applyBorder="1" applyFont="1" applyNumberFormat="1">
      <alignment horizontal="center" vertical="center"/>
    </xf>
    <xf borderId="56" fillId="0" fontId="21" numFmtId="0" xfId="0" applyAlignment="1" applyBorder="1" applyFont="1">
      <alignment horizontal="center" vertical="center"/>
    </xf>
    <xf borderId="57" fillId="15" fontId="21" numFmtId="0" xfId="0" applyAlignment="1" applyBorder="1" applyFont="1">
      <alignment horizontal="center" shrinkToFit="0" vertical="center" wrapText="1"/>
    </xf>
    <xf borderId="59" fillId="15" fontId="21" numFmtId="3" xfId="0" applyAlignment="1" applyBorder="1" applyFont="1" applyNumberFormat="1">
      <alignment horizontal="center" vertical="center"/>
    </xf>
    <xf borderId="57" fillId="15" fontId="21" numFmtId="167" xfId="0" applyAlignment="1" applyBorder="1" applyFont="1" applyNumberFormat="1">
      <alignment horizontal="center" vertical="center"/>
    </xf>
    <xf borderId="57" fillId="15" fontId="21" numFmtId="2" xfId="0" applyAlignment="1" applyBorder="1" applyFont="1" applyNumberFormat="1">
      <alignment horizontal="center" vertical="center"/>
    </xf>
    <xf borderId="59" fillId="15" fontId="21" numFmtId="0" xfId="0" applyAlignment="1" applyBorder="1" applyFont="1">
      <alignment horizontal="center" vertical="center"/>
    </xf>
    <xf borderId="71" fillId="15" fontId="21" numFmtId="2" xfId="0" applyAlignment="1" applyBorder="1" applyFont="1" applyNumberFormat="1">
      <alignment horizontal="center" vertical="center"/>
    </xf>
    <xf borderId="72" fillId="15" fontId="21" numFmtId="0" xfId="0" applyAlignment="1" applyBorder="1" applyFont="1">
      <alignment horizontal="center" vertical="center"/>
    </xf>
    <xf borderId="62" fillId="0" fontId="11" numFmtId="0" xfId="0" applyAlignment="1" applyBorder="1" applyFont="1">
      <alignment horizontal="center" vertical="center"/>
    </xf>
    <xf borderId="64" fillId="0" fontId="11" numFmtId="0" xfId="0" applyAlignment="1" applyBorder="1" applyFont="1">
      <alignment horizontal="center" vertical="center"/>
    </xf>
    <xf borderId="62" fillId="11" fontId="28" numFmtId="0" xfId="0" applyAlignment="1" applyBorder="1" applyFont="1">
      <alignment horizontal="center" vertical="center"/>
    </xf>
    <xf borderId="73" fillId="13" fontId="21" numFmtId="0" xfId="0" applyAlignment="1" applyBorder="1" applyFont="1">
      <alignment horizontal="center" vertical="center"/>
    </xf>
    <xf borderId="23" fillId="13" fontId="22" numFmtId="0" xfId="0" applyAlignment="1" applyBorder="1" applyFont="1">
      <alignment horizontal="center" vertical="center"/>
    </xf>
    <xf borderId="74" fillId="13" fontId="22" numFmtId="0" xfId="0" applyAlignment="1" applyBorder="1" applyFont="1">
      <alignment horizontal="center" vertical="center"/>
    </xf>
    <xf borderId="53" fillId="12" fontId="21" numFmtId="0" xfId="0" applyAlignment="1" applyBorder="1" applyFont="1">
      <alignment horizontal="center" vertical="center"/>
    </xf>
    <xf borderId="24" fillId="12" fontId="21" numFmtId="0" xfId="0" applyAlignment="1" applyBorder="1" applyFont="1">
      <alignment horizontal="center" vertical="center"/>
    </xf>
    <xf borderId="27" fillId="12" fontId="21" numFmtId="0" xfId="0" applyAlignment="1" applyBorder="1" applyFont="1">
      <alignment horizontal="center" vertical="center"/>
    </xf>
    <xf borderId="28" fillId="12" fontId="21" numFmtId="0" xfId="0" applyAlignment="1" applyBorder="1" applyFont="1">
      <alignment horizontal="center" vertical="center"/>
    </xf>
    <xf borderId="69" fillId="15" fontId="21" numFmtId="164" xfId="0" applyAlignment="1" applyBorder="1" applyFont="1" applyNumberFormat="1">
      <alignment horizontal="center" vertical="center"/>
    </xf>
    <xf borderId="55" fillId="15" fontId="21" numFmtId="10" xfId="0" applyAlignment="1" applyBorder="1" applyFont="1" applyNumberFormat="1">
      <alignment horizontal="center" vertical="center"/>
    </xf>
    <xf borderId="71" fillId="15" fontId="21" numFmtId="164" xfId="0" applyAlignment="1" applyBorder="1" applyFont="1" applyNumberFormat="1">
      <alignment horizontal="center" vertical="center"/>
    </xf>
    <xf borderId="60" fillId="15" fontId="21" numFmtId="10" xfId="0" applyAlignment="1" applyBorder="1" applyFont="1" applyNumberFormat="1">
      <alignment horizontal="center" vertical="center"/>
    </xf>
    <xf borderId="0" fillId="0" fontId="11" numFmtId="164" xfId="0" applyFont="1" applyNumberFormat="1"/>
    <xf borderId="62" fillId="0" fontId="1" numFmtId="0" xfId="0" applyAlignment="1" applyBorder="1" applyFont="1">
      <alignment horizontal="center"/>
    </xf>
    <xf borderId="43" fillId="0" fontId="29" numFmtId="0" xfId="0" applyAlignment="1" applyBorder="1" applyFont="1">
      <alignment horizontal="left" vertical="center"/>
    </xf>
    <xf borderId="44" fillId="0" fontId="2" numFmtId="0" xfId="0" applyBorder="1" applyFont="1"/>
    <xf borderId="75" fillId="0" fontId="2" numFmtId="0" xfId="0" applyBorder="1" applyFont="1"/>
    <xf borderId="56" fillId="0" fontId="2" numFmtId="0" xfId="0" applyBorder="1" applyFont="1"/>
    <xf borderId="58" fillId="0" fontId="2" numFmtId="0" xfId="0" applyBorder="1" applyFont="1"/>
    <xf borderId="76" fillId="0" fontId="2" numFmtId="0" xfId="0" applyBorder="1" applyFont="1"/>
    <xf borderId="43" fillId="0" fontId="30" numFmtId="0" xfId="0" applyAlignment="1" applyBorder="1" applyFont="1">
      <alignment horizontal="left" shrinkToFit="0" vertical="center" wrapText="1"/>
    </xf>
    <xf borderId="31" fillId="15" fontId="21" numFmtId="0" xfId="0" applyAlignment="1" applyBorder="1" applyFont="1">
      <alignment horizontal="center" readingOrder="0" shrinkToFit="0" vertical="center" wrapText="1"/>
    </xf>
    <xf borderId="31" fillId="15" fontId="21" numFmtId="0" xfId="0" applyAlignment="1" applyBorder="1" applyFont="1">
      <alignment horizontal="center" readingOrder="0" vertical="center"/>
    </xf>
    <xf borderId="32" fillId="15" fontId="21" numFmtId="1" xfId="0" applyAlignment="1" applyBorder="1" applyFont="1" applyNumberFormat="1">
      <alignment horizontal="center" readingOrder="0" shrinkToFit="0" vertical="center" wrapText="1"/>
    </xf>
    <xf borderId="70" fillId="15" fontId="21" numFmtId="0" xfId="0" applyAlignment="1" applyBorder="1" applyFont="1">
      <alignment horizontal="center" readingOrder="0" vertical="center"/>
    </xf>
    <xf borderId="32" fillId="15" fontId="21" numFmtId="3" xfId="0" applyAlignment="1" applyBorder="1" applyFont="1" applyNumberFormat="1">
      <alignment horizontal="center" readingOrder="0" vertical="center"/>
    </xf>
    <xf borderId="57" fillId="15" fontId="21" numFmtId="0" xfId="0" applyAlignment="1" applyBorder="1" applyFont="1">
      <alignment horizontal="center" readingOrder="0" shrinkToFit="0" vertical="center" wrapText="1"/>
    </xf>
    <xf borderId="57" fillId="15" fontId="21" numFmtId="0" xfId="0" applyAlignment="1" applyBorder="1" applyFont="1">
      <alignment horizontal="center" readingOrder="0" vertical="center"/>
    </xf>
    <xf borderId="0" fillId="0" fontId="11" numFmtId="0" xfId="0" applyAlignment="1" applyFont="1">
      <alignment horizontal="center"/>
    </xf>
    <xf borderId="77" fillId="16" fontId="31" numFmtId="17" xfId="0" applyAlignment="1" applyBorder="1" applyFill="1" applyFont="1" applyNumberFormat="1">
      <alignment horizontal="center" shrinkToFit="0" vertical="top" wrapText="1"/>
    </xf>
    <xf borderId="12" fillId="17" fontId="32" numFmtId="0" xfId="0" applyAlignment="1" applyBorder="1" applyFill="1" applyFont="1">
      <alignment horizontal="center"/>
    </xf>
    <xf borderId="78" fillId="17" fontId="32" numFmtId="0" xfId="0" applyAlignment="1" applyBorder="1" applyFont="1">
      <alignment horizontal="center" shrinkToFit="0" wrapText="1"/>
    </xf>
    <xf borderId="78" fillId="17" fontId="32" numFmtId="0" xfId="0" applyAlignment="1" applyBorder="1" applyFont="1">
      <alignment horizontal="center"/>
    </xf>
    <xf borderId="13" fillId="17" fontId="32" numFmtId="0" xfId="0" applyAlignment="1" applyBorder="1" applyFont="1">
      <alignment horizontal="center"/>
    </xf>
    <xf borderId="14" fillId="17" fontId="32" numFmtId="0" xfId="0" applyAlignment="1" applyBorder="1" applyFont="1">
      <alignment horizontal="center"/>
    </xf>
    <xf borderId="11" fillId="17" fontId="32" numFmtId="0" xfId="0" applyAlignment="1" applyBorder="1" applyFont="1">
      <alignment horizontal="center"/>
    </xf>
    <xf borderId="11" fillId="17" fontId="32" numFmtId="4" xfId="0" applyAlignment="1" applyBorder="1" applyFont="1" applyNumberFormat="1">
      <alignment horizontal="center" shrinkToFit="0" vertical="top" wrapText="1"/>
    </xf>
    <xf borderId="15" fillId="17" fontId="32" numFmtId="4" xfId="0" applyAlignment="1" applyBorder="1" applyFont="1" applyNumberFormat="1">
      <alignment horizontal="center" shrinkToFit="0" vertical="top" wrapText="1"/>
    </xf>
    <xf borderId="16" fillId="17" fontId="32" numFmtId="0" xfId="0" applyAlignment="1" applyBorder="1" applyFont="1">
      <alignment horizontal="center"/>
    </xf>
    <xf borderId="36" fillId="17" fontId="32" numFmtId="0" xfId="0" applyAlignment="1" applyBorder="1" applyFont="1">
      <alignment horizontal="center"/>
    </xf>
    <xf borderId="36" fillId="17" fontId="32" numFmtId="4" xfId="0" applyAlignment="1" applyBorder="1" applyFont="1" applyNumberFormat="1">
      <alignment horizontal="center" shrinkToFit="0" vertical="top" wrapText="1"/>
    </xf>
    <xf borderId="17" fillId="17" fontId="32" numFmtId="4" xfId="0" applyAlignment="1" applyBorder="1" applyFont="1" applyNumberFormat="1">
      <alignment horizontal="center" shrinkToFit="0" vertical="top" wrapText="1"/>
    </xf>
    <xf borderId="0" fillId="0" fontId="32" numFmtId="0" xfId="0" applyAlignment="1" applyFont="1">
      <alignment horizontal="center"/>
    </xf>
    <xf borderId="12" fillId="18" fontId="32" numFmtId="0" xfId="0" applyAlignment="1" applyBorder="1" applyFill="1" applyFont="1">
      <alignment horizontal="center"/>
    </xf>
    <xf borderId="78" fillId="18" fontId="32" numFmtId="0" xfId="0" applyAlignment="1" applyBorder="1" applyFont="1">
      <alignment horizontal="center"/>
    </xf>
    <xf borderId="13" fillId="18" fontId="32" numFmtId="0" xfId="0" applyAlignment="1" applyBorder="1" applyFont="1">
      <alignment horizontal="center"/>
    </xf>
    <xf borderId="14" fillId="18" fontId="32" numFmtId="0" xfId="0" applyAlignment="1" applyBorder="1" applyFont="1">
      <alignment horizontal="center" shrinkToFit="0" wrapText="1"/>
    </xf>
    <xf borderId="11" fillId="18" fontId="32" numFmtId="0" xfId="0" applyAlignment="1" applyBorder="1" applyFont="1">
      <alignment horizontal="center" shrinkToFit="0" wrapText="1"/>
    </xf>
    <xf borderId="11" fillId="18" fontId="32" numFmtId="10" xfId="0" applyAlignment="1" applyBorder="1" applyFont="1" applyNumberFormat="1">
      <alignment horizontal="center"/>
    </xf>
    <xf borderId="15" fillId="18" fontId="32" numFmtId="10" xfId="0" applyAlignment="1" applyBorder="1" applyFont="1" applyNumberFormat="1">
      <alignment horizontal="center"/>
    </xf>
    <xf borderId="14" fillId="18" fontId="32" numFmtId="0" xfId="0" applyAlignment="1" applyBorder="1" applyFont="1">
      <alignment horizontal="center"/>
    </xf>
    <xf borderId="11" fillId="18" fontId="32" numFmtId="0" xfId="0" applyAlignment="1" applyBorder="1" applyFont="1">
      <alignment horizontal="center"/>
    </xf>
    <xf borderId="11" fillId="18" fontId="32" numFmtId="3" xfId="0" applyAlignment="1" applyBorder="1" applyFont="1" applyNumberFormat="1">
      <alignment horizontal="center" shrinkToFit="0" vertical="center" wrapText="1"/>
    </xf>
    <xf borderId="15" fillId="18" fontId="32" numFmtId="3" xfId="0" applyAlignment="1" applyBorder="1" applyFont="1" applyNumberFormat="1">
      <alignment horizontal="center" shrinkToFit="0" vertical="center" wrapText="1"/>
    </xf>
    <xf borderId="11" fillId="18" fontId="32" numFmtId="4" xfId="0" applyAlignment="1" applyBorder="1" applyFont="1" applyNumberFormat="1">
      <alignment horizontal="center" shrinkToFit="0" vertical="top" wrapText="1"/>
    </xf>
    <xf borderId="15" fillId="18" fontId="32" numFmtId="4" xfId="0" applyAlignment="1" applyBorder="1" applyFont="1" applyNumberFormat="1">
      <alignment horizontal="center" shrinkToFit="0" vertical="top" wrapText="1"/>
    </xf>
    <xf borderId="11" fillId="18" fontId="32" numFmtId="0" xfId="0" applyAlignment="1" applyBorder="1" applyFont="1">
      <alignment horizontal="center" shrinkToFit="0" vertical="top" wrapText="1"/>
    </xf>
    <xf borderId="15" fillId="18" fontId="32" numFmtId="0" xfId="0" applyAlignment="1" applyBorder="1" applyFont="1">
      <alignment horizontal="center" shrinkToFit="0" vertical="top" wrapText="1"/>
    </xf>
    <xf borderId="16" fillId="18" fontId="32" numFmtId="0" xfId="0" applyAlignment="1" applyBorder="1" applyFont="1">
      <alignment horizontal="center"/>
    </xf>
    <xf borderId="36" fillId="18" fontId="32" numFmtId="0" xfId="0" applyAlignment="1" applyBorder="1" applyFont="1">
      <alignment horizontal="center" shrinkToFit="0" wrapText="1"/>
    </xf>
    <xf borderId="36" fillId="18" fontId="32" numFmtId="4" xfId="0" applyAlignment="1" applyBorder="1" applyFont="1" applyNumberFormat="1">
      <alignment horizontal="center" shrinkToFit="0" vertical="top" wrapText="1"/>
    </xf>
    <xf borderId="17" fillId="18" fontId="32" numFmtId="4" xfId="0" applyAlignment="1" applyBorder="1" applyFont="1" applyNumberFormat="1">
      <alignment horizontal="center" shrinkToFit="0" vertical="top" wrapText="1"/>
    </xf>
    <xf borderId="12" fillId="14" fontId="32" numFmtId="0" xfId="0" applyAlignment="1" applyBorder="1" applyFont="1">
      <alignment horizontal="center"/>
    </xf>
    <xf borderId="78" fillId="14" fontId="32" numFmtId="0" xfId="0" applyAlignment="1" applyBorder="1" applyFont="1">
      <alignment horizontal="center"/>
    </xf>
    <xf borderId="13" fillId="14" fontId="32" numFmtId="0" xfId="0" applyAlignment="1" applyBorder="1" applyFont="1">
      <alignment horizontal="center"/>
    </xf>
    <xf borderId="14" fillId="14" fontId="32" numFmtId="0" xfId="0" applyAlignment="1" applyBorder="1" applyFont="1">
      <alignment horizontal="center"/>
    </xf>
    <xf borderId="11" fillId="14" fontId="32" numFmtId="0" xfId="0" applyAlignment="1" applyBorder="1" applyFont="1">
      <alignment horizontal="center" shrinkToFit="0" wrapText="1"/>
    </xf>
    <xf borderId="11" fillId="14" fontId="32" numFmtId="10" xfId="0" applyAlignment="1" applyBorder="1" applyFont="1" applyNumberFormat="1">
      <alignment horizontal="center" shrinkToFit="0" vertical="top" wrapText="1"/>
    </xf>
    <xf borderId="15" fillId="14" fontId="32" numFmtId="10" xfId="0" applyAlignment="1" applyBorder="1" applyFont="1" applyNumberFormat="1">
      <alignment horizontal="center" shrinkToFit="0" vertical="top" wrapText="1"/>
    </xf>
    <xf borderId="11" fillId="14" fontId="32" numFmtId="10" xfId="0" applyAlignment="1" applyBorder="1" applyFont="1" applyNumberFormat="1">
      <alignment horizontal="center"/>
    </xf>
    <xf borderId="15" fillId="14" fontId="32" numFmtId="10" xfId="0" applyAlignment="1" applyBorder="1" applyFont="1" applyNumberFormat="1">
      <alignment horizontal="center"/>
    </xf>
    <xf borderId="0" fillId="0" fontId="33" numFmtId="10" xfId="0" applyAlignment="1" applyFont="1" applyNumberFormat="1">
      <alignment horizontal="center" shrinkToFit="0" vertical="center" wrapText="1"/>
    </xf>
    <xf borderId="11" fillId="14" fontId="32" numFmtId="0" xfId="0" applyAlignment="1" applyBorder="1" applyFont="1">
      <alignment horizontal="center"/>
    </xf>
    <xf borderId="11" fillId="14" fontId="32" numFmtId="10" xfId="0" applyAlignment="1" applyBorder="1" applyFont="1" applyNumberFormat="1">
      <alignment horizontal="center" shrinkToFit="0" vertical="center" wrapText="1"/>
    </xf>
    <xf borderId="15" fillId="14" fontId="32" numFmtId="10" xfId="0" applyAlignment="1" applyBorder="1" applyFont="1" applyNumberFormat="1">
      <alignment horizontal="center" shrinkToFit="0" vertical="center" wrapText="1"/>
    </xf>
    <xf borderId="16" fillId="14" fontId="32" numFmtId="0" xfId="0" applyAlignment="1" applyBorder="1" applyFont="1">
      <alignment horizontal="center"/>
    </xf>
    <xf borderId="36" fillId="14" fontId="32" numFmtId="0" xfId="0" applyAlignment="1" applyBorder="1" applyFont="1">
      <alignment horizontal="center"/>
    </xf>
    <xf borderId="36" fillId="14" fontId="32" numFmtId="10" xfId="0" applyAlignment="1" applyBorder="1" applyFont="1" applyNumberFormat="1">
      <alignment horizontal="center" shrinkToFit="0" vertical="top" wrapText="1"/>
    </xf>
    <xf borderId="17" fillId="14" fontId="32" numFmtId="10" xfId="0" applyAlignment="1" applyBorder="1" applyFont="1" applyNumberFormat="1">
      <alignment horizontal="center" shrinkToFit="0" vertical="top" wrapText="1"/>
    </xf>
    <xf borderId="12" fillId="19" fontId="32" numFmtId="0" xfId="0" applyAlignment="1" applyBorder="1" applyFill="1" applyFont="1">
      <alignment horizontal="center"/>
    </xf>
    <xf borderId="78" fillId="19" fontId="32" numFmtId="0" xfId="0" applyAlignment="1" applyBorder="1" applyFont="1">
      <alignment horizontal="center"/>
    </xf>
    <xf borderId="78" fillId="19" fontId="32" numFmtId="9" xfId="0" applyAlignment="1" applyBorder="1" applyFont="1" applyNumberFormat="1">
      <alignment horizontal="center" shrinkToFit="0" vertical="center" wrapText="1"/>
    </xf>
    <xf borderId="13" fillId="19" fontId="32" numFmtId="9" xfId="0" applyAlignment="1" applyBorder="1" applyFont="1" applyNumberFormat="1">
      <alignment horizontal="center" shrinkToFit="0" vertical="center" wrapText="1"/>
    </xf>
    <xf borderId="14" fillId="19" fontId="32" numFmtId="0" xfId="0" applyAlignment="1" applyBorder="1" applyFont="1">
      <alignment horizontal="center" shrinkToFit="0" wrapText="1"/>
    </xf>
    <xf borderId="11" fillId="19" fontId="32" numFmtId="0" xfId="0" applyAlignment="1" applyBorder="1" applyFont="1">
      <alignment horizontal="center"/>
    </xf>
    <xf borderId="11" fillId="19" fontId="32" numFmtId="2" xfId="0" applyAlignment="1" applyBorder="1" applyFont="1" applyNumberFormat="1">
      <alignment horizontal="center" shrinkToFit="0" vertical="center" wrapText="1"/>
    </xf>
    <xf borderId="15" fillId="19" fontId="32" numFmtId="2" xfId="0" applyAlignment="1" applyBorder="1" applyFont="1" applyNumberFormat="1">
      <alignment horizontal="center" shrinkToFit="0" vertical="center" wrapText="1"/>
    </xf>
    <xf borderId="14" fillId="19" fontId="32" numFmtId="0" xfId="0" applyAlignment="1" applyBorder="1" applyFont="1">
      <alignment horizontal="center"/>
    </xf>
    <xf borderId="11" fillId="19" fontId="32" numFmtId="4" xfId="0" applyAlignment="1" applyBorder="1" applyFont="1" applyNumberFormat="1">
      <alignment horizontal="center" shrinkToFit="0" vertical="top" wrapText="1"/>
    </xf>
    <xf borderId="15" fillId="19" fontId="32" numFmtId="4" xfId="0" applyAlignment="1" applyBorder="1" applyFont="1" applyNumberFormat="1">
      <alignment horizontal="center" shrinkToFit="0" vertical="top" wrapText="1"/>
    </xf>
    <xf borderId="11" fillId="19" fontId="32" numFmtId="0" xfId="0" applyAlignment="1" applyBorder="1" applyFont="1">
      <alignment horizontal="center" shrinkToFit="0" wrapText="1"/>
    </xf>
    <xf borderId="14" fillId="19" fontId="34" numFmtId="0" xfId="0" applyAlignment="1" applyBorder="1" applyFont="1">
      <alignment horizontal="center" shrinkToFit="0" wrapText="1"/>
    </xf>
    <xf borderId="11" fillId="19" fontId="34" numFmtId="0" xfId="0" applyAlignment="1" applyBorder="1" applyFont="1">
      <alignment horizontal="center"/>
    </xf>
    <xf borderId="15" fillId="19" fontId="34" numFmtId="0" xfId="0" applyAlignment="1" applyBorder="1" applyFont="1">
      <alignment horizontal="center"/>
    </xf>
    <xf borderId="16" fillId="19" fontId="32" numFmtId="0" xfId="0" applyAlignment="1" applyBorder="1" applyFont="1">
      <alignment horizontal="center" shrinkToFit="0" wrapText="1"/>
    </xf>
    <xf borderId="36" fillId="19" fontId="34" numFmtId="0" xfId="0" applyAlignment="1" applyBorder="1" applyFont="1">
      <alignment horizontal="center"/>
    </xf>
    <xf borderId="17" fillId="19" fontId="34" numFmtId="0" xfId="0" applyAlignment="1" applyBorder="1" applyFont="1">
      <alignment horizontal="center"/>
    </xf>
    <xf borderId="0" fillId="0" fontId="34" numFmtId="0" xfId="0" applyAlignment="1" applyFont="1">
      <alignment horizontal="center"/>
    </xf>
    <xf borderId="12" fillId="20" fontId="34" numFmtId="0" xfId="0" applyAlignment="1" applyBorder="1" applyFill="1" applyFont="1">
      <alignment horizontal="center"/>
    </xf>
    <xf borderId="78" fillId="20" fontId="34" numFmtId="0" xfId="0" applyAlignment="1" applyBorder="1" applyFont="1">
      <alignment horizontal="center"/>
    </xf>
    <xf borderId="78" fillId="20" fontId="34" numFmtId="0" xfId="0" applyAlignment="1" applyBorder="1" applyFont="1">
      <alignment horizontal="center" shrinkToFit="0" wrapText="1"/>
    </xf>
    <xf borderId="13" fillId="20" fontId="34" numFmtId="0" xfId="0" applyAlignment="1" applyBorder="1" applyFont="1">
      <alignment horizontal="center"/>
    </xf>
    <xf borderId="14" fillId="20" fontId="34" numFmtId="0" xfId="0" applyAlignment="1" applyBorder="1" applyFont="1">
      <alignment horizontal="center"/>
    </xf>
    <xf borderId="11" fillId="20" fontId="34" numFmtId="0" xfId="0" applyAlignment="1" applyBorder="1" applyFont="1">
      <alignment horizontal="center"/>
    </xf>
    <xf borderId="11" fillId="20" fontId="34" numFmtId="0" xfId="0" applyAlignment="1" applyBorder="1" applyFont="1">
      <alignment horizontal="center" shrinkToFit="0" wrapText="1"/>
    </xf>
    <xf borderId="15" fillId="20" fontId="34" numFmtId="0" xfId="0" applyAlignment="1" applyBorder="1" applyFont="1">
      <alignment horizontal="center"/>
    </xf>
    <xf borderId="11" fillId="20" fontId="32" numFmtId="0" xfId="0" applyAlignment="1" applyBorder="1" applyFont="1">
      <alignment horizontal="center" shrinkToFit="0" wrapText="1"/>
    </xf>
    <xf borderId="11" fillId="20" fontId="32" numFmtId="4" xfId="0" applyAlignment="1" applyBorder="1" applyFont="1" applyNumberFormat="1">
      <alignment horizontal="center" shrinkToFit="0" vertical="top" wrapText="1"/>
    </xf>
    <xf borderId="15" fillId="20" fontId="32" numFmtId="4" xfId="0" applyAlignment="1" applyBorder="1" applyFont="1" applyNumberFormat="1">
      <alignment horizontal="center" shrinkToFit="0" vertical="top" wrapText="1"/>
    </xf>
    <xf borderId="11" fillId="20" fontId="34" numFmtId="4" xfId="0" applyAlignment="1" applyBorder="1" applyFont="1" applyNumberFormat="1">
      <alignment horizontal="center" shrinkToFit="0" vertical="top" wrapText="1"/>
    </xf>
    <xf borderId="15" fillId="20" fontId="34" numFmtId="4" xfId="0" applyAlignment="1" applyBorder="1" applyFont="1" applyNumberFormat="1">
      <alignment horizontal="center" shrinkToFit="0" vertical="top" wrapText="1"/>
    </xf>
    <xf borderId="11" fillId="20" fontId="34" numFmtId="0" xfId="0" applyAlignment="1" applyBorder="1" applyFont="1">
      <alignment horizontal="center" shrinkToFit="0" vertical="top" wrapText="1"/>
    </xf>
    <xf borderId="15" fillId="20" fontId="34" numFmtId="0" xfId="0" applyAlignment="1" applyBorder="1" applyFont="1">
      <alignment horizontal="center" shrinkToFit="0" vertical="top" wrapText="1"/>
    </xf>
    <xf borderId="16" fillId="20" fontId="34" numFmtId="0" xfId="0" applyAlignment="1" applyBorder="1" applyFont="1">
      <alignment horizontal="center"/>
    </xf>
    <xf borderId="36" fillId="20" fontId="34" numFmtId="0" xfId="0" applyAlignment="1" applyBorder="1" applyFont="1">
      <alignment horizontal="center" shrinkToFit="0" wrapText="1"/>
    </xf>
    <xf borderId="36" fillId="20" fontId="34" numFmtId="0" xfId="0" applyAlignment="1" applyBorder="1" applyFont="1">
      <alignment horizontal="center"/>
    </xf>
    <xf borderId="17" fillId="20" fontId="34" numFmtId="0" xfId="0" applyAlignment="1" applyBorder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FBE4D5"/>
          <bgColor rgb="FFFBE4D5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</dxfs>
  <tableStyles count="1">
    <tableStyle count="3" pivot="0" name="81-Dabur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247650</xdr:colOff>
      <xdr:row>2</xdr:row>
      <xdr:rowOff>66675</xdr:rowOff>
    </xdr:from>
    <xdr:ext cx="4495800" cy="3086100"/>
    <xdr:sp>
      <xdr:nvSpPr>
        <xdr:cNvPr id="3" name="Shape 3"/>
        <xdr:cNvSpPr txBox="1"/>
      </xdr:nvSpPr>
      <xdr:spPr>
        <a:xfrm>
          <a:off x="3102863" y="2236950"/>
          <a:ext cx="4486275" cy="308610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Group-81 to 85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Roll number-81-Sakshi</a:t>
          </a:r>
          <a:r>
            <a:rPr lang="en-US" sz="2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Tripathi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2000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Roll number-82-Krihangi Trivedi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2000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Roll-number-83-Harshita</a:t>
          </a:r>
          <a:r>
            <a:rPr lang="en-US" sz="2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Tyagi</a:t>
          </a:r>
          <a:endParaRPr sz="2000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2000">
            <a:latin typeface="Times New Roman"/>
            <a:ea typeface="Times New Roman"/>
            <a:cs typeface="Times New Roman"/>
            <a:sym typeface="Times New Roman"/>
          </a:endParaRPr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2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Roll number-84-Tanishq Navin</a:t>
          </a:r>
          <a:r>
            <a:rPr lang="en-US" sz="2000">
              <a:solidFill>
                <a:schemeClr val="dk1"/>
              </a:solidFill>
              <a:latin typeface="Times New Roman"/>
              <a:ea typeface="Times New Roman"/>
              <a:cs typeface="Times New Roman"/>
              <a:sym typeface="Times New Roman"/>
            </a:rPr>
            <a:t> Upreti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9525</xdr:rowOff>
    </xdr:from>
    <xdr:ext cx="2743200" cy="1333500"/>
    <xdr:sp>
      <xdr:nvSpPr>
        <xdr:cNvPr id="4" name="Shape 4"/>
        <xdr:cNvSpPr txBox="1"/>
      </xdr:nvSpPr>
      <xdr:spPr>
        <a:xfrm>
          <a:off x="3979163" y="3113250"/>
          <a:ext cx="2733675" cy="133350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Ratios to be found</a:t>
          </a:r>
          <a:r>
            <a:rPr b="1"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out: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1) Liquidity ratio.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2) Profitability ratios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3) gearing ratios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4) investors ratio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5) also do Dupont analysis of ROE.</a:t>
          </a:r>
          <a:endParaRPr sz="1400"/>
        </a:p>
      </xdr:txBody>
    </xdr:sp>
    <xdr:clientData fLocksWithSheet="0"/>
  </xdr:oneCellAnchor>
  <xdr:oneCellAnchor>
    <xdr:from>
      <xdr:col>1</xdr:col>
      <xdr:colOff>1419225</xdr:colOff>
      <xdr:row>0</xdr:row>
      <xdr:rowOff>76200</xdr:rowOff>
    </xdr:from>
    <xdr:ext cx="4772025" cy="1276350"/>
    <xdr:sp>
      <xdr:nvSpPr>
        <xdr:cNvPr id="5" name="Shape 5"/>
        <xdr:cNvSpPr txBox="1"/>
      </xdr:nvSpPr>
      <xdr:spPr>
        <a:xfrm>
          <a:off x="2964750" y="3146588"/>
          <a:ext cx="4762500" cy="126682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Bibligraphy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Link 1:https://www.moneycontrol.com/financials/hindustanunilever/balance-sheetVI/HU/1#HU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Link 2:https://www.moneycontrol.com/financials/hindustanunilever/profit-lossVI/HU#HU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Link 3:https://www.screener.in/company/HINDUNILVR/consolidated/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Please refer to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the previous project for gearing ratios ref</a:t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276225</xdr:colOff>
      <xdr:row>1</xdr:row>
      <xdr:rowOff>0</xdr:rowOff>
    </xdr:from>
    <xdr:ext cx="1400175" cy="838200"/>
    <xdr:sp>
      <xdr:nvSpPr>
        <xdr:cNvPr id="6" name="Shape 6"/>
        <xdr:cNvSpPr txBox="1"/>
      </xdr:nvSpPr>
      <xdr:spPr>
        <a:xfrm>
          <a:off x="4650675" y="3365663"/>
          <a:ext cx="1390650" cy="8286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Note:Please view this file in 90% xoom to get best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performance</a:t>
          </a:r>
          <a:endParaRPr sz="1100"/>
        </a:p>
      </xdr:txBody>
    </xdr:sp>
    <xdr:clientData fLocksWithSheet="0"/>
  </xdr:oneCellAnchor>
  <xdr:oneCellAnchor>
    <xdr:from>
      <xdr:col>6</xdr:col>
      <xdr:colOff>276225</xdr:colOff>
      <xdr:row>0</xdr:row>
      <xdr:rowOff>123825</xdr:rowOff>
    </xdr:from>
    <xdr:ext cx="1847850" cy="733425"/>
    <xdr:sp>
      <xdr:nvSpPr>
        <xdr:cNvPr id="7" name="Shape 7"/>
        <xdr:cNvSpPr txBox="1"/>
      </xdr:nvSpPr>
      <xdr:spPr>
        <a:xfrm>
          <a:off x="4426838" y="3418050"/>
          <a:ext cx="1838325" cy="72390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By Roll number-84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Tanishq</a:t>
          </a:r>
          <a:r>
            <a:rPr b="1"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Navin Upreti</a:t>
          </a:r>
          <a:endParaRPr b="1" sz="1400"/>
        </a:p>
      </xdr:txBody>
    </xdr:sp>
    <xdr:clientData fLocksWithSheet="0"/>
  </xdr:oneCellAnchor>
  <xdr:oneCellAnchor>
    <xdr:from>
      <xdr:col>0</xdr:col>
      <xdr:colOff>1371600</xdr:colOff>
      <xdr:row>44</xdr:row>
      <xdr:rowOff>76200</xdr:rowOff>
    </xdr:from>
    <xdr:ext cx="4895850" cy="685800"/>
    <xdr:pic>
      <xdr:nvPicPr>
        <xdr:cNvPr descr="DuPont Analysis: ROE Formula Breakdown and Excel Calculator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35:G49" displayName="Table_1" id="1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81-Dabur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creener.in/company/DABUR/consolidated/" TargetMode="External"/><Relationship Id="rId2" Type="http://schemas.openxmlformats.org/officeDocument/2006/relationships/hyperlink" Target="https://www.indiainfoline.com/company/dabur-india-ltd-share-price/3392" TargetMode="External"/><Relationship Id="rId3" Type="http://schemas.openxmlformats.org/officeDocument/2006/relationships/hyperlink" Target="https://www.moneycontrol.com/financials/daburindia/profit-lossVI/DI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wsj.com/market-data/quotes/JNJ/financials/annual/balance-sheet" TargetMode="External"/><Relationship Id="rId2" Type="http://schemas.openxmlformats.org/officeDocument/2006/relationships/hyperlink" Target="https://in.investing.com/equities/johnson-johnson-balance-sheet?period_type=annually&amp;periods=previous&amp;period_type=annually&amp;periods=latest&amp;period_type=annually" TargetMode="External"/><Relationship Id="rId3" Type="http://schemas.openxmlformats.org/officeDocument/2006/relationships/hyperlink" Target="https://www.macrotrends.net/stocks/charts/JNJ/johnson-johnson/balance-sheet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wsj.com/market-data/quotes/JNJ/financials/annual/balance-sheet" TargetMode="External"/><Relationship Id="rId2" Type="http://schemas.openxmlformats.org/officeDocument/2006/relationships/hyperlink" Target="https://in.investing.com/equities/johnson-johnson-balance-sheet?period_type=annually&amp;periods=previous&amp;period_type=annually&amp;periods=latest&amp;period_type=annually" TargetMode="External"/><Relationship Id="rId3" Type="http://schemas.openxmlformats.org/officeDocument/2006/relationships/hyperlink" Target="https://www.macrotrends.net/stocks/charts/JNJ/johnson-johnson/balance-sheet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57"/>
    <col customWidth="1" min="2" max="2" width="24.57"/>
    <col customWidth="1" min="3" max="3" width="19.43"/>
    <col customWidth="1" min="4" max="4" width="16.43"/>
    <col customWidth="1" min="5" max="5" width="19.57"/>
    <col customWidth="1" min="6" max="6" width="16.14"/>
    <col customWidth="1" min="7" max="7" width="23.71"/>
    <col customWidth="1" min="8" max="8" width="22.0"/>
    <col customWidth="1" min="9" max="9" width="15.29"/>
    <col customWidth="1" min="10" max="10" width="27.86"/>
    <col customWidth="1" min="11" max="11" width="9.43"/>
    <col customWidth="1" min="12" max="12" width="13.71"/>
    <col customWidth="1" min="13" max="13" width="12.14"/>
    <col customWidth="1" min="14" max="14" width="9.0"/>
    <col customWidth="1" min="15" max="15" width="7.14"/>
    <col customWidth="1" min="16" max="16" width="14.86"/>
    <col customWidth="1" min="17" max="17" width="12.86"/>
    <col customWidth="1" min="18" max="18" width="12.43"/>
    <col customWidth="1" min="19" max="26" width="8.71"/>
  </cols>
  <sheetData>
    <row r="1" ht="21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88.5" customHeight="1">
      <c r="A3" s="2" t="s">
        <v>0</v>
      </c>
      <c r="B3" s="3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0" customHeight="1">
      <c r="A4" s="5"/>
      <c r="B4" s="5"/>
      <c r="C4" s="6"/>
      <c r="D4" s="7"/>
      <c r="E4" s="7"/>
      <c r="F4" s="7"/>
      <c r="G4" s="7"/>
      <c r="H4" s="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8" t="s">
        <v>1</v>
      </c>
      <c r="B5" s="9"/>
      <c r="C5" s="9"/>
      <c r="D5" s="10"/>
      <c r="E5" s="11"/>
      <c r="F5" s="12" t="s">
        <v>2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3"/>
      <c r="T5" s="13"/>
      <c r="U5" s="13"/>
      <c r="V5" s="13"/>
      <c r="W5" s="13"/>
      <c r="X5" s="13"/>
      <c r="Y5" s="13"/>
      <c r="Z5" s="13"/>
    </row>
    <row r="6" ht="15.0" customHeight="1">
      <c r="A6" s="14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  <c r="S6" s="13"/>
      <c r="T6" s="13"/>
      <c r="U6" s="13"/>
      <c r="V6" s="13"/>
      <c r="W6" s="13"/>
      <c r="X6" s="13"/>
      <c r="Y6" s="13"/>
      <c r="Z6" s="13"/>
    </row>
    <row r="7" ht="15.0" customHeight="1">
      <c r="A7" s="17"/>
      <c r="B7" s="17"/>
      <c r="C7" s="17"/>
      <c r="D7" s="17"/>
      <c r="E7" s="17"/>
      <c r="F7" s="17"/>
      <c r="G7" s="18" t="s">
        <v>4</v>
      </c>
      <c r="H7" s="16"/>
      <c r="I7" s="17"/>
      <c r="J7" s="17"/>
      <c r="K7" s="17"/>
      <c r="L7" s="17"/>
      <c r="M7" s="18" t="s">
        <v>5</v>
      </c>
      <c r="N7" s="16"/>
      <c r="O7" s="17"/>
      <c r="P7" s="17"/>
      <c r="Q7" s="18" t="s">
        <v>6</v>
      </c>
      <c r="R7" s="16"/>
      <c r="S7" s="1"/>
      <c r="T7" s="1"/>
      <c r="U7" s="1"/>
      <c r="V7" s="1"/>
      <c r="W7" s="1"/>
      <c r="X7" s="1"/>
      <c r="Y7" s="1"/>
      <c r="Z7" s="1"/>
    </row>
    <row r="8" ht="15.0" customHeight="1">
      <c r="A8" s="17"/>
      <c r="B8" s="17"/>
      <c r="C8" s="17"/>
      <c r="D8" s="17"/>
      <c r="E8" s="17"/>
      <c r="F8" s="17"/>
      <c r="G8" s="17" t="s">
        <v>7</v>
      </c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"/>
      <c r="T8" s="1"/>
      <c r="U8" s="1"/>
      <c r="V8" s="1"/>
      <c r="W8" s="1"/>
      <c r="X8" s="1"/>
      <c r="Y8" s="1"/>
      <c r="Z8" s="1"/>
    </row>
    <row r="9" ht="21.0" customHeight="1">
      <c r="A9" s="19" t="s">
        <v>8</v>
      </c>
      <c r="B9" s="17"/>
      <c r="C9" s="17"/>
      <c r="D9" s="17"/>
      <c r="E9" s="17"/>
      <c r="F9" s="17"/>
      <c r="G9" s="19" t="s">
        <v>9</v>
      </c>
      <c r="H9" s="19" t="s">
        <v>10</v>
      </c>
      <c r="I9" s="20"/>
      <c r="J9" s="20"/>
      <c r="K9" s="20"/>
      <c r="L9" s="20"/>
      <c r="M9" s="19" t="s">
        <v>11</v>
      </c>
      <c r="N9" s="19" t="s">
        <v>12</v>
      </c>
      <c r="O9" s="20"/>
      <c r="P9" s="20"/>
      <c r="Q9" s="19" t="s">
        <v>13</v>
      </c>
      <c r="R9" s="21" t="s">
        <v>14</v>
      </c>
      <c r="S9" s="1"/>
      <c r="T9" s="1"/>
      <c r="U9" s="1"/>
      <c r="V9" s="1"/>
      <c r="W9" s="1"/>
      <c r="X9" s="1"/>
      <c r="Y9" s="1"/>
      <c r="Z9" s="1"/>
    </row>
    <row r="10" ht="21.0" customHeight="1">
      <c r="A10" s="22" t="s">
        <v>15</v>
      </c>
      <c r="B10" s="17"/>
      <c r="C10" s="17"/>
      <c r="D10" s="17"/>
      <c r="E10" s="17"/>
      <c r="F10" s="17"/>
      <c r="G10" s="23" t="s">
        <v>16</v>
      </c>
      <c r="H10" s="23" t="s">
        <v>17</v>
      </c>
      <c r="I10" s="17"/>
      <c r="J10" s="17"/>
      <c r="K10" s="17"/>
      <c r="L10" s="17"/>
      <c r="M10" s="23" t="s">
        <v>18</v>
      </c>
      <c r="N10" s="23" t="s">
        <v>19</v>
      </c>
      <c r="O10" s="17"/>
      <c r="P10" s="17"/>
      <c r="Q10" s="23" t="s">
        <v>20</v>
      </c>
      <c r="R10" s="23" t="s">
        <v>21</v>
      </c>
      <c r="S10" s="1"/>
      <c r="T10" s="1"/>
      <c r="U10" s="1"/>
      <c r="V10" s="1"/>
      <c r="W10" s="1"/>
      <c r="X10" s="1"/>
      <c r="Y10" s="1"/>
      <c r="Z10" s="1"/>
    </row>
    <row r="11" ht="21.0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"/>
      <c r="T11" s="1"/>
      <c r="U11" s="1"/>
      <c r="V11" s="1"/>
      <c r="W11" s="1"/>
      <c r="X11" s="1"/>
      <c r="Y11" s="1"/>
      <c r="Z11" s="1"/>
    </row>
    <row r="12" ht="21.0" customHeight="1">
      <c r="A12" s="24" t="s">
        <v>22</v>
      </c>
      <c r="B12" s="24" t="s">
        <v>23</v>
      </c>
      <c r="C12" s="24" t="s">
        <v>24</v>
      </c>
      <c r="D12" s="24" t="s">
        <v>25</v>
      </c>
      <c r="E12" s="24" t="s">
        <v>26</v>
      </c>
      <c r="F12" s="24"/>
      <c r="G12" s="24"/>
      <c r="H12" s="24"/>
      <c r="I12" s="25" t="s">
        <v>27</v>
      </c>
      <c r="J12" s="25" t="s">
        <v>28</v>
      </c>
      <c r="K12" s="25" t="s">
        <v>29</v>
      </c>
      <c r="L12" s="24" t="s">
        <v>30</v>
      </c>
      <c r="M12" s="24"/>
      <c r="N12" s="24"/>
      <c r="O12" s="24" t="s">
        <v>31</v>
      </c>
      <c r="P12" s="25" t="s">
        <v>32</v>
      </c>
      <c r="Q12" s="24"/>
      <c r="R12" s="24"/>
      <c r="S12" s="1"/>
      <c r="T12" s="1"/>
      <c r="U12" s="1"/>
      <c r="V12" s="1"/>
      <c r="W12" s="1"/>
      <c r="X12" s="1"/>
      <c r="Y12" s="1"/>
      <c r="Z12" s="1"/>
    </row>
    <row r="13" ht="21.0" customHeight="1">
      <c r="A13" s="17"/>
      <c r="B13" s="17"/>
      <c r="C13" s="24" t="s">
        <v>33</v>
      </c>
      <c r="D13" s="24" t="s">
        <v>33</v>
      </c>
      <c r="E13" s="24" t="s">
        <v>33</v>
      </c>
      <c r="F13" s="17"/>
      <c r="G13" s="17"/>
      <c r="H13" s="17"/>
      <c r="I13" s="24" t="s">
        <v>33</v>
      </c>
      <c r="J13" s="17"/>
      <c r="K13" s="17"/>
      <c r="L13" s="17"/>
      <c r="M13" s="17"/>
      <c r="N13" s="17"/>
      <c r="O13" s="17"/>
      <c r="P13" s="24" t="s">
        <v>34</v>
      </c>
      <c r="Q13" s="17"/>
      <c r="R13" s="17"/>
      <c r="S13" s="1"/>
      <c r="T13" s="1"/>
      <c r="U13" s="1"/>
      <c r="V13" s="1"/>
      <c r="W13" s="1"/>
      <c r="X13" s="1"/>
      <c r="Y13" s="1"/>
      <c r="Z13" s="1"/>
    </row>
    <row r="14" ht="21.0" customHeight="1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26"/>
      <c r="R14" s="17"/>
      <c r="S14" s="1"/>
      <c r="T14" s="1"/>
      <c r="U14" s="1"/>
      <c r="V14" s="1"/>
      <c r="W14" s="1"/>
      <c r="X14" s="1"/>
      <c r="Y14" s="1"/>
      <c r="Z14" s="1"/>
    </row>
    <row r="15" ht="21.0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26"/>
      <c r="R15" s="17"/>
      <c r="S15" s="1"/>
      <c r="T15" s="1"/>
      <c r="U15" s="1"/>
      <c r="V15" s="1"/>
      <c r="W15" s="1"/>
      <c r="X15" s="1"/>
      <c r="Y15" s="1"/>
      <c r="Z15" s="1"/>
    </row>
    <row r="16" ht="21.0" customHeight="1">
      <c r="A16" s="17"/>
      <c r="B16" s="27">
        <v>2022.0</v>
      </c>
      <c r="C16" s="28">
        <v>3590.0</v>
      </c>
      <c r="D16" s="28">
        <v>2873.0</v>
      </c>
      <c r="E16" s="29">
        <v>1911.0</v>
      </c>
      <c r="F16" s="30"/>
      <c r="G16" s="31">
        <f t="shared" ref="G16:G27" si="1">C16/D16</f>
        <v>1.249564915</v>
      </c>
      <c r="H16" s="31">
        <f t="shared" ref="H16:H27" si="2">(C16-E16)/D16</f>
        <v>0.5844065437</v>
      </c>
      <c r="I16" s="29">
        <v>2269.0</v>
      </c>
      <c r="J16" s="29">
        <v>1739.0</v>
      </c>
      <c r="K16" s="29">
        <v>177.0</v>
      </c>
      <c r="L16" s="29">
        <v>23.0</v>
      </c>
      <c r="M16" s="32">
        <f t="shared" ref="M16:M27" si="3">I16/(K16+L16)/100</f>
        <v>0.11345</v>
      </c>
      <c r="N16" s="33">
        <f t="shared" ref="N16:N27" si="4">J16/K16/100</f>
        <v>0.09824858757</v>
      </c>
      <c r="O16" s="29">
        <v>39.0</v>
      </c>
      <c r="P16" s="29">
        <f t="shared" ref="P16:P27" si="5">O16+I16</f>
        <v>2308</v>
      </c>
      <c r="Q16" s="34">
        <f t="shared" ref="Q16:Q27" si="6">L16/K16</f>
        <v>0.1299435028</v>
      </c>
      <c r="R16" s="31">
        <f t="shared" ref="R16:R27" si="7">O16/P16</f>
        <v>0.01689774697</v>
      </c>
      <c r="S16" s="1"/>
      <c r="T16" s="1"/>
      <c r="U16" s="1"/>
      <c r="V16" s="1"/>
      <c r="W16" s="1"/>
      <c r="X16" s="1"/>
      <c r="Y16" s="1"/>
      <c r="Z16" s="1"/>
    </row>
    <row r="17" ht="21.0" customHeight="1">
      <c r="A17" s="17"/>
      <c r="B17" s="27">
        <v>2021.0</v>
      </c>
      <c r="C17" s="28">
        <v>4283.0</v>
      </c>
      <c r="D17" s="28">
        <v>2661.0</v>
      </c>
      <c r="E17" s="29">
        <v>1734.0</v>
      </c>
      <c r="F17" s="17"/>
      <c r="G17" s="31">
        <f t="shared" si="1"/>
        <v>1.609545284</v>
      </c>
      <c r="H17" s="31">
        <f t="shared" si="2"/>
        <v>0.9579105599</v>
      </c>
      <c r="I17" s="29">
        <v>2056.0</v>
      </c>
      <c r="J17" s="29">
        <v>1693.0</v>
      </c>
      <c r="K17" s="29">
        <v>177.0</v>
      </c>
      <c r="L17" s="28">
        <v>554.0</v>
      </c>
      <c r="M17" s="32">
        <f t="shared" si="3"/>
        <v>0.02812585499</v>
      </c>
      <c r="N17" s="33">
        <f t="shared" si="4"/>
        <v>0.09564971751</v>
      </c>
      <c r="O17" s="29">
        <v>31.0</v>
      </c>
      <c r="P17" s="29">
        <f t="shared" si="5"/>
        <v>2087</v>
      </c>
      <c r="Q17" s="34">
        <f t="shared" si="6"/>
        <v>3.129943503</v>
      </c>
      <c r="R17" s="31">
        <f t="shared" si="7"/>
        <v>0.01485385721</v>
      </c>
      <c r="S17" s="1"/>
      <c r="T17" s="1"/>
      <c r="U17" s="1"/>
      <c r="V17" s="1"/>
      <c r="W17" s="1"/>
      <c r="X17" s="1"/>
      <c r="Y17" s="1"/>
      <c r="Z17" s="1"/>
    </row>
    <row r="18" ht="21.0" customHeight="1">
      <c r="A18" s="17"/>
      <c r="B18" s="27">
        <v>2020.0</v>
      </c>
      <c r="C18" s="28">
        <v>4137.0</v>
      </c>
      <c r="D18" s="28">
        <v>2209.0</v>
      </c>
      <c r="E18" s="29">
        <v>1380.0</v>
      </c>
      <c r="F18" s="17"/>
      <c r="G18" s="31">
        <f t="shared" si="1"/>
        <v>1.872793119</v>
      </c>
      <c r="H18" s="31">
        <f t="shared" si="2"/>
        <v>1.248076053</v>
      </c>
      <c r="I18" s="29">
        <v>1728.0</v>
      </c>
      <c r="J18" s="29">
        <v>1445.0</v>
      </c>
      <c r="K18" s="29">
        <v>177.0</v>
      </c>
      <c r="L18" s="28">
        <v>636.0</v>
      </c>
      <c r="M18" s="32">
        <f t="shared" si="3"/>
        <v>0.02125461255</v>
      </c>
      <c r="N18" s="33">
        <f t="shared" si="4"/>
        <v>0.08163841808</v>
      </c>
      <c r="O18" s="29">
        <v>50.0</v>
      </c>
      <c r="P18" s="29">
        <f t="shared" si="5"/>
        <v>1778</v>
      </c>
      <c r="Q18" s="34">
        <f t="shared" si="6"/>
        <v>3.593220339</v>
      </c>
      <c r="R18" s="31">
        <f t="shared" si="7"/>
        <v>0.02812148481</v>
      </c>
      <c r="S18" s="1"/>
      <c r="T18" s="1"/>
      <c r="U18" s="1"/>
      <c r="V18" s="1"/>
      <c r="W18" s="1"/>
      <c r="X18" s="1"/>
      <c r="Y18" s="1"/>
      <c r="Z18" s="1"/>
    </row>
    <row r="19" ht="21.0" customHeight="1">
      <c r="A19" s="17"/>
      <c r="B19" s="27">
        <v>2019.0</v>
      </c>
      <c r="C19" s="28">
        <v>3045.0</v>
      </c>
      <c r="D19" s="28">
        <v>2106.0</v>
      </c>
      <c r="E19" s="29">
        <v>1301.0</v>
      </c>
      <c r="F19" s="17"/>
      <c r="G19" s="31">
        <f t="shared" si="1"/>
        <v>1.445868946</v>
      </c>
      <c r="H19" s="31">
        <f t="shared" si="2"/>
        <v>0.8281101614</v>
      </c>
      <c r="I19" s="29">
        <v>1725.0</v>
      </c>
      <c r="J19" s="29">
        <v>1442.0</v>
      </c>
      <c r="K19" s="29">
        <v>177.0</v>
      </c>
      <c r="L19" s="28">
        <v>501.0</v>
      </c>
      <c r="M19" s="32">
        <f t="shared" si="3"/>
        <v>0.02544247788</v>
      </c>
      <c r="N19" s="33">
        <f t="shared" si="4"/>
        <v>0.08146892655</v>
      </c>
      <c r="O19" s="29">
        <v>60.0</v>
      </c>
      <c r="P19" s="29">
        <f t="shared" si="5"/>
        <v>1785</v>
      </c>
      <c r="Q19" s="34">
        <f t="shared" si="6"/>
        <v>2.830508475</v>
      </c>
      <c r="R19" s="31">
        <f t="shared" si="7"/>
        <v>0.03361344538</v>
      </c>
      <c r="S19" s="1"/>
      <c r="T19" s="1"/>
      <c r="U19" s="1"/>
      <c r="V19" s="1"/>
      <c r="W19" s="1"/>
      <c r="X19" s="1"/>
      <c r="Y19" s="1"/>
      <c r="Z19" s="1"/>
    </row>
    <row r="20" ht="21.0" customHeight="1">
      <c r="A20" s="17"/>
      <c r="B20" s="27">
        <v>2018.0</v>
      </c>
      <c r="C20" s="28">
        <v>2827.0</v>
      </c>
      <c r="D20" s="28">
        <v>2058.0</v>
      </c>
      <c r="E20" s="29">
        <v>1256.0</v>
      </c>
      <c r="F20" s="17"/>
      <c r="G20" s="31">
        <f t="shared" si="1"/>
        <v>1.373663751</v>
      </c>
      <c r="H20" s="31">
        <f t="shared" si="2"/>
        <v>0.7633624879</v>
      </c>
      <c r="I20" s="29">
        <v>1693.0</v>
      </c>
      <c r="J20" s="29">
        <v>1354.0</v>
      </c>
      <c r="K20" s="29">
        <v>176.0</v>
      </c>
      <c r="L20" s="28">
        <v>476.0</v>
      </c>
      <c r="M20" s="32">
        <f t="shared" si="3"/>
        <v>0.02596625767</v>
      </c>
      <c r="N20" s="33">
        <f t="shared" si="4"/>
        <v>0.07693181818</v>
      </c>
      <c r="O20" s="29">
        <v>53.0</v>
      </c>
      <c r="P20" s="29">
        <f t="shared" si="5"/>
        <v>1746</v>
      </c>
      <c r="Q20" s="34">
        <f t="shared" si="6"/>
        <v>2.704545455</v>
      </c>
      <c r="R20" s="31">
        <f t="shared" si="7"/>
        <v>0.03035509737</v>
      </c>
      <c r="S20" s="1"/>
      <c r="T20" s="1"/>
      <c r="U20" s="1"/>
      <c r="V20" s="1"/>
      <c r="W20" s="1"/>
      <c r="X20" s="1"/>
      <c r="Y20" s="1"/>
      <c r="Z20" s="1"/>
    </row>
    <row r="21" ht="21.0" customHeight="1">
      <c r="A21" s="17"/>
      <c r="B21" s="27">
        <v>2017.0</v>
      </c>
      <c r="C21" s="29">
        <v>2492.0</v>
      </c>
      <c r="D21" s="28">
        <v>1910.0</v>
      </c>
      <c r="E21" s="29">
        <v>1107.0</v>
      </c>
      <c r="F21" s="17"/>
      <c r="G21" s="31">
        <f t="shared" si="1"/>
        <v>1.304712042</v>
      </c>
      <c r="H21" s="31">
        <f t="shared" si="2"/>
        <v>0.7251308901</v>
      </c>
      <c r="I21" s="29">
        <v>1611.0</v>
      </c>
      <c r="J21" s="29">
        <v>1277.0</v>
      </c>
      <c r="K21" s="29">
        <v>176.0</v>
      </c>
      <c r="L21" s="28">
        <v>327.0</v>
      </c>
      <c r="M21" s="32">
        <f t="shared" si="3"/>
        <v>0.032027833</v>
      </c>
      <c r="N21" s="33">
        <f t="shared" si="4"/>
        <v>0.07255681818</v>
      </c>
      <c r="O21" s="29">
        <v>54.0</v>
      </c>
      <c r="P21" s="29">
        <f t="shared" si="5"/>
        <v>1665</v>
      </c>
      <c r="Q21" s="34">
        <f t="shared" si="6"/>
        <v>1.857954545</v>
      </c>
      <c r="R21" s="31">
        <f t="shared" si="7"/>
        <v>0.03243243243</v>
      </c>
      <c r="S21" s="1"/>
      <c r="T21" s="1"/>
      <c r="U21" s="1"/>
      <c r="V21" s="1"/>
      <c r="W21" s="1"/>
      <c r="X21" s="1"/>
      <c r="Y21" s="1"/>
      <c r="Z21" s="1"/>
    </row>
    <row r="22" ht="21.0" customHeight="1">
      <c r="A22" s="17"/>
      <c r="B22" s="27">
        <v>2016.0</v>
      </c>
      <c r="C22" s="29">
        <v>2529.0</v>
      </c>
      <c r="D22" s="28">
        <v>1956.0</v>
      </c>
      <c r="E22" s="29">
        <v>1096.0</v>
      </c>
      <c r="F22" s="17"/>
      <c r="G22" s="31">
        <f t="shared" si="1"/>
        <v>1.292944785</v>
      </c>
      <c r="H22" s="31">
        <f t="shared" si="2"/>
        <v>0.7326175869</v>
      </c>
      <c r="I22" s="29">
        <v>1554.0</v>
      </c>
      <c r="J22" s="29">
        <v>1251.0</v>
      </c>
      <c r="K22" s="29">
        <v>176.0</v>
      </c>
      <c r="L22" s="28">
        <v>354.0</v>
      </c>
      <c r="M22" s="32">
        <f t="shared" si="3"/>
        <v>0.02932075472</v>
      </c>
      <c r="N22" s="33">
        <f t="shared" si="4"/>
        <v>0.07107954545</v>
      </c>
      <c r="O22" s="29">
        <v>48.0</v>
      </c>
      <c r="P22" s="29">
        <f t="shared" si="5"/>
        <v>1602</v>
      </c>
      <c r="Q22" s="34">
        <f t="shared" si="6"/>
        <v>2.011363636</v>
      </c>
      <c r="R22" s="31">
        <f t="shared" si="7"/>
        <v>0.02996254682</v>
      </c>
      <c r="S22" s="1"/>
      <c r="T22" s="1"/>
      <c r="U22" s="1"/>
      <c r="V22" s="1"/>
      <c r="W22" s="1"/>
      <c r="X22" s="1"/>
      <c r="Y22" s="1"/>
      <c r="Z22" s="1"/>
    </row>
    <row r="23" ht="21.0" customHeight="1">
      <c r="A23" s="17"/>
      <c r="B23" s="27">
        <v>2015.0</v>
      </c>
      <c r="C23" s="29">
        <v>2365.0</v>
      </c>
      <c r="D23" s="28">
        <v>2019.0</v>
      </c>
      <c r="E23" s="29">
        <v>973.0</v>
      </c>
      <c r="F23" s="17"/>
      <c r="G23" s="31">
        <f t="shared" si="1"/>
        <v>1.171371966</v>
      </c>
      <c r="H23" s="31">
        <f t="shared" si="2"/>
        <v>0.6894502229</v>
      </c>
      <c r="I23" s="29">
        <v>1319.0</v>
      </c>
      <c r="J23" s="29">
        <v>1066.0</v>
      </c>
      <c r="K23" s="29">
        <v>176.0</v>
      </c>
      <c r="L23" s="28">
        <v>393.0</v>
      </c>
      <c r="M23" s="32">
        <f t="shared" si="3"/>
        <v>0.02318101933</v>
      </c>
      <c r="N23" s="33">
        <f t="shared" si="4"/>
        <v>0.06056818182</v>
      </c>
      <c r="O23" s="29">
        <v>40.0</v>
      </c>
      <c r="P23" s="29">
        <f t="shared" si="5"/>
        <v>1359</v>
      </c>
      <c r="Q23" s="34">
        <f t="shared" si="6"/>
        <v>2.232954545</v>
      </c>
      <c r="R23" s="31">
        <f t="shared" si="7"/>
        <v>0.02943340692</v>
      </c>
      <c r="S23" s="1"/>
      <c r="T23" s="1"/>
      <c r="U23" s="1"/>
      <c r="V23" s="1"/>
      <c r="W23" s="1"/>
      <c r="X23" s="1"/>
      <c r="Y23" s="1"/>
      <c r="Z23" s="1"/>
    </row>
    <row r="24" ht="21.0" customHeight="1">
      <c r="A24" s="17"/>
      <c r="B24" s="27">
        <v>2014.0</v>
      </c>
      <c r="C24" s="29">
        <v>2447.0</v>
      </c>
      <c r="D24" s="28">
        <v>1948.0</v>
      </c>
      <c r="E24" s="29">
        <v>973.0</v>
      </c>
      <c r="F24" s="17"/>
      <c r="G24" s="31">
        <f t="shared" si="1"/>
        <v>1.256160164</v>
      </c>
      <c r="H24" s="31">
        <f t="shared" si="2"/>
        <v>0.7566735113</v>
      </c>
      <c r="I24" s="29">
        <v>1136.0</v>
      </c>
      <c r="J24" s="29">
        <v>914.0</v>
      </c>
      <c r="K24" s="29">
        <v>174.0</v>
      </c>
      <c r="L24" s="28">
        <v>264.0</v>
      </c>
      <c r="M24" s="32">
        <f t="shared" si="3"/>
        <v>0.02593607306</v>
      </c>
      <c r="N24" s="33">
        <f t="shared" si="4"/>
        <v>0.05252873563</v>
      </c>
      <c r="O24" s="29">
        <v>54.0</v>
      </c>
      <c r="P24" s="29">
        <f t="shared" si="5"/>
        <v>1190</v>
      </c>
      <c r="Q24" s="34">
        <f t="shared" si="6"/>
        <v>1.517241379</v>
      </c>
      <c r="R24" s="31">
        <f t="shared" si="7"/>
        <v>0.04537815126</v>
      </c>
      <c r="S24" s="1"/>
      <c r="T24" s="1"/>
      <c r="U24" s="1"/>
      <c r="V24" s="1"/>
      <c r="W24" s="1"/>
      <c r="X24" s="1"/>
      <c r="Y24" s="1"/>
      <c r="Z24" s="1"/>
    </row>
    <row r="25" ht="21.0" customHeight="1">
      <c r="A25" s="17"/>
      <c r="B25" s="27">
        <v>2013.0</v>
      </c>
      <c r="C25" s="29">
        <v>2105.0</v>
      </c>
      <c r="D25" s="28">
        <v>1462.0</v>
      </c>
      <c r="E25" s="29">
        <v>844.0</v>
      </c>
      <c r="F25" s="17"/>
      <c r="G25" s="31">
        <f t="shared" si="1"/>
        <v>1.439808482</v>
      </c>
      <c r="H25" s="31">
        <f t="shared" si="2"/>
        <v>0.8625170999</v>
      </c>
      <c r="I25" s="29">
        <v>948.0</v>
      </c>
      <c r="J25" s="29">
        <v>763.0</v>
      </c>
      <c r="K25" s="29">
        <v>174.0</v>
      </c>
      <c r="L25" s="28">
        <v>257.0</v>
      </c>
      <c r="M25" s="32">
        <f t="shared" si="3"/>
        <v>0.02199535963</v>
      </c>
      <c r="N25" s="33">
        <f t="shared" si="4"/>
        <v>0.04385057471</v>
      </c>
      <c r="O25" s="29">
        <v>59.0</v>
      </c>
      <c r="P25" s="29">
        <f t="shared" si="5"/>
        <v>1007</v>
      </c>
      <c r="Q25" s="34">
        <f t="shared" si="6"/>
        <v>1.477011494</v>
      </c>
      <c r="R25" s="31">
        <f t="shared" si="7"/>
        <v>0.0585898709</v>
      </c>
      <c r="S25" s="1"/>
      <c r="T25" s="1"/>
      <c r="U25" s="1"/>
      <c r="V25" s="1"/>
      <c r="W25" s="1"/>
      <c r="X25" s="1"/>
      <c r="Y25" s="1"/>
      <c r="Z25" s="1"/>
    </row>
    <row r="26" ht="21.0" customHeight="1">
      <c r="A26" s="17"/>
      <c r="B26" s="27">
        <v>2012.0</v>
      </c>
      <c r="C26" s="29">
        <v>2050.0</v>
      </c>
      <c r="D26" s="28">
        <v>1415.0</v>
      </c>
      <c r="E26" s="29">
        <v>824.0</v>
      </c>
      <c r="F26" s="17"/>
      <c r="G26" s="31">
        <f t="shared" si="1"/>
        <v>1.448763251</v>
      </c>
      <c r="H26" s="31">
        <f t="shared" si="2"/>
        <v>0.8664310954</v>
      </c>
      <c r="I26" s="29">
        <v>790.0</v>
      </c>
      <c r="J26" s="29">
        <v>645.0</v>
      </c>
      <c r="K26" s="29">
        <v>174.0</v>
      </c>
      <c r="L26" s="28">
        <v>242.0</v>
      </c>
      <c r="M26" s="32">
        <f t="shared" si="3"/>
        <v>0.01899038462</v>
      </c>
      <c r="N26" s="33">
        <f t="shared" si="4"/>
        <v>0.03706896552</v>
      </c>
      <c r="O26" s="29">
        <v>54.0</v>
      </c>
      <c r="P26" s="29">
        <f t="shared" si="5"/>
        <v>844</v>
      </c>
      <c r="Q26" s="34">
        <f t="shared" si="6"/>
        <v>1.390804598</v>
      </c>
      <c r="R26" s="31">
        <f t="shared" si="7"/>
        <v>0.06398104265</v>
      </c>
      <c r="S26" s="1"/>
      <c r="T26" s="1"/>
      <c r="U26" s="1"/>
      <c r="V26" s="1"/>
      <c r="W26" s="1"/>
      <c r="X26" s="1"/>
      <c r="Y26" s="1"/>
      <c r="Z26" s="1"/>
    </row>
    <row r="27" ht="21.0" customHeight="1">
      <c r="A27" s="17"/>
      <c r="B27" s="27">
        <v>2011.0</v>
      </c>
      <c r="C27" s="29">
        <v>1972.0</v>
      </c>
      <c r="D27" s="28">
        <v>1481.0</v>
      </c>
      <c r="E27" s="29">
        <v>709.0</v>
      </c>
      <c r="F27" s="17"/>
      <c r="G27" s="31">
        <f t="shared" si="1"/>
        <v>1.331532748</v>
      </c>
      <c r="H27" s="31">
        <f t="shared" si="2"/>
        <v>0.8528021607</v>
      </c>
      <c r="I27" s="29">
        <v>708.0</v>
      </c>
      <c r="J27" s="29">
        <v>569.0</v>
      </c>
      <c r="K27" s="29">
        <v>174.0</v>
      </c>
      <c r="L27" s="28">
        <v>208.0</v>
      </c>
      <c r="M27" s="32">
        <f t="shared" si="3"/>
        <v>0.01853403141</v>
      </c>
      <c r="N27" s="33">
        <f t="shared" si="4"/>
        <v>0.03270114943</v>
      </c>
      <c r="O27" s="29">
        <v>29.0</v>
      </c>
      <c r="P27" s="29">
        <f t="shared" si="5"/>
        <v>737</v>
      </c>
      <c r="Q27" s="34">
        <f t="shared" si="6"/>
        <v>1.195402299</v>
      </c>
      <c r="R27" s="31">
        <f t="shared" si="7"/>
        <v>0.03934871099</v>
      </c>
      <c r="S27" s="1"/>
      <c r="T27" s="1"/>
      <c r="U27" s="1"/>
      <c r="V27" s="1"/>
      <c r="W27" s="1"/>
      <c r="X27" s="1"/>
      <c r="Y27" s="1"/>
      <c r="Z27" s="1"/>
    </row>
    <row r="28" ht="21.0" customHeight="1">
      <c r="A28" s="35"/>
      <c r="B28" s="35"/>
      <c r="C28" s="35"/>
      <c r="D28" s="35"/>
      <c r="E28" s="36"/>
      <c r="F28" s="35"/>
      <c r="G28" s="35"/>
      <c r="H28" s="35"/>
      <c r="I28" s="35"/>
      <c r="J28" s="35"/>
      <c r="K28" s="35"/>
      <c r="L28" s="37"/>
      <c r="M28" s="35"/>
      <c r="N28" s="35"/>
      <c r="O28" s="35"/>
      <c r="P28" s="35"/>
      <c r="Q28" s="35"/>
      <c r="R28" s="35"/>
      <c r="S28" s="1"/>
      <c r="T28" s="1"/>
      <c r="U28" s="1"/>
      <c r="V28" s="1"/>
      <c r="W28" s="1"/>
      <c r="X28" s="1"/>
      <c r="Y28" s="1"/>
      <c r="Z28" s="1"/>
    </row>
    <row r="29" ht="21.0" customHeight="1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1"/>
      <c r="T29" s="1"/>
      <c r="U29" s="1"/>
      <c r="V29" s="1"/>
      <c r="W29" s="1"/>
      <c r="X29" s="1"/>
      <c r="Y29" s="1"/>
      <c r="Z29" s="1"/>
    </row>
    <row r="30" ht="21.0" customHeight="1">
      <c r="A30" s="1"/>
      <c r="B30" s="1"/>
      <c r="C30" s="1"/>
      <c r="D30" s="1"/>
      <c r="E30" s="1"/>
      <c r="F30" s="1"/>
      <c r="G30" s="1"/>
      <c r="H30" s="1"/>
      <c r="I30" s="1"/>
      <c r="S30" s="1"/>
      <c r="T30" s="1"/>
      <c r="U30" s="1"/>
      <c r="V30" s="1"/>
      <c r="W30" s="1"/>
      <c r="X30" s="1"/>
      <c r="Y30" s="1"/>
      <c r="Z30" s="1"/>
    </row>
    <row r="31" ht="21.0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1.0" customHeight="1">
      <c r="A32" s="38" t="s">
        <v>8</v>
      </c>
      <c r="B32" s="39"/>
      <c r="C32" s="40" t="s">
        <v>35</v>
      </c>
      <c r="D32" s="15"/>
      <c r="E32" s="15"/>
      <c r="F32" s="15"/>
      <c r="G32" s="16"/>
      <c r="H32" s="1"/>
      <c r="I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1.0" customHeight="1">
      <c r="A33" s="20"/>
      <c r="B33" s="20"/>
      <c r="C33" s="20"/>
      <c r="D33" s="20"/>
      <c r="E33" s="20"/>
      <c r="F33" s="20"/>
      <c r="G33" s="20"/>
      <c r="H33" s="1"/>
      <c r="I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1.0" customHeight="1">
      <c r="A34" s="20"/>
      <c r="B34" s="20"/>
      <c r="C34" s="20"/>
      <c r="D34" s="20"/>
      <c r="E34" s="20"/>
      <c r="F34" s="20"/>
      <c r="G34" s="20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1.0" customHeight="1">
      <c r="A35" s="41" t="s">
        <v>36</v>
      </c>
      <c r="B35" s="41" t="s">
        <v>37</v>
      </c>
      <c r="C35" s="41" t="s">
        <v>38</v>
      </c>
      <c r="D35" s="41" t="s">
        <v>39</v>
      </c>
      <c r="E35" s="41" t="s">
        <v>40</v>
      </c>
      <c r="F35" s="41" t="s">
        <v>41</v>
      </c>
      <c r="G35" s="41" t="s">
        <v>42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1.0" customHeight="1">
      <c r="A36" s="41" t="s">
        <v>43</v>
      </c>
      <c r="B36" s="41" t="s">
        <v>44</v>
      </c>
      <c r="C36" s="41" t="s">
        <v>45</v>
      </c>
      <c r="D36" s="41" t="s">
        <v>46</v>
      </c>
      <c r="E36" s="41" t="s">
        <v>47</v>
      </c>
      <c r="F36" s="41" t="s">
        <v>48</v>
      </c>
      <c r="G36" s="42" t="s">
        <v>49</v>
      </c>
      <c r="H36" s="1"/>
      <c r="I36" s="1"/>
      <c r="J36" s="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1.0" customHeight="1">
      <c r="A37" s="43"/>
      <c r="B37" s="43"/>
      <c r="C37" s="43"/>
      <c r="D37" s="43"/>
      <c r="E37" s="43"/>
      <c r="F37" s="43"/>
      <c r="G37" s="43"/>
      <c r="H37" s="1"/>
      <c r="I37" s="44" t="s">
        <v>50</v>
      </c>
      <c r="J37" s="45" t="s">
        <v>51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1.0" customHeight="1">
      <c r="A38" s="43"/>
      <c r="B38" s="43">
        <v>2022.0</v>
      </c>
      <c r="C38" s="43">
        <v>177.0</v>
      </c>
      <c r="D38" s="43">
        <v>375.0</v>
      </c>
      <c r="E38" s="43">
        <v>12285.0</v>
      </c>
      <c r="F38" s="43">
        <v>2873.0</v>
      </c>
      <c r="G38" s="43">
        <f>('81-Dabur'!$C38-'81-Dabur'!$D38)/('81-Dabur'!$E38-'81-Dabur'!$F38-'81-Dabur'!$D38)</f>
        <v>-0.02190992586</v>
      </c>
      <c r="H38" s="1"/>
      <c r="I38" s="46" t="s">
        <v>52</v>
      </c>
      <c r="J38" s="47">
        <v>498.0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1.0" customHeight="1">
      <c r="A39" s="43"/>
      <c r="B39" s="43">
        <v>2021.0</v>
      </c>
      <c r="C39" s="43">
        <v>177.0</v>
      </c>
      <c r="D39" s="43">
        <v>374.0</v>
      </c>
      <c r="E39" s="43">
        <v>10833.0</v>
      </c>
      <c r="F39" s="43">
        <v>2661.0</v>
      </c>
      <c r="G39" s="43">
        <f>('81-Dabur'!$C39-'81-Dabur'!$D39)/('81-Dabur'!$E39-'81-Dabur'!$F39-'81-Dabur'!$D39)</f>
        <v>-0.02526288792</v>
      </c>
      <c r="H39" s="1"/>
      <c r="I39" s="46" t="s">
        <v>53</v>
      </c>
      <c r="J39" s="47">
        <v>659.0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1.0" customHeight="1">
      <c r="A40" s="43"/>
      <c r="B40" s="43">
        <v>2020.0</v>
      </c>
      <c r="C40" s="43">
        <v>177.0</v>
      </c>
      <c r="D40" s="43">
        <v>367.0</v>
      </c>
      <c r="E40" s="43">
        <v>9337.0</v>
      </c>
      <c r="F40" s="43">
        <v>2209.0</v>
      </c>
      <c r="G40" s="43">
        <f>('81-Dabur'!$C40-'81-Dabur'!$D40)/('81-Dabur'!$E40-'81-Dabur'!$F40-'81-Dabur'!$D40)</f>
        <v>-0.02810235172</v>
      </c>
      <c r="H40" s="1"/>
      <c r="I40" s="46" t="s">
        <v>54</v>
      </c>
      <c r="J40" s="47">
        <v>488.0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21.0" customHeight="1">
      <c r="A41" s="43"/>
      <c r="B41" s="43">
        <v>2019.0</v>
      </c>
      <c r="C41" s="43">
        <v>177.0</v>
      </c>
      <c r="D41" s="43">
        <v>426.0</v>
      </c>
      <c r="E41" s="43">
        <v>8437.0</v>
      </c>
      <c r="F41" s="43">
        <v>2106.0</v>
      </c>
      <c r="G41" s="43">
        <f>('81-Dabur'!$C41-'81-Dabur'!$D41)/('81-Dabur'!$E41-'81-Dabur'!$F41-'81-Dabur'!$D41)</f>
        <v>-0.04216765453</v>
      </c>
      <c r="H41" s="1"/>
      <c r="I41" s="46" t="s">
        <v>55</v>
      </c>
      <c r="J41" s="47">
        <v>48.9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21.0" customHeight="1">
      <c r="A42" s="43"/>
      <c r="B42" s="43">
        <v>2018.0</v>
      </c>
      <c r="C42" s="43">
        <v>176.0</v>
      </c>
      <c r="D42" s="43">
        <v>425.0</v>
      </c>
      <c r="E42" s="43">
        <v>8702.0</v>
      </c>
      <c r="F42" s="43">
        <v>2056.0</v>
      </c>
      <c r="G42" s="43">
        <f>('81-Dabur'!$C42-'81-Dabur'!$D42)/('81-Dabur'!$E42-'81-Dabur'!$F42-'81-Dabur'!$D42)</f>
        <v>-0.04002571934</v>
      </c>
      <c r="H42" s="1"/>
      <c r="I42" s="46" t="s">
        <v>56</v>
      </c>
      <c r="J42" s="47">
        <v>47.3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21.0" customHeight="1">
      <c r="A43" s="43"/>
      <c r="B43" s="43">
        <v>2017.0</v>
      </c>
      <c r="C43" s="43">
        <v>176.0</v>
      </c>
      <c r="D43" s="43">
        <v>425.0</v>
      </c>
      <c r="E43" s="43">
        <v>7732.0</v>
      </c>
      <c r="F43" s="43">
        <v>1910.0</v>
      </c>
      <c r="G43" s="43">
        <f>('81-Dabur'!$C43-'81-Dabur'!$D43)/('81-Dabur'!$E43-'81-Dabur'!$F43-'81-Dabur'!$D43)</f>
        <v>-0.04613674263</v>
      </c>
      <c r="H43" s="1"/>
      <c r="I43" s="46" t="s">
        <v>57</v>
      </c>
      <c r="J43" s="48">
        <v>0.0095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21.0" customHeight="1">
      <c r="A44" s="43"/>
      <c r="B44" s="43">
        <v>2016.0</v>
      </c>
      <c r="C44" s="43">
        <v>176.0</v>
      </c>
      <c r="D44" s="43">
        <v>425.0</v>
      </c>
      <c r="E44" s="43">
        <v>6902.0</v>
      </c>
      <c r="F44" s="43">
        <v>1956.0</v>
      </c>
      <c r="G44" s="43">
        <f>('81-Dabur'!$C44-'81-Dabur'!$D44)/('81-Dabur'!$E44-'81-Dabur'!$F44-'81-Dabur'!$D44)</f>
        <v>-0.05507631055</v>
      </c>
      <c r="H44" s="1"/>
      <c r="I44" s="46" t="s">
        <v>11</v>
      </c>
      <c r="J44" s="48">
        <v>0.272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21.0" customHeight="1">
      <c r="A45" s="43"/>
      <c r="B45" s="43">
        <v>2015.0</v>
      </c>
      <c r="C45" s="43">
        <v>176.0</v>
      </c>
      <c r="D45" s="43">
        <v>634.0</v>
      </c>
      <c r="E45" s="43">
        <v>6106.0</v>
      </c>
      <c r="F45" s="43">
        <v>2019.0</v>
      </c>
      <c r="G45" s="43">
        <f>('81-Dabur'!$C45-'81-Dabur'!$D45)/('81-Dabur'!$E45-'81-Dabur'!$F45-'81-Dabur'!$D45)</f>
        <v>-0.1326382855</v>
      </c>
      <c r="H45" s="1"/>
      <c r="I45" s="46" t="s">
        <v>12</v>
      </c>
      <c r="J45" s="47">
        <v>22.5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21.0" customHeight="1">
      <c r="A46" s="43"/>
      <c r="B46" s="43">
        <v>2014.0</v>
      </c>
      <c r="C46" s="43">
        <v>174.0</v>
      </c>
      <c r="D46" s="43">
        <v>636.0</v>
      </c>
      <c r="E46" s="43">
        <v>5312.0</v>
      </c>
      <c r="F46" s="43">
        <v>1948.0</v>
      </c>
      <c r="G46" s="43">
        <f>('81-Dabur'!$C46-'81-Dabur'!$D46)/('81-Dabur'!$E46-'81-Dabur'!$F46-'81-Dabur'!$D46)</f>
        <v>-0.1693548387</v>
      </c>
      <c r="H46" s="1"/>
      <c r="I46" s="49" t="s">
        <v>58</v>
      </c>
      <c r="J46" s="50">
        <v>1.0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21.0" customHeight="1">
      <c r="A47" s="43"/>
      <c r="B47" s="43">
        <v>2013.0</v>
      </c>
      <c r="C47" s="43">
        <v>174.0</v>
      </c>
      <c r="D47" s="43">
        <v>637.0</v>
      </c>
      <c r="E47" s="43">
        <v>4709.0</v>
      </c>
      <c r="F47" s="43">
        <v>1462.0</v>
      </c>
      <c r="G47" s="43">
        <f>('81-Dabur'!$C47-'81-Dabur'!$D47)/('81-Dabur'!$E47-'81-Dabur'!$F47-'81-Dabur'!$D47)</f>
        <v>-0.177394636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21.0" customHeight="1">
      <c r="A48" s="43"/>
      <c r="B48" s="43">
        <v>2012.0</v>
      </c>
      <c r="C48" s="43">
        <v>174.0</v>
      </c>
      <c r="D48" s="43">
        <v>802.0</v>
      </c>
      <c r="E48" s="43">
        <v>4200.0</v>
      </c>
      <c r="F48" s="43">
        <v>1415.0</v>
      </c>
      <c r="G48" s="43">
        <f>('81-Dabur'!$C48-'81-Dabur'!$D48)/('81-Dabur'!$E48-'81-Dabur'!$F48-'81-Dabur'!$D48)</f>
        <v>-0.316691881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1.0" customHeight="1">
      <c r="A49" s="43"/>
      <c r="B49" s="43">
        <v>2011.0</v>
      </c>
      <c r="C49" s="43">
        <v>174.0</v>
      </c>
      <c r="D49" s="43">
        <v>802.0</v>
      </c>
      <c r="E49" s="43">
        <v>3923.0</v>
      </c>
      <c r="F49" s="43">
        <v>1481.0</v>
      </c>
      <c r="G49" s="43">
        <f>('81-Dabur'!$C49-'81-Dabur'!$D49)/('81-Dabur'!$E49-'81-Dabur'!$F49-'81-Dabur'!$D49)</f>
        <v>-0.3829268293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21.0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35"/>
      <c r="N50" s="35"/>
      <c r="O50" s="35"/>
      <c r="P50" s="35"/>
      <c r="Q50" s="35"/>
      <c r="R50" s="35"/>
      <c r="S50" s="1"/>
      <c r="T50" s="1"/>
      <c r="U50" s="1"/>
      <c r="V50" s="1"/>
      <c r="W50" s="1"/>
      <c r="X50" s="1"/>
      <c r="Y50" s="1"/>
      <c r="Z50" s="1"/>
    </row>
    <row r="51" ht="21.0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35"/>
      <c r="N51" s="35"/>
      <c r="O51" s="35"/>
      <c r="P51" s="35"/>
      <c r="Q51" s="35"/>
      <c r="R51" s="35"/>
      <c r="S51" s="1"/>
      <c r="T51" s="1"/>
      <c r="U51" s="1"/>
      <c r="V51" s="1"/>
      <c r="W51" s="1"/>
      <c r="X51" s="1"/>
      <c r="Y51" s="1"/>
      <c r="Z51" s="1"/>
    </row>
    <row r="52" ht="21.0" customHeight="1">
      <c r="A52" s="51"/>
      <c r="B52" s="52"/>
      <c r="C52" s="53" t="s">
        <v>59</v>
      </c>
      <c r="D52" s="54"/>
      <c r="E52" s="54"/>
      <c r="F52" s="54"/>
      <c r="G52" s="54"/>
      <c r="H52" s="54"/>
      <c r="I52" s="54"/>
      <c r="J52" s="54"/>
      <c r="K52" s="54"/>
      <c r="L52" s="55"/>
      <c r="M52" s="35"/>
      <c r="N52" s="35"/>
      <c r="O52" s="35"/>
      <c r="P52" s="35"/>
      <c r="Q52" s="35"/>
      <c r="R52" s="35"/>
      <c r="S52" s="1"/>
      <c r="T52" s="1"/>
      <c r="U52" s="1"/>
      <c r="V52" s="1"/>
      <c r="W52" s="1"/>
      <c r="X52" s="1"/>
      <c r="Y52" s="1"/>
      <c r="Z52" s="1"/>
    </row>
    <row r="53" ht="21.0" customHeight="1">
      <c r="A53" s="56" t="s">
        <v>8</v>
      </c>
      <c r="B53" s="57"/>
      <c r="C53" s="57"/>
      <c r="D53" s="57"/>
      <c r="E53" s="58" t="s">
        <v>60</v>
      </c>
      <c r="F53" s="57"/>
      <c r="G53" s="57"/>
      <c r="H53" s="58" t="s">
        <v>61</v>
      </c>
      <c r="I53" s="57"/>
      <c r="J53" s="57"/>
      <c r="K53" s="58" t="s">
        <v>62</v>
      </c>
      <c r="L53" s="58" t="s">
        <v>12</v>
      </c>
      <c r="M53" s="35"/>
      <c r="N53" s="35"/>
      <c r="O53" s="35"/>
      <c r="P53" s="35"/>
      <c r="Q53" s="35"/>
      <c r="R53" s="35"/>
      <c r="S53" s="1"/>
      <c r="T53" s="1"/>
      <c r="U53" s="1"/>
      <c r="V53" s="1"/>
      <c r="W53" s="1"/>
      <c r="X53" s="1"/>
      <c r="Y53" s="1"/>
      <c r="Z53" s="1"/>
    </row>
    <row r="54" ht="21.0" customHeight="1">
      <c r="A54" s="59" t="s">
        <v>15</v>
      </c>
      <c r="B54" s="57"/>
      <c r="C54" s="57"/>
      <c r="D54" s="57"/>
      <c r="E54" s="60" t="s">
        <v>63</v>
      </c>
      <c r="F54" s="57"/>
      <c r="G54" s="57"/>
      <c r="H54" s="59" t="s">
        <v>64</v>
      </c>
      <c r="I54" s="57"/>
      <c r="J54" s="57"/>
      <c r="K54" s="60" t="s">
        <v>65</v>
      </c>
      <c r="L54" s="60" t="s">
        <v>66</v>
      </c>
      <c r="M54" s="35"/>
      <c r="N54" s="35"/>
      <c r="O54" s="35"/>
      <c r="P54" s="35"/>
      <c r="Q54" s="35"/>
      <c r="R54" s="35"/>
      <c r="S54" s="1"/>
      <c r="T54" s="1"/>
      <c r="U54" s="1"/>
      <c r="V54" s="1"/>
      <c r="W54" s="1"/>
      <c r="X54" s="1"/>
      <c r="Y54" s="1"/>
      <c r="Z54" s="1"/>
    </row>
    <row r="55" ht="21.0" customHeight="1">
      <c r="A55" s="61"/>
      <c r="B55" s="57"/>
      <c r="C55" s="57"/>
      <c r="D55" s="57"/>
      <c r="E55" s="62"/>
      <c r="F55" s="57"/>
      <c r="G55" s="57"/>
      <c r="H55" s="62"/>
      <c r="I55" s="57"/>
      <c r="J55" s="57"/>
      <c r="K55" s="62"/>
      <c r="L55" s="62"/>
      <c r="M55" s="35"/>
      <c r="N55" s="35"/>
      <c r="O55" s="35"/>
      <c r="P55" s="35"/>
      <c r="Q55" s="35"/>
      <c r="R55" s="35"/>
      <c r="S55" s="1"/>
      <c r="T55" s="1"/>
      <c r="U55" s="1"/>
      <c r="V55" s="1"/>
      <c r="W55" s="1"/>
      <c r="X55" s="1"/>
      <c r="Y55" s="1"/>
      <c r="Z55" s="1"/>
    </row>
    <row r="56" ht="21.0" customHeight="1">
      <c r="A56" s="63" t="s">
        <v>22</v>
      </c>
      <c r="B56" s="59" t="s">
        <v>23</v>
      </c>
      <c r="C56" s="59" t="s">
        <v>67</v>
      </c>
      <c r="D56" s="63" t="s">
        <v>68</v>
      </c>
      <c r="E56" s="62"/>
      <c r="F56" s="64" t="s">
        <v>68</v>
      </c>
      <c r="G56" s="63" t="s">
        <v>69</v>
      </c>
      <c r="H56" s="62"/>
      <c r="I56" s="64" t="s">
        <v>69</v>
      </c>
      <c r="J56" s="63" t="s">
        <v>70</v>
      </c>
      <c r="K56" s="62"/>
      <c r="L56" s="62"/>
      <c r="M56" s="35"/>
      <c r="N56" s="35"/>
      <c r="O56" s="35"/>
      <c r="P56" s="35"/>
      <c r="Q56" s="35"/>
      <c r="R56" s="35"/>
      <c r="S56" s="1"/>
      <c r="T56" s="1"/>
      <c r="U56" s="1"/>
      <c r="V56" s="1"/>
      <c r="W56" s="1"/>
      <c r="X56" s="1"/>
      <c r="Y56" s="1"/>
      <c r="Z56" s="1"/>
    </row>
    <row r="57" ht="21.0" customHeight="1">
      <c r="A57" s="65"/>
      <c r="B57" s="66"/>
      <c r="C57" s="66"/>
      <c r="D57" s="65"/>
      <c r="E57" s="66"/>
      <c r="F57" s="35"/>
      <c r="G57" s="65"/>
      <c r="H57" s="66"/>
      <c r="I57" s="35"/>
      <c r="J57" s="65"/>
      <c r="K57" s="66"/>
      <c r="L57" s="66"/>
      <c r="M57" s="35"/>
      <c r="N57" s="35"/>
      <c r="O57" s="35"/>
      <c r="P57" s="35"/>
      <c r="Q57" s="35"/>
      <c r="R57" s="35"/>
      <c r="S57" s="1"/>
      <c r="T57" s="1"/>
      <c r="U57" s="1"/>
      <c r="V57" s="1"/>
      <c r="W57" s="1"/>
      <c r="X57" s="1"/>
      <c r="Y57" s="1"/>
      <c r="Z57" s="1"/>
    </row>
    <row r="58" ht="21.0" customHeight="1">
      <c r="A58" s="65"/>
      <c r="B58" s="67">
        <v>2021.0</v>
      </c>
      <c r="C58" s="68">
        <v>2546.0</v>
      </c>
      <c r="D58" s="68">
        <v>10889.0</v>
      </c>
      <c r="E58" s="69">
        <f t="shared" ref="E58:E69" si="8">C58/D58</f>
        <v>0.2338139407</v>
      </c>
      <c r="F58" s="70">
        <v>10889.0</v>
      </c>
      <c r="G58" s="71">
        <v>12285.0</v>
      </c>
      <c r="H58" s="72">
        <f t="shared" ref="H58:H69" si="9">F58/G58</f>
        <v>0.8863654864</v>
      </c>
      <c r="I58" s="71">
        <v>12285.0</v>
      </c>
      <c r="J58" s="73">
        <v>177.0</v>
      </c>
      <c r="K58" s="22">
        <f t="shared" ref="K58:K69" si="10">I58/J58</f>
        <v>69.40677966</v>
      </c>
      <c r="L58" s="74">
        <f t="shared" ref="L58:L69" si="11">E58*H58*K58</f>
        <v>14.38418079</v>
      </c>
      <c r="M58" s="35"/>
      <c r="N58" s="35"/>
      <c r="O58" s="35"/>
      <c r="P58" s="35"/>
      <c r="Q58" s="35"/>
      <c r="R58" s="35"/>
      <c r="S58" s="1"/>
      <c r="T58" s="1"/>
      <c r="U58" s="1"/>
      <c r="V58" s="1"/>
      <c r="W58" s="1"/>
      <c r="X58" s="1"/>
      <c r="Y58" s="1"/>
      <c r="Z58" s="1"/>
    </row>
    <row r="59" ht="21.0" customHeight="1">
      <c r="A59" s="65"/>
      <c r="B59" s="67">
        <v>2020.0</v>
      </c>
      <c r="C59" s="68">
        <v>2002.0</v>
      </c>
      <c r="D59" s="68">
        <v>9567.0</v>
      </c>
      <c r="E59" s="69">
        <f t="shared" si="8"/>
        <v>0.2092610014</v>
      </c>
      <c r="F59" s="70">
        <v>9567.0</v>
      </c>
      <c r="G59" s="71">
        <v>10833.0</v>
      </c>
      <c r="H59" s="72">
        <f t="shared" si="9"/>
        <v>0.8831348657</v>
      </c>
      <c r="I59" s="71">
        <v>10833.0</v>
      </c>
      <c r="J59" s="73">
        <v>177.0</v>
      </c>
      <c r="K59" s="22">
        <f t="shared" si="10"/>
        <v>61.20338983</v>
      </c>
      <c r="L59" s="74">
        <f t="shared" si="11"/>
        <v>11.31073446</v>
      </c>
      <c r="M59" s="35"/>
      <c r="N59" s="35"/>
      <c r="O59" s="35"/>
      <c r="P59" s="35"/>
      <c r="Q59" s="35"/>
      <c r="R59" s="35"/>
      <c r="S59" s="1"/>
      <c r="T59" s="1"/>
      <c r="U59" s="1"/>
      <c r="V59" s="1"/>
      <c r="W59" s="1"/>
      <c r="X59" s="1"/>
      <c r="Y59" s="1"/>
      <c r="Z59" s="1"/>
    </row>
    <row r="60" ht="21.0" customHeight="1">
      <c r="A60" s="65"/>
      <c r="B60" s="67">
        <v>2019.0</v>
      </c>
      <c r="C60" s="68">
        <v>1798.0</v>
      </c>
      <c r="D60" s="68">
        <v>8623.0</v>
      </c>
      <c r="E60" s="69">
        <f t="shared" si="8"/>
        <v>0.2085121188</v>
      </c>
      <c r="F60" s="70">
        <v>8623.0</v>
      </c>
      <c r="G60" s="71">
        <v>9337.0</v>
      </c>
      <c r="H60" s="72">
        <f t="shared" si="9"/>
        <v>0.9235300418</v>
      </c>
      <c r="I60" s="71">
        <v>9337.0</v>
      </c>
      <c r="J60" s="73">
        <v>177.0</v>
      </c>
      <c r="K60" s="22">
        <f t="shared" si="10"/>
        <v>52.75141243</v>
      </c>
      <c r="L60" s="74">
        <f t="shared" si="11"/>
        <v>10.15819209</v>
      </c>
      <c r="M60" s="35"/>
      <c r="N60" s="35"/>
      <c r="O60" s="35"/>
      <c r="P60" s="35"/>
      <c r="Q60" s="35"/>
      <c r="R60" s="35"/>
      <c r="S60" s="1"/>
      <c r="T60" s="1"/>
      <c r="U60" s="1"/>
      <c r="V60" s="1"/>
      <c r="W60" s="1"/>
      <c r="X60" s="1"/>
      <c r="Y60" s="1"/>
      <c r="Z60" s="1"/>
    </row>
    <row r="61" ht="21.0" customHeight="1">
      <c r="A61" s="65"/>
      <c r="B61" s="67">
        <v>2018.0</v>
      </c>
      <c r="C61" s="68">
        <v>1740.0</v>
      </c>
      <c r="D61" s="68">
        <v>8515.0</v>
      </c>
      <c r="E61" s="69">
        <f t="shared" si="8"/>
        <v>0.204345273</v>
      </c>
      <c r="F61" s="70">
        <v>8515.0</v>
      </c>
      <c r="G61" s="71">
        <v>8437.0</v>
      </c>
      <c r="H61" s="72">
        <f t="shared" si="9"/>
        <v>1.009244992</v>
      </c>
      <c r="I61" s="71">
        <v>8437.0</v>
      </c>
      <c r="J61" s="73">
        <v>177.0</v>
      </c>
      <c r="K61" s="22">
        <f t="shared" si="10"/>
        <v>47.66666667</v>
      </c>
      <c r="L61" s="74">
        <f t="shared" si="11"/>
        <v>9.830508475</v>
      </c>
      <c r="M61" s="35"/>
      <c r="N61" s="35"/>
      <c r="O61" s="35"/>
      <c r="P61" s="35"/>
      <c r="Q61" s="35"/>
      <c r="R61" s="35"/>
      <c r="S61" s="1"/>
      <c r="T61" s="1"/>
      <c r="U61" s="1"/>
      <c r="V61" s="1"/>
      <c r="W61" s="1"/>
      <c r="X61" s="1"/>
      <c r="Y61" s="1"/>
      <c r="Z61" s="1"/>
    </row>
    <row r="62" ht="21.0" customHeight="1">
      <c r="A62" s="65"/>
      <c r="B62" s="67">
        <v>2017.0</v>
      </c>
      <c r="C62" s="68">
        <v>1617.0</v>
      </c>
      <c r="D62" s="68">
        <v>7722.0</v>
      </c>
      <c r="E62" s="69">
        <f t="shared" si="8"/>
        <v>0.2094017094</v>
      </c>
      <c r="F62" s="70">
        <v>7722.0</v>
      </c>
      <c r="G62" s="71">
        <v>8702.0</v>
      </c>
      <c r="H62" s="72">
        <f t="shared" si="9"/>
        <v>0.887382211</v>
      </c>
      <c r="I62" s="71">
        <v>8702.0</v>
      </c>
      <c r="J62" s="73">
        <v>176.0</v>
      </c>
      <c r="K62" s="22">
        <f t="shared" si="10"/>
        <v>49.44318182</v>
      </c>
      <c r="L62" s="74">
        <f t="shared" si="11"/>
        <v>9.1875</v>
      </c>
      <c r="M62" s="35"/>
      <c r="N62" s="35"/>
      <c r="O62" s="35"/>
      <c r="P62" s="35"/>
      <c r="Q62" s="35"/>
      <c r="R62" s="35"/>
      <c r="S62" s="1"/>
      <c r="T62" s="1"/>
      <c r="U62" s="1"/>
      <c r="V62" s="1"/>
      <c r="W62" s="1"/>
      <c r="X62" s="1"/>
      <c r="Y62" s="1"/>
      <c r="Z62" s="1"/>
    </row>
    <row r="63" ht="21.0" customHeight="1">
      <c r="A63" s="65"/>
      <c r="B63" s="67">
        <v>2016.0</v>
      </c>
      <c r="C63" s="68">
        <v>1512.0</v>
      </c>
      <c r="D63" s="68">
        <v>7614.0</v>
      </c>
      <c r="E63" s="69">
        <f t="shared" si="8"/>
        <v>0.1985815603</v>
      </c>
      <c r="F63" s="70">
        <v>7614.0</v>
      </c>
      <c r="G63" s="71">
        <v>7732.0</v>
      </c>
      <c r="H63" s="72">
        <f t="shared" si="9"/>
        <v>0.9847387481</v>
      </c>
      <c r="I63" s="71">
        <v>7732.0</v>
      </c>
      <c r="J63" s="73">
        <v>176.0</v>
      </c>
      <c r="K63" s="22">
        <f t="shared" si="10"/>
        <v>43.93181818</v>
      </c>
      <c r="L63" s="74">
        <f t="shared" si="11"/>
        <v>8.590909091</v>
      </c>
      <c r="M63" s="35"/>
      <c r="N63" s="35"/>
      <c r="O63" s="35"/>
      <c r="P63" s="35"/>
      <c r="Q63" s="35"/>
      <c r="R63" s="35"/>
      <c r="S63" s="1"/>
      <c r="T63" s="1"/>
      <c r="U63" s="1"/>
      <c r="V63" s="1"/>
      <c r="W63" s="1"/>
      <c r="X63" s="1"/>
      <c r="Y63" s="1"/>
      <c r="Z63" s="1"/>
    </row>
    <row r="64" ht="21.0" customHeight="1">
      <c r="A64" s="65"/>
      <c r="B64" s="67">
        <v>2015.0</v>
      </c>
      <c r="C64" s="68">
        <v>1516.0</v>
      </c>
      <c r="D64" s="68">
        <v>7780.0</v>
      </c>
      <c r="E64" s="69">
        <f t="shared" si="8"/>
        <v>0.1948586118</v>
      </c>
      <c r="F64" s="70">
        <v>7780.0</v>
      </c>
      <c r="G64" s="71">
        <v>6902.0</v>
      </c>
      <c r="H64" s="72">
        <f t="shared" si="9"/>
        <v>1.127209504</v>
      </c>
      <c r="I64" s="71">
        <v>6902.0</v>
      </c>
      <c r="J64" s="73">
        <v>176.0</v>
      </c>
      <c r="K64" s="22">
        <f t="shared" si="10"/>
        <v>39.21590909</v>
      </c>
      <c r="L64" s="74">
        <f t="shared" si="11"/>
        <v>8.613636364</v>
      </c>
      <c r="M64" s="35"/>
      <c r="N64" s="35"/>
      <c r="O64" s="35"/>
      <c r="P64" s="35"/>
      <c r="Q64" s="35"/>
      <c r="R64" s="35"/>
      <c r="S64" s="1"/>
      <c r="T64" s="1"/>
      <c r="U64" s="1"/>
      <c r="V64" s="1"/>
      <c r="W64" s="1"/>
      <c r="X64" s="1"/>
      <c r="Y64" s="1"/>
      <c r="Z64" s="1"/>
    </row>
    <row r="65" ht="21.0" customHeight="1">
      <c r="A65" s="65"/>
      <c r="B65" s="67">
        <v>2014.0</v>
      </c>
      <c r="C65" s="68">
        <v>1326.0</v>
      </c>
      <c r="D65" s="68">
        <v>7795.0</v>
      </c>
      <c r="E65" s="69">
        <f t="shared" si="8"/>
        <v>0.1701090443</v>
      </c>
      <c r="F65" s="70">
        <v>7795.0</v>
      </c>
      <c r="G65" s="71">
        <v>6106.0</v>
      </c>
      <c r="H65" s="72">
        <f t="shared" si="9"/>
        <v>1.276613167</v>
      </c>
      <c r="I65" s="71">
        <v>6106.0</v>
      </c>
      <c r="J65" s="73">
        <v>176.0</v>
      </c>
      <c r="K65" s="22">
        <f t="shared" si="10"/>
        <v>34.69318182</v>
      </c>
      <c r="L65" s="74">
        <f t="shared" si="11"/>
        <v>7.534090909</v>
      </c>
      <c r="M65" s="35"/>
      <c r="N65" s="35"/>
      <c r="O65" s="35"/>
      <c r="P65" s="35"/>
      <c r="Q65" s="35"/>
      <c r="R65" s="35"/>
      <c r="S65" s="1"/>
      <c r="T65" s="1"/>
      <c r="U65" s="1"/>
      <c r="V65" s="1"/>
      <c r="W65" s="1"/>
      <c r="X65" s="1"/>
      <c r="Y65" s="1"/>
      <c r="Z65" s="1"/>
    </row>
    <row r="66" ht="21.0" customHeight="1">
      <c r="A66" s="65"/>
      <c r="B66" s="67">
        <v>2013.0</v>
      </c>
      <c r="C66" s="68">
        <v>1164.0</v>
      </c>
      <c r="D66" s="68">
        <v>7058.0</v>
      </c>
      <c r="E66" s="69">
        <f t="shared" si="8"/>
        <v>0.1649192406</v>
      </c>
      <c r="F66" s="70">
        <v>7058.0</v>
      </c>
      <c r="G66" s="71">
        <v>5312.0</v>
      </c>
      <c r="H66" s="72">
        <f t="shared" si="9"/>
        <v>1.328689759</v>
      </c>
      <c r="I66" s="71">
        <v>5312.0</v>
      </c>
      <c r="J66" s="73">
        <v>174.0</v>
      </c>
      <c r="K66" s="22">
        <f t="shared" si="10"/>
        <v>30.52873563</v>
      </c>
      <c r="L66" s="74">
        <f t="shared" si="11"/>
        <v>6.689655172</v>
      </c>
      <c r="M66" s="35"/>
      <c r="N66" s="35"/>
      <c r="O66" s="35"/>
      <c r="P66" s="35"/>
      <c r="Q66" s="35"/>
      <c r="R66" s="35"/>
      <c r="S66" s="1"/>
      <c r="T66" s="1"/>
      <c r="U66" s="1"/>
      <c r="V66" s="1"/>
      <c r="W66" s="1"/>
      <c r="X66" s="1"/>
      <c r="Y66" s="1"/>
      <c r="Z66" s="1"/>
    </row>
    <row r="67" ht="21.0" customHeight="1">
      <c r="A67" s="65"/>
      <c r="B67" s="67">
        <v>2012.0</v>
      </c>
      <c r="C67" s="68">
        <v>996.0</v>
      </c>
      <c r="D67" s="68">
        <v>6140.0</v>
      </c>
      <c r="E67" s="69">
        <f t="shared" si="8"/>
        <v>0.1622149837</v>
      </c>
      <c r="F67" s="70">
        <v>6140.0</v>
      </c>
      <c r="G67" s="71">
        <v>4709.0</v>
      </c>
      <c r="H67" s="72">
        <f t="shared" si="9"/>
        <v>1.303886175</v>
      </c>
      <c r="I67" s="71">
        <v>4709.0</v>
      </c>
      <c r="J67" s="73">
        <v>174.0</v>
      </c>
      <c r="K67" s="22">
        <f t="shared" si="10"/>
        <v>27.06321839</v>
      </c>
      <c r="L67" s="74">
        <f t="shared" si="11"/>
        <v>5.724137931</v>
      </c>
      <c r="M67" s="35"/>
      <c r="N67" s="35"/>
      <c r="O67" s="35"/>
      <c r="P67" s="35"/>
      <c r="Q67" s="35"/>
      <c r="R67" s="35"/>
      <c r="S67" s="1"/>
      <c r="T67" s="1"/>
      <c r="U67" s="1"/>
      <c r="V67" s="1"/>
      <c r="W67" s="1"/>
      <c r="X67" s="1"/>
      <c r="Y67" s="1"/>
      <c r="Z67" s="1"/>
    </row>
    <row r="68" ht="21.0" customHeight="1">
      <c r="A68" s="65"/>
      <c r="B68" s="67">
        <v>2011.0</v>
      </c>
      <c r="C68" s="68">
        <v>893.0</v>
      </c>
      <c r="D68" s="68">
        <v>5294.0</v>
      </c>
      <c r="E68" s="69">
        <f t="shared" si="8"/>
        <v>0.1686815263</v>
      </c>
      <c r="F68" s="70">
        <v>5294.0</v>
      </c>
      <c r="G68" s="71">
        <v>4200.0</v>
      </c>
      <c r="H68" s="72">
        <f t="shared" si="9"/>
        <v>1.26047619</v>
      </c>
      <c r="I68" s="71">
        <v>4200.0</v>
      </c>
      <c r="J68" s="73">
        <v>174.0</v>
      </c>
      <c r="K68" s="22">
        <f t="shared" si="10"/>
        <v>24.13793103</v>
      </c>
      <c r="L68" s="74">
        <f t="shared" si="11"/>
        <v>5.132183908</v>
      </c>
      <c r="M68" s="35"/>
      <c r="N68" s="35"/>
      <c r="O68" s="35"/>
      <c r="P68" s="35"/>
      <c r="Q68" s="35"/>
      <c r="R68" s="35"/>
      <c r="S68" s="1"/>
      <c r="T68" s="1"/>
      <c r="U68" s="1"/>
      <c r="V68" s="1"/>
      <c r="W68" s="1"/>
      <c r="X68" s="1"/>
      <c r="Y68" s="1"/>
      <c r="Z68" s="1"/>
    </row>
    <row r="69" ht="21.0" customHeight="1">
      <c r="A69" s="75"/>
      <c r="B69" s="76">
        <v>2010.0</v>
      </c>
      <c r="C69" s="77">
        <v>774.0</v>
      </c>
      <c r="D69" s="77">
        <v>4070.0</v>
      </c>
      <c r="E69" s="78">
        <f t="shared" si="8"/>
        <v>0.1901719902</v>
      </c>
      <c r="F69" s="79">
        <v>4070.0</v>
      </c>
      <c r="G69" s="80">
        <v>3923.0</v>
      </c>
      <c r="H69" s="81">
        <f t="shared" si="9"/>
        <v>1.037471323</v>
      </c>
      <c r="I69" s="80">
        <v>3923.0</v>
      </c>
      <c r="J69" s="82">
        <v>174.0</v>
      </c>
      <c r="K69" s="83">
        <f t="shared" si="10"/>
        <v>22.54597701</v>
      </c>
      <c r="L69" s="84">
        <f t="shared" si="11"/>
        <v>4.448275862</v>
      </c>
      <c r="M69" s="35"/>
      <c r="N69" s="35"/>
      <c r="O69" s="35"/>
      <c r="P69" s="35"/>
      <c r="Q69" s="35"/>
      <c r="R69" s="35"/>
      <c r="S69" s="1"/>
      <c r="T69" s="1"/>
      <c r="U69" s="1"/>
      <c r="V69" s="1"/>
      <c r="W69" s="1"/>
      <c r="X69" s="1"/>
      <c r="Y69" s="1"/>
      <c r="Z69" s="1"/>
    </row>
    <row r="70" ht="21.0" customHeight="1">
      <c r="A70" s="1"/>
      <c r="B70" s="1"/>
      <c r="C70" s="1"/>
      <c r="D70" s="8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1.0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1.0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1.0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1.0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1.0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1.0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1.0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1.0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1.0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1.0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1.0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1.0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1.0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1.0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1.0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1.0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1.0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1.0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1.0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1.0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1.0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1.0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1.0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1.0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1.0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1.0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1.0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1.0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1.0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1.0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1.0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1.0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1.0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1.0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1.0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1.0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1.0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1.0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1.0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1.0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1.0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1.0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1.0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1.0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1.0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1.0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1.0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1.0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1.0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1.0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1.0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1.0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1.0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1.0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1.0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1.0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1.0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1.0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1.0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1.0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1.0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1.0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1.0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1.0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1.0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1.0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1.0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1.0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1.0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1.0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1.0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1.0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1.0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1.0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1.0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1.0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1.0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1.0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1.0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1.0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1.0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1.0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1.0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1.0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1.0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1.0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1.0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1.0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1.0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1.0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1.0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1.0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1.0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1.0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1.0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1.0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1.0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1.0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1.0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1.0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1.0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1.0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1.0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1.0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1.0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1.0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1.0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1.0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1.0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1.0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1.0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1.0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1.0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1.0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1.0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1.0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1.0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1.0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1.0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1.0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1.0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1.0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1.0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1.0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1.0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1.0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1.0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1.0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1.0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1.0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1.0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1.0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1.0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1.0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1.0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1.0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1.0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1.0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1.0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1.0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1.0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1.0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1.0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1.0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1.0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1.0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1.0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1.0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1.0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1.0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1.0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1.0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1.0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1.0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1.0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1.0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1.0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1.0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1.0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1.0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1.0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1.0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1.0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1.0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1.0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1.0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1.0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1.0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1.0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21.0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21.0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21.0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21.0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21.0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21.0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21.0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21.0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21.0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21.0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21.0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21.0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21.0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21.0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21.0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21.0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21.0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21.0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21.0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21.0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21.0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21.0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21.0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21.0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21.0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21.0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21.0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21.0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21.0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21.0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21.0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21.0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21.0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21.0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21.0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21.0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21.0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21.0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21.0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21.0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21.0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21.0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21.0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21.0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21.0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21.0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21.0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21.0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21.0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21.0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21.0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21.0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21.0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21.0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21.0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21.0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21.0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21.0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21.0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21.0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21.0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21.0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21.0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21.0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21.0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21.0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21.0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21.0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21.0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21.0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1.0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1.0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1.0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21.0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21.0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21.0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21.0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21.0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21.0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21.0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21.0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21.0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21.0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21.0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21.0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21.0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21.0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21.0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21.0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21.0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21.0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21.0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21.0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21.0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21.0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21.0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21.0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21.0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21.0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21.0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21.0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21.0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21.0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21.0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21.0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21.0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21.0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21.0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21.0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21.0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21.0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21.0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21.0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21.0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21.0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21.0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21.0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21.0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21.0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21.0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21.0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21.0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21.0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21.0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21.0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21.0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21.0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21.0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21.0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21.0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21.0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21.0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21.0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21.0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21.0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21.0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21.0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21.0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21.0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21.0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21.0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21.0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21.0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21.0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21.0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21.0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21.0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21.0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21.0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21.0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21.0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21.0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21.0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21.0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21.0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21.0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21.0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21.0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21.0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21.0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21.0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21.0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21.0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21.0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21.0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21.0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21.0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21.0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21.0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21.0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21.0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21.0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21.0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21.0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21.0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21.0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21.0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21.0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21.0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21.0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21.0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21.0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21.0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1.0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21.0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21.0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21.0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21.0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21.0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21.0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21.0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21.0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21.0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21.0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21.0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21.0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21.0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21.0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21.0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21.0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21.0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21.0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21.0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21.0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21.0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21.0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21.0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21.0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21.0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21.0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21.0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21.0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21.0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21.0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21.0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21.0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1.0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21.0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21.0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21.0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21.0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1.0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21.0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21.0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21.0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21.0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21.0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21.0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21.0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21.0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21.0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21.0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21.0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21.0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21.0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21.0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21.0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21.0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21.0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21.0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21.0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21.0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21.0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21.0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21.0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21.0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21.0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21.0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21.0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21.0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21.0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21.0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21.0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21.0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21.0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21.0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21.0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21.0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21.0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21.0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21.0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21.0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21.0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21.0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21.0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1.0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21.0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21.0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21.0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21.0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1.0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21.0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21.0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21.0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21.0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21.0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21.0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21.0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21.0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21.0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21.0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21.0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21.0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21.0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21.0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21.0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21.0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21.0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21.0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21.0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21.0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21.0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21.0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21.0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21.0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21.0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21.0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21.0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21.0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21.0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21.0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21.0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21.0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21.0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21.0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21.0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21.0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21.0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21.0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21.0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21.0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21.0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21.0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21.0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21.0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21.0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21.0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21.0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21.0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21.0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21.0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21.0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21.0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21.0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21.0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21.0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21.0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21.0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21.0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21.0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21.0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21.0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21.0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21.0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21.0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21.0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21.0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21.0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21.0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21.0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21.0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21.0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21.0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21.0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21.0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21.0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21.0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21.0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21.0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21.0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21.0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21.0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21.0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21.0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21.0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21.0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21.0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21.0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21.0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21.0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21.0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21.0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21.0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21.0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21.0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21.0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21.0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21.0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21.0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21.0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21.0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21.0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21.0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21.0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21.0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21.0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21.0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21.0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21.0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21.0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21.0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21.0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21.0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21.0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21.0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21.0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21.0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21.0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21.0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21.0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21.0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21.0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21.0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21.0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21.0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21.0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21.0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21.0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21.0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21.0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21.0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21.0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21.0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21.0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21.0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21.0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21.0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21.0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21.0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21.0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21.0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21.0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21.0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21.0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21.0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21.0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21.0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21.0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21.0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21.0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21.0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21.0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21.0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21.0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21.0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21.0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21.0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21.0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21.0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21.0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21.0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21.0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21.0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21.0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21.0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21.0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21.0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21.0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21.0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21.0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21.0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21.0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21.0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21.0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21.0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21.0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21.0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21.0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21.0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21.0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21.0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21.0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21.0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21.0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21.0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21.0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21.0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21.0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21.0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21.0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21.0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21.0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21.0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21.0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21.0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21.0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21.0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21.0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21.0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21.0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21.0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21.0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21.0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21.0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21.0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21.0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21.0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21.0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21.0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21.0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21.0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21.0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21.0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21.0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21.0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21.0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21.0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21.0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21.0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21.0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21.0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21.0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21.0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21.0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21.0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21.0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21.0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21.0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21.0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21.0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21.0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21.0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21.0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21.0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21.0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21.0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21.0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21.0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21.0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21.0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21.0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21.0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21.0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21.0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21.0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21.0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21.0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21.0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21.0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21.0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21.0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21.0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21.0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21.0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21.0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21.0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21.0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21.0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21.0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21.0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21.0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21.0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21.0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21.0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21.0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21.0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21.0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21.0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21.0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21.0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21.0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21.0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21.0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21.0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21.0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21.0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21.0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21.0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21.0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21.0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21.0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21.0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21.0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21.0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21.0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21.0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21.0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21.0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21.0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21.0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21.0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21.0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21.0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21.0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21.0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21.0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21.0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21.0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21.0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21.0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21.0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21.0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21.0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21.0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21.0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21.0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21.0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21.0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21.0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21.0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21.0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21.0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21.0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21.0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21.0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21.0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21.0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21.0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21.0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21.0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21.0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21.0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21.0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21.0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21.0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21.0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21.0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21.0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21.0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21.0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21.0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21.0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21.0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21.0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21.0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21.0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21.0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21.0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21.0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21.0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21.0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21.0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21.0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21.0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21.0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21.0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21.0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21.0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21.0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21.0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21.0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21.0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21.0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21.0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21.0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21.0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21.0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21.0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21.0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21.0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21.0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21.0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21.0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21.0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21.0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21.0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21.0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21.0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21.0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21.0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21.0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21.0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21.0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21.0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21.0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21.0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21.0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21.0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21.0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21.0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21.0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21.0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21.0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21.0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21.0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21.0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21.0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21.0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21.0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21.0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21.0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21.0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21.0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21.0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21.0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21.0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21.0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21.0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21.0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21.0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21.0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21.0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21.0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21.0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21.0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21.0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21.0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21.0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21.0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21.0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21.0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21.0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21.0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21.0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21.0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21.0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21.0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21.0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21.0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21.0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21.0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21.0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21.0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21.0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21.0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21.0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21.0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21.0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21.0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21.0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21.0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21.0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21.0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21.0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21.0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21.0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21.0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21.0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21.0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21.0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21.0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21.0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21.0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21.0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21.0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21.0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21.0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21.0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21.0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21.0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21.0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21.0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21.0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21.0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21.0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21.0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21.0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21.0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21.0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21.0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21.0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21.0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21.0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21.0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21.0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21.0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21.0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21.0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21.0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21.0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21.0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21.0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21.0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21.0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21.0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21.0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21.0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21.0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21.0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21.0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21.0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21.0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21.0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21.0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21.0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21.0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21.0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21.0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21.0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21.0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21.0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1">
    <mergeCell ref="C32:G32"/>
    <mergeCell ref="I32:K32"/>
    <mergeCell ref="I33:K33"/>
    <mergeCell ref="C52:L52"/>
    <mergeCell ref="A3:C3"/>
    <mergeCell ref="A5:D5"/>
    <mergeCell ref="A6:R6"/>
    <mergeCell ref="G7:H7"/>
    <mergeCell ref="M7:N7"/>
    <mergeCell ref="Q7:R7"/>
    <mergeCell ref="I30:R30"/>
  </mergeCells>
  <printOptions/>
  <pageMargins bottom="0.75" footer="0.0" header="0.0" left="0.7" right="0.7" top="0.75"/>
  <pageSetup orientation="portrait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1.14"/>
    <col customWidth="1" min="5" max="26" width="8.71"/>
  </cols>
  <sheetData>
    <row r="5">
      <c r="D5" s="86" t="s">
        <v>71</v>
      </c>
      <c r="E5" s="87"/>
      <c r="F5" s="87"/>
      <c r="G5" s="87"/>
      <c r="H5" s="87"/>
      <c r="I5" s="87"/>
      <c r="J5" s="87"/>
      <c r="K5" s="88"/>
    </row>
    <row r="6">
      <c r="D6" s="89" t="s">
        <v>72</v>
      </c>
      <c r="K6" s="90"/>
    </row>
    <row r="7">
      <c r="D7" s="89" t="s">
        <v>73</v>
      </c>
      <c r="K7" s="90"/>
    </row>
    <row r="8">
      <c r="D8" s="91" t="s">
        <v>74</v>
      </c>
      <c r="K8" s="90"/>
    </row>
    <row r="9">
      <c r="D9" s="92" t="s">
        <v>75</v>
      </c>
      <c r="E9" s="93"/>
      <c r="F9" s="93"/>
      <c r="G9" s="93"/>
      <c r="H9" s="93"/>
      <c r="I9" s="93"/>
      <c r="J9" s="93"/>
      <c r="K9" s="9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:id="rId1" location="balance-sheet" ref="D6"/>
    <hyperlink r:id="rId2" ref="D7"/>
    <hyperlink r:id="rId3" location="DI" ref="D9"/>
  </hyperlinks>
  <printOptions/>
  <pageMargins bottom="0.75" footer="0.0" header="0.0" left="0.7" right="0.7" top="0.75"/>
  <pageSetup orientation="landscape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0"/>
    <col customWidth="1" min="2" max="2" width="18.29"/>
    <col customWidth="1" min="3" max="3" width="30.57"/>
    <col customWidth="1" min="4" max="4" width="32.71"/>
    <col customWidth="1" min="5" max="5" width="30.43"/>
    <col customWidth="1" min="6" max="6" width="25.71"/>
    <col customWidth="1" min="7" max="7" width="37.43"/>
    <col customWidth="1" min="8" max="8" width="37.0"/>
    <col customWidth="1" min="9" max="9" width="45.57"/>
    <col customWidth="1" min="10" max="10" width="34.43"/>
    <col customWidth="1" min="11" max="11" width="31.43"/>
    <col customWidth="1" min="12" max="12" width="32.14"/>
    <col customWidth="1" min="13" max="13" width="39.29"/>
    <col customWidth="1" min="14" max="14" width="37.14"/>
    <col customWidth="1" min="15" max="15" width="25.86"/>
    <col customWidth="1" min="16" max="16" width="26.86"/>
    <col customWidth="1" min="17" max="17" width="30.29"/>
    <col customWidth="1" min="18" max="18" width="34.43"/>
    <col customWidth="1" min="19" max="19" width="8.71"/>
    <col customWidth="1" min="20" max="20" width="13.86"/>
    <col customWidth="1" min="21" max="22" width="14.86"/>
    <col customWidth="1" min="23" max="23" width="14.71"/>
    <col customWidth="1" min="24" max="24" width="11.57"/>
    <col customWidth="1" min="25" max="25" width="17.57"/>
    <col customWidth="1" min="26" max="26" width="15.29"/>
    <col customWidth="1" min="27" max="28" width="16.57"/>
    <col customWidth="1" min="29" max="29" width="8.71"/>
    <col customWidth="1" min="30" max="30" width="14.86"/>
    <col customWidth="1" min="31" max="38" width="8.71"/>
  </cols>
  <sheetData>
    <row r="1" ht="52.5" customHeight="1">
      <c r="A1" s="95" t="s">
        <v>76</v>
      </c>
      <c r="B1" s="9"/>
      <c r="C1" s="9"/>
      <c r="D1" s="10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>
      <c r="A2" s="97" t="s">
        <v>77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</row>
    <row r="3">
      <c r="A3" s="98"/>
      <c r="B3" s="99"/>
      <c r="C3" s="99"/>
      <c r="D3" s="99"/>
      <c r="E3" s="99"/>
      <c r="F3" s="99"/>
      <c r="G3" s="100" t="s">
        <v>4</v>
      </c>
      <c r="H3" s="101"/>
      <c r="I3" s="99"/>
      <c r="J3" s="99"/>
      <c r="K3" s="99"/>
      <c r="L3" s="99"/>
      <c r="M3" s="102" t="s">
        <v>5</v>
      </c>
      <c r="N3" s="101"/>
      <c r="O3" s="99"/>
      <c r="P3" s="99"/>
      <c r="Q3" s="102" t="s">
        <v>6</v>
      </c>
      <c r="R3" s="103"/>
    </row>
    <row r="4">
      <c r="A4" s="104"/>
      <c r="B4" s="96"/>
      <c r="C4" s="96"/>
      <c r="D4" s="96"/>
      <c r="E4" s="96"/>
      <c r="F4" s="96"/>
      <c r="G4" s="96" t="s">
        <v>7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105"/>
    </row>
    <row r="5">
      <c r="A5" s="106" t="s">
        <v>8</v>
      </c>
      <c r="B5" s="96"/>
      <c r="C5" s="107"/>
      <c r="D5" s="107"/>
      <c r="E5" s="107"/>
      <c r="F5" s="107"/>
      <c r="G5" s="108" t="s">
        <v>9</v>
      </c>
      <c r="H5" s="108" t="s">
        <v>10</v>
      </c>
      <c r="I5" s="107"/>
      <c r="J5" s="107"/>
      <c r="K5" s="107"/>
      <c r="L5" s="107"/>
      <c r="M5" s="108" t="s">
        <v>11</v>
      </c>
      <c r="N5" s="108" t="s">
        <v>12</v>
      </c>
      <c r="O5" s="107"/>
      <c r="P5" s="107"/>
      <c r="Q5" s="108" t="s">
        <v>13</v>
      </c>
      <c r="R5" s="109" t="s">
        <v>14</v>
      </c>
      <c r="S5" s="110"/>
      <c r="T5" s="110"/>
    </row>
    <row r="6">
      <c r="A6" s="111" t="s">
        <v>15</v>
      </c>
      <c r="B6" s="96"/>
      <c r="C6" s="107"/>
      <c r="D6" s="107"/>
      <c r="E6" s="107"/>
      <c r="F6" s="107"/>
      <c r="G6" s="112" t="s">
        <v>16</v>
      </c>
      <c r="H6" s="112" t="s">
        <v>17</v>
      </c>
      <c r="I6" s="107"/>
      <c r="J6" s="107"/>
      <c r="K6" s="107"/>
      <c r="L6" s="107"/>
      <c r="M6" s="112" t="s">
        <v>18</v>
      </c>
      <c r="N6" s="112" t="s">
        <v>19</v>
      </c>
      <c r="O6" s="107"/>
      <c r="P6" s="107"/>
      <c r="Q6" s="112" t="s">
        <v>20</v>
      </c>
      <c r="R6" s="113" t="s">
        <v>21</v>
      </c>
      <c r="S6" s="110"/>
      <c r="T6" s="110"/>
    </row>
    <row r="7">
      <c r="A7" s="114"/>
      <c r="B7" s="96"/>
      <c r="C7" s="107"/>
      <c r="D7" s="107"/>
      <c r="E7" s="107"/>
      <c r="F7" s="107"/>
      <c r="G7" s="115"/>
      <c r="H7" s="115"/>
      <c r="I7" s="107"/>
      <c r="J7" s="107"/>
      <c r="K7" s="107"/>
      <c r="L7" s="107"/>
      <c r="M7" s="115"/>
      <c r="N7" s="115"/>
      <c r="O7" s="107"/>
      <c r="P7" s="107"/>
      <c r="Q7" s="115"/>
      <c r="R7" s="116"/>
      <c r="S7" s="110"/>
      <c r="T7" s="110"/>
    </row>
    <row r="8">
      <c r="A8" s="117" t="s">
        <v>22</v>
      </c>
      <c r="B8" s="118" t="s">
        <v>23</v>
      </c>
      <c r="C8" s="118" t="s">
        <v>24</v>
      </c>
      <c r="D8" s="118" t="s">
        <v>25</v>
      </c>
      <c r="E8" s="118" t="s">
        <v>26</v>
      </c>
      <c r="F8" s="107"/>
      <c r="G8" s="115"/>
      <c r="H8" s="115"/>
      <c r="I8" s="119" t="s">
        <v>32</v>
      </c>
      <c r="J8" s="119" t="s">
        <v>28</v>
      </c>
      <c r="K8" s="119" t="s">
        <v>29</v>
      </c>
      <c r="L8" s="120" t="s">
        <v>30</v>
      </c>
      <c r="M8" s="115"/>
      <c r="N8" s="115"/>
      <c r="O8" s="121" t="s">
        <v>31</v>
      </c>
      <c r="P8" s="122" t="s">
        <v>32</v>
      </c>
      <c r="Q8" s="115"/>
      <c r="R8" s="116"/>
      <c r="S8" s="110"/>
      <c r="T8" s="110"/>
    </row>
    <row r="9">
      <c r="A9" s="123"/>
      <c r="B9" s="115"/>
      <c r="C9" s="124" t="s">
        <v>33</v>
      </c>
      <c r="D9" s="124" t="s">
        <v>33</v>
      </c>
      <c r="E9" s="124" t="s">
        <v>33</v>
      </c>
      <c r="F9" s="107"/>
      <c r="G9" s="115"/>
      <c r="H9" s="115"/>
      <c r="I9" s="124" t="s">
        <v>33</v>
      </c>
      <c r="J9" s="115"/>
      <c r="K9" s="115"/>
      <c r="L9" s="125"/>
      <c r="M9" s="115"/>
      <c r="N9" s="115"/>
      <c r="O9" s="115"/>
      <c r="P9" s="126" t="s">
        <v>34</v>
      </c>
      <c r="Q9" s="115"/>
      <c r="R9" s="116"/>
      <c r="S9" s="110"/>
      <c r="T9" s="110"/>
    </row>
    <row r="10">
      <c r="A10" s="123"/>
      <c r="B10" s="115"/>
      <c r="C10" s="115"/>
      <c r="D10" s="115"/>
      <c r="E10" s="115"/>
      <c r="F10" s="107"/>
      <c r="G10" s="115"/>
      <c r="H10" s="115"/>
      <c r="I10" s="115"/>
      <c r="J10" s="115"/>
      <c r="K10" s="115"/>
      <c r="L10" s="125"/>
      <c r="M10" s="115"/>
      <c r="N10" s="115"/>
      <c r="O10" s="115"/>
      <c r="P10" s="125"/>
      <c r="Q10" s="127"/>
      <c r="R10" s="116"/>
      <c r="S10" s="110"/>
      <c r="T10" s="110"/>
    </row>
    <row r="11">
      <c r="A11" s="123"/>
      <c r="B11" s="115"/>
      <c r="C11" s="115"/>
      <c r="D11" s="115"/>
      <c r="E11" s="115"/>
      <c r="F11" s="107"/>
      <c r="G11" s="115"/>
      <c r="H11" s="115"/>
      <c r="I11" s="115"/>
      <c r="J11" s="115"/>
      <c r="K11" s="115"/>
      <c r="L11" s="125"/>
      <c r="M11" s="115"/>
      <c r="N11" s="115"/>
      <c r="O11" s="115"/>
      <c r="P11" s="125"/>
      <c r="Q11" s="127"/>
      <c r="R11" s="116"/>
      <c r="S11" s="110"/>
      <c r="T11" s="110"/>
      <c r="AG11" s="128"/>
    </row>
    <row r="12">
      <c r="A12" s="123"/>
      <c r="B12" s="129">
        <v>2021.0</v>
      </c>
      <c r="C12" s="130">
        <v>60979.0</v>
      </c>
      <c r="D12" s="130">
        <v>45226.0</v>
      </c>
      <c r="E12" s="131">
        <v>10387.0</v>
      </c>
      <c r="F12" s="132"/>
      <c r="G12" s="133">
        <f>C12/D12</f>
        <v>1.34831734</v>
      </c>
      <c r="H12" s="133">
        <f t="shared" ref="H12:H23" si="1">(C12-E12)/D12</f>
        <v>1.118648565</v>
      </c>
      <c r="I12" s="131">
        <v>23012.0</v>
      </c>
      <c r="J12" s="131">
        <v>20878.0</v>
      </c>
      <c r="K12" s="131">
        <v>74023.0</v>
      </c>
      <c r="L12" s="134">
        <v>107995.0</v>
      </c>
      <c r="M12" s="135">
        <f t="shared" ref="M12:M23" si="2">(I12/(K12+L12))</f>
        <v>0.1264270567</v>
      </c>
      <c r="N12" s="136">
        <f t="shared" ref="N12:N23" si="3">J12/K12</f>
        <v>0.2820474717</v>
      </c>
      <c r="O12" s="131">
        <v>70999.0</v>
      </c>
      <c r="P12" s="134">
        <v>23012.0</v>
      </c>
      <c r="Q12" s="137">
        <f t="shared" ref="Q12:Q23" si="4">L12/K12</f>
        <v>1.458938438</v>
      </c>
      <c r="R12" s="138">
        <f t="shared" ref="R12:R23" si="5">O12/P12</f>
        <v>3.08530332</v>
      </c>
      <c r="S12" s="110"/>
      <c r="T12" s="110"/>
      <c r="AL12" s="128"/>
    </row>
    <row r="13">
      <c r="A13" s="123"/>
      <c r="B13" s="129">
        <v>2020.0</v>
      </c>
      <c r="C13" s="130">
        <v>51237.0</v>
      </c>
      <c r="D13" s="130">
        <v>42493.0</v>
      </c>
      <c r="E13" s="131">
        <v>9344.0</v>
      </c>
      <c r="F13" s="107"/>
      <c r="G13" s="133">
        <f>$C13/$D13</f>
        <v>1.205775069</v>
      </c>
      <c r="H13" s="133">
        <f t="shared" si="1"/>
        <v>0.9858800273</v>
      </c>
      <c r="I13" s="131">
        <v>16809.0</v>
      </c>
      <c r="J13" s="131">
        <v>14714.0</v>
      </c>
      <c r="K13" s="131">
        <v>63278.0</v>
      </c>
      <c r="L13" s="139">
        <v>111616.0</v>
      </c>
      <c r="M13" s="135">
        <f t="shared" si="2"/>
        <v>0.09610964356</v>
      </c>
      <c r="N13" s="136">
        <f t="shared" si="3"/>
        <v>0.2325294731</v>
      </c>
      <c r="O13" s="131">
        <v>66087.0</v>
      </c>
      <c r="P13" s="134">
        <v>16809.0</v>
      </c>
      <c r="Q13" s="137">
        <f t="shared" si="4"/>
        <v>1.763898985</v>
      </c>
      <c r="R13" s="138">
        <f t="shared" si="5"/>
        <v>3.931643762</v>
      </c>
      <c r="S13" s="110"/>
      <c r="T13" s="110"/>
      <c r="AL13" s="128"/>
    </row>
    <row r="14">
      <c r="A14" s="123"/>
      <c r="B14" s="129">
        <v>2019.0</v>
      </c>
      <c r="C14" s="130">
        <v>45274.0</v>
      </c>
      <c r="D14" s="130">
        <v>35964.0</v>
      </c>
      <c r="E14" s="131">
        <v>9020.0</v>
      </c>
      <c r="F14" s="107"/>
      <c r="G14" s="133">
        <f t="shared" ref="G14:G15" si="6">C14/D14</f>
        <v>1.258869981</v>
      </c>
      <c r="H14" s="133">
        <f t="shared" si="1"/>
        <v>1.008063619</v>
      </c>
      <c r="I14" s="131">
        <v>18003.0</v>
      </c>
      <c r="J14" s="131">
        <v>15119.0</v>
      </c>
      <c r="K14" s="131">
        <v>59471.0</v>
      </c>
      <c r="L14" s="139">
        <v>98257.0</v>
      </c>
      <c r="M14" s="135">
        <f t="shared" si="2"/>
        <v>0.1141395313</v>
      </c>
      <c r="N14" s="136">
        <f t="shared" si="3"/>
        <v>0.2542247482</v>
      </c>
      <c r="O14" s="131">
        <v>64731.0</v>
      </c>
      <c r="P14" s="134">
        <v>18003.0</v>
      </c>
      <c r="Q14" s="137">
        <f t="shared" si="4"/>
        <v>1.652183417</v>
      </c>
      <c r="R14" s="138">
        <f t="shared" si="5"/>
        <v>3.595567405</v>
      </c>
      <c r="S14" s="110"/>
      <c r="T14" s="110"/>
      <c r="AL14" s="128"/>
    </row>
    <row r="15">
      <c r="A15" s="123"/>
      <c r="B15" s="129">
        <v>2018.0</v>
      </c>
      <c r="C15" s="130">
        <v>46033.0</v>
      </c>
      <c r="D15" s="130">
        <v>31230.0</v>
      </c>
      <c r="E15" s="131">
        <v>8599.0</v>
      </c>
      <c r="F15" s="107"/>
      <c r="G15" s="133">
        <f t="shared" si="6"/>
        <v>1.47399936</v>
      </c>
      <c r="H15" s="133">
        <f t="shared" si="1"/>
        <v>1.198655139</v>
      </c>
      <c r="I15" s="131">
        <v>19615.0</v>
      </c>
      <c r="J15" s="131">
        <v>15297.0</v>
      </c>
      <c r="K15" s="131">
        <v>59752.0</v>
      </c>
      <c r="L15" s="139">
        <v>93202.0</v>
      </c>
      <c r="M15" s="135">
        <f t="shared" si="2"/>
        <v>0.1282411705</v>
      </c>
      <c r="N15" s="136">
        <f t="shared" si="3"/>
        <v>0.2560081671</v>
      </c>
      <c r="O15" s="131">
        <v>63582.0</v>
      </c>
      <c r="P15" s="134">
        <v>19615.0</v>
      </c>
      <c r="Q15" s="137">
        <f t="shared" si="4"/>
        <v>1.559813897</v>
      </c>
      <c r="R15" s="138">
        <f t="shared" si="5"/>
        <v>3.241498853</v>
      </c>
      <c r="S15" s="110"/>
      <c r="T15" s="110"/>
      <c r="AL15" s="128"/>
    </row>
    <row r="16">
      <c r="A16" s="123"/>
      <c r="B16" s="129">
        <v>2017.0</v>
      </c>
      <c r="C16" s="130">
        <v>43088.0</v>
      </c>
      <c r="D16" s="130">
        <v>30537.0</v>
      </c>
      <c r="E16" s="131">
        <v>8765.0</v>
      </c>
      <c r="F16" s="107"/>
      <c r="G16" s="133">
        <f>$C16/$D16</f>
        <v>1.411009595</v>
      </c>
      <c r="H16" s="133">
        <f t="shared" si="1"/>
        <v>1.123980745</v>
      </c>
      <c r="I16" s="131">
        <v>18992.0</v>
      </c>
      <c r="J16" s="131">
        <v>1300.0</v>
      </c>
      <c r="K16" s="131">
        <v>60160.0</v>
      </c>
      <c r="L16" s="139">
        <v>97143.0</v>
      </c>
      <c r="M16" s="135">
        <f t="shared" si="2"/>
        <v>0.1207351417</v>
      </c>
      <c r="N16" s="136">
        <f t="shared" si="3"/>
        <v>0.02160904255</v>
      </c>
      <c r="O16" s="131">
        <v>58777.0</v>
      </c>
      <c r="P16" s="134">
        <v>18992.0</v>
      </c>
      <c r="Q16" s="137">
        <f t="shared" si="4"/>
        <v>1.614744016</v>
      </c>
      <c r="R16" s="138">
        <f t="shared" si="5"/>
        <v>3.094829402</v>
      </c>
      <c r="S16" s="110"/>
      <c r="T16" s="110"/>
      <c r="AL16" s="128"/>
    </row>
    <row r="17">
      <c r="A17" s="123"/>
      <c r="B17" s="129">
        <v>2016.0</v>
      </c>
      <c r="C17" s="131">
        <v>65032.0</v>
      </c>
      <c r="D17" s="130">
        <v>26287.0</v>
      </c>
      <c r="E17" s="131">
        <v>8144.0</v>
      </c>
      <c r="F17" s="107"/>
      <c r="G17" s="133">
        <f t="shared" ref="G17:G18" si="7">C17/D17</f>
        <v>2.473922471</v>
      </c>
      <c r="H17" s="133">
        <f t="shared" si="1"/>
        <v>2.164111538</v>
      </c>
      <c r="I17" s="131">
        <v>20897.0</v>
      </c>
      <c r="J17" s="131">
        <v>16540.0</v>
      </c>
      <c r="K17" s="131">
        <v>70418.0</v>
      </c>
      <c r="L17" s="139">
        <v>70790.0</v>
      </c>
      <c r="M17" s="135">
        <f t="shared" si="2"/>
        <v>0.1479873662</v>
      </c>
      <c r="N17" s="136">
        <f t="shared" si="3"/>
        <v>0.2348831265</v>
      </c>
      <c r="O17" s="131">
        <v>52087.0</v>
      </c>
      <c r="P17" s="134">
        <v>20897.0</v>
      </c>
      <c r="Q17" s="137">
        <f t="shared" si="4"/>
        <v>1.00528274</v>
      </c>
      <c r="R17" s="138">
        <f t="shared" si="5"/>
        <v>2.49255874</v>
      </c>
      <c r="S17" s="110"/>
      <c r="T17" s="110"/>
      <c r="AL17" s="128"/>
    </row>
    <row r="18">
      <c r="A18" s="123"/>
      <c r="B18" s="129">
        <v>2015.0</v>
      </c>
      <c r="C18" s="131">
        <v>60210.0</v>
      </c>
      <c r="D18" s="130">
        <v>27747.0</v>
      </c>
      <c r="E18" s="131">
        <v>8053.0</v>
      </c>
      <c r="F18" s="107"/>
      <c r="G18" s="133">
        <f t="shared" si="7"/>
        <v>2.16996432</v>
      </c>
      <c r="H18" s="133">
        <f t="shared" si="1"/>
        <v>1.879734746</v>
      </c>
      <c r="I18" s="131">
        <v>19876.0</v>
      </c>
      <c r="J18" s="131">
        <v>15409.0</v>
      </c>
      <c r="K18" s="131">
        <v>71150.0</v>
      </c>
      <c r="L18" s="139">
        <v>62261.0</v>
      </c>
      <c r="M18" s="135">
        <f t="shared" si="2"/>
        <v>0.1489832173</v>
      </c>
      <c r="N18" s="136">
        <f t="shared" si="3"/>
        <v>0.2165706254</v>
      </c>
      <c r="O18" s="131">
        <v>50878.0</v>
      </c>
      <c r="P18" s="134">
        <v>19876.0</v>
      </c>
      <c r="Q18" s="137">
        <f t="shared" si="4"/>
        <v>0.8750667604</v>
      </c>
      <c r="R18" s="138">
        <f t="shared" si="5"/>
        <v>2.559770578</v>
      </c>
      <c r="S18" s="110"/>
      <c r="T18" s="110"/>
      <c r="AL18" s="128"/>
    </row>
    <row r="19">
      <c r="A19" s="123"/>
      <c r="B19" s="129">
        <v>2014.0</v>
      </c>
      <c r="C19" s="131">
        <v>55744.0</v>
      </c>
      <c r="D19" s="130">
        <v>25031.0</v>
      </c>
      <c r="E19" s="131">
        <v>8184.0</v>
      </c>
      <c r="F19" s="107"/>
      <c r="G19" s="133">
        <f>$C19/$D19</f>
        <v>2.226998522</v>
      </c>
      <c r="H19" s="133">
        <f t="shared" si="1"/>
        <v>1.900043946</v>
      </c>
      <c r="I19" s="131">
        <v>21163.0</v>
      </c>
      <c r="J19" s="131">
        <v>16323.0</v>
      </c>
      <c r="K19" s="131">
        <v>69752.0</v>
      </c>
      <c r="L19" s="139">
        <v>60606.0</v>
      </c>
      <c r="M19" s="135">
        <f t="shared" si="2"/>
        <v>0.1623452339</v>
      </c>
      <c r="N19" s="136">
        <f t="shared" si="3"/>
        <v>0.2340147953</v>
      </c>
      <c r="O19" s="131">
        <v>53768.0</v>
      </c>
      <c r="P19" s="134">
        <v>21163.0</v>
      </c>
      <c r="Q19" s="137">
        <f t="shared" si="4"/>
        <v>0.8688783117</v>
      </c>
      <c r="R19" s="138">
        <f t="shared" si="5"/>
        <v>2.540660587</v>
      </c>
      <c r="S19" s="110"/>
      <c r="T19" s="110"/>
      <c r="AL19" s="128"/>
    </row>
    <row r="20">
      <c r="A20" s="123"/>
      <c r="B20" s="129">
        <v>2013.0</v>
      </c>
      <c r="C20" s="131">
        <v>56407.0</v>
      </c>
      <c r="D20" s="130">
        <v>25675.0</v>
      </c>
      <c r="E20" s="131">
        <v>7878.0</v>
      </c>
      <c r="F20" s="107"/>
      <c r="G20" s="133">
        <f t="shared" ref="G20:G21" si="8">C20/D20</f>
        <v>2.196962025</v>
      </c>
      <c r="H20" s="133">
        <f t="shared" si="1"/>
        <v>1.890126582</v>
      </c>
      <c r="I20" s="131">
        <v>16027.0</v>
      </c>
      <c r="J20" s="131">
        <v>13831.0</v>
      </c>
      <c r="K20" s="131">
        <v>74053.0</v>
      </c>
      <c r="L20" s="139">
        <v>58630.0</v>
      </c>
      <c r="M20" s="135">
        <f t="shared" si="2"/>
        <v>0.1207916613</v>
      </c>
      <c r="N20" s="136">
        <f t="shared" si="3"/>
        <v>0.1867716365</v>
      </c>
      <c r="O20" s="131">
        <v>55841.0</v>
      </c>
      <c r="P20" s="134">
        <v>16027.0</v>
      </c>
      <c r="Q20" s="137">
        <f t="shared" si="4"/>
        <v>0.7917302473</v>
      </c>
      <c r="R20" s="138">
        <f t="shared" si="5"/>
        <v>3.484182941</v>
      </c>
      <c r="S20" s="110"/>
      <c r="T20" s="110"/>
      <c r="AL20" s="128"/>
    </row>
    <row r="21" ht="15.75" customHeight="1">
      <c r="A21" s="123"/>
      <c r="B21" s="129">
        <v>2012.0</v>
      </c>
      <c r="C21" s="131">
        <v>46116.0</v>
      </c>
      <c r="D21" s="130">
        <v>24262.0</v>
      </c>
      <c r="E21" s="131">
        <v>7495.0</v>
      </c>
      <c r="F21" s="107"/>
      <c r="G21" s="133">
        <f t="shared" si="8"/>
        <v>1.900750144</v>
      </c>
      <c r="H21" s="133">
        <f t="shared" si="1"/>
        <v>1.591830847</v>
      </c>
      <c r="I21" s="131">
        <v>14371.0</v>
      </c>
      <c r="J21" s="131">
        <v>10514.0</v>
      </c>
      <c r="K21" s="131">
        <v>64826.0</v>
      </c>
      <c r="L21" s="139">
        <v>56521.0</v>
      </c>
      <c r="M21" s="135">
        <f t="shared" si="2"/>
        <v>0.1184289682</v>
      </c>
      <c r="N21" s="136">
        <f t="shared" si="3"/>
        <v>0.162188011</v>
      </c>
      <c r="O21" s="131">
        <v>53449.0</v>
      </c>
      <c r="P21" s="134">
        <v>14371.0</v>
      </c>
      <c r="Q21" s="137">
        <f t="shared" si="4"/>
        <v>0.8718878228</v>
      </c>
      <c r="R21" s="138">
        <f t="shared" si="5"/>
        <v>3.719226219</v>
      </c>
      <c r="S21" s="110"/>
      <c r="T21" s="110"/>
      <c r="AL21" s="128"/>
    </row>
    <row r="22" ht="15.75" customHeight="1">
      <c r="A22" s="123"/>
      <c r="B22" s="129">
        <v>2011.0</v>
      </c>
      <c r="C22" s="131">
        <v>54316.0</v>
      </c>
      <c r="D22" s="130">
        <v>22811.0</v>
      </c>
      <c r="E22" s="131">
        <v>6285.0</v>
      </c>
      <c r="F22" s="107"/>
      <c r="G22" s="133">
        <f>$C22/$D22</f>
        <v>2.38113191</v>
      </c>
      <c r="H22" s="133">
        <f t="shared" si="1"/>
        <v>2.105606944</v>
      </c>
      <c r="I22" s="131">
        <v>13023.0</v>
      </c>
      <c r="J22" s="131">
        <v>9672.0</v>
      </c>
      <c r="K22" s="131">
        <v>57080.0</v>
      </c>
      <c r="L22" s="139">
        <v>56564.0</v>
      </c>
      <c r="M22" s="135">
        <f t="shared" si="2"/>
        <v>0.1145946992</v>
      </c>
      <c r="N22" s="136">
        <f t="shared" si="3"/>
        <v>0.169446391</v>
      </c>
      <c r="O22" s="131">
        <v>52669.0</v>
      </c>
      <c r="P22" s="134">
        <v>13023.0</v>
      </c>
      <c r="Q22" s="137">
        <f t="shared" si="4"/>
        <v>0.9909600561</v>
      </c>
      <c r="R22" s="138">
        <f t="shared" si="5"/>
        <v>4.044306227</v>
      </c>
      <c r="S22" s="110"/>
      <c r="T22" s="110"/>
      <c r="AL22" s="128"/>
    </row>
    <row r="23" ht="15.75" customHeight="1">
      <c r="A23" s="140"/>
      <c r="B23" s="141">
        <v>2010.0</v>
      </c>
      <c r="C23" s="142">
        <v>47307.0</v>
      </c>
      <c r="D23" s="143">
        <v>23072.0</v>
      </c>
      <c r="E23" s="142">
        <v>5378.0</v>
      </c>
      <c r="F23" s="144"/>
      <c r="G23" s="145">
        <f>C23/D23</f>
        <v>2.05040742</v>
      </c>
      <c r="H23" s="145">
        <f t="shared" si="1"/>
        <v>1.817311026</v>
      </c>
      <c r="I23" s="142">
        <v>17509.0</v>
      </c>
      <c r="J23" s="142">
        <v>13334.0</v>
      </c>
      <c r="K23" s="142">
        <v>56579.0</v>
      </c>
      <c r="L23" s="146">
        <v>46329.0</v>
      </c>
      <c r="M23" s="147">
        <f t="shared" si="2"/>
        <v>0.170142263</v>
      </c>
      <c r="N23" s="148">
        <f t="shared" si="3"/>
        <v>0.2356704784</v>
      </c>
      <c r="O23" s="142">
        <v>44640.0</v>
      </c>
      <c r="P23" s="149">
        <v>17509.0</v>
      </c>
      <c r="Q23" s="150">
        <f t="shared" si="4"/>
        <v>0.8188373778</v>
      </c>
      <c r="R23" s="151">
        <f t="shared" si="5"/>
        <v>2.549545948</v>
      </c>
      <c r="S23" s="110"/>
      <c r="T23" s="110"/>
    </row>
    <row r="24" ht="15.75" customHeight="1">
      <c r="A24" s="96"/>
      <c r="B24" s="96"/>
      <c r="C24" s="107"/>
      <c r="D24" s="107"/>
      <c r="E24" s="152"/>
      <c r="F24" s="107"/>
      <c r="G24" s="107"/>
      <c r="H24" s="107"/>
      <c r="I24" s="107"/>
      <c r="J24" s="107"/>
      <c r="K24" s="107"/>
      <c r="L24" s="153"/>
      <c r="M24" s="107"/>
      <c r="N24" s="107"/>
      <c r="O24" s="107"/>
      <c r="P24" s="107"/>
      <c r="Q24" s="107"/>
      <c r="R24" s="107"/>
      <c r="S24" s="110"/>
      <c r="T24" s="154"/>
      <c r="U24" s="155"/>
      <c r="W24" s="155"/>
    </row>
    <row r="25" ht="15.75" customHeight="1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</row>
    <row r="26" ht="45.0" customHeight="1">
      <c r="A26" s="98"/>
      <c r="B26" s="156"/>
      <c r="C26" s="156"/>
      <c r="D26" s="156"/>
      <c r="E26" s="156"/>
      <c r="F26" s="156"/>
      <c r="G26" s="156"/>
      <c r="H26" s="156"/>
      <c r="I26" s="157" t="s">
        <v>78</v>
      </c>
      <c r="J26" s="158"/>
      <c r="K26" s="158"/>
      <c r="L26" s="158"/>
      <c r="M26" s="158"/>
      <c r="N26" s="158"/>
      <c r="O26" s="158"/>
      <c r="P26" s="158"/>
      <c r="Q26" s="158"/>
      <c r="R26" s="159"/>
    </row>
    <row r="27" ht="15.75" customHeight="1">
      <c r="A27" s="123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105"/>
    </row>
    <row r="28" ht="15.75" customHeight="1">
      <c r="A28" s="160" t="s">
        <v>8</v>
      </c>
      <c r="B28" s="107"/>
      <c r="C28" s="107"/>
      <c r="D28" s="107"/>
      <c r="E28" s="107"/>
      <c r="F28" s="107"/>
      <c r="G28" s="107"/>
      <c r="H28" s="161" t="s">
        <v>79</v>
      </c>
      <c r="I28" s="162" t="s">
        <v>80</v>
      </c>
      <c r="J28" s="163"/>
      <c r="K28" s="101"/>
      <c r="L28" s="107" t="s">
        <v>7</v>
      </c>
      <c r="M28" s="107"/>
      <c r="N28" s="107"/>
      <c r="O28" s="108" t="s">
        <v>57</v>
      </c>
      <c r="P28" s="108" t="s">
        <v>81</v>
      </c>
      <c r="Q28" s="108" t="s">
        <v>82</v>
      </c>
      <c r="R28" s="164"/>
      <c r="S28" s="110"/>
      <c r="T28" s="110"/>
      <c r="U28" s="110"/>
      <c r="V28" s="110"/>
      <c r="W28" s="110"/>
      <c r="X28" s="110"/>
      <c r="Y28" s="110"/>
    </row>
    <row r="29" ht="15.75" customHeight="1">
      <c r="A29" s="165" t="s">
        <v>15</v>
      </c>
      <c r="B29" s="107"/>
      <c r="C29" s="107"/>
      <c r="D29" s="107"/>
      <c r="E29" s="107"/>
      <c r="F29" s="107"/>
      <c r="G29" s="107"/>
      <c r="H29" s="112" t="s">
        <v>83</v>
      </c>
      <c r="I29" s="166" t="s">
        <v>84</v>
      </c>
      <c r="J29" s="163"/>
      <c r="K29" s="101"/>
      <c r="L29" s="107"/>
      <c r="M29" s="107"/>
      <c r="N29" s="107"/>
      <c r="O29" s="112" t="s">
        <v>85</v>
      </c>
      <c r="P29" s="167" t="s">
        <v>86</v>
      </c>
      <c r="Q29" s="168" t="s">
        <v>87</v>
      </c>
      <c r="R29" s="164"/>
      <c r="S29" s="110"/>
      <c r="T29" s="110"/>
      <c r="U29" s="110"/>
      <c r="V29" s="110"/>
      <c r="W29" s="110"/>
      <c r="X29" s="110"/>
      <c r="Y29" s="110"/>
    </row>
    <row r="30" ht="15.75" customHeight="1">
      <c r="A30" s="169"/>
      <c r="B30" s="107"/>
      <c r="C30" s="107"/>
      <c r="D30" s="107"/>
      <c r="E30" s="107"/>
      <c r="F30" s="107"/>
      <c r="G30" s="107"/>
      <c r="H30" s="115"/>
      <c r="I30" s="107"/>
      <c r="J30" s="107"/>
      <c r="K30" s="107"/>
      <c r="L30" s="107"/>
      <c r="M30" s="107"/>
      <c r="N30" s="107"/>
      <c r="O30" s="115"/>
      <c r="P30" s="107"/>
      <c r="Q30" s="115"/>
      <c r="R30" s="164"/>
      <c r="S30" s="110"/>
      <c r="T30" s="110"/>
      <c r="U30" s="110"/>
      <c r="V30" s="110"/>
      <c r="W30" s="110"/>
      <c r="X30" s="110"/>
      <c r="Y30" s="110"/>
    </row>
    <row r="31" ht="15.75" customHeight="1">
      <c r="A31" s="170" t="s">
        <v>22</v>
      </c>
      <c r="B31" s="124" t="s">
        <v>23</v>
      </c>
      <c r="C31" s="171" t="s">
        <v>88</v>
      </c>
      <c r="D31" s="171" t="s">
        <v>89</v>
      </c>
      <c r="E31" s="171" t="s">
        <v>90</v>
      </c>
      <c r="F31" s="171" t="s">
        <v>91</v>
      </c>
      <c r="G31" s="172" t="s">
        <v>92</v>
      </c>
      <c r="H31" s="115"/>
      <c r="I31" s="171" t="s">
        <v>93</v>
      </c>
      <c r="J31" s="171" t="s">
        <v>94</v>
      </c>
      <c r="K31" s="171" t="s">
        <v>95</v>
      </c>
      <c r="L31" s="107"/>
      <c r="M31" s="171" t="s">
        <v>96</v>
      </c>
      <c r="N31" s="172" t="s">
        <v>90</v>
      </c>
      <c r="O31" s="115"/>
      <c r="P31" s="107"/>
      <c r="Q31" s="115"/>
      <c r="R31" s="173" t="s">
        <v>97</v>
      </c>
      <c r="S31" s="110"/>
      <c r="T31" s="110"/>
      <c r="U31" s="110"/>
      <c r="V31" s="110"/>
      <c r="W31" s="110"/>
      <c r="X31" s="110"/>
      <c r="Y31" s="110"/>
    </row>
    <row r="32" ht="15.75" customHeight="1">
      <c r="A32" s="169"/>
      <c r="B32" s="115"/>
      <c r="C32" s="115"/>
      <c r="D32" s="115"/>
      <c r="E32" s="115"/>
      <c r="F32" s="115"/>
      <c r="G32" s="125"/>
      <c r="H32" s="115"/>
      <c r="I32" s="115"/>
      <c r="J32" s="115"/>
      <c r="K32" s="115"/>
      <c r="L32" s="107"/>
      <c r="M32" s="115"/>
      <c r="N32" s="125"/>
      <c r="O32" s="115"/>
      <c r="P32" s="107"/>
      <c r="Q32" s="115"/>
      <c r="R32" s="164"/>
      <c r="S32" s="110"/>
      <c r="T32" s="110"/>
      <c r="U32" s="110"/>
      <c r="V32" s="110"/>
      <c r="W32" s="110"/>
      <c r="X32" s="110"/>
      <c r="Y32" s="110"/>
    </row>
    <row r="33" ht="15.75" customHeight="1">
      <c r="A33" s="169"/>
      <c r="B33" s="115"/>
      <c r="C33" s="115"/>
      <c r="D33" s="115"/>
      <c r="E33" s="115"/>
      <c r="F33" s="115"/>
      <c r="G33" s="125"/>
      <c r="H33" s="115"/>
      <c r="I33" s="115"/>
      <c r="J33" s="115"/>
      <c r="K33" s="115"/>
      <c r="L33" s="107"/>
      <c r="M33" s="115"/>
      <c r="N33" s="125"/>
      <c r="O33" s="115"/>
      <c r="P33" s="107"/>
      <c r="Q33" s="115"/>
      <c r="R33" s="164"/>
      <c r="S33" s="110"/>
      <c r="T33" s="110"/>
      <c r="U33" s="110"/>
      <c r="V33" s="110"/>
      <c r="W33" s="110"/>
      <c r="X33" s="110"/>
      <c r="Y33" s="110"/>
    </row>
    <row r="34" ht="15.75" customHeight="1">
      <c r="A34" s="169"/>
      <c r="B34" s="115"/>
      <c r="C34" s="115"/>
      <c r="D34" s="115"/>
      <c r="E34" s="115"/>
      <c r="F34" s="115"/>
      <c r="G34" s="125"/>
      <c r="H34" s="115"/>
      <c r="I34" s="115"/>
      <c r="J34" s="115"/>
      <c r="K34" s="115"/>
      <c r="L34" s="107"/>
      <c r="M34" s="115"/>
      <c r="N34" s="125"/>
      <c r="O34" s="115"/>
      <c r="P34" s="107"/>
      <c r="Q34" s="115"/>
      <c r="R34" s="164"/>
      <c r="S34" s="110"/>
      <c r="T34" s="110"/>
      <c r="U34" s="110"/>
      <c r="V34" s="110"/>
      <c r="W34" s="110"/>
      <c r="X34" s="110"/>
      <c r="Y34" s="110"/>
    </row>
    <row r="35" ht="15.75" customHeight="1">
      <c r="A35" s="169"/>
      <c r="B35" s="129">
        <v>2021.0</v>
      </c>
      <c r="C35" s="174">
        <v>179.47</v>
      </c>
      <c r="D35" s="174">
        <v>153.07</v>
      </c>
      <c r="E35" s="133">
        <v>171.07</v>
      </c>
      <c r="F35" s="131">
        <v>20878.0</v>
      </c>
      <c r="G35" s="175">
        <v>2674.0</v>
      </c>
      <c r="H35" s="176">
        <f t="shared" ref="H35:H46" si="9">F35/G35</f>
        <v>7.807778609</v>
      </c>
      <c r="I35" s="177">
        <f t="shared" ref="I35:I46" si="10">C35/H35</f>
        <v>22.98605135</v>
      </c>
      <c r="J35" s="177">
        <f t="shared" ref="J35:J46" si="11">D35/H35</f>
        <v>19.60480793</v>
      </c>
      <c r="K35" s="177">
        <f t="shared" ref="K35:K46" si="12">E35/H35</f>
        <v>21.91020117</v>
      </c>
      <c r="L35" s="107"/>
      <c r="M35" s="133">
        <v>4.19</v>
      </c>
      <c r="N35" s="178">
        <v>171.07</v>
      </c>
      <c r="O35" s="133">
        <f t="shared" ref="O35:O46" si="13">M35/N35</f>
        <v>0.02449289764</v>
      </c>
      <c r="P35" s="179">
        <f t="shared" ref="P35:P46" si="14">H35/M35</f>
        <v>1.863431649</v>
      </c>
      <c r="Q35" s="177">
        <f t="shared" ref="Q35:Q46" si="15">M35/H35</f>
        <v>0.5366443146</v>
      </c>
      <c r="R35" s="180" t="s">
        <v>98</v>
      </c>
      <c r="S35" s="110"/>
      <c r="T35" s="110"/>
      <c r="U35" s="110"/>
      <c r="V35" s="110"/>
      <c r="W35" s="110"/>
      <c r="X35" s="110"/>
      <c r="Y35" s="110"/>
    </row>
    <row r="36" ht="15.75" customHeight="1">
      <c r="A36" s="169"/>
      <c r="B36" s="129">
        <v>2020.0</v>
      </c>
      <c r="C36" s="174">
        <v>157.38</v>
      </c>
      <c r="D36" s="174">
        <v>111.14</v>
      </c>
      <c r="E36" s="133">
        <v>157.38</v>
      </c>
      <c r="F36" s="131">
        <v>14714.0</v>
      </c>
      <c r="G36" s="181">
        <v>2671.0</v>
      </c>
      <c r="H36" s="176">
        <f t="shared" si="9"/>
        <v>5.508798203</v>
      </c>
      <c r="I36" s="177">
        <f t="shared" si="10"/>
        <v>28.56884464</v>
      </c>
      <c r="J36" s="177">
        <f t="shared" si="11"/>
        <v>20.17499932</v>
      </c>
      <c r="K36" s="177">
        <f t="shared" si="12"/>
        <v>28.56884464</v>
      </c>
      <c r="L36" s="107"/>
      <c r="M36" s="133">
        <v>3.98</v>
      </c>
      <c r="N36" s="178">
        <v>157.38</v>
      </c>
      <c r="O36" s="133">
        <f t="shared" si="13"/>
        <v>0.02528910916</v>
      </c>
      <c r="P36" s="179">
        <f t="shared" si="14"/>
        <v>1.384120151</v>
      </c>
      <c r="Q36" s="177">
        <f t="shared" si="15"/>
        <v>0.7224806307</v>
      </c>
      <c r="R36" s="180" t="s">
        <v>99</v>
      </c>
      <c r="S36" s="110"/>
      <c r="T36" s="110"/>
      <c r="U36" s="110"/>
      <c r="V36" s="110"/>
      <c r="W36" s="110"/>
      <c r="X36" s="110"/>
      <c r="Y36" s="110"/>
    </row>
    <row r="37" ht="15.75" customHeight="1">
      <c r="A37" s="169"/>
      <c r="B37" s="129">
        <v>2019.0</v>
      </c>
      <c r="C37" s="174">
        <v>146.44</v>
      </c>
      <c r="D37" s="174">
        <v>125.72</v>
      </c>
      <c r="E37" s="133">
        <v>145.87</v>
      </c>
      <c r="F37" s="131">
        <v>15119.0</v>
      </c>
      <c r="G37" s="181">
        <v>2684.0</v>
      </c>
      <c r="H37" s="176">
        <f t="shared" si="9"/>
        <v>5.633010432</v>
      </c>
      <c r="I37" s="177">
        <f t="shared" si="10"/>
        <v>25.9967564</v>
      </c>
      <c r="J37" s="177">
        <f t="shared" si="11"/>
        <v>22.31843905</v>
      </c>
      <c r="K37" s="177">
        <f t="shared" si="12"/>
        <v>25.89556717</v>
      </c>
      <c r="L37" s="107"/>
      <c r="M37" s="133">
        <v>3.75</v>
      </c>
      <c r="N37" s="178">
        <v>145.87</v>
      </c>
      <c r="O37" s="133">
        <f t="shared" si="13"/>
        <v>0.02570782203</v>
      </c>
      <c r="P37" s="179">
        <f t="shared" si="14"/>
        <v>1.502136115</v>
      </c>
      <c r="Q37" s="177">
        <f t="shared" si="15"/>
        <v>0.6657186322</v>
      </c>
      <c r="R37" s="180" t="s">
        <v>100</v>
      </c>
      <c r="S37" s="110"/>
      <c r="T37" s="110"/>
      <c r="U37" s="110"/>
      <c r="V37" s="110"/>
      <c r="W37" s="110"/>
      <c r="X37" s="110"/>
      <c r="Y37" s="110"/>
    </row>
    <row r="38" ht="15.75" customHeight="1">
      <c r="A38" s="169"/>
      <c r="B38" s="129">
        <v>2018.0</v>
      </c>
      <c r="C38" s="174">
        <v>148.14</v>
      </c>
      <c r="D38" s="174">
        <v>119.4</v>
      </c>
      <c r="E38" s="133">
        <v>129.05</v>
      </c>
      <c r="F38" s="131">
        <v>15297.0</v>
      </c>
      <c r="G38" s="181">
        <v>2729.0</v>
      </c>
      <c r="H38" s="176">
        <f t="shared" si="9"/>
        <v>5.605349945</v>
      </c>
      <c r="I38" s="177">
        <f t="shared" si="10"/>
        <v>26.4283232</v>
      </c>
      <c r="J38" s="177">
        <f t="shared" si="11"/>
        <v>21.30107864</v>
      </c>
      <c r="K38" s="177">
        <f t="shared" si="12"/>
        <v>23.02264823</v>
      </c>
      <c r="L38" s="107"/>
      <c r="M38" s="133">
        <v>3.54</v>
      </c>
      <c r="N38" s="178">
        <v>129.05</v>
      </c>
      <c r="O38" s="133">
        <f t="shared" si="13"/>
        <v>0.02743122821</v>
      </c>
      <c r="P38" s="179">
        <f t="shared" si="14"/>
        <v>1.583432188</v>
      </c>
      <c r="Q38" s="177">
        <f t="shared" si="15"/>
        <v>0.6315395176</v>
      </c>
      <c r="R38" s="180" t="s">
        <v>101</v>
      </c>
      <c r="S38" s="110"/>
      <c r="T38" s="110"/>
      <c r="U38" s="110"/>
      <c r="V38" s="110"/>
      <c r="W38" s="110"/>
      <c r="X38" s="110"/>
      <c r="Y38" s="110"/>
    </row>
    <row r="39" ht="15.75" customHeight="1">
      <c r="A39" s="169"/>
      <c r="B39" s="129">
        <v>2017.0</v>
      </c>
      <c r="C39" s="174">
        <v>143.62</v>
      </c>
      <c r="D39" s="174">
        <v>111.76</v>
      </c>
      <c r="E39" s="133">
        <v>139.72</v>
      </c>
      <c r="F39" s="131">
        <v>1300.0</v>
      </c>
      <c r="G39" s="181">
        <v>2745.0</v>
      </c>
      <c r="H39" s="176">
        <f t="shared" si="9"/>
        <v>0.4735883424</v>
      </c>
      <c r="I39" s="177">
        <f t="shared" si="10"/>
        <v>303.2591538</v>
      </c>
      <c r="J39" s="177">
        <f t="shared" si="11"/>
        <v>235.9855385</v>
      </c>
      <c r="K39" s="177">
        <f t="shared" si="12"/>
        <v>295.0241538</v>
      </c>
      <c r="L39" s="107"/>
      <c r="M39" s="133">
        <v>3.32</v>
      </c>
      <c r="N39" s="178">
        <v>139.72</v>
      </c>
      <c r="O39" s="133">
        <f t="shared" si="13"/>
        <v>0.02376180933</v>
      </c>
      <c r="P39" s="179">
        <f t="shared" si="14"/>
        <v>0.1426470911</v>
      </c>
      <c r="Q39" s="177">
        <f t="shared" si="15"/>
        <v>7.010307692</v>
      </c>
      <c r="R39" s="180" t="s">
        <v>102</v>
      </c>
      <c r="S39" s="110"/>
      <c r="T39" s="110"/>
      <c r="U39" s="110"/>
      <c r="V39" s="110"/>
      <c r="W39" s="110"/>
      <c r="X39" s="110"/>
      <c r="Y39" s="110"/>
    </row>
    <row r="40" ht="15.75" customHeight="1">
      <c r="A40" s="169"/>
      <c r="B40" s="129">
        <v>2016.0</v>
      </c>
      <c r="C40" s="174">
        <v>125.4</v>
      </c>
      <c r="D40" s="174">
        <v>95.75</v>
      </c>
      <c r="E40" s="133">
        <v>115.21</v>
      </c>
      <c r="F40" s="131">
        <v>16540.0</v>
      </c>
      <c r="G40" s="181">
        <v>2789.0</v>
      </c>
      <c r="H40" s="176">
        <f t="shared" si="9"/>
        <v>5.930441018</v>
      </c>
      <c r="I40" s="177">
        <f t="shared" si="10"/>
        <v>21.14513906</v>
      </c>
      <c r="J40" s="177">
        <f t="shared" si="11"/>
        <v>16.14551088</v>
      </c>
      <c r="K40" s="177">
        <f t="shared" si="12"/>
        <v>19.42688573</v>
      </c>
      <c r="L40" s="107"/>
      <c r="M40" s="133">
        <v>3.15</v>
      </c>
      <c r="N40" s="178">
        <v>115.21</v>
      </c>
      <c r="O40" s="133">
        <f t="shared" si="13"/>
        <v>0.02734137662</v>
      </c>
      <c r="P40" s="179">
        <f t="shared" si="14"/>
        <v>1.882679688</v>
      </c>
      <c r="Q40" s="177">
        <f t="shared" si="15"/>
        <v>0.5311577993</v>
      </c>
      <c r="R40" s="180" t="s">
        <v>103</v>
      </c>
      <c r="S40" s="110"/>
      <c r="T40" s="110"/>
      <c r="U40" s="110"/>
      <c r="V40" s="110"/>
      <c r="W40" s="110"/>
      <c r="X40" s="110"/>
      <c r="Y40" s="110"/>
    </row>
    <row r="41" ht="15.75" customHeight="1">
      <c r="A41" s="169"/>
      <c r="B41" s="129">
        <v>2015.0</v>
      </c>
      <c r="C41" s="174">
        <v>106.39</v>
      </c>
      <c r="D41" s="174">
        <v>90.73</v>
      </c>
      <c r="E41" s="133">
        <v>102.72</v>
      </c>
      <c r="F41" s="131">
        <v>15409.0</v>
      </c>
      <c r="G41" s="181">
        <v>2813.0</v>
      </c>
      <c r="H41" s="176">
        <f t="shared" si="9"/>
        <v>5.477781728</v>
      </c>
      <c r="I41" s="177">
        <f t="shared" si="10"/>
        <v>19.42209553</v>
      </c>
      <c r="J41" s="177">
        <f t="shared" si="11"/>
        <v>16.56327406</v>
      </c>
      <c r="K41" s="177">
        <f t="shared" si="12"/>
        <v>18.7521163</v>
      </c>
      <c r="L41" s="107"/>
      <c r="M41" s="133">
        <v>2.95</v>
      </c>
      <c r="N41" s="178">
        <v>102.72</v>
      </c>
      <c r="O41" s="133">
        <f t="shared" si="13"/>
        <v>0.02871884735</v>
      </c>
      <c r="P41" s="179">
        <f t="shared" si="14"/>
        <v>1.856875162</v>
      </c>
      <c r="Q41" s="177">
        <f t="shared" si="15"/>
        <v>0.5385391654</v>
      </c>
      <c r="R41" s="180" t="s">
        <v>104</v>
      </c>
      <c r="S41" s="110"/>
      <c r="T41" s="110"/>
      <c r="U41" s="110"/>
      <c r="V41" s="110"/>
      <c r="W41" s="110"/>
      <c r="X41" s="110"/>
      <c r="Y41" s="110"/>
    </row>
    <row r="42" ht="15.75" customHeight="1">
      <c r="A42" s="169"/>
      <c r="B42" s="129">
        <v>2014.0</v>
      </c>
      <c r="C42" s="174">
        <v>109.07</v>
      </c>
      <c r="D42" s="174">
        <v>86.62</v>
      </c>
      <c r="E42" s="133">
        <v>104.57</v>
      </c>
      <c r="F42" s="131">
        <v>16323.0</v>
      </c>
      <c r="G42" s="181">
        <v>2864.0</v>
      </c>
      <c r="H42" s="176">
        <f t="shared" si="9"/>
        <v>5.699371508</v>
      </c>
      <c r="I42" s="177">
        <f t="shared" si="10"/>
        <v>19.13719782</v>
      </c>
      <c r="J42" s="177">
        <f t="shared" si="11"/>
        <v>15.198167</v>
      </c>
      <c r="K42" s="177">
        <f t="shared" si="12"/>
        <v>18.34763708</v>
      </c>
      <c r="L42" s="107"/>
      <c r="M42" s="133">
        <v>2.76</v>
      </c>
      <c r="N42" s="178">
        <v>104.57</v>
      </c>
      <c r="O42" s="133">
        <f t="shared" si="13"/>
        <v>0.02639380319</v>
      </c>
      <c r="P42" s="179">
        <f t="shared" si="14"/>
        <v>2.064989677</v>
      </c>
      <c r="Q42" s="177">
        <f t="shared" si="15"/>
        <v>0.4842639221</v>
      </c>
      <c r="R42" s="180" t="s">
        <v>105</v>
      </c>
      <c r="S42" s="110"/>
      <c r="T42" s="110"/>
      <c r="U42" s="110"/>
      <c r="V42" s="110"/>
      <c r="W42" s="110"/>
      <c r="X42" s="110"/>
      <c r="Y42" s="110"/>
    </row>
    <row r="43" ht="15.75" customHeight="1">
      <c r="A43" s="169"/>
      <c r="B43" s="129">
        <v>2013.0</v>
      </c>
      <c r="C43" s="174">
        <v>95.63</v>
      </c>
      <c r="D43" s="174">
        <v>70.74</v>
      </c>
      <c r="E43" s="133">
        <v>91.59</v>
      </c>
      <c r="F43" s="131">
        <v>13831.0</v>
      </c>
      <c r="G43" s="181">
        <v>2877.0</v>
      </c>
      <c r="H43" s="176">
        <f t="shared" si="9"/>
        <v>4.807438304</v>
      </c>
      <c r="I43" s="177">
        <f t="shared" si="10"/>
        <v>19.89209096</v>
      </c>
      <c r="J43" s="177">
        <f t="shared" si="11"/>
        <v>14.71469742</v>
      </c>
      <c r="K43" s="177">
        <f t="shared" si="12"/>
        <v>19.05172656</v>
      </c>
      <c r="L43" s="107"/>
      <c r="M43" s="133">
        <v>2.59</v>
      </c>
      <c r="N43" s="178">
        <v>91.59</v>
      </c>
      <c r="O43" s="133">
        <f t="shared" si="13"/>
        <v>0.02827819631</v>
      </c>
      <c r="P43" s="179">
        <f t="shared" si="14"/>
        <v>1.856153785</v>
      </c>
      <c r="Q43" s="177">
        <f t="shared" si="15"/>
        <v>0.5387484636</v>
      </c>
      <c r="R43" s="180" t="s">
        <v>106</v>
      </c>
      <c r="S43" s="110"/>
      <c r="T43" s="110"/>
      <c r="U43" s="110"/>
      <c r="V43" s="110"/>
      <c r="W43" s="110"/>
      <c r="X43" s="110"/>
      <c r="Y43" s="110"/>
    </row>
    <row r="44" ht="15.75" customHeight="1">
      <c r="A44" s="169"/>
      <c r="B44" s="129">
        <v>2012.0</v>
      </c>
      <c r="C44" s="174">
        <v>72.52</v>
      </c>
      <c r="D44" s="174">
        <v>61.78</v>
      </c>
      <c r="E44" s="133">
        <v>70.1</v>
      </c>
      <c r="F44" s="131">
        <v>10514.0</v>
      </c>
      <c r="G44" s="181">
        <v>2813.0</v>
      </c>
      <c r="H44" s="176">
        <f t="shared" si="9"/>
        <v>3.737646641</v>
      </c>
      <c r="I44" s="177">
        <f t="shared" si="10"/>
        <v>19.40258322</v>
      </c>
      <c r="J44" s="177">
        <f t="shared" si="11"/>
        <v>16.52911737</v>
      </c>
      <c r="K44" s="177">
        <f t="shared" si="12"/>
        <v>18.75511699</v>
      </c>
      <c r="L44" s="107"/>
      <c r="M44" s="177">
        <v>2.4</v>
      </c>
      <c r="N44" s="178">
        <v>70.1</v>
      </c>
      <c r="O44" s="133">
        <f t="shared" si="13"/>
        <v>0.03423680456</v>
      </c>
      <c r="P44" s="179">
        <f t="shared" si="14"/>
        <v>1.557352767</v>
      </c>
      <c r="Q44" s="177">
        <f t="shared" si="15"/>
        <v>0.6421152749</v>
      </c>
      <c r="R44" s="180" t="s">
        <v>107</v>
      </c>
      <c r="S44" s="110"/>
      <c r="T44" s="110"/>
      <c r="U44" s="110"/>
      <c r="V44" s="110"/>
      <c r="W44" s="110"/>
      <c r="X44" s="110"/>
      <c r="Y44" s="110"/>
    </row>
    <row r="45" ht="15.75" customHeight="1">
      <c r="A45" s="169"/>
      <c r="B45" s="129">
        <v>2011.0</v>
      </c>
      <c r="C45" s="174">
        <v>67.92</v>
      </c>
      <c r="D45" s="174">
        <v>57.66</v>
      </c>
      <c r="E45" s="133">
        <v>65.58</v>
      </c>
      <c r="F45" s="131">
        <v>9672.0</v>
      </c>
      <c r="G45" s="181">
        <v>2775.0</v>
      </c>
      <c r="H45" s="176">
        <f t="shared" si="9"/>
        <v>3.485405405</v>
      </c>
      <c r="I45" s="177">
        <f t="shared" si="10"/>
        <v>19.4869727</v>
      </c>
      <c r="J45" s="177">
        <f t="shared" si="11"/>
        <v>16.54326923</v>
      </c>
      <c r="K45" s="177">
        <f t="shared" si="12"/>
        <v>18.81560174</v>
      </c>
      <c r="L45" s="107"/>
      <c r="M45" s="133">
        <v>2.25</v>
      </c>
      <c r="N45" s="178">
        <v>65.58</v>
      </c>
      <c r="O45" s="133">
        <f t="shared" si="13"/>
        <v>0.03430924062</v>
      </c>
      <c r="P45" s="179">
        <f t="shared" si="14"/>
        <v>1.549069069</v>
      </c>
      <c r="Q45" s="177">
        <f t="shared" si="15"/>
        <v>0.6455490074</v>
      </c>
      <c r="R45" s="180" t="s">
        <v>108</v>
      </c>
      <c r="S45" s="110"/>
      <c r="T45" s="110"/>
      <c r="U45" s="110"/>
      <c r="V45" s="110"/>
      <c r="W45" s="110"/>
      <c r="X45" s="110"/>
      <c r="Y45" s="110"/>
    </row>
    <row r="46" ht="15.75" customHeight="1">
      <c r="A46" s="182"/>
      <c r="B46" s="141">
        <v>2010.0</v>
      </c>
      <c r="C46" s="183">
        <v>66.03</v>
      </c>
      <c r="D46" s="183">
        <v>57.02</v>
      </c>
      <c r="E46" s="145">
        <v>61.85</v>
      </c>
      <c r="F46" s="142">
        <v>13334.0</v>
      </c>
      <c r="G46" s="184">
        <v>2789.0</v>
      </c>
      <c r="H46" s="185">
        <f t="shared" si="9"/>
        <v>4.780925063</v>
      </c>
      <c r="I46" s="186">
        <f t="shared" si="10"/>
        <v>13.81113469</v>
      </c>
      <c r="J46" s="186">
        <f t="shared" si="11"/>
        <v>11.92656217</v>
      </c>
      <c r="K46" s="186">
        <f t="shared" si="12"/>
        <v>12.93682691</v>
      </c>
      <c r="L46" s="144"/>
      <c r="M46" s="145">
        <v>2.11</v>
      </c>
      <c r="N46" s="187">
        <v>61.85</v>
      </c>
      <c r="O46" s="145">
        <f t="shared" si="13"/>
        <v>0.03411479386</v>
      </c>
      <c r="P46" s="188">
        <f t="shared" si="14"/>
        <v>2.265841262</v>
      </c>
      <c r="Q46" s="186">
        <f t="shared" si="15"/>
        <v>0.4413371831</v>
      </c>
      <c r="R46" s="189" t="s">
        <v>109</v>
      </c>
      <c r="S46" s="110"/>
      <c r="T46" s="110"/>
      <c r="U46" s="110"/>
      <c r="V46" s="110"/>
      <c r="W46" s="110"/>
      <c r="X46" s="110"/>
      <c r="Y46" s="110"/>
    </row>
    <row r="47" ht="15.75" customHeight="1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</row>
    <row r="48" ht="15.75" customHeight="1">
      <c r="M48" s="96"/>
      <c r="N48" s="96"/>
      <c r="O48" s="96"/>
      <c r="P48" s="96"/>
      <c r="Q48" s="96"/>
      <c r="R48" s="96"/>
    </row>
    <row r="49" ht="15.75" customHeight="1">
      <c r="M49" s="107"/>
      <c r="N49" s="107"/>
      <c r="O49" s="96"/>
      <c r="P49" s="96"/>
      <c r="Q49" s="96"/>
      <c r="R49" s="96"/>
    </row>
    <row r="50" ht="15.75" customHeight="1">
      <c r="A50" s="190"/>
      <c r="B50" s="191"/>
      <c r="C50" s="192" t="s">
        <v>59</v>
      </c>
      <c r="D50" s="158"/>
      <c r="E50" s="158"/>
      <c r="F50" s="158"/>
      <c r="G50" s="158"/>
      <c r="H50" s="158"/>
      <c r="I50" s="158"/>
      <c r="J50" s="158"/>
      <c r="K50" s="158"/>
      <c r="L50" s="159"/>
      <c r="M50" s="107"/>
      <c r="N50" s="107"/>
      <c r="O50" s="96"/>
      <c r="P50" s="96"/>
      <c r="Q50" s="96"/>
      <c r="R50" s="96"/>
    </row>
    <row r="51" ht="15.75" customHeight="1">
      <c r="A51" s="193" t="s">
        <v>8</v>
      </c>
      <c r="B51" s="107"/>
      <c r="C51" s="107"/>
      <c r="D51" s="107"/>
      <c r="E51" s="194" t="s">
        <v>60</v>
      </c>
      <c r="F51" s="107"/>
      <c r="G51" s="107"/>
      <c r="H51" s="194" t="s">
        <v>61</v>
      </c>
      <c r="I51" s="107"/>
      <c r="J51" s="107"/>
      <c r="K51" s="194" t="s">
        <v>62</v>
      </c>
      <c r="L51" s="195" t="s">
        <v>12</v>
      </c>
      <c r="M51" s="107"/>
      <c r="N51" s="107"/>
      <c r="O51" s="96"/>
      <c r="P51" s="96"/>
      <c r="Q51" s="96"/>
      <c r="R51" s="96"/>
    </row>
    <row r="52" ht="15.75" customHeight="1">
      <c r="A52" s="165" t="s">
        <v>15</v>
      </c>
      <c r="B52" s="107"/>
      <c r="C52" s="107"/>
      <c r="D52" s="107"/>
      <c r="E52" s="112" t="s">
        <v>63</v>
      </c>
      <c r="F52" s="107"/>
      <c r="G52" s="107"/>
      <c r="H52" s="168" t="s">
        <v>64</v>
      </c>
      <c r="I52" s="107"/>
      <c r="J52" s="107"/>
      <c r="K52" s="112" t="s">
        <v>65</v>
      </c>
      <c r="L52" s="113" t="s">
        <v>66</v>
      </c>
      <c r="M52" s="107"/>
      <c r="N52" s="107"/>
      <c r="O52" s="96"/>
      <c r="P52" s="96"/>
      <c r="Q52" s="96"/>
      <c r="R52" s="96"/>
    </row>
    <row r="53" ht="15.75" customHeight="1">
      <c r="A53" s="169"/>
      <c r="B53" s="107"/>
      <c r="C53" s="107"/>
      <c r="D53" s="107"/>
      <c r="E53" s="115"/>
      <c r="F53" s="107"/>
      <c r="G53" s="107"/>
      <c r="H53" s="115"/>
      <c r="I53" s="107"/>
      <c r="J53" s="107"/>
      <c r="K53" s="115"/>
      <c r="L53" s="116"/>
      <c r="M53" s="107"/>
      <c r="N53" s="107"/>
      <c r="O53" s="96"/>
      <c r="P53" s="96"/>
      <c r="Q53" s="96"/>
      <c r="R53" s="96"/>
    </row>
    <row r="54" ht="15.75" customHeight="1">
      <c r="A54" s="196" t="s">
        <v>22</v>
      </c>
      <c r="B54" s="197" t="s">
        <v>23</v>
      </c>
      <c r="C54" s="197" t="s">
        <v>67</v>
      </c>
      <c r="D54" s="198" t="s">
        <v>68</v>
      </c>
      <c r="E54" s="115"/>
      <c r="F54" s="199" t="s">
        <v>68</v>
      </c>
      <c r="G54" s="198" t="s">
        <v>69</v>
      </c>
      <c r="H54" s="115"/>
      <c r="I54" s="199" t="s">
        <v>69</v>
      </c>
      <c r="J54" s="198" t="s">
        <v>70</v>
      </c>
      <c r="K54" s="115"/>
      <c r="L54" s="116"/>
      <c r="M54" s="107"/>
      <c r="N54" s="107"/>
      <c r="O54" s="96"/>
      <c r="P54" s="96"/>
      <c r="Q54" s="96"/>
      <c r="R54" s="96"/>
    </row>
    <row r="55" ht="15.75" customHeight="1">
      <c r="A55" s="169"/>
      <c r="B55" s="115"/>
      <c r="C55" s="115"/>
      <c r="D55" s="125"/>
      <c r="E55" s="115"/>
      <c r="F55" s="107"/>
      <c r="G55" s="125"/>
      <c r="H55" s="115"/>
      <c r="I55" s="107"/>
      <c r="J55" s="125"/>
      <c r="K55" s="115"/>
      <c r="L55" s="116"/>
      <c r="M55" s="107"/>
      <c r="N55" s="107"/>
      <c r="O55" s="96"/>
      <c r="P55" s="96"/>
      <c r="Q55" s="96"/>
      <c r="R55" s="96"/>
    </row>
    <row r="56" ht="15.75" customHeight="1">
      <c r="A56" s="169"/>
      <c r="B56" s="129">
        <v>2021.0</v>
      </c>
      <c r="C56" s="131">
        <v>20878.0</v>
      </c>
      <c r="D56" s="139">
        <v>93775.0</v>
      </c>
      <c r="E56" s="133">
        <f t="shared" ref="E56:E67" si="16">C56/D56</f>
        <v>0.2226392962</v>
      </c>
      <c r="F56" s="200">
        <v>93775.0</v>
      </c>
      <c r="G56" s="139">
        <v>182018.0</v>
      </c>
      <c r="H56" s="133">
        <f t="shared" ref="H56:H67" si="17">F56/G56</f>
        <v>0.5151962993</v>
      </c>
      <c r="I56" s="200">
        <v>182018.0</v>
      </c>
      <c r="J56" s="134">
        <v>74023.0</v>
      </c>
      <c r="K56" s="133">
        <f t="shared" ref="K56:K67" si="18">I56/J56</f>
        <v>2.458938438</v>
      </c>
      <c r="L56" s="201">
        <f t="shared" ref="L56:L67" si="19">E56*H56*K56</f>
        <v>0.2820474717</v>
      </c>
      <c r="M56" s="107"/>
      <c r="N56" s="107"/>
      <c r="O56" s="96"/>
      <c r="P56" s="96"/>
      <c r="Q56" s="96"/>
      <c r="R56" s="96"/>
    </row>
    <row r="57" ht="15.75" customHeight="1">
      <c r="A57" s="169"/>
      <c r="B57" s="129">
        <v>2020.0</v>
      </c>
      <c r="C57" s="131">
        <v>14714.0</v>
      </c>
      <c r="D57" s="139">
        <v>82584.0</v>
      </c>
      <c r="E57" s="133">
        <f t="shared" si="16"/>
        <v>0.1781701056</v>
      </c>
      <c r="F57" s="200">
        <v>82584.0</v>
      </c>
      <c r="G57" s="139">
        <v>174894.0</v>
      </c>
      <c r="H57" s="133">
        <f t="shared" si="17"/>
        <v>0.4721945864</v>
      </c>
      <c r="I57" s="200">
        <v>174894.0</v>
      </c>
      <c r="J57" s="134">
        <v>63278.0</v>
      </c>
      <c r="K57" s="133">
        <f t="shared" si="18"/>
        <v>2.763898985</v>
      </c>
      <c r="L57" s="201">
        <f t="shared" si="19"/>
        <v>0.2325294731</v>
      </c>
      <c r="M57" s="107"/>
      <c r="N57" s="107"/>
      <c r="O57" s="96"/>
      <c r="P57" s="96"/>
      <c r="Q57" s="96"/>
      <c r="R57" s="96"/>
    </row>
    <row r="58" ht="15.75" customHeight="1">
      <c r="A58" s="169"/>
      <c r="B58" s="129">
        <v>2019.0</v>
      </c>
      <c r="C58" s="131">
        <v>15119.0</v>
      </c>
      <c r="D58" s="139">
        <v>82059.0</v>
      </c>
      <c r="E58" s="133">
        <f t="shared" si="16"/>
        <v>0.1842454819</v>
      </c>
      <c r="F58" s="200">
        <v>82059.0</v>
      </c>
      <c r="G58" s="139">
        <v>157728.0</v>
      </c>
      <c r="H58" s="133">
        <f t="shared" si="17"/>
        <v>0.5202563907</v>
      </c>
      <c r="I58" s="200">
        <v>157728.0</v>
      </c>
      <c r="J58" s="134">
        <v>59471.0</v>
      </c>
      <c r="K58" s="133">
        <f t="shared" si="18"/>
        <v>2.652183417</v>
      </c>
      <c r="L58" s="201">
        <f t="shared" si="19"/>
        <v>0.2542247482</v>
      </c>
      <c r="M58" s="107"/>
      <c r="N58" s="107"/>
      <c r="O58" s="96"/>
      <c r="P58" s="96"/>
      <c r="Q58" s="96"/>
      <c r="R58" s="96"/>
    </row>
    <row r="59" ht="15.75" customHeight="1">
      <c r="A59" s="169"/>
      <c r="B59" s="129">
        <v>2018.0</v>
      </c>
      <c r="C59" s="131">
        <v>15297.0</v>
      </c>
      <c r="D59" s="139">
        <v>81581.0</v>
      </c>
      <c r="E59" s="133">
        <f t="shared" si="16"/>
        <v>0.187506895</v>
      </c>
      <c r="F59" s="200">
        <v>81581.0</v>
      </c>
      <c r="G59" s="139">
        <v>152954.0</v>
      </c>
      <c r="H59" s="133">
        <f t="shared" si="17"/>
        <v>0.5333695098</v>
      </c>
      <c r="I59" s="200">
        <v>152954.0</v>
      </c>
      <c r="J59" s="134">
        <v>59752.0</v>
      </c>
      <c r="K59" s="133">
        <f t="shared" si="18"/>
        <v>2.559813897</v>
      </c>
      <c r="L59" s="201">
        <f t="shared" si="19"/>
        <v>0.2560081671</v>
      </c>
      <c r="M59" s="107"/>
      <c r="N59" s="107"/>
      <c r="O59" s="96"/>
      <c r="P59" s="96"/>
      <c r="Q59" s="96"/>
      <c r="R59" s="96"/>
    </row>
    <row r="60" ht="15.75" customHeight="1">
      <c r="A60" s="169"/>
      <c r="B60" s="129">
        <v>2017.0</v>
      </c>
      <c r="C60" s="131">
        <v>1300.0</v>
      </c>
      <c r="D60" s="139">
        <v>76450.0</v>
      </c>
      <c r="E60" s="133">
        <f t="shared" si="16"/>
        <v>0.01700457816</v>
      </c>
      <c r="F60" s="200">
        <v>76450.0</v>
      </c>
      <c r="G60" s="139">
        <v>157303.0</v>
      </c>
      <c r="H60" s="133">
        <f t="shared" si="17"/>
        <v>0.486004717</v>
      </c>
      <c r="I60" s="200">
        <v>157303.0</v>
      </c>
      <c r="J60" s="134">
        <v>60160.0</v>
      </c>
      <c r="K60" s="133">
        <f t="shared" si="18"/>
        <v>2.614744016</v>
      </c>
      <c r="L60" s="201">
        <f t="shared" si="19"/>
        <v>0.02160904255</v>
      </c>
      <c r="M60" s="107"/>
      <c r="N60" s="107"/>
      <c r="O60" s="96"/>
      <c r="P60" s="96"/>
      <c r="Q60" s="96"/>
      <c r="R60" s="96"/>
    </row>
    <row r="61" ht="15.75" customHeight="1">
      <c r="A61" s="169"/>
      <c r="B61" s="129">
        <v>2016.0</v>
      </c>
      <c r="C61" s="131">
        <v>16540.0</v>
      </c>
      <c r="D61" s="139">
        <v>71890.0</v>
      </c>
      <c r="E61" s="133">
        <f t="shared" si="16"/>
        <v>0.2300737237</v>
      </c>
      <c r="F61" s="200">
        <v>71890.0</v>
      </c>
      <c r="G61" s="139">
        <v>141208.0</v>
      </c>
      <c r="H61" s="133">
        <f t="shared" si="17"/>
        <v>0.5091071327</v>
      </c>
      <c r="I61" s="200">
        <v>141208.0</v>
      </c>
      <c r="J61" s="134">
        <v>70418.0</v>
      </c>
      <c r="K61" s="133">
        <f t="shared" si="18"/>
        <v>2.00528274</v>
      </c>
      <c r="L61" s="201">
        <f t="shared" si="19"/>
        <v>0.2348831265</v>
      </c>
      <c r="M61" s="107"/>
      <c r="N61" s="107"/>
      <c r="O61" s="96"/>
      <c r="P61" s="96"/>
      <c r="Q61" s="96"/>
      <c r="R61" s="96"/>
    </row>
    <row r="62" ht="15.75" customHeight="1">
      <c r="A62" s="169"/>
      <c r="B62" s="129">
        <v>2015.0</v>
      </c>
      <c r="C62" s="131">
        <v>15409.0</v>
      </c>
      <c r="D62" s="139">
        <v>70074.0</v>
      </c>
      <c r="E62" s="133">
        <f t="shared" si="16"/>
        <v>0.2198961098</v>
      </c>
      <c r="F62" s="200">
        <v>70074.0</v>
      </c>
      <c r="G62" s="139">
        <v>133411.0</v>
      </c>
      <c r="H62" s="133">
        <f t="shared" si="17"/>
        <v>0.5252490424</v>
      </c>
      <c r="I62" s="200">
        <v>133411.0</v>
      </c>
      <c r="J62" s="134">
        <v>71150.0</v>
      </c>
      <c r="K62" s="133">
        <f t="shared" si="18"/>
        <v>1.87506676</v>
      </c>
      <c r="L62" s="201">
        <f t="shared" si="19"/>
        <v>0.2165706254</v>
      </c>
      <c r="M62" s="107"/>
      <c r="N62" s="107"/>
      <c r="O62" s="96"/>
      <c r="P62" s="96"/>
      <c r="Q62" s="96"/>
      <c r="R62" s="96"/>
    </row>
    <row r="63" ht="15.75" customHeight="1">
      <c r="A63" s="169"/>
      <c r="B63" s="129">
        <v>2014.0</v>
      </c>
      <c r="C63" s="131">
        <v>16323.0</v>
      </c>
      <c r="D63" s="139">
        <v>74331.0</v>
      </c>
      <c r="E63" s="133">
        <f t="shared" si="16"/>
        <v>0.2195988215</v>
      </c>
      <c r="F63" s="200">
        <v>74331.0</v>
      </c>
      <c r="G63" s="139">
        <v>130358.0</v>
      </c>
      <c r="H63" s="133">
        <f t="shared" si="17"/>
        <v>0.5702066617</v>
      </c>
      <c r="I63" s="200">
        <v>130358.0</v>
      </c>
      <c r="J63" s="134">
        <v>69752.0</v>
      </c>
      <c r="K63" s="133">
        <f t="shared" si="18"/>
        <v>1.868878312</v>
      </c>
      <c r="L63" s="201">
        <f t="shared" si="19"/>
        <v>0.2340147953</v>
      </c>
      <c r="M63" s="107"/>
      <c r="N63" s="107"/>
      <c r="O63" s="96"/>
      <c r="P63" s="96"/>
      <c r="Q63" s="96"/>
      <c r="R63" s="96"/>
    </row>
    <row r="64" ht="15.75" customHeight="1">
      <c r="A64" s="169"/>
      <c r="B64" s="129">
        <v>2013.0</v>
      </c>
      <c r="C64" s="131">
        <v>13831.0</v>
      </c>
      <c r="D64" s="139">
        <v>71312.0</v>
      </c>
      <c r="E64" s="133">
        <f t="shared" si="16"/>
        <v>0.1939505273</v>
      </c>
      <c r="F64" s="200">
        <v>71312.0</v>
      </c>
      <c r="G64" s="139">
        <v>132683.0</v>
      </c>
      <c r="H64" s="133">
        <f t="shared" si="17"/>
        <v>0.5374614683</v>
      </c>
      <c r="I64" s="200">
        <v>132683.0</v>
      </c>
      <c r="J64" s="134">
        <v>74053.0</v>
      </c>
      <c r="K64" s="133">
        <f t="shared" si="18"/>
        <v>1.791730247</v>
      </c>
      <c r="L64" s="201">
        <f t="shared" si="19"/>
        <v>0.1867716365</v>
      </c>
      <c r="M64" s="107"/>
      <c r="N64" s="107"/>
      <c r="O64" s="96"/>
      <c r="P64" s="96"/>
      <c r="Q64" s="96"/>
      <c r="R64" s="96"/>
    </row>
    <row r="65" ht="15.75" customHeight="1">
      <c r="A65" s="169"/>
      <c r="B65" s="129">
        <v>2012.0</v>
      </c>
      <c r="C65" s="131">
        <v>10514.0</v>
      </c>
      <c r="D65" s="139">
        <v>67224.0</v>
      </c>
      <c r="E65" s="133">
        <f t="shared" si="16"/>
        <v>0.1564024753</v>
      </c>
      <c r="F65" s="200">
        <v>67224.0</v>
      </c>
      <c r="G65" s="139">
        <v>121347.0</v>
      </c>
      <c r="H65" s="133">
        <f t="shared" si="17"/>
        <v>0.553981557</v>
      </c>
      <c r="I65" s="200">
        <v>121347.0</v>
      </c>
      <c r="J65" s="134">
        <v>64826.0</v>
      </c>
      <c r="K65" s="133">
        <f t="shared" si="18"/>
        <v>1.871887823</v>
      </c>
      <c r="L65" s="201">
        <f t="shared" si="19"/>
        <v>0.162188011</v>
      </c>
      <c r="M65" s="107"/>
      <c r="N65" s="107"/>
      <c r="O65" s="96"/>
      <c r="P65" s="96"/>
      <c r="Q65" s="96"/>
      <c r="R65" s="96"/>
    </row>
    <row r="66" ht="15.75" customHeight="1">
      <c r="A66" s="169"/>
      <c r="B66" s="129">
        <v>2011.0</v>
      </c>
      <c r="C66" s="131">
        <v>9672.0</v>
      </c>
      <c r="D66" s="139">
        <v>65030.0</v>
      </c>
      <c r="E66" s="133">
        <f t="shared" si="16"/>
        <v>0.1487313548</v>
      </c>
      <c r="F66" s="200">
        <v>65030.0</v>
      </c>
      <c r="G66" s="139">
        <v>113644.0</v>
      </c>
      <c r="H66" s="133">
        <f t="shared" si="17"/>
        <v>0.5722255464</v>
      </c>
      <c r="I66" s="200">
        <v>113644.0</v>
      </c>
      <c r="J66" s="134">
        <v>57080.0</v>
      </c>
      <c r="K66" s="133">
        <f t="shared" si="18"/>
        <v>1.990960056</v>
      </c>
      <c r="L66" s="201">
        <f t="shared" si="19"/>
        <v>0.169446391</v>
      </c>
      <c r="M66" s="107"/>
      <c r="N66" s="107"/>
      <c r="O66" s="96"/>
      <c r="P66" s="96"/>
      <c r="Q66" s="96"/>
      <c r="R66" s="96"/>
    </row>
    <row r="67" ht="15.75" customHeight="1">
      <c r="A67" s="182"/>
      <c r="B67" s="141">
        <v>2010.0</v>
      </c>
      <c r="C67" s="142">
        <v>13334.0</v>
      </c>
      <c r="D67" s="146">
        <v>61587.0</v>
      </c>
      <c r="E67" s="145">
        <f t="shared" si="16"/>
        <v>0.2165067303</v>
      </c>
      <c r="F67" s="202">
        <v>61587.0</v>
      </c>
      <c r="G67" s="146">
        <v>102908.0</v>
      </c>
      <c r="H67" s="145">
        <f t="shared" si="17"/>
        <v>0.5984665915</v>
      </c>
      <c r="I67" s="202">
        <v>102908.0</v>
      </c>
      <c r="J67" s="149">
        <v>56579.0</v>
      </c>
      <c r="K67" s="145">
        <f t="shared" si="18"/>
        <v>1.818837378</v>
      </c>
      <c r="L67" s="203">
        <f t="shared" si="19"/>
        <v>0.2356704784</v>
      </c>
      <c r="M67" s="107"/>
      <c r="N67" s="107"/>
      <c r="O67" s="96"/>
      <c r="P67" s="96"/>
      <c r="Q67" s="96"/>
      <c r="R67" s="96"/>
    </row>
    <row r="68" ht="15.75" customHeight="1">
      <c r="D68" s="204"/>
    </row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I29:K29"/>
    <mergeCell ref="C50:L50"/>
    <mergeCell ref="A1:D1"/>
    <mergeCell ref="A2:R2"/>
    <mergeCell ref="G3:H3"/>
    <mergeCell ref="M3:N3"/>
    <mergeCell ref="Q3:R3"/>
    <mergeCell ref="I26:R26"/>
    <mergeCell ref="I28:K28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4.71"/>
    <col customWidth="1" min="5" max="6" width="8.71"/>
    <col customWidth="1" min="7" max="7" width="12.0"/>
    <col customWidth="1" min="8" max="8" width="12.86"/>
    <col customWidth="1" min="9" max="13" width="8.71"/>
    <col customWidth="1" min="14" max="14" width="15.0"/>
    <col customWidth="1" min="15" max="26" width="8.71"/>
  </cols>
  <sheetData>
    <row r="3">
      <c r="G3" s="205" t="s">
        <v>110</v>
      </c>
      <c r="H3" s="159"/>
    </row>
    <row r="5">
      <c r="G5" s="206" t="s">
        <v>111</v>
      </c>
      <c r="H5" s="207"/>
      <c r="I5" s="207"/>
      <c r="J5" s="207"/>
      <c r="K5" s="207"/>
      <c r="L5" s="207"/>
      <c r="M5" s="207"/>
      <c r="N5" s="208"/>
    </row>
    <row r="6">
      <c r="G6" s="209"/>
      <c r="H6" s="210"/>
      <c r="I6" s="210"/>
      <c r="J6" s="210"/>
      <c r="K6" s="210"/>
      <c r="L6" s="210"/>
      <c r="M6" s="210"/>
      <c r="N6" s="211"/>
    </row>
    <row r="8" ht="27.0" customHeight="1">
      <c r="G8" s="212" t="s">
        <v>112</v>
      </c>
      <c r="H8" s="207"/>
      <c r="I8" s="207"/>
      <c r="J8" s="207"/>
      <c r="K8" s="207"/>
      <c r="L8" s="207"/>
      <c r="M8" s="207"/>
      <c r="N8" s="207"/>
      <c r="O8" s="207"/>
      <c r="P8" s="208"/>
    </row>
    <row r="9">
      <c r="G9" s="209"/>
      <c r="H9" s="210"/>
      <c r="I9" s="210"/>
      <c r="J9" s="210"/>
      <c r="K9" s="210"/>
      <c r="L9" s="210"/>
      <c r="M9" s="210"/>
      <c r="N9" s="210"/>
      <c r="O9" s="210"/>
      <c r="P9" s="211"/>
    </row>
    <row r="11">
      <c r="G11" s="206" t="s">
        <v>113</v>
      </c>
      <c r="H11" s="207"/>
      <c r="I11" s="207"/>
      <c r="J11" s="207"/>
      <c r="K11" s="207"/>
      <c r="L11" s="207"/>
      <c r="M11" s="207"/>
      <c r="N11" s="208"/>
    </row>
    <row r="12">
      <c r="G12" s="209"/>
      <c r="H12" s="210"/>
      <c r="I12" s="210"/>
      <c r="J12" s="210"/>
      <c r="K12" s="210"/>
      <c r="L12" s="210"/>
      <c r="M12" s="210"/>
      <c r="N12" s="2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G3:H3"/>
    <mergeCell ref="G5:N6"/>
    <mergeCell ref="G8:P9"/>
    <mergeCell ref="G11:N12"/>
  </mergeCells>
  <hyperlinks>
    <hyperlink r:id="rId1" ref="G5"/>
    <hyperlink r:id="rId2" ref="G8"/>
    <hyperlink r:id="rId3" ref="G11"/>
  </hyperlinks>
  <printOptions/>
  <pageMargins bottom="0.75" footer="0.0" header="0.0" left="0.7" right="0.7" top="0.75"/>
  <pageSetup orientation="landscape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2.0"/>
    <col customWidth="1" min="2" max="2" width="18.29"/>
    <col customWidth="1" min="3" max="3" width="30.57"/>
    <col customWidth="1" min="4" max="4" width="32.71"/>
    <col customWidth="1" min="5" max="5" width="30.43"/>
    <col customWidth="1" min="6" max="6" width="25.71"/>
    <col customWidth="1" min="7" max="7" width="37.43"/>
    <col customWidth="1" min="8" max="8" width="37.0"/>
    <col customWidth="1" min="9" max="9" width="45.57"/>
    <col customWidth="1" min="10" max="10" width="34.43"/>
    <col customWidth="1" min="11" max="11" width="31.43"/>
    <col customWidth="1" min="12" max="12" width="32.14"/>
    <col customWidth="1" min="13" max="13" width="39.29"/>
    <col customWidth="1" min="14" max="14" width="37.14"/>
    <col customWidth="1" min="15" max="15" width="25.86"/>
    <col customWidth="1" min="16" max="16" width="26.86"/>
    <col customWidth="1" min="17" max="17" width="30.29"/>
    <col customWidth="1" min="18" max="18" width="34.43"/>
    <col customWidth="1" min="19" max="19" width="8.71"/>
    <col customWidth="1" min="20" max="20" width="13.86"/>
    <col customWidth="1" min="21" max="22" width="14.86"/>
    <col customWidth="1" min="23" max="23" width="14.71"/>
    <col customWidth="1" min="24" max="24" width="11.57"/>
    <col customWidth="1" min="25" max="25" width="17.57"/>
    <col customWidth="1" min="26" max="26" width="15.29"/>
    <col customWidth="1" min="27" max="28" width="16.57"/>
    <col customWidth="1" min="29" max="29" width="8.71"/>
    <col customWidth="1" min="30" max="30" width="14.86"/>
    <col customWidth="1" min="31" max="38" width="8.71"/>
  </cols>
  <sheetData>
    <row r="1" ht="52.5" customHeight="1">
      <c r="A1" s="95" t="s">
        <v>114</v>
      </c>
      <c r="B1" s="9"/>
      <c r="C1" s="9"/>
      <c r="D1" s="10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</row>
    <row r="2">
      <c r="A2" s="97" t="s">
        <v>115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10"/>
    </row>
    <row r="3">
      <c r="A3" s="98"/>
      <c r="B3" s="99"/>
      <c r="C3" s="99"/>
      <c r="D3" s="99"/>
      <c r="E3" s="99"/>
      <c r="F3" s="99"/>
      <c r="G3" s="100" t="s">
        <v>4</v>
      </c>
      <c r="H3" s="101"/>
      <c r="I3" s="99"/>
      <c r="J3" s="99"/>
      <c r="K3" s="99"/>
      <c r="L3" s="99"/>
      <c r="M3" s="102" t="s">
        <v>5</v>
      </c>
      <c r="N3" s="101"/>
      <c r="O3" s="99"/>
      <c r="P3" s="99"/>
      <c r="Q3" s="102" t="s">
        <v>6</v>
      </c>
      <c r="R3" s="103"/>
    </row>
    <row r="4">
      <c r="A4" s="104"/>
      <c r="B4" s="96"/>
      <c r="C4" s="96"/>
      <c r="D4" s="96"/>
      <c r="E4" s="96"/>
      <c r="F4" s="96"/>
      <c r="G4" s="96" t="s">
        <v>7</v>
      </c>
      <c r="H4" s="96"/>
      <c r="I4" s="96"/>
      <c r="J4" s="96"/>
      <c r="K4" s="96"/>
      <c r="L4" s="96"/>
      <c r="M4" s="96"/>
      <c r="N4" s="96"/>
      <c r="O4" s="96"/>
      <c r="P4" s="96"/>
      <c r="Q4" s="96"/>
      <c r="R4" s="105"/>
    </row>
    <row r="5">
      <c r="A5" s="106" t="s">
        <v>8</v>
      </c>
      <c r="B5" s="96"/>
      <c r="C5" s="107"/>
      <c r="D5" s="107"/>
      <c r="E5" s="107"/>
      <c r="F5" s="107"/>
      <c r="G5" s="108" t="s">
        <v>9</v>
      </c>
      <c r="H5" s="108" t="s">
        <v>10</v>
      </c>
      <c r="I5" s="107"/>
      <c r="J5" s="107"/>
      <c r="K5" s="107"/>
      <c r="L5" s="107"/>
      <c r="M5" s="108" t="s">
        <v>11</v>
      </c>
      <c r="N5" s="108" t="s">
        <v>12</v>
      </c>
      <c r="O5" s="107"/>
      <c r="P5" s="107"/>
      <c r="Q5" s="108" t="s">
        <v>13</v>
      </c>
      <c r="R5" s="109" t="s">
        <v>14</v>
      </c>
      <c r="S5" s="110"/>
      <c r="T5" s="110"/>
    </row>
    <row r="6">
      <c r="A6" s="111" t="s">
        <v>15</v>
      </c>
      <c r="B6" s="96"/>
      <c r="C6" s="107"/>
      <c r="D6" s="107"/>
      <c r="E6" s="107"/>
      <c r="F6" s="107"/>
      <c r="G6" s="112" t="s">
        <v>16</v>
      </c>
      <c r="H6" s="112" t="s">
        <v>17</v>
      </c>
      <c r="I6" s="107"/>
      <c r="J6" s="107"/>
      <c r="K6" s="107"/>
      <c r="L6" s="107"/>
      <c r="M6" s="112" t="s">
        <v>18</v>
      </c>
      <c r="N6" s="112" t="s">
        <v>19</v>
      </c>
      <c r="O6" s="107"/>
      <c r="P6" s="107"/>
      <c r="Q6" s="112" t="s">
        <v>20</v>
      </c>
      <c r="R6" s="113" t="s">
        <v>21</v>
      </c>
      <c r="S6" s="110"/>
      <c r="T6" s="110"/>
    </row>
    <row r="7">
      <c r="A7" s="114"/>
      <c r="B7" s="96"/>
      <c r="C7" s="107"/>
      <c r="D7" s="107"/>
      <c r="E7" s="107"/>
      <c r="F7" s="107"/>
      <c r="G7" s="115"/>
      <c r="H7" s="115"/>
      <c r="I7" s="107"/>
      <c r="J7" s="107"/>
      <c r="K7" s="107"/>
      <c r="L7" s="107"/>
      <c r="M7" s="115"/>
      <c r="N7" s="115"/>
      <c r="O7" s="107"/>
      <c r="P7" s="107"/>
      <c r="Q7" s="115"/>
      <c r="R7" s="116"/>
      <c r="S7" s="110"/>
      <c r="T7" s="110"/>
    </row>
    <row r="8">
      <c r="A8" s="117" t="s">
        <v>22</v>
      </c>
      <c r="B8" s="118" t="s">
        <v>23</v>
      </c>
      <c r="C8" s="118" t="s">
        <v>24</v>
      </c>
      <c r="D8" s="118" t="s">
        <v>25</v>
      </c>
      <c r="E8" s="118" t="s">
        <v>26</v>
      </c>
      <c r="F8" s="107"/>
      <c r="G8" s="115"/>
      <c r="H8" s="115"/>
      <c r="I8" s="119" t="s">
        <v>32</v>
      </c>
      <c r="J8" s="119" t="s">
        <v>28</v>
      </c>
      <c r="K8" s="119" t="s">
        <v>29</v>
      </c>
      <c r="L8" s="120" t="s">
        <v>30</v>
      </c>
      <c r="M8" s="115"/>
      <c r="N8" s="115"/>
      <c r="O8" s="121" t="s">
        <v>31</v>
      </c>
      <c r="P8" s="122" t="s">
        <v>32</v>
      </c>
      <c r="Q8" s="115"/>
      <c r="R8" s="116"/>
      <c r="S8" s="110"/>
      <c r="T8" s="110"/>
    </row>
    <row r="9">
      <c r="A9" s="123"/>
      <c r="B9" s="115"/>
      <c r="C9" s="124" t="s">
        <v>33</v>
      </c>
      <c r="D9" s="124" t="s">
        <v>33</v>
      </c>
      <c r="E9" s="124" t="s">
        <v>33</v>
      </c>
      <c r="F9" s="107"/>
      <c r="G9" s="115"/>
      <c r="H9" s="115"/>
      <c r="I9" s="124" t="s">
        <v>33</v>
      </c>
      <c r="J9" s="115"/>
      <c r="K9" s="115"/>
      <c r="L9" s="125"/>
      <c r="M9" s="115"/>
      <c r="N9" s="115"/>
      <c r="O9" s="115"/>
      <c r="P9" s="126" t="s">
        <v>34</v>
      </c>
      <c r="Q9" s="115"/>
      <c r="R9" s="116"/>
      <c r="S9" s="110"/>
      <c r="T9" s="110"/>
    </row>
    <row r="10">
      <c r="A10" s="123"/>
      <c r="B10" s="115"/>
      <c r="C10" s="115"/>
      <c r="D10" s="115"/>
      <c r="E10" s="115"/>
      <c r="F10" s="107"/>
      <c r="G10" s="115"/>
      <c r="H10" s="115"/>
      <c r="I10" s="115"/>
      <c r="J10" s="115"/>
      <c r="K10" s="115"/>
      <c r="L10" s="125"/>
      <c r="M10" s="115"/>
      <c r="N10" s="115"/>
      <c r="O10" s="115"/>
      <c r="P10" s="125"/>
      <c r="Q10" s="127"/>
      <c r="R10" s="116"/>
      <c r="S10" s="110"/>
      <c r="T10" s="110"/>
    </row>
    <row r="11">
      <c r="A11" s="123"/>
      <c r="B11" s="115"/>
      <c r="C11" s="115"/>
      <c r="D11" s="115"/>
      <c r="E11" s="115"/>
      <c r="F11" s="107"/>
      <c r="G11" s="115"/>
      <c r="H11" s="115"/>
      <c r="I11" s="115"/>
      <c r="J11" s="115"/>
      <c r="K11" s="115"/>
      <c r="L11" s="125"/>
      <c r="M11" s="115"/>
      <c r="N11" s="115"/>
      <c r="O11" s="115"/>
      <c r="P11" s="125"/>
      <c r="Q11" s="127"/>
      <c r="R11" s="116"/>
      <c r="S11" s="110"/>
      <c r="T11" s="110"/>
      <c r="AG11" s="128"/>
    </row>
    <row r="12">
      <c r="A12" s="123"/>
      <c r="B12" s="129">
        <v>2021.0</v>
      </c>
      <c r="C12" s="130">
        <v>31815.42</v>
      </c>
      <c r="D12" s="130">
        <v>45226.0</v>
      </c>
      <c r="E12" s="131">
        <v>9470.87</v>
      </c>
      <c r="F12" s="132"/>
      <c r="G12" s="133">
        <f>C12/D12</f>
        <v>0.7034763189</v>
      </c>
      <c r="H12" s="133">
        <f t="shared" ref="H12:H23" si="1">(C12-E12)/D12</f>
        <v>0.4940642551</v>
      </c>
      <c r="I12" s="131">
        <v>17186.17</v>
      </c>
      <c r="J12" s="131">
        <v>15522.46</v>
      </c>
      <c r="K12" s="131">
        <v>59004.58</v>
      </c>
      <c r="L12" s="134">
        <v>2401.79</v>
      </c>
      <c r="M12" s="135">
        <f t="shared" ref="M12:M23" si="2">(I12/(K12+L12))</f>
        <v>0.2798760129</v>
      </c>
      <c r="N12" s="136">
        <f t="shared" ref="N12:N23" si="3">J12/K12</f>
        <v>0.2630721208</v>
      </c>
      <c r="O12" s="131">
        <v>47.47</v>
      </c>
      <c r="P12" s="134">
        <f t="shared" ref="P12:P23" si="4">I12</f>
        <v>17186.17</v>
      </c>
      <c r="Q12" s="137">
        <f t="shared" ref="Q12:Q23" si="5">L12/K12</f>
        <v>0.04070514526</v>
      </c>
      <c r="R12" s="138">
        <f t="shared" ref="R12:R23" si="6">O12/P12</f>
        <v>0.002762104646</v>
      </c>
      <c r="S12" s="110"/>
      <c r="T12" s="110"/>
      <c r="AL12" s="128"/>
    </row>
    <row r="13">
      <c r="A13" s="123"/>
      <c r="B13" s="129">
        <v>2020.0</v>
      </c>
      <c r="C13" s="130">
        <v>36506.91</v>
      </c>
      <c r="D13" s="130">
        <v>42493.0</v>
      </c>
      <c r="E13" s="131">
        <v>8038.07</v>
      </c>
      <c r="F13" s="107"/>
      <c r="G13" s="133">
        <f>$C13/$D13</f>
        <v>0.859127621</v>
      </c>
      <c r="H13" s="133">
        <f t="shared" si="1"/>
        <v>0.6699654061</v>
      </c>
      <c r="I13" s="131">
        <v>15109.0</v>
      </c>
      <c r="J13" s="131">
        <v>17904.25</v>
      </c>
      <c r="K13" s="131">
        <v>64029.16</v>
      </c>
      <c r="L13" s="139">
        <v>2116.79</v>
      </c>
      <c r="M13" s="135">
        <f t="shared" si="2"/>
        <v>0.2284191247</v>
      </c>
      <c r="N13" s="136">
        <f t="shared" si="3"/>
        <v>0.2796265014</v>
      </c>
      <c r="O13" s="131">
        <v>56.72</v>
      </c>
      <c r="P13" s="134">
        <f t="shared" si="4"/>
        <v>15109</v>
      </c>
      <c r="Q13" s="137">
        <f t="shared" si="5"/>
        <v>0.03305978089</v>
      </c>
      <c r="R13" s="138">
        <f t="shared" si="6"/>
        <v>0.003754053875</v>
      </c>
      <c r="S13" s="110"/>
      <c r="T13" s="110"/>
      <c r="AL13" s="128"/>
    </row>
    <row r="14">
      <c r="A14" s="123"/>
      <c r="B14" s="129">
        <v>2019.0</v>
      </c>
      <c r="C14" s="130">
        <v>29568.96</v>
      </c>
      <c r="D14" s="130">
        <v>35964.0</v>
      </c>
      <c r="E14" s="131">
        <v>7587.24</v>
      </c>
      <c r="F14" s="107"/>
      <c r="G14" s="133">
        <f t="shared" ref="G14:G15" si="7">C14/D14</f>
        <v>0.8221821822</v>
      </c>
      <c r="H14" s="133">
        <f t="shared" si="1"/>
        <v>0.6112145479</v>
      </c>
      <c r="I14" s="131">
        <v>18483.94</v>
      </c>
      <c r="J14" s="131">
        <v>17305.51</v>
      </c>
      <c r="K14" s="131">
        <v>57949.49</v>
      </c>
      <c r="L14" s="139">
        <v>2226.57</v>
      </c>
      <c r="M14" s="135">
        <f t="shared" si="2"/>
        <v>0.3071643441</v>
      </c>
      <c r="N14" s="136">
        <f t="shared" si="3"/>
        <v>0.2986309284</v>
      </c>
      <c r="O14" s="131">
        <v>34.19</v>
      </c>
      <c r="P14" s="134">
        <f t="shared" si="4"/>
        <v>18483.94</v>
      </c>
      <c r="Q14" s="137">
        <f t="shared" si="5"/>
        <v>0.03842259871</v>
      </c>
      <c r="R14" s="138">
        <f t="shared" si="6"/>
        <v>0.00184971386</v>
      </c>
      <c r="S14" s="110"/>
      <c r="T14" s="110"/>
      <c r="AL14" s="128"/>
    </row>
    <row r="15">
      <c r="A15" s="123"/>
      <c r="B15" s="129">
        <v>2018.0</v>
      </c>
      <c r="C15" s="130">
        <v>24503.0</v>
      </c>
      <c r="D15" s="130">
        <v>31230.0</v>
      </c>
      <c r="E15" s="131">
        <v>7237.15</v>
      </c>
      <c r="F15" s="107"/>
      <c r="G15" s="133">
        <f t="shared" si="7"/>
        <v>0.7845981428</v>
      </c>
      <c r="H15" s="133">
        <f t="shared" si="1"/>
        <v>0.5528610311</v>
      </c>
      <c r="I15" s="131">
        <v>16991.31</v>
      </c>
      <c r="J15" s="131">
        <v>11223.25</v>
      </c>
      <c r="K15" s="131">
        <v>51400.07</v>
      </c>
      <c r="L15" s="139">
        <v>2124.64</v>
      </c>
      <c r="M15" s="135">
        <f t="shared" si="2"/>
        <v>0.31744796</v>
      </c>
      <c r="N15" s="136">
        <f t="shared" si="3"/>
        <v>0.21835087</v>
      </c>
      <c r="O15" s="131">
        <v>86.65</v>
      </c>
      <c r="P15" s="134">
        <f t="shared" si="4"/>
        <v>16991.31</v>
      </c>
      <c r="Q15" s="137">
        <f t="shared" si="5"/>
        <v>0.04133535227</v>
      </c>
      <c r="R15" s="138">
        <f t="shared" si="6"/>
        <v>0.005099665653</v>
      </c>
      <c r="S15" s="110"/>
      <c r="T15" s="110"/>
      <c r="AL15" s="128"/>
    </row>
    <row r="16">
      <c r="A16" s="123"/>
      <c r="B16" s="129">
        <v>2017.0</v>
      </c>
      <c r="C16" s="130">
        <v>24537.39</v>
      </c>
      <c r="D16" s="130">
        <v>30537.0</v>
      </c>
      <c r="E16" s="131">
        <v>7863.99</v>
      </c>
      <c r="F16" s="107"/>
      <c r="G16" s="133">
        <f>$C16/$D16</f>
        <v>0.8035298163</v>
      </c>
      <c r="H16" s="133">
        <f t="shared" si="1"/>
        <v>0.5460064839</v>
      </c>
      <c r="I16" s="131">
        <v>15500.96</v>
      </c>
      <c r="J16" s="131">
        <v>10200.9</v>
      </c>
      <c r="K16" s="131">
        <v>45340.96</v>
      </c>
      <c r="L16" s="139">
        <v>2045.0</v>
      </c>
      <c r="M16" s="135">
        <f t="shared" si="2"/>
        <v>0.3271213668</v>
      </c>
      <c r="N16" s="136">
        <f t="shared" si="3"/>
        <v>0.224982003</v>
      </c>
      <c r="O16" s="131">
        <v>23.0</v>
      </c>
      <c r="P16" s="134">
        <f t="shared" si="4"/>
        <v>15500.96</v>
      </c>
      <c r="Q16" s="137">
        <f t="shared" si="5"/>
        <v>0.04510270625</v>
      </c>
      <c r="R16" s="138">
        <f t="shared" si="6"/>
        <v>0.001483779069</v>
      </c>
      <c r="S16" s="110"/>
      <c r="T16" s="110"/>
      <c r="AL16" s="128"/>
    </row>
    <row r="17">
      <c r="A17" s="123"/>
      <c r="B17" s="129">
        <v>2016.0</v>
      </c>
      <c r="C17" s="131">
        <v>24134.74</v>
      </c>
      <c r="D17" s="130">
        <v>26287.0</v>
      </c>
      <c r="E17" s="131">
        <v>8519.82</v>
      </c>
      <c r="F17" s="107"/>
      <c r="G17" s="133">
        <f t="shared" ref="G17:G18" si="8">C17/D17</f>
        <v>0.9181245483</v>
      </c>
      <c r="H17" s="133">
        <f t="shared" si="1"/>
        <v>0.5940168144</v>
      </c>
      <c r="I17" s="131">
        <v>15007.92</v>
      </c>
      <c r="J17" s="131">
        <v>9844.71</v>
      </c>
      <c r="K17" s="131">
        <v>32929.0</v>
      </c>
      <c r="L17" s="139">
        <v>2001.57</v>
      </c>
      <c r="M17" s="135">
        <f t="shared" si="2"/>
        <v>0.4296500172</v>
      </c>
      <c r="N17" s="136">
        <f t="shared" si="3"/>
        <v>0.2989677792</v>
      </c>
      <c r="O17" s="131">
        <v>49.0</v>
      </c>
      <c r="P17" s="134">
        <f t="shared" si="4"/>
        <v>15007.92</v>
      </c>
      <c r="Q17" s="137">
        <f t="shared" si="5"/>
        <v>0.06078441495</v>
      </c>
      <c r="R17" s="138">
        <f t="shared" si="6"/>
        <v>0.003264942777</v>
      </c>
      <c r="S17" s="110"/>
      <c r="T17" s="110"/>
      <c r="AL17" s="128"/>
    </row>
    <row r="18">
      <c r="A18" s="123"/>
      <c r="B18" s="129">
        <v>2015.0</v>
      </c>
      <c r="C18" s="131">
        <v>23955.03</v>
      </c>
      <c r="D18" s="130">
        <v>27747.0</v>
      </c>
      <c r="E18" s="131">
        <v>7836.76</v>
      </c>
      <c r="F18" s="107"/>
      <c r="G18" s="133">
        <f t="shared" si="8"/>
        <v>0.8633376581</v>
      </c>
      <c r="H18" s="133">
        <f t="shared" si="1"/>
        <v>0.5809013587</v>
      </c>
      <c r="I18" s="131">
        <v>14054.94</v>
      </c>
      <c r="J18" s="131">
        <v>9607.63</v>
      </c>
      <c r="K18" s="131">
        <v>30735.69</v>
      </c>
      <c r="L18" s="139">
        <v>1778.06</v>
      </c>
      <c r="M18" s="135">
        <f t="shared" si="2"/>
        <v>0.432276806</v>
      </c>
      <c r="N18" s="136">
        <f t="shared" si="3"/>
        <v>0.3125887201</v>
      </c>
      <c r="O18" s="131">
        <v>57.0</v>
      </c>
      <c r="P18" s="134">
        <f t="shared" si="4"/>
        <v>14054.94</v>
      </c>
      <c r="Q18" s="137">
        <f t="shared" si="5"/>
        <v>0.05785001085</v>
      </c>
      <c r="R18" s="138">
        <f t="shared" si="6"/>
        <v>0.004055513577</v>
      </c>
      <c r="S18" s="110"/>
      <c r="T18" s="110"/>
      <c r="AL18" s="128"/>
    </row>
    <row r="19">
      <c r="A19" s="123"/>
      <c r="B19" s="129">
        <v>2014.0</v>
      </c>
      <c r="C19" s="131">
        <v>20928.73</v>
      </c>
      <c r="D19" s="130">
        <v>25031.0</v>
      </c>
      <c r="E19" s="131">
        <v>7359.54</v>
      </c>
      <c r="F19" s="107"/>
      <c r="G19" s="133">
        <f>$C19/$D19</f>
        <v>0.8361124206</v>
      </c>
      <c r="H19" s="133">
        <f t="shared" si="1"/>
        <v>0.5420954017</v>
      </c>
      <c r="I19" s="131">
        <v>12662.06</v>
      </c>
      <c r="J19" s="131">
        <v>8785.21</v>
      </c>
      <c r="K19" s="131">
        <v>26262.02</v>
      </c>
      <c r="L19" s="139">
        <v>1463.05</v>
      </c>
      <c r="M19" s="135">
        <f t="shared" si="2"/>
        <v>0.4567007405</v>
      </c>
      <c r="N19" s="136">
        <f t="shared" si="3"/>
        <v>0.3345214877</v>
      </c>
      <c r="O19" s="131">
        <v>3.0</v>
      </c>
      <c r="P19" s="134">
        <f t="shared" si="4"/>
        <v>12662.06</v>
      </c>
      <c r="Q19" s="137">
        <f t="shared" si="5"/>
        <v>0.05570972835</v>
      </c>
      <c r="R19" s="138">
        <f t="shared" si="6"/>
        <v>0.0002369282723</v>
      </c>
      <c r="S19" s="110"/>
      <c r="T19" s="110"/>
      <c r="AL19" s="128"/>
    </row>
    <row r="20">
      <c r="A20" s="123"/>
      <c r="B20" s="129">
        <v>2013.0</v>
      </c>
      <c r="C20" s="131">
        <v>17591.47</v>
      </c>
      <c r="D20" s="130">
        <v>25675.0</v>
      </c>
      <c r="E20" s="131">
        <v>6600.2</v>
      </c>
      <c r="F20" s="107"/>
      <c r="G20" s="133">
        <f t="shared" ref="G20:G21" si="9">C20/D20</f>
        <v>0.6851594937</v>
      </c>
      <c r="H20" s="133">
        <f t="shared" si="1"/>
        <v>0.4280923077</v>
      </c>
      <c r="I20" s="131">
        <v>10770.65</v>
      </c>
      <c r="J20" s="131">
        <v>7418.39</v>
      </c>
      <c r="K20" s="131">
        <v>22287.85</v>
      </c>
      <c r="L20" s="139">
        <v>1398.85</v>
      </c>
      <c r="M20" s="135">
        <f t="shared" si="2"/>
        <v>0.4547129824</v>
      </c>
      <c r="N20" s="136">
        <f t="shared" si="3"/>
        <v>0.3328445768</v>
      </c>
      <c r="O20" s="131">
        <v>86.0</v>
      </c>
      <c r="P20" s="134">
        <f t="shared" si="4"/>
        <v>10770.65</v>
      </c>
      <c r="Q20" s="137">
        <f t="shared" si="5"/>
        <v>0.06276289548</v>
      </c>
      <c r="R20" s="138">
        <f t="shared" si="6"/>
        <v>0.007984662021</v>
      </c>
      <c r="S20" s="110"/>
      <c r="T20" s="110"/>
      <c r="AL20" s="128"/>
    </row>
    <row r="21" ht="15.75" customHeight="1">
      <c r="A21" s="123"/>
      <c r="B21" s="129">
        <v>2012.0</v>
      </c>
      <c r="C21" s="131">
        <v>14443.57</v>
      </c>
      <c r="D21" s="130">
        <v>9101.83</v>
      </c>
      <c r="E21" s="131">
        <v>5637.83</v>
      </c>
      <c r="F21" s="107"/>
      <c r="G21" s="133">
        <f t="shared" si="9"/>
        <v>1.586886373</v>
      </c>
      <c r="H21" s="133">
        <f t="shared" si="1"/>
        <v>0.9674691793</v>
      </c>
      <c r="I21" s="131">
        <v>8975.45</v>
      </c>
      <c r="J21" s="131">
        <v>6162.37</v>
      </c>
      <c r="K21" s="131">
        <v>18791.89</v>
      </c>
      <c r="L21" s="139">
        <v>1073.0</v>
      </c>
      <c r="M21" s="135">
        <f t="shared" si="2"/>
        <v>0.4518248025</v>
      </c>
      <c r="N21" s="136">
        <f t="shared" si="3"/>
        <v>0.3279271005</v>
      </c>
      <c r="O21" s="131">
        <v>78.0</v>
      </c>
      <c r="P21" s="134">
        <f t="shared" si="4"/>
        <v>8975.45</v>
      </c>
      <c r="Q21" s="137">
        <f t="shared" si="5"/>
        <v>0.05709909966</v>
      </c>
      <c r="R21" s="138">
        <f t="shared" si="6"/>
        <v>0.00869037207</v>
      </c>
      <c r="S21" s="110"/>
      <c r="T21" s="110"/>
      <c r="AL21" s="128"/>
    </row>
    <row r="22" ht="15.75" customHeight="1">
      <c r="A22" s="123"/>
      <c r="B22" s="129">
        <v>2011.0</v>
      </c>
      <c r="C22" s="131">
        <v>13045.54</v>
      </c>
      <c r="D22" s="130">
        <v>8477.48</v>
      </c>
      <c r="E22" s="131">
        <v>5269.17</v>
      </c>
      <c r="F22" s="107"/>
      <c r="G22" s="133">
        <f>$C22/$D22</f>
        <v>1.53884645</v>
      </c>
      <c r="H22" s="133">
        <f t="shared" si="1"/>
        <v>0.9172973572</v>
      </c>
      <c r="I22" s="131">
        <v>7336.54</v>
      </c>
      <c r="J22" s="131">
        <v>4987.61</v>
      </c>
      <c r="K22" s="131">
        <v>15953.27</v>
      </c>
      <c r="L22" s="139">
        <v>1003.0</v>
      </c>
      <c r="M22" s="135">
        <f t="shared" si="2"/>
        <v>0.4326741671</v>
      </c>
      <c r="N22" s="136">
        <f t="shared" si="3"/>
        <v>0.3126387255</v>
      </c>
      <c r="O22" s="131">
        <v>68.0</v>
      </c>
      <c r="P22" s="134">
        <f t="shared" si="4"/>
        <v>7336.54</v>
      </c>
      <c r="Q22" s="137">
        <f t="shared" si="5"/>
        <v>0.06287112297</v>
      </c>
      <c r="R22" s="138">
        <f t="shared" si="6"/>
        <v>0.009268674334</v>
      </c>
      <c r="S22" s="110"/>
      <c r="T22" s="110"/>
      <c r="AL22" s="128"/>
    </row>
    <row r="23" ht="15.75" customHeight="1">
      <c r="A23" s="140"/>
      <c r="B23" s="141">
        <v>2010.0</v>
      </c>
      <c r="C23" s="142">
        <v>8127.08</v>
      </c>
      <c r="D23" s="143">
        <v>8048.24</v>
      </c>
      <c r="E23" s="142">
        <v>4549.07</v>
      </c>
      <c r="F23" s="144"/>
      <c r="G23" s="145">
        <f>C23/D23</f>
        <v>1.009795931</v>
      </c>
      <c r="H23" s="145">
        <f t="shared" si="1"/>
        <v>0.4445704899</v>
      </c>
      <c r="I23" s="142">
        <v>5523.61</v>
      </c>
      <c r="J23" s="142">
        <v>4061.0</v>
      </c>
      <c r="K23" s="142">
        <v>14064.38</v>
      </c>
      <c r="L23" s="146">
        <v>1228.95</v>
      </c>
      <c r="M23" s="147">
        <f t="shared" si="2"/>
        <v>0.361177716</v>
      </c>
      <c r="N23" s="148">
        <f t="shared" si="3"/>
        <v>0.2887436204</v>
      </c>
      <c r="O23" s="142">
        <v>90.28</v>
      </c>
      <c r="P23" s="134">
        <f t="shared" si="4"/>
        <v>5523.61</v>
      </c>
      <c r="Q23" s="150">
        <f t="shared" si="5"/>
        <v>0.08738031822</v>
      </c>
      <c r="R23" s="151">
        <f t="shared" si="6"/>
        <v>0.01634438347</v>
      </c>
      <c r="S23" s="110"/>
      <c r="T23" s="110"/>
    </row>
    <row r="24" ht="15.75" customHeight="1">
      <c r="A24" s="96"/>
      <c r="B24" s="96"/>
      <c r="C24" s="107"/>
      <c r="D24" s="107"/>
      <c r="E24" s="152"/>
      <c r="F24" s="107"/>
      <c r="G24" s="107"/>
      <c r="H24" s="107"/>
      <c r="I24" s="107"/>
      <c r="J24" s="107"/>
      <c r="K24" s="107"/>
      <c r="L24" s="153"/>
      <c r="M24" s="107"/>
      <c r="N24" s="107"/>
      <c r="O24" s="107"/>
      <c r="P24" s="107"/>
      <c r="Q24" s="107"/>
      <c r="R24" s="107"/>
      <c r="S24" s="110"/>
      <c r="T24" s="154"/>
      <c r="U24" s="155"/>
      <c r="W24" s="155"/>
    </row>
    <row r="25" ht="15.75" customHeight="1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</row>
    <row r="26" ht="45.0" customHeight="1">
      <c r="A26" s="98"/>
      <c r="B26" s="156"/>
      <c r="C26" s="156"/>
      <c r="D26" s="156"/>
      <c r="E26" s="156"/>
      <c r="F26" s="156"/>
      <c r="G26" s="156"/>
      <c r="H26" s="156"/>
      <c r="I26" s="157" t="s">
        <v>78</v>
      </c>
      <c r="J26" s="158"/>
      <c r="K26" s="158"/>
      <c r="L26" s="158"/>
      <c r="M26" s="158"/>
      <c r="N26" s="158"/>
      <c r="O26" s="158"/>
      <c r="P26" s="158"/>
      <c r="Q26" s="158"/>
      <c r="R26" s="159"/>
    </row>
    <row r="27" ht="15.75" customHeight="1">
      <c r="A27" s="123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105"/>
    </row>
    <row r="28" ht="15.75" customHeight="1">
      <c r="A28" s="160" t="s">
        <v>8</v>
      </c>
      <c r="B28" s="107"/>
      <c r="C28" s="107"/>
      <c r="D28" s="107"/>
      <c r="E28" s="107"/>
      <c r="F28" s="107"/>
      <c r="G28" s="107"/>
      <c r="H28" s="161" t="s">
        <v>79</v>
      </c>
      <c r="I28" s="162" t="s">
        <v>80</v>
      </c>
      <c r="J28" s="163"/>
      <c r="K28" s="101"/>
      <c r="L28" s="107" t="s">
        <v>7</v>
      </c>
      <c r="M28" s="107"/>
      <c r="N28" s="107"/>
      <c r="O28" s="108" t="s">
        <v>57</v>
      </c>
      <c r="P28" s="108" t="s">
        <v>81</v>
      </c>
      <c r="Q28" s="108" t="s">
        <v>82</v>
      </c>
      <c r="R28" s="164"/>
      <c r="S28" s="110"/>
      <c r="T28" s="110"/>
      <c r="U28" s="110"/>
      <c r="V28" s="110"/>
      <c r="W28" s="110"/>
      <c r="X28" s="110"/>
      <c r="Y28" s="110"/>
    </row>
    <row r="29" ht="15.75" customHeight="1">
      <c r="A29" s="165" t="s">
        <v>15</v>
      </c>
      <c r="B29" s="107"/>
      <c r="C29" s="107"/>
      <c r="D29" s="107"/>
      <c r="E29" s="107"/>
      <c r="F29" s="107"/>
      <c r="G29" s="107"/>
      <c r="H29" s="112" t="s">
        <v>83</v>
      </c>
      <c r="I29" s="166" t="s">
        <v>84</v>
      </c>
      <c r="J29" s="163"/>
      <c r="K29" s="101"/>
      <c r="L29" s="107"/>
      <c r="M29" s="107"/>
      <c r="N29" s="107"/>
      <c r="O29" s="112" t="s">
        <v>85</v>
      </c>
      <c r="P29" s="167" t="s">
        <v>86</v>
      </c>
      <c r="Q29" s="168" t="s">
        <v>87</v>
      </c>
      <c r="R29" s="164"/>
      <c r="S29" s="110"/>
      <c r="T29" s="110"/>
      <c r="U29" s="110"/>
      <c r="V29" s="110"/>
      <c r="W29" s="110"/>
      <c r="X29" s="110"/>
      <c r="Y29" s="110"/>
    </row>
    <row r="30" ht="15.75" customHeight="1">
      <c r="A30" s="169"/>
      <c r="B30" s="107"/>
      <c r="C30" s="107"/>
      <c r="D30" s="107"/>
      <c r="E30" s="107"/>
      <c r="F30" s="107"/>
      <c r="G30" s="107"/>
      <c r="H30" s="115"/>
      <c r="I30" s="107"/>
      <c r="J30" s="107"/>
      <c r="K30" s="107"/>
      <c r="L30" s="107"/>
      <c r="M30" s="107"/>
      <c r="N30" s="107"/>
      <c r="O30" s="115"/>
      <c r="P30" s="107"/>
      <c r="Q30" s="115"/>
      <c r="R30" s="164"/>
      <c r="S30" s="110"/>
      <c r="T30" s="110"/>
      <c r="U30" s="110"/>
      <c r="V30" s="110"/>
      <c r="W30" s="110"/>
      <c r="X30" s="110"/>
      <c r="Y30" s="110"/>
    </row>
    <row r="31" ht="15.75" customHeight="1">
      <c r="A31" s="170" t="s">
        <v>22</v>
      </c>
      <c r="B31" s="124" t="s">
        <v>23</v>
      </c>
      <c r="C31" s="171" t="s">
        <v>88</v>
      </c>
      <c r="D31" s="171" t="s">
        <v>89</v>
      </c>
      <c r="E31" s="171" t="s">
        <v>90</v>
      </c>
      <c r="F31" s="171" t="s">
        <v>91</v>
      </c>
      <c r="G31" s="172" t="s">
        <v>92</v>
      </c>
      <c r="H31" s="115"/>
      <c r="I31" s="171" t="s">
        <v>93</v>
      </c>
      <c r="J31" s="171" t="s">
        <v>94</v>
      </c>
      <c r="K31" s="171" t="s">
        <v>95</v>
      </c>
      <c r="L31" s="107"/>
      <c r="M31" s="171" t="s">
        <v>96</v>
      </c>
      <c r="N31" s="172" t="s">
        <v>90</v>
      </c>
      <c r="O31" s="115"/>
      <c r="P31" s="107"/>
      <c r="Q31" s="115"/>
      <c r="R31" s="173" t="s">
        <v>97</v>
      </c>
      <c r="S31" s="110"/>
      <c r="T31" s="110"/>
      <c r="U31" s="110"/>
      <c r="V31" s="110"/>
      <c r="W31" s="110"/>
      <c r="X31" s="110"/>
      <c r="Y31" s="110"/>
    </row>
    <row r="32" ht="15.75" customHeight="1">
      <c r="A32" s="169"/>
      <c r="B32" s="115"/>
      <c r="C32" s="115"/>
      <c r="D32" s="115"/>
      <c r="E32" s="115"/>
      <c r="F32" s="115"/>
      <c r="G32" s="125"/>
      <c r="H32" s="115"/>
      <c r="I32" s="115"/>
      <c r="J32" s="115"/>
      <c r="K32" s="115"/>
      <c r="L32" s="107"/>
      <c r="M32" s="115"/>
      <c r="N32" s="125"/>
      <c r="O32" s="115"/>
      <c r="P32" s="107"/>
      <c r="Q32" s="115"/>
      <c r="R32" s="164"/>
      <c r="S32" s="110"/>
      <c r="T32" s="110"/>
      <c r="U32" s="110"/>
      <c r="V32" s="110"/>
      <c r="W32" s="110"/>
      <c r="X32" s="110"/>
      <c r="Y32" s="110"/>
    </row>
    <row r="33" ht="15.75" customHeight="1">
      <c r="A33" s="169"/>
      <c r="B33" s="115"/>
      <c r="C33" s="115"/>
      <c r="D33" s="115"/>
      <c r="E33" s="115"/>
      <c r="F33" s="115"/>
      <c r="G33" s="125"/>
      <c r="H33" s="115"/>
      <c r="I33" s="115"/>
      <c r="J33" s="115"/>
      <c r="K33" s="115"/>
      <c r="L33" s="107"/>
      <c r="M33" s="115"/>
      <c r="N33" s="125"/>
      <c r="O33" s="115"/>
      <c r="P33" s="107"/>
      <c r="Q33" s="115"/>
      <c r="R33" s="164"/>
      <c r="S33" s="110"/>
      <c r="T33" s="110"/>
      <c r="U33" s="110"/>
      <c r="V33" s="110"/>
      <c r="W33" s="110"/>
      <c r="X33" s="110"/>
      <c r="Y33" s="110"/>
    </row>
    <row r="34" ht="15.75" customHeight="1">
      <c r="A34" s="169"/>
      <c r="B34" s="115"/>
      <c r="C34" s="115"/>
      <c r="D34" s="115"/>
      <c r="E34" s="115"/>
      <c r="F34" s="115"/>
      <c r="G34" s="125"/>
      <c r="H34" s="115"/>
      <c r="I34" s="115"/>
      <c r="J34" s="115"/>
      <c r="K34" s="115"/>
      <c r="L34" s="107"/>
      <c r="M34" s="115"/>
      <c r="N34" s="125"/>
      <c r="O34" s="115"/>
      <c r="P34" s="107"/>
      <c r="Q34" s="115"/>
      <c r="R34" s="164"/>
      <c r="S34" s="110"/>
      <c r="T34" s="110"/>
      <c r="U34" s="110"/>
      <c r="V34" s="110"/>
      <c r="W34" s="110"/>
      <c r="X34" s="110"/>
      <c r="Y34" s="110"/>
    </row>
    <row r="35" ht="15.75" customHeight="1">
      <c r="A35" s="169"/>
      <c r="B35" s="129">
        <v>2021.0</v>
      </c>
      <c r="C35" s="213">
        <v>239.0</v>
      </c>
      <c r="D35" s="213">
        <v>210.0</v>
      </c>
      <c r="E35" s="214">
        <v>186.23</v>
      </c>
      <c r="F35" s="131">
        <f t="shared" ref="F35:F46" si="10">J12</f>
        <v>15522.46</v>
      </c>
      <c r="G35" s="215">
        <v>3876.0</v>
      </c>
      <c r="H35" s="176">
        <f t="shared" ref="H35:H46" si="11">F35/G35</f>
        <v>4.004762642</v>
      </c>
      <c r="I35" s="177">
        <f t="shared" ref="I35:I46" si="12">C35/H35</f>
        <v>59.67894264</v>
      </c>
      <c r="J35" s="177">
        <f t="shared" ref="J35:J46" si="13">D35/H35</f>
        <v>52.43756466</v>
      </c>
      <c r="K35" s="177">
        <f t="shared" ref="K35:K46" si="14">E35/H35</f>
        <v>46.50213175</v>
      </c>
      <c r="L35" s="107"/>
      <c r="M35" s="133">
        <v>4.19</v>
      </c>
      <c r="N35" s="178">
        <f t="shared" ref="N35:N46" si="15">E35</f>
        <v>186.23</v>
      </c>
      <c r="O35" s="133">
        <f t="shared" ref="O35:O46" si="16">M35/N35</f>
        <v>0.0224990603</v>
      </c>
      <c r="P35" s="179">
        <f t="shared" ref="P35:P46" si="17">H35/M35</f>
        <v>0.9557906067</v>
      </c>
      <c r="Q35" s="177">
        <f t="shared" ref="Q35:Q46" si="18">M35/H35</f>
        <v>1.046254266</v>
      </c>
      <c r="R35" s="216">
        <v>36213.0</v>
      </c>
      <c r="S35" s="110"/>
      <c r="T35" s="110"/>
      <c r="U35" s="110"/>
      <c r="V35" s="110"/>
      <c r="W35" s="110"/>
      <c r="X35" s="110"/>
      <c r="Y35" s="110"/>
    </row>
    <row r="36" ht="15.75" customHeight="1">
      <c r="A36" s="169"/>
      <c r="B36" s="129">
        <v>2020.0</v>
      </c>
      <c r="C36" s="213">
        <v>219.0</v>
      </c>
      <c r="D36" s="213">
        <v>192.4</v>
      </c>
      <c r="E36" s="214">
        <v>187.0</v>
      </c>
      <c r="F36" s="131">
        <f t="shared" si="10"/>
        <v>17904.25</v>
      </c>
      <c r="G36" s="217">
        <v>3622.0</v>
      </c>
      <c r="H36" s="176">
        <f t="shared" si="11"/>
        <v>4.943194368</v>
      </c>
      <c r="I36" s="177">
        <f t="shared" si="12"/>
        <v>44.3033358</v>
      </c>
      <c r="J36" s="177">
        <f t="shared" si="13"/>
        <v>38.92220004</v>
      </c>
      <c r="K36" s="177">
        <f t="shared" si="14"/>
        <v>37.82978902</v>
      </c>
      <c r="L36" s="107"/>
      <c r="M36" s="133">
        <v>3.98</v>
      </c>
      <c r="N36" s="178">
        <f t="shared" si="15"/>
        <v>187</v>
      </c>
      <c r="O36" s="133">
        <f t="shared" si="16"/>
        <v>0.02128342246</v>
      </c>
      <c r="P36" s="179">
        <f t="shared" si="17"/>
        <v>1.242008635</v>
      </c>
      <c r="Q36" s="177">
        <f t="shared" si="18"/>
        <v>0.8051473812</v>
      </c>
      <c r="R36" s="216">
        <v>31768.0</v>
      </c>
      <c r="S36" s="110"/>
      <c r="T36" s="110"/>
      <c r="U36" s="110"/>
      <c r="V36" s="110"/>
      <c r="W36" s="110"/>
      <c r="X36" s="110"/>
      <c r="Y36" s="110"/>
    </row>
    <row r="37" ht="15.75" customHeight="1">
      <c r="A37" s="169"/>
      <c r="B37" s="129">
        <v>2019.0</v>
      </c>
      <c r="C37" s="213">
        <v>198.3</v>
      </c>
      <c r="D37" s="174">
        <v>125.72</v>
      </c>
      <c r="E37" s="214">
        <v>157.0</v>
      </c>
      <c r="F37" s="131">
        <f t="shared" si="10"/>
        <v>17305.51</v>
      </c>
      <c r="G37" s="217">
        <v>3562.0</v>
      </c>
      <c r="H37" s="176">
        <f t="shared" si="11"/>
        <v>4.858368894</v>
      </c>
      <c r="I37" s="177">
        <f t="shared" si="12"/>
        <v>40.8161678</v>
      </c>
      <c r="J37" s="177">
        <f t="shared" si="13"/>
        <v>25.87699756</v>
      </c>
      <c r="K37" s="177">
        <f t="shared" si="14"/>
        <v>32.31537239</v>
      </c>
      <c r="L37" s="107"/>
      <c r="M37" s="133">
        <v>3.75</v>
      </c>
      <c r="N37" s="178">
        <f t="shared" si="15"/>
        <v>157</v>
      </c>
      <c r="O37" s="133">
        <f t="shared" si="16"/>
        <v>0.02388535032</v>
      </c>
      <c r="P37" s="179">
        <f t="shared" si="17"/>
        <v>1.295565038</v>
      </c>
      <c r="Q37" s="177">
        <f t="shared" si="18"/>
        <v>0.7718639901</v>
      </c>
      <c r="R37" s="216">
        <v>26788.0</v>
      </c>
      <c r="S37" s="110"/>
      <c r="T37" s="110"/>
      <c r="U37" s="110"/>
      <c r="V37" s="110"/>
      <c r="W37" s="110"/>
      <c r="X37" s="110"/>
      <c r="Y37" s="110"/>
    </row>
    <row r="38" ht="15.75" customHeight="1">
      <c r="A38" s="169"/>
      <c r="B38" s="129">
        <v>2018.0</v>
      </c>
      <c r="C38" s="213">
        <v>158.9</v>
      </c>
      <c r="D38" s="174">
        <v>119.4</v>
      </c>
      <c r="E38" s="214">
        <v>130.25</v>
      </c>
      <c r="F38" s="131">
        <f t="shared" si="10"/>
        <v>11223.25</v>
      </c>
      <c r="G38" s="217">
        <v>2567.0</v>
      </c>
      <c r="H38" s="176">
        <f t="shared" si="11"/>
        <v>4.372126996</v>
      </c>
      <c r="I38" s="177">
        <f t="shared" si="12"/>
        <v>36.34386653</v>
      </c>
      <c r="J38" s="177">
        <f t="shared" si="13"/>
        <v>27.30936226</v>
      </c>
      <c r="K38" s="177">
        <f t="shared" si="14"/>
        <v>29.79099191</v>
      </c>
      <c r="L38" s="107"/>
      <c r="M38" s="133">
        <v>3.54</v>
      </c>
      <c r="N38" s="178">
        <f t="shared" si="15"/>
        <v>130.25</v>
      </c>
      <c r="O38" s="133">
        <f t="shared" si="16"/>
        <v>0.02717850288</v>
      </c>
      <c r="P38" s="179">
        <f t="shared" si="17"/>
        <v>1.235064123</v>
      </c>
      <c r="Q38" s="177">
        <f t="shared" si="18"/>
        <v>0.8096745595</v>
      </c>
      <c r="R38" s="216">
        <v>26543.0</v>
      </c>
      <c r="S38" s="110"/>
      <c r="T38" s="110"/>
      <c r="U38" s="110"/>
      <c r="V38" s="110"/>
      <c r="W38" s="110"/>
      <c r="X38" s="110"/>
      <c r="Y38" s="110"/>
    </row>
    <row r="39" ht="15.75" customHeight="1">
      <c r="A39" s="169"/>
      <c r="B39" s="129">
        <v>2017.0</v>
      </c>
      <c r="C39" s="213">
        <v>148.8</v>
      </c>
      <c r="D39" s="174">
        <v>111.76</v>
      </c>
      <c r="E39" s="214">
        <v>143.0</v>
      </c>
      <c r="F39" s="131">
        <f t="shared" si="10"/>
        <v>10200.9</v>
      </c>
      <c r="G39" s="217">
        <v>2573.0</v>
      </c>
      <c r="H39" s="176">
        <f t="shared" si="11"/>
        <v>3.964593859</v>
      </c>
      <c r="I39" s="177">
        <f t="shared" si="12"/>
        <v>37.53221775</v>
      </c>
      <c r="J39" s="177">
        <f t="shared" si="13"/>
        <v>28.18952053</v>
      </c>
      <c r="K39" s="177">
        <f t="shared" si="14"/>
        <v>36.0692684</v>
      </c>
      <c r="L39" s="107"/>
      <c r="M39" s="133">
        <v>3.32</v>
      </c>
      <c r="N39" s="178">
        <f t="shared" si="15"/>
        <v>143</v>
      </c>
      <c r="O39" s="133">
        <f t="shared" si="16"/>
        <v>0.02321678322</v>
      </c>
      <c r="P39" s="179">
        <f t="shared" si="17"/>
        <v>1.194154777</v>
      </c>
      <c r="Q39" s="177">
        <f t="shared" si="18"/>
        <v>0.8374123852</v>
      </c>
      <c r="R39" s="180" t="s">
        <v>102</v>
      </c>
      <c r="S39" s="110"/>
      <c r="T39" s="110"/>
      <c r="U39" s="110"/>
      <c r="V39" s="110"/>
      <c r="W39" s="110"/>
      <c r="X39" s="110"/>
      <c r="Y39" s="110"/>
    </row>
    <row r="40" ht="15.75" customHeight="1">
      <c r="A40" s="169"/>
      <c r="B40" s="129">
        <v>2016.0</v>
      </c>
      <c r="C40" s="213">
        <v>118.5</v>
      </c>
      <c r="D40" s="174">
        <v>95.75</v>
      </c>
      <c r="E40" s="214">
        <v>114.0</v>
      </c>
      <c r="F40" s="131">
        <f t="shared" si="10"/>
        <v>9844.71</v>
      </c>
      <c r="G40" s="217">
        <v>2768.0</v>
      </c>
      <c r="H40" s="176">
        <f t="shared" si="11"/>
        <v>3.556614884</v>
      </c>
      <c r="I40" s="177">
        <f t="shared" si="12"/>
        <v>33.3181983</v>
      </c>
      <c r="J40" s="177">
        <f t="shared" si="13"/>
        <v>26.92166656</v>
      </c>
      <c r="K40" s="177">
        <f t="shared" si="14"/>
        <v>32.05295026</v>
      </c>
      <c r="L40" s="107"/>
      <c r="M40" s="133">
        <v>3.15</v>
      </c>
      <c r="N40" s="178">
        <f t="shared" si="15"/>
        <v>114</v>
      </c>
      <c r="O40" s="133">
        <f t="shared" si="16"/>
        <v>0.02763157895</v>
      </c>
      <c r="P40" s="179">
        <f t="shared" si="17"/>
        <v>1.12908409</v>
      </c>
      <c r="Q40" s="177">
        <f t="shared" si="18"/>
        <v>0.8856736257</v>
      </c>
      <c r="R40" s="180" t="s">
        <v>103</v>
      </c>
      <c r="S40" s="110"/>
      <c r="T40" s="110"/>
      <c r="U40" s="110"/>
      <c r="V40" s="110"/>
      <c r="W40" s="110"/>
      <c r="X40" s="110"/>
      <c r="Y40" s="110"/>
    </row>
    <row r="41" ht="15.75" customHeight="1">
      <c r="A41" s="169"/>
      <c r="B41" s="129">
        <v>2015.0</v>
      </c>
      <c r="C41" s="213">
        <v>109.5</v>
      </c>
      <c r="D41" s="174">
        <v>90.73</v>
      </c>
      <c r="E41" s="133">
        <v>102.72</v>
      </c>
      <c r="F41" s="131">
        <f t="shared" si="10"/>
        <v>9607.63</v>
      </c>
      <c r="G41" s="217">
        <v>2900.0</v>
      </c>
      <c r="H41" s="176">
        <f t="shared" si="11"/>
        <v>3.312975862</v>
      </c>
      <c r="I41" s="177">
        <f t="shared" si="12"/>
        <v>33.05185566</v>
      </c>
      <c r="J41" s="177">
        <f t="shared" si="13"/>
        <v>27.38625447</v>
      </c>
      <c r="K41" s="177">
        <f t="shared" si="14"/>
        <v>31.0053572</v>
      </c>
      <c r="L41" s="107"/>
      <c r="M41" s="133">
        <v>2.95</v>
      </c>
      <c r="N41" s="178">
        <f t="shared" si="15"/>
        <v>102.72</v>
      </c>
      <c r="O41" s="133">
        <f t="shared" si="16"/>
        <v>0.02871884735</v>
      </c>
      <c r="P41" s="179">
        <f t="shared" si="17"/>
        <v>1.123042665</v>
      </c>
      <c r="Q41" s="177">
        <f t="shared" si="18"/>
        <v>0.8904381205</v>
      </c>
      <c r="R41" s="180" t="s">
        <v>104</v>
      </c>
      <c r="S41" s="110"/>
      <c r="T41" s="110"/>
      <c r="U41" s="110"/>
      <c r="V41" s="110"/>
      <c r="W41" s="110"/>
      <c r="X41" s="110"/>
      <c r="Y41" s="110"/>
    </row>
    <row r="42" ht="15.75" customHeight="1">
      <c r="A42" s="169"/>
      <c r="B42" s="129">
        <v>2014.0</v>
      </c>
      <c r="C42" s="213">
        <v>98.68</v>
      </c>
      <c r="D42" s="174">
        <v>86.62</v>
      </c>
      <c r="E42" s="214">
        <v>92.8</v>
      </c>
      <c r="F42" s="131">
        <f t="shared" si="10"/>
        <v>8785.21</v>
      </c>
      <c r="G42" s="217">
        <v>2318.0</v>
      </c>
      <c r="H42" s="176">
        <f t="shared" si="11"/>
        <v>3.789995686</v>
      </c>
      <c r="I42" s="177">
        <f t="shared" si="12"/>
        <v>26.03696895</v>
      </c>
      <c r="J42" s="177">
        <f t="shared" si="13"/>
        <v>22.85490728</v>
      </c>
      <c r="K42" s="177">
        <f t="shared" si="14"/>
        <v>24.485516</v>
      </c>
      <c r="L42" s="107"/>
      <c r="M42" s="133">
        <v>2.76</v>
      </c>
      <c r="N42" s="178">
        <f t="shared" si="15"/>
        <v>92.8</v>
      </c>
      <c r="O42" s="133">
        <f t="shared" si="16"/>
        <v>0.02974137931</v>
      </c>
      <c r="P42" s="179">
        <f t="shared" si="17"/>
        <v>1.373186843</v>
      </c>
      <c r="Q42" s="177">
        <f t="shared" si="18"/>
        <v>0.7282330189</v>
      </c>
      <c r="R42" s="180" t="s">
        <v>105</v>
      </c>
      <c r="S42" s="110"/>
      <c r="T42" s="110"/>
      <c r="U42" s="110"/>
      <c r="V42" s="110"/>
      <c r="W42" s="110"/>
      <c r="X42" s="110"/>
      <c r="Y42" s="110"/>
    </row>
    <row r="43" ht="15.75" customHeight="1">
      <c r="A43" s="169"/>
      <c r="B43" s="129">
        <v>2013.0</v>
      </c>
      <c r="C43" s="213">
        <v>87.88</v>
      </c>
      <c r="D43" s="174">
        <v>70.74</v>
      </c>
      <c r="E43" s="214">
        <v>85.67</v>
      </c>
      <c r="F43" s="131">
        <f t="shared" si="10"/>
        <v>7418.39</v>
      </c>
      <c r="G43" s="217">
        <v>2999.0</v>
      </c>
      <c r="H43" s="176">
        <f t="shared" si="11"/>
        <v>2.473621207</v>
      </c>
      <c r="I43" s="177">
        <f t="shared" si="12"/>
        <v>35.5268623</v>
      </c>
      <c r="J43" s="177">
        <f t="shared" si="13"/>
        <v>28.59774965</v>
      </c>
      <c r="K43" s="177">
        <f t="shared" si="14"/>
        <v>34.63343529</v>
      </c>
      <c r="L43" s="107"/>
      <c r="M43" s="133">
        <v>2.59</v>
      </c>
      <c r="N43" s="178">
        <f t="shared" si="15"/>
        <v>85.67</v>
      </c>
      <c r="O43" s="133">
        <f t="shared" si="16"/>
        <v>0.03023228668</v>
      </c>
      <c r="P43" s="179">
        <f t="shared" si="17"/>
        <v>0.9550661031</v>
      </c>
      <c r="Q43" s="177">
        <f t="shared" si="18"/>
        <v>1.047047944</v>
      </c>
      <c r="R43" s="180" t="s">
        <v>106</v>
      </c>
      <c r="S43" s="110"/>
      <c r="T43" s="110"/>
      <c r="U43" s="110"/>
      <c r="V43" s="110"/>
      <c r="W43" s="110"/>
      <c r="X43" s="110"/>
      <c r="Y43" s="110"/>
    </row>
    <row r="44" ht="15.75" customHeight="1">
      <c r="A44" s="169"/>
      <c r="B44" s="129">
        <v>2012.0</v>
      </c>
      <c r="C44" s="213">
        <v>73.98</v>
      </c>
      <c r="D44" s="213">
        <v>50.23</v>
      </c>
      <c r="E44" s="214">
        <v>60.756</v>
      </c>
      <c r="F44" s="131">
        <f t="shared" si="10"/>
        <v>6162.37</v>
      </c>
      <c r="G44" s="181">
        <v>2813.0</v>
      </c>
      <c r="H44" s="176">
        <f t="shared" si="11"/>
        <v>2.190675435</v>
      </c>
      <c r="I44" s="177">
        <f t="shared" si="12"/>
        <v>33.77040652</v>
      </c>
      <c r="J44" s="177">
        <f t="shared" si="13"/>
        <v>22.92900134</v>
      </c>
      <c r="K44" s="177">
        <f t="shared" si="14"/>
        <v>27.73391211</v>
      </c>
      <c r="L44" s="107"/>
      <c r="M44" s="177">
        <v>2.4</v>
      </c>
      <c r="N44" s="178">
        <f t="shared" si="15"/>
        <v>60.756</v>
      </c>
      <c r="O44" s="133">
        <f t="shared" si="16"/>
        <v>0.03950227138</v>
      </c>
      <c r="P44" s="179">
        <f t="shared" si="17"/>
        <v>0.9127814314</v>
      </c>
      <c r="Q44" s="177">
        <f t="shared" si="18"/>
        <v>1.095552523</v>
      </c>
      <c r="R44" s="180" t="s">
        <v>107</v>
      </c>
      <c r="S44" s="110"/>
      <c r="T44" s="110"/>
      <c r="U44" s="110"/>
      <c r="V44" s="110"/>
      <c r="W44" s="110"/>
      <c r="X44" s="110"/>
      <c r="Y44" s="110"/>
    </row>
    <row r="45" ht="15.75" customHeight="1">
      <c r="A45" s="169"/>
      <c r="B45" s="129">
        <v>2011.0</v>
      </c>
      <c r="C45" s="213">
        <v>67.86</v>
      </c>
      <c r="D45" s="213">
        <v>49.0</v>
      </c>
      <c r="E45" s="133">
        <v>65.58</v>
      </c>
      <c r="F45" s="131">
        <f t="shared" si="10"/>
        <v>4987.61</v>
      </c>
      <c r="G45" s="181">
        <v>2775.0</v>
      </c>
      <c r="H45" s="176">
        <f t="shared" si="11"/>
        <v>1.797336937</v>
      </c>
      <c r="I45" s="177">
        <f t="shared" si="12"/>
        <v>37.75585902</v>
      </c>
      <c r="J45" s="177">
        <f t="shared" si="13"/>
        <v>27.26255662</v>
      </c>
      <c r="K45" s="177">
        <f t="shared" si="14"/>
        <v>36.48731557</v>
      </c>
      <c r="L45" s="107"/>
      <c r="M45" s="133">
        <v>2.25</v>
      </c>
      <c r="N45" s="178">
        <f t="shared" si="15"/>
        <v>65.58</v>
      </c>
      <c r="O45" s="133">
        <f t="shared" si="16"/>
        <v>0.03430924062</v>
      </c>
      <c r="P45" s="179">
        <f t="shared" si="17"/>
        <v>0.7988164164</v>
      </c>
      <c r="Q45" s="177">
        <f t="shared" si="18"/>
        <v>1.251852089</v>
      </c>
      <c r="R45" s="180" t="s">
        <v>108</v>
      </c>
      <c r="S45" s="110"/>
      <c r="T45" s="110"/>
      <c r="U45" s="110"/>
      <c r="V45" s="110"/>
      <c r="W45" s="110"/>
      <c r="X45" s="110"/>
      <c r="Y45" s="110"/>
    </row>
    <row r="46" ht="15.75" customHeight="1">
      <c r="A46" s="182"/>
      <c r="B46" s="141">
        <v>2010.0</v>
      </c>
      <c r="C46" s="218">
        <v>58.85</v>
      </c>
      <c r="D46" s="218">
        <v>48.9</v>
      </c>
      <c r="E46" s="219">
        <v>53.34</v>
      </c>
      <c r="F46" s="131">
        <f t="shared" si="10"/>
        <v>4061</v>
      </c>
      <c r="G46" s="184">
        <v>2789.0</v>
      </c>
      <c r="H46" s="185">
        <f t="shared" si="11"/>
        <v>1.456077447</v>
      </c>
      <c r="I46" s="186">
        <f t="shared" si="12"/>
        <v>40.41680621</v>
      </c>
      <c r="J46" s="186">
        <f t="shared" si="13"/>
        <v>33.58337848</v>
      </c>
      <c r="K46" s="186">
        <f t="shared" si="14"/>
        <v>36.63266683</v>
      </c>
      <c r="L46" s="144"/>
      <c r="M46" s="145">
        <v>2.11</v>
      </c>
      <c r="N46" s="178">
        <f t="shared" si="15"/>
        <v>53.34</v>
      </c>
      <c r="O46" s="145">
        <f t="shared" si="16"/>
        <v>0.03955755531</v>
      </c>
      <c r="P46" s="188">
        <f t="shared" si="17"/>
        <v>0.6900840982</v>
      </c>
      <c r="Q46" s="186">
        <f t="shared" si="18"/>
        <v>1.449098744</v>
      </c>
      <c r="R46" s="189" t="s">
        <v>109</v>
      </c>
      <c r="S46" s="110"/>
      <c r="T46" s="110"/>
      <c r="U46" s="110"/>
      <c r="V46" s="110"/>
      <c r="W46" s="110"/>
      <c r="X46" s="110"/>
      <c r="Y46" s="110"/>
    </row>
    <row r="47" ht="15.75" customHeight="1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</row>
    <row r="48" ht="15.75" customHeight="1">
      <c r="M48" s="96"/>
      <c r="N48" s="96"/>
      <c r="O48" s="96"/>
      <c r="P48" s="96"/>
      <c r="Q48" s="96"/>
      <c r="R48" s="96"/>
    </row>
    <row r="49" ht="15.75" customHeight="1">
      <c r="M49" s="107"/>
      <c r="N49" s="107"/>
      <c r="O49" s="96"/>
      <c r="P49" s="96"/>
      <c r="Q49" s="96"/>
      <c r="R49" s="96"/>
    </row>
    <row r="50" ht="15.75" customHeight="1">
      <c r="A50" s="190"/>
      <c r="B50" s="191"/>
      <c r="C50" s="192" t="s">
        <v>59</v>
      </c>
      <c r="D50" s="158"/>
      <c r="E50" s="158"/>
      <c r="F50" s="158"/>
      <c r="G50" s="158"/>
      <c r="H50" s="158"/>
      <c r="I50" s="158"/>
      <c r="J50" s="158"/>
      <c r="K50" s="158"/>
      <c r="L50" s="159"/>
      <c r="M50" s="107"/>
      <c r="N50" s="107"/>
      <c r="O50" s="96"/>
      <c r="P50" s="96"/>
      <c r="Q50" s="96"/>
      <c r="R50" s="96"/>
    </row>
    <row r="51" ht="15.75" customHeight="1">
      <c r="A51" s="193" t="s">
        <v>8</v>
      </c>
      <c r="B51" s="107"/>
      <c r="C51" s="107"/>
      <c r="D51" s="107"/>
      <c r="E51" s="194" t="s">
        <v>60</v>
      </c>
      <c r="F51" s="107"/>
      <c r="G51" s="107"/>
      <c r="H51" s="194" t="s">
        <v>61</v>
      </c>
      <c r="I51" s="107"/>
      <c r="J51" s="107"/>
      <c r="K51" s="194" t="s">
        <v>62</v>
      </c>
      <c r="L51" s="195" t="s">
        <v>12</v>
      </c>
      <c r="M51" s="107"/>
      <c r="N51" s="107"/>
      <c r="O51" s="96"/>
      <c r="P51" s="96"/>
      <c r="Q51" s="96"/>
      <c r="R51" s="96"/>
    </row>
    <row r="52" ht="15.75" customHeight="1">
      <c r="A52" s="165" t="s">
        <v>15</v>
      </c>
      <c r="B52" s="107"/>
      <c r="C52" s="107"/>
      <c r="D52" s="107"/>
      <c r="E52" s="112" t="s">
        <v>63</v>
      </c>
      <c r="F52" s="107"/>
      <c r="G52" s="107"/>
      <c r="H52" s="168" t="s">
        <v>64</v>
      </c>
      <c r="I52" s="107"/>
      <c r="J52" s="107"/>
      <c r="K52" s="112" t="s">
        <v>65</v>
      </c>
      <c r="L52" s="113" t="s">
        <v>66</v>
      </c>
      <c r="M52" s="107"/>
      <c r="N52" s="107"/>
      <c r="O52" s="96"/>
      <c r="P52" s="96"/>
      <c r="Q52" s="96"/>
      <c r="R52" s="96"/>
    </row>
    <row r="53" ht="15.75" customHeight="1">
      <c r="A53" s="169"/>
      <c r="B53" s="107"/>
      <c r="C53" s="107"/>
      <c r="D53" s="107"/>
      <c r="E53" s="115"/>
      <c r="F53" s="107"/>
      <c r="G53" s="107"/>
      <c r="H53" s="115"/>
      <c r="I53" s="107"/>
      <c r="J53" s="107"/>
      <c r="K53" s="115"/>
      <c r="L53" s="116"/>
      <c r="M53" s="107"/>
      <c r="N53" s="107"/>
      <c r="O53" s="96"/>
      <c r="P53" s="96"/>
      <c r="Q53" s="96"/>
      <c r="R53" s="96"/>
    </row>
    <row r="54" ht="15.75" customHeight="1">
      <c r="A54" s="196" t="s">
        <v>22</v>
      </c>
      <c r="B54" s="197" t="s">
        <v>23</v>
      </c>
      <c r="C54" s="197" t="s">
        <v>67</v>
      </c>
      <c r="D54" s="198" t="s">
        <v>68</v>
      </c>
      <c r="E54" s="115"/>
      <c r="F54" s="199" t="s">
        <v>68</v>
      </c>
      <c r="G54" s="198" t="s">
        <v>69</v>
      </c>
      <c r="H54" s="115"/>
      <c r="I54" s="199" t="s">
        <v>69</v>
      </c>
      <c r="J54" s="198" t="s">
        <v>70</v>
      </c>
      <c r="K54" s="115"/>
      <c r="L54" s="116"/>
      <c r="M54" s="107"/>
      <c r="N54" s="107"/>
      <c r="O54" s="96"/>
      <c r="P54" s="96"/>
      <c r="Q54" s="96"/>
      <c r="R54" s="96"/>
    </row>
    <row r="55" ht="15.75" customHeight="1">
      <c r="A55" s="169"/>
      <c r="B55" s="115"/>
      <c r="C55" s="115"/>
      <c r="D55" s="125"/>
      <c r="E55" s="115"/>
      <c r="F55" s="107"/>
      <c r="G55" s="125"/>
      <c r="H55" s="115"/>
      <c r="I55" s="107"/>
      <c r="J55" s="125"/>
      <c r="K55" s="115"/>
      <c r="L55" s="116"/>
      <c r="M55" s="107"/>
      <c r="N55" s="107"/>
      <c r="O55" s="96"/>
      <c r="P55" s="96"/>
      <c r="Q55" s="96"/>
      <c r="R55" s="96"/>
    </row>
    <row r="56" ht="15.75" customHeight="1">
      <c r="A56" s="169"/>
      <c r="B56" s="129">
        <v>2021.0</v>
      </c>
      <c r="C56" s="131">
        <f t="shared" ref="C56:C67" si="19">F35</f>
        <v>15522.46</v>
      </c>
      <c r="D56" s="139">
        <v>49238.0</v>
      </c>
      <c r="E56" s="133">
        <f t="shared" ref="E56:E67" si="20">C56/D56</f>
        <v>0.3152536659</v>
      </c>
      <c r="F56" s="200">
        <v>93775.0</v>
      </c>
      <c r="G56" s="139">
        <v>71581.0</v>
      </c>
      <c r="H56" s="133">
        <f t="shared" ref="H56:H67" si="21">F56/G56</f>
        <v>1.310054344</v>
      </c>
      <c r="I56" s="200">
        <f t="shared" ref="I56:I67" si="22">G56</f>
        <v>71581</v>
      </c>
      <c r="J56" s="134">
        <v>59005.0</v>
      </c>
      <c r="K56" s="133">
        <f t="shared" ref="K56:K67" si="23">I56/J56</f>
        <v>1.21313448</v>
      </c>
      <c r="L56" s="201">
        <f t="shared" ref="L56:L67" si="24">E56*H56*K56</f>
        <v>0.5010238542</v>
      </c>
      <c r="M56" s="107"/>
      <c r="N56" s="107"/>
      <c r="O56" s="96"/>
      <c r="P56" s="96"/>
      <c r="Q56" s="96"/>
      <c r="R56" s="96"/>
    </row>
    <row r="57" ht="15.75" customHeight="1">
      <c r="A57" s="169"/>
      <c r="B57" s="129">
        <v>2020.0</v>
      </c>
      <c r="C57" s="131">
        <f t="shared" si="19"/>
        <v>17904.25</v>
      </c>
      <c r="D57" s="139">
        <v>48564.0</v>
      </c>
      <c r="E57" s="133">
        <f t="shared" si="20"/>
        <v>0.3686732971</v>
      </c>
      <c r="F57" s="200">
        <v>82584.0</v>
      </c>
      <c r="G57" s="139">
        <v>75235.0</v>
      </c>
      <c r="H57" s="133">
        <f t="shared" si="21"/>
        <v>1.097680601</v>
      </c>
      <c r="I57" s="200">
        <f t="shared" si="22"/>
        <v>75235</v>
      </c>
      <c r="J57" s="134">
        <v>64029.0</v>
      </c>
      <c r="K57" s="133">
        <f t="shared" si="23"/>
        <v>1.175014447</v>
      </c>
      <c r="L57" s="201">
        <f t="shared" si="24"/>
        <v>0.4755113397</v>
      </c>
      <c r="M57" s="107"/>
      <c r="N57" s="107"/>
      <c r="O57" s="96"/>
      <c r="P57" s="96"/>
      <c r="Q57" s="96"/>
      <c r="R57" s="96"/>
    </row>
    <row r="58" ht="15.75" customHeight="1">
      <c r="A58" s="169"/>
      <c r="B58" s="129">
        <v>2019.0</v>
      </c>
      <c r="C58" s="131">
        <f t="shared" si="19"/>
        <v>17305.51</v>
      </c>
      <c r="D58" s="139">
        <v>47666.0</v>
      </c>
      <c r="E58" s="133">
        <f t="shared" si="20"/>
        <v>0.3630577351</v>
      </c>
      <c r="F58" s="200">
        <v>82059.0</v>
      </c>
      <c r="G58" s="139">
        <v>69798.0</v>
      </c>
      <c r="H58" s="133">
        <f t="shared" si="21"/>
        <v>1.175664059</v>
      </c>
      <c r="I58" s="200">
        <f t="shared" si="22"/>
        <v>69798</v>
      </c>
      <c r="J58" s="134">
        <v>57950.0</v>
      </c>
      <c r="K58" s="133">
        <f t="shared" si="23"/>
        <v>1.204452114</v>
      </c>
      <c r="L58" s="201">
        <f t="shared" si="24"/>
        <v>0.5141010299</v>
      </c>
      <c r="M58" s="107"/>
      <c r="N58" s="107"/>
      <c r="O58" s="96"/>
      <c r="P58" s="96"/>
      <c r="Q58" s="96"/>
      <c r="R58" s="96"/>
    </row>
    <row r="59" ht="15.75" customHeight="1">
      <c r="A59" s="169"/>
      <c r="B59" s="129">
        <v>2018.0</v>
      </c>
      <c r="C59" s="131">
        <f t="shared" si="19"/>
        <v>11223.25</v>
      </c>
      <c r="D59" s="139">
        <v>42181.0</v>
      </c>
      <c r="E59" s="133">
        <f t="shared" si="20"/>
        <v>0.2660735876</v>
      </c>
      <c r="F59" s="200">
        <v>81581.0</v>
      </c>
      <c r="G59" s="139">
        <v>62381.0</v>
      </c>
      <c r="H59" s="133">
        <f t="shared" si="21"/>
        <v>1.307786025</v>
      </c>
      <c r="I59" s="200">
        <f t="shared" si="22"/>
        <v>62381</v>
      </c>
      <c r="J59" s="134">
        <v>51400.0</v>
      </c>
      <c r="K59" s="133">
        <f t="shared" si="23"/>
        <v>1.213638132</v>
      </c>
      <c r="L59" s="201">
        <f t="shared" si="24"/>
        <v>0.4223064076</v>
      </c>
      <c r="M59" s="107"/>
      <c r="N59" s="107"/>
      <c r="O59" s="96"/>
      <c r="P59" s="96"/>
      <c r="Q59" s="96"/>
      <c r="R59" s="96"/>
    </row>
    <row r="60" ht="15.75" customHeight="1">
      <c r="A60" s="169"/>
      <c r="B60" s="129">
        <v>2017.0</v>
      </c>
      <c r="C60" s="131">
        <f t="shared" si="19"/>
        <v>10200.9</v>
      </c>
      <c r="D60" s="139">
        <v>41406.0</v>
      </c>
      <c r="E60" s="133">
        <f t="shared" si="20"/>
        <v>0.246362846</v>
      </c>
      <c r="F60" s="200">
        <v>76450.0</v>
      </c>
      <c r="G60" s="139">
        <v>54216.0</v>
      </c>
      <c r="H60" s="133">
        <f t="shared" si="21"/>
        <v>1.410100339</v>
      </c>
      <c r="I60" s="200">
        <f t="shared" si="22"/>
        <v>54216</v>
      </c>
      <c r="J60" s="134">
        <v>45341.0</v>
      </c>
      <c r="K60" s="133">
        <f t="shared" si="23"/>
        <v>1.195738956</v>
      </c>
      <c r="L60" s="201">
        <f t="shared" si="24"/>
        <v>0.4153953282</v>
      </c>
      <c r="M60" s="107"/>
      <c r="N60" s="107"/>
      <c r="O60" s="96"/>
      <c r="P60" s="96"/>
      <c r="Q60" s="96"/>
      <c r="R60" s="96"/>
    </row>
    <row r="61" ht="15.75" customHeight="1">
      <c r="A61" s="169"/>
      <c r="B61" s="129">
        <v>2016.0</v>
      </c>
      <c r="C61" s="131">
        <f t="shared" si="19"/>
        <v>9844.71</v>
      </c>
      <c r="D61" s="139">
        <v>38583.0</v>
      </c>
      <c r="E61" s="133">
        <f t="shared" si="20"/>
        <v>0.2551566752</v>
      </c>
      <c r="F61" s="200">
        <v>71890.0</v>
      </c>
      <c r="G61" s="139">
        <v>49518.0</v>
      </c>
      <c r="H61" s="133">
        <f t="shared" si="21"/>
        <v>1.451795307</v>
      </c>
      <c r="I61" s="200">
        <f t="shared" si="22"/>
        <v>49518</v>
      </c>
      <c r="J61" s="134">
        <v>32929.0</v>
      </c>
      <c r="K61" s="133">
        <f t="shared" si="23"/>
        <v>1.503780862</v>
      </c>
      <c r="L61" s="201">
        <f t="shared" si="24"/>
        <v>0.5570534599</v>
      </c>
      <c r="M61" s="107"/>
      <c r="N61" s="107"/>
      <c r="O61" s="96"/>
      <c r="P61" s="96"/>
      <c r="Q61" s="96"/>
      <c r="R61" s="96"/>
    </row>
    <row r="62" ht="15.75" customHeight="1">
      <c r="A62" s="169"/>
      <c r="B62" s="129">
        <v>2015.0</v>
      </c>
      <c r="C62" s="131">
        <f t="shared" si="19"/>
        <v>9607.63</v>
      </c>
      <c r="D62" s="139">
        <v>38265.0</v>
      </c>
      <c r="E62" s="133">
        <f t="shared" si="20"/>
        <v>0.251081406</v>
      </c>
      <c r="F62" s="200">
        <v>70074.0</v>
      </c>
      <c r="G62" s="139">
        <v>44196.0</v>
      </c>
      <c r="H62" s="133">
        <f t="shared" si="21"/>
        <v>1.585528102</v>
      </c>
      <c r="I62" s="200">
        <f t="shared" si="22"/>
        <v>44196</v>
      </c>
      <c r="J62" s="134">
        <v>30736.0</v>
      </c>
      <c r="K62" s="133">
        <f t="shared" si="23"/>
        <v>1.437922957</v>
      </c>
      <c r="L62" s="201">
        <f t="shared" si="24"/>
        <v>0.5724322763</v>
      </c>
      <c r="M62" s="107"/>
      <c r="N62" s="107"/>
      <c r="O62" s="96"/>
      <c r="P62" s="96"/>
      <c r="Q62" s="96"/>
      <c r="R62" s="96"/>
    </row>
    <row r="63" ht="15.75" customHeight="1">
      <c r="A63" s="169"/>
      <c r="B63" s="129">
        <v>2014.0</v>
      </c>
      <c r="C63" s="131">
        <f t="shared" si="19"/>
        <v>8785.21</v>
      </c>
      <c r="D63" s="139">
        <v>34474.0</v>
      </c>
      <c r="E63" s="133">
        <f t="shared" si="20"/>
        <v>0.2548358183</v>
      </c>
      <c r="F63" s="200">
        <v>74331.0</v>
      </c>
      <c r="G63" s="139">
        <v>39229.0</v>
      </c>
      <c r="H63" s="133">
        <f t="shared" si="21"/>
        <v>1.894797216</v>
      </c>
      <c r="I63" s="200">
        <f t="shared" si="22"/>
        <v>39229</v>
      </c>
      <c r="J63" s="134">
        <v>26262.0</v>
      </c>
      <c r="K63" s="133">
        <f t="shared" si="23"/>
        <v>1.493755236</v>
      </c>
      <c r="L63" s="201">
        <f t="shared" si="24"/>
        <v>0.7212779381</v>
      </c>
      <c r="M63" s="107"/>
      <c r="N63" s="107"/>
      <c r="O63" s="96"/>
      <c r="P63" s="96"/>
      <c r="Q63" s="96"/>
      <c r="R63" s="96"/>
    </row>
    <row r="64" ht="15.75" customHeight="1">
      <c r="A64" s="169"/>
      <c r="B64" s="129">
        <v>2013.0</v>
      </c>
      <c r="C64" s="131">
        <f t="shared" si="19"/>
        <v>7418.39</v>
      </c>
      <c r="D64" s="139">
        <v>31086.0</v>
      </c>
      <c r="E64" s="133">
        <f t="shared" si="20"/>
        <v>0.2386408673</v>
      </c>
      <c r="F64" s="200">
        <v>71312.0</v>
      </c>
      <c r="G64" s="139">
        <v>34017.0</v>
      </c>
      <c r="H64" s="133">
        <f t="shared" si="21"/>
        <v>2.096363583</v>
      </c>
      <c r="I64" s="200">
        <f t="shared" si="22"/>
        <v>34017</v>
      </c>
      <c r="J64" s="134">
        <v>22288.0</v>
      </c>
      <c r="K64" s="133">
        <f t="shared" si="23"/>
        <v>1.526247308</v>
      </c>
      <c r="L64" s="201">
        <f t="shared" si="24"/>
        <v>0.7635479867</v>
      </c>
      <c r="M64" s="107"/>
      <c r="N64" s="107"/>
      <c r="O64" s="96"/>
      <c r="P64" s="96"/>
      <c r="Q64" s="96"/>
      <c r="R64" s="96"/>
    </row>
    <row r="65" ht="15.75" customHeight="1">
      <c r="A65" s="169"/>
      <c r="B65" s="129">
        <v>2012.0</v>
      </c>
      <c r="C65" s="131">
        <f t="shared" si="19"/>
        <v>6162.37</v>
      </c>
      <c r="D65" s="139">
        <v>26065.0</v>
      </c>
      <c r="E65" s="133">
        <f t="shared" si="20"/>
        <v>0.2364231728</v>
      </c>
      <c r="F65" s="200">
        <v>67224.0</v>
      </c>
      <c r="G65" s="139">
        <v>28966.0</v>
      </c>
      <c r="H65" s="133">
        <f t="shared" si="21"/>
        <v>2.320789892</v>
      </c>
      <c r="I65" s="200">
        <f t="shared" si="22"/>
        <v>28966</v>
      </c>
      <c r="J65" s="134">
        <v>18792.0</v>
      </c>
      <c r="K65" s="133">
        <f t="shared" si="23"/>
        <v>1.541400596</v>
      </c>
      <c r="L65" s="201">
        <f t="shared" si="24"/>
        <v>0.8457487958</v>
      </c>
      <c r="M65" s="107"/>
      <c r="N65" s="107"/>
      <c r="O65" s="96"/>
      <c r="P65" s="96"/>
      <c r="Q65" s="96"/>
      <c r="R65" s="96"/>
    </row>
    <row r="66" ht="15.75" customHeight="1">
      <c r="A66" s="169"/>
      <c r="B66" s="129">
        <v>2011.0</v>
      </c>
      <c r="C66" s="131">
        <f t="shared" si="19"/>
        <v>4987.61</v>
      </c>
      <c r="D66" s="139">
        <v>22309.0</v>
      </c>
      <c r="E66" s="133">
        <f t="shared" si="20"/>
        <v>0.2235694114</v>
      </c>
      <c r="F66" s="200">
        <v>65030.0</v>
      </c>
      <c r="G66" s="139">
        <v>25434.0</v>
      </c>
      <c r="H66" s="133">
        <f t="shared" si="21"/>
        <v>2.556813714</v>
      </c>
      <c r="I66" s="200">
        <f t="shared" si="22"/>
        <v>25434</v>
      </c>
      <c r="J66" s="134">
        <v>15953.0</v>
      </c>
      <c r="K66" s="133">
        <f t="shared" si="23"/>
        <v>1.594308281</v>
      </c>
      <c r="L66" s="201">
        <f t="shared" si="24"/>
        <v>0.9113470085</v>
      </c>
      <c r="M66" s="107"/>
      <c r="N66" s="107"/>
      <c r="O66" s="96"/>
      <c r="P66" s="96"/>
      <c r="Q66" s="96"/>
      <c r="R66" s="96"/>
    </row>
    <row r="67" ht="15.75" customHeight="1">
      <c r="A67" s="182"/>
      <c r="B67" s="141">
        <v>2010.0</v>
      </c>
      <c r="C67" s="131">
        <f t="shared" si="19"/>
        <v>4061</v>
      </c>
      <c r="D67" s="146">
        <v>18664.0</v>
      </c>
      <c r="E67" s="145">
        <f t="shared" si="20"/>
        <v>0.217584655</v>
      </c>
      <c r="F67" s="202">
        <v>61587.0</v>
      </c>
      <c r="G67" s="146">
        <v>23342.0</v>
      </c>
      <c r="H67" s="145">
        <f t="shared" si="21"/>
        <v>2.638462857</v>
      </c>
      <c r="I67" s="200">
        <f t="shared" si="22"/>
        <v>23342</v>
      </c>
      <c r="J67" s="149">
        <v>14064.0</v>
      </c>
      <c r="K67" s="145">
        <f t="shared" si="23"/>
        <v>1.659698521</v>
      </c>
      <c r="L67" s="203">
        <f t="shared" si="24"/>
        <v>0.9528147145</v>
      </c>
      <c r="M67" s="107"/>
      <c r="N67" s="107"/>
      <c r="O67" s="96"/>
      <c r="P67" s="96"/>
      <c r="Q67" s="96"/>
      <c r="R67" s="96"/>
    </row>
    <row r="68" ht="15.75" customHeight="1">
      <c r="D68" s="204"/>
    </row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I29:K29"/>
    <mergeCell ref="C50:L50"/>
    <mergeCell ref="A1:D1"/>
    <mergeCell ref="A2:R2"/>
    <mergeCell ref="G3:H3"/>
    <mergeCell ref="M3:N3"/>
    <mergeCell ref="Q3:R3"/>
    <mergeCell ref="I26:R26"/>
    <mergeCell ref="I28:K28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4.71"/>
    <col customWidth="1" min="5" max="6" width="8.71"/>
    <col customWidth="1" min="7" max="7" width="12.0"/>
    <col customWidth="1" min="8" max="8" width="12.86"/>
    <col customWidth="1" min="9" max="13" width="8.71"/>
    <col customWidth="1" min="14" max="14" width="15.0"/>
    <col customWidth="1" min="15" max="26" width="8.71"/>
  </cols>
  <sheetData>
    <row r="3">
      <c r="G3" s="205" t="s">
        <v>110</v>
      </c>
      <c r="H3" s="159"/>
    </row>
    <row r="5">
      <c r="G5" s="206" t="s">
        <v>111</v>
      </c>
      <c r="H5" s="207"/>
      <c r="I5" s="207"/>
      <c r="J5" s="207"/>
      <c r="K5" s="207"/>
      <c r="L5" s="207"/>
      <c r="M5" s="207"/>
      <c r="N5" s="208"/>
    </row>
    <row r="6">
      <c r="G6" s="209"/>
      <c r="H6" s="210"/>
      <c r="I6" s="210"/>
      <c r="J6" s="210"/>
      <c r="K6" s="210"/>
      <c r="L6" s="210"/>
      <c r="M6" s="210"/>
      <c r="N6" s="211"/>
    </row>
    <row r="8" ht="27.0" customHeight="1">
      <c r="G8" s="212" t="s">
        <v>112</v>
      </c>
      <c r="H8" s="207"/>
      <c r="I8" s="207"/>
      <c r="J8" s="207"/>
      <c r="K8" s="207"/>
      <c r="L8" s="207"/>
      <c r="M8" s="207"/>
      <c r="N8" s="207"/>
      <c r="O8" s="207"/>
      <c r="P8" s="208"/>
    </row>
    <row r="9">
      <c r="G9" s="209"/>
      <c r="H9" s="210"/>
      <c r="I9" s="210"/>
      <c r="J9" s="210"/>
      <c r="K9" s="210"/>
      <c r="L9" s="210"/>
      <c r="M9" s="210"/>
      <c r="N9" s="210"/>
      <c r="O9" s="210"/>
      <c r="P9" s="211"/>
    </row>
    <row r="11">
      <c r="G11" s="206" t="s">
        <v>113</v>
      </c>
      <c r="H11" s="207"/>
      <c r="I11" s="207"/>
      <c r="J11" s="207"/>
      <c r="K11" s="207"/>
      <c r="L11" s="207"/>
      <c r="M11" s="207"/>
      <c r="N11" s="208"/>
    </row>
    <row r="12">
      <c r="G12" s="209"/>
      <c r="H12" s="210"/>
      <c r="I12" s="210"/>
      <c r="J12" s="210"/>
      <c r="K12" s="210"/>
      <c r="L12" s="210"/>
      <c r="M12" s="210"/>
      <c r="N12" s="211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G3:H3"/>
    <mergeCell ref="G5:N6"/>
    <mergeCell ref="G8:P9"/>
    <mergeCell ref="G11:N12"/>
  </mergeCells>
  <hyperlinks>
    <hyperlink r:id="rId1" ref="G5"/>
    <hyperlink r:id="rId2" ref="G8"/>
    <hyperlink r:id="rId3" ref="G11"/>
  </hyperlinks>
  <printOptions/>
  <pageMargins bottom="0.75" footer="0.0" header="0.0" left="0.7" right="0.7" top="0.75"/>
  <pageSetup orientation="landscape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86"/>
    <col customWidth="1" min="2" max="2" width="31.57"/>
    <col customWidth="1" min="3" max="3" width="14.86"/>
    <col customWidth="1" min="4" max="4" width="14.57"/>
    <col customWidth="1" min="5" max="5" width="14.86"/>
    <col customWidth="1" min="6" max="6" width="13.57"/>
    <col customWidth="1" min="7" max="7" width="18.71"/>
    <col customWidth="1" min="8" max="8" width="11.29"/>
    <col customWidth="1" min="9" max="9" width="16.0"/>
    <col customWidth="1" min="10" max="10" width="11.14"/>
    <col customWidth="1" min="11" max="11" width="13.57"/>
    <col customWidth="1" min="12" max="12" width="12.29"/>
    <col customWidth="1" min="13" max="13" width="9.14"/>
    <col customWidth="1" min="14" max="26" width="8.71"/>
  </cols>
  <sheetData>
    <row r="1">
      <c r="A1" s="220"/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</row>
    <row r="2">
      <c r="A2" s="220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</row>
    <row r="3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</row>
    <row r="4">
      <c r="A4" s="220"/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</row>
    <row r="5">
      <c r="A5" s="220"/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</row>
    <row r="6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</row>
    <row r="7">
      <c r="A7" s="220"/>
      <c r="B7" s="220"/>
      <c r="C7" s="220"/>
      <c r="D7" s="220"/>
      <c r="E7" s="220"/>
      <c r="F7" s="220"/>
      <c r="G7" s="22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0"/>
      <c r="Z7" s="220"/>
    </row>
    <row r="8">
      <c r="A8" s="220"/>
      <c r="B8" s="220"/>
      <c r="C8" s="221">
        <v>44621.0</v>
      </c>
      <c r="D8" s="221">
        <v>44256.0</v>
      </c>
      <c r="E8" s="221">
        <v>43891.0</v>
      </c>
      <c r="F8" s="221">
        <v>43525.0</v>
      </c>
      <c r="G8" s="221">
        <v>43160.0</v>
      </c>
      <c r="H8" s="221">
        <v>42795.0</v>
      </c>
      <c r="I8" s="221">
        <v>42430.0</v>
      </c>
      <c r="J8" s="221">
        <v>42064.0</v>
      </c>
      <c r="K8" s="221">
        <v>41699.0</v>
      </c>
      <c r="L8" s="221">
        <v>41334.0</v>
      </c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</row>
    <row r="9">
      <c r="A9" s="222" t="s">
        <v>116</v>
      </c>
      <c r="B9" s="223" t="s">
        <v>117</v>
      </c>
      <c r="C9" s="224">
        <f t="shared" ref="C9:L9" si="1">C10/C11</f>
        <v>1.338358918</v>
      </c>
      <c r="D9" s="224">
        <f t="shared" si="1"/>
        <v>1.258186514</v>
      </c>
      <c r="E9" s="224">
        <f t="shared" si="1"/>
        <v>1.307996485</v>
      </c>
      <c r="F9" s="224">
        <f t="shared" si="1"/>
        <v>1.361666467</v>
      </c>
      <c r="G9" s="224">
        <f t="shared" si="1"/>
        <v>1.289833256</v>
      </c>
      <c r="H9" s="224">
        <f t="shared" si="1"/>
        <v>0.7690336359</v>
      </c>
      <c r="I9" s="224">
        <f t="shared" si="1"/>
        <v>0.6980062959</v>
      </c>
      <c r="J9" s="224">
        <f t="shared" si="1"/>
        <v>0.948105208</v>
      </c>
      <c r="K9" s="224">
        <f t="shared" si="1"/>
        <v>0.9719140534</v>
      </c>
      <c r="L9" s="225">
        <f t="shared" si="1"/>
        <v>1.011343476</v>
      </c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</row>
    <row r="10">
      <c r="A10" s="226"/>
      <c r="B10" s="227" t="s">
        <v>118</v>
      </c>
      <c r="C10" s="228">
        <v>14647.0</v>
      </c>
      <c r="D10" s="228">
        <v>13640.0</v>
      </c>
      <c r="E10" s="228">
        <v>11908.0</v>
      </c>
      <c r="F10" s="228">
        <v>11374.0</v>
      </c>
      <c r="G10" s="228">
        <v>11139.0</v>
      </c>
      <c r="H10" s="228">
        <v>7202.0</v>
      </c>
      <c r="I10" s="228">
        <v>6652.0</v>
      </c>
      <c r="J10" s="228">
        <v>8782.82</v>
      </c>
      <c r="K10" s="228">
        <v>8603.84</v>
      </c>
      <c r="L10" s="229">
        <v>7655.86</v>
      </c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</row>
    <row r="11">
      <c r="A11" s="230"/>
      <c r="B11" s="231" t="s">
        <v>119</v>
      </c>
      <c r="C11" s="232">
        <v>10944.0</v>
      </c>
      <c r="D11" s="232">
        <v>10841.0</v>
      </c>
      <c r="E11" s="232">
        <v>9104.0</v>
      </c>
      <c r="F11" s="232">
        <v>8353.0</v>
      </c>
      <c r="G11" s="232">
        <v>8636.0</v>
      </c>
      <c r="H11" s="232">
        <v>9365.0</v>
      </c>
      <c r="I11" s="232">
        <v>9530.0</v>
      </c>
      <c r="J11" s="232">
        <v>9263.55</v>
      </c>
      <c r="K11" s="232">
        <v>8852.47</v>
      </c>
      <c r="L11" s="233">
        <v>7569.99</v>
      </c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</row>
    <row r="12">
      <c r="A12" s="234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</row>
    <row r="13">
      <c r="A13" s="235" t="s">
        <v>120</v>
      </c>
      <c r="B13" s="236" t="s">
        <v>121</v>
      </c>
      <c r="C13" s="236"/>
      <c r="D13" s="236"/>
      <c r="E13" s="236"/>
      <c r="F13" s="236"/>
      <c r="G13" s="236"/>
      <c r="H13" s="236"/>
      <c r="I13" s="236"/>
      <c r="J13" s="236"/>
      <c r="K13" s="236"/>
      <c r="L13" s="237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</row>
    <row r="14">
      <c r="A14" s="238" t="s">
        <v>122</v>
      </c>
      <c r="B14" s="239" t="s">
        <v>123</v>
      </c>
      <c r="C14" s="240">
        <f t="shared" ref="C14:L14" si="2">C15/C16</f>
        <v>0.0640073831</v>
      </c>
      <c r="D14" s="240">
        <f t="shared" si="2"/>
        <v>0.06541721128</v>
      </c>
      <c r="E14" s="240">
        <f t="shared" si="2"/>
        <v>0.3695679243</v>
      </c>
      <c r="F14" s="240">
        <f t="shared" si="2"/>
        <v>0.35082909</v>
      </c>
      <c r="G14" s="240">
        <f t="shared" si="2"/>
        <v>0.4081978799</v>
      </c>
      <c r="H14" s="240">
        <f t="shared" si="2"/>
        <v>0.4061633282</v>
      </c>
      <c r="I14" s="240">
        <f t="shared" si="2"/>
        <v>0.4202898551</v>
      </c>
      <c r="J14" s="240">
        <f t="shared" si="2"/>
        <v>0.6556091903</v>
      </c>
      <c r="K14" s="240">
        <f t="shared" si="2"/>
        <v>0.6090843899</v>
      </c>
      <c r="L14" s="241">
        <f t="shared" si="2"/>
        <v>0.8447954765</v>
      </c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</row>
    <row r="15">
      <c r="A15" s="242"/>
      <c r="B15" s="243" t="s">
        <v>124</v>
      </c>
      <c r="C15" s="244">
        <v>3121.0</v>
      </c>
      <c r="D15" s="244">
        <v>3103.0</v>
      </c>
      <c r="E15" s="244">
        <v>2968.0</v>
      </c>
      <c r="F15" s="244">
        <v>2687.0</v>
      </c>
      <c r="G15" s="244">
        <v>2888.0</v>
      </c>
      <c r="H15" s="244">
        <v>2636.0</v>
      </c>
      <c r="I15" s="244">
        <v>2639.0</v>
      </c>
      <c r="J15" s="244">
        <v>2442.0</v>
      </c>
      <c r="K15" s="244">
        <v>1996.0</v>
      </c>
      <c r="L15" s="245">
        <v>2259.0</v>
      </c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</row>
    <row r="16">
      <c r="A16" s="242"/>
      <c r="B16" s="239" t="s">
        <v>125</v>
      </c>
      <c r="C16" s="246">
        <v>48760.0</v>
      </c>
      <c r="D16" s="246">
        <v>47434.0</v>
      </c>
      <c r="E16" s="246">
        <v>8031.0</v>
      </c>
      <c r="F16" s="246">
        <v>7659.0</v>
      </c>
      <c r="G16" s="246">
        <v>7075.0</v>
      </c>
      <c r="H16" s="246">
        <v>6490.0</v>
      </c>
      <c r="I16" s="246">
        <v>6279.0</v>
      </c>
      <c r="J16" s="246">
        <v>3724.78</v>
      </c>
      <c r="K16" s="246">
        <v>3277.05</v>
      </c>
      <c r="L16" s="247">
        <v>2674.02</v>
      </c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</row>
    <row r="17">
      <c r="A17" s="242" t="s">
        <v>126</v>
      </c>
      <c r="B17" s="239" t="s">
        <v>127</v>
      </c>
      <c r="C17" s="240">
        <f t="shared" ref="C17:L17" si="3">C18/C19</f>
        <v>0.06200333757</v>
      </c>
      <c r="D17" s="240">
        <f t="shared" si="3"/>
        <v>0.068482267</v>
      </c>
      <c r="E17" s="240">
        <f t="shared" si="3"/>
        <v>0.07754814099</v>
      </c>
      <c r="F17" s="240">
        <f t="shared" si="3"/>
        <v>0.07134891131</v>
      </c>
      <c r="G17" s="240">
        <f t="shared" si="3"/>
        <v>0.08342239811</v>
      </c>
      <c r="H17" s="240">
        <f t="shared" si="3"/>
        <v>0.07776958253</v>
      </c>
      <c r="I17" s="240">
        <f t="shared" si="3"/>
        <v>0.08014212396</v>
      </c>
      <c r="J17" s="240">
        <f t="shared" si="3"/>
        <v>0.07610720083</v>
      </c>
      <c r="K17" s="240">
        <f t="shared" si="3"/>
        <v>0.06895346194</v>
      </c>
      <c r="L17" s="241">
        <f t="shared" si="3"/>
        <v>0.08467092658</v>
      </c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</row>
    <row r="18">
      <c r="A18" s="242"/>
      <c r="B18" s="243" t="s">
        <v>124</v>
      </c>
      <c r="C18" s="244">
        <v>3121.0</v>
      </c>
      <c r="D18" s="244">
        <v>3103.0</v>
      </c>
      <c r="E18" s="244">
        <v>2968.0</v>
      </c>
      <c r="F18" s="244">
        <v>2687.0</v>
      </c>
      <c r="G18" s="244">
        <v>2888.0</v>
      </c>
      <c r="H18" s="244">
        <v>2636.0</v>
      </c>
      <c r="I18" s="244">
        <v>2639.0</v>
      </c>
      <c r="J18" s="244">
        <v>2442.0</v>
      </c>
      <c r="K18" s="244">
        <v>1996.0</v>
      </c>
      <c r="L18" s="245">
        <v>2259.0</v>
      </c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</row>
    <row r="19">
      <c r="A19" s="242"/>
      <c r="B19" s="239" t="s">
        <v>128</v>
      </c>
      <c r="C19" s="246">
        <v>50336.0</v>
      </c>
      <c r="D19" s="246">
        <v>45311.0</v>
      </c>
      <c r="E19" s="246">
        <v>38273.0</v>
      </c>
      <c r="F19" s="246">
        <v>37660.0</v>
      </c>
      <c r="G19" s="246">
        <v>34619.0</v>
      </c>
      <c r="H19" s="246">
        <v>33895.0</v>
      </c>
      <c r="I19" s="246">
        <v>32929.0</v>
      </c>
      <c r="J19" s="246">
        <v>32086.32</v>
      </c>
      <c r="K19" s="246">
        <v>28947.06</v>
      </c>
      <c r="L19" s="247">
        <v>26679.76</v>
      </c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</row>
    <row r="20">
      <c r="A20" s="242" t="s">
        <v>129</v>
      </c>
      <c r="B20" s="239" t="s">
        <v>130</v>
      </c>
      <c r="C20" s="240">
        <f t="shared" ref="C20:L20" si="4">C21/(C22+C23)</f>
        <v>1.032321575</v>
      </c>
      <c r="D20" s="240">
        <f t="shared" si="4"/>
        <v>0.9552430746</v>
      </c>
      <c r="E20" s="240">
        <f t="shared" si="4"/>
        <v>4.765658075</v>
      </c>
      <c r="F20" s="240">
        <f t="shared" si="4"/>
        <v>4.917091004</v>
      </c>
      <c r="G20" s="240">
        <f t="shared" si="4"/>
        <v>4.893144876</v>
      </c>
      <c r="H20" s="240">
        <f t="shared" si="4"/>
        <v>5.222650231</v>
      </c>
      <c r="I20" s="240">
        <f t="shared" si="4"/>
        <v>5.244306418</v>
      </c>
      <c r="J20" s="240">
        <f t="shared" si="4"/>
        <v>8.614285944</v>
      </c>
      <c r="K20" s="240">
        <f t="shared" si="4"/>
        <v>8.833267726</v>
      </c>
      <c r="L20" s="241">
        <f t="shared" si="4"/>
        <v>9.977397327</v>
      </c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</row>
    <row r="21" ht="15.75" customHeight="1">
      <c r="A21" s="242"/>
      <c r="B21" s="239" t="s">
        <v>128</v>
      </c>
      <c r="C21" s="246">
        <v>50336.0</v>
      </c>
      <c r="D21" s="246">
        <v>45311.0</v>
      </c>
      <c r="E21" s="246">
        <v>38273.0</v>
      </c>
      <c r="F21" s="246">
        <v>37660.0</v>
      </c>
      <c r="G21" s="246">
        <v>34619.0</v>
      </c>
      <c r="H21" s="246">
        <v>33895.0</v>
      </c>
      <c r="I21" s="246">
        <v>32929.0</v>
      </c>
      <c r="J21" s="246">
        <v>32086.32</v>
      </c>
      <c r="K21" s="246">
        <v>28947.06</v>
      </c>
      <c r="L21" s="247">
        <v>26679.76</v>
      </c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</row>
    <row r="22" ht="15.75" customHeight="1">
      <c r="A22" s="242"/>
      <c r="B22" s="239" t="s">
        <v>125</v>
      </c>
      <c r="C22" s="246">
        <v>48760.0</v>
      </c>
      <c r="D22" s="246">
        <v>47434.0</v>
      </c>
      <c r="E22" s="246">
        <v>8031.0</v>
      </c>
      <c r="F22" s="246">
        <v>7659.0</v>
      </c>
      <c r="G22" s="246">
        <v>7075.0</v>
      </c>
      <c r="H22" s="246">
        <v>6490.0</v>
      </c>
      <c r="I22" s="246">
        <v>6279.0</v>
      </c>
      <c r="J22" s="246">
        <v>3724.78</v>
      </c>
      <c r="K22" s="246">
        <v>3277.05</v>
      </c>
      <c r="L22" s="247">
        <v>2674.02</v>
      </c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</row>
    <row r="23" ht="15.75" customHeight="1">
      <c r="A23" s="242"/>
      <c r="B23" s="239" t="s">
        <v>131</v>
      </c>
      <c r="C23" s="248">
        <v>0.0</v>
      </c>
      <c r="D23" s="248">
        <v>0.0</v>
      </c>
      <c r="E23" s="248">
        <v>0.0</v>
      </c>
      <c r="F23" s="248">
        <v>0.0</v>
      </c>
      <c r="G23" s="248">
        <v>0.0</v>
      </c>
      <c r="H23" s="248">
        <v>0.0</v>
      </c>
      <c r="I23" s="248">
        <v>0.0</v>
      </c>
      <c r="J23" s="248">
        <v>0.0</v>
      </c>
      <c r="K23" s="248">
        <v>0.0</v>
      </c>
      <c r="L23" s="249">
        <v>0.0</v>
      </c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</row>
    <row r="24" ht="15.75" customHeight="1">
      <c r="A24" s="242" t="s">
        <v>132</v>
      </c>
      <c r="B24" s="243" t="s">
        <v>133</v>
      </c>
      <c r="C24" s="240">
        <f t="shared" ref="C24:L24" si="5">C25/C26</f>
        <v>0.2338882708</v>
      </c>
      <c r="D24" s="240">
        <f t="shared" si="5"/>
        <v>0.2365209331</v>
      </c>
      <c r="E24" s="240">
        <f t="shared" si="5"/>
        <v>0.2427037337</v>
      </c>
      <c r="F24" s="240">
        <f t="shared" si="5"/>
        <v>0.2323154541</v>
      </c>
      <c r="G24" s="240">
        <f t="shared" si="5"/>
        <v>0.212224501</v>
      </c>
      <c r="H24" s="240">
        <f t="shared" si="5"/>
        <v>0.181590205</v>
      </c>
      <c r="I24" s="240">
        <f t="shared" si="5"/>
        <v>0.1815117374</v>
      </c>
      <c r="J24" s="240">
        <f t="shared" si="5"/>
        <v>0.1721331708</v>
      </c>
      <c r="K24" s="240">
        <f t="shared" si="5"/>
        <v>0.1658099303</v>
      </c>
      <c r="L24" s="241">
        <f t="shared" si="5"/>
        <v>0.1630254545</v>
      </c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</row>
    <row r="25" ht="15.75" customHeight="1">
      <c r="A25" s="242"/>
      <c r="B25" s="239" t="s">
        <v>134</v>
      </c>
      <c r="C25" s="246">
        <v>11773.0</v>
      </c>
      <c r="D25" s="246">
        <v>10717.0</v>
      </c>
      <c r="E25" s="246">
        <v>9289.0</v>
      </c>
      <c r="F25" s="246">
        <v>8749.0</v>
      </c>
      <c r="G25" s="246">
        <v>7347.0</v>
      </c>
      <c r="H25" s="246">
        <v>6155.0</v>
      </c>
      <c r="I25" s="246">
        <v>5977.0</v>
      </c>
      <c r="J25" s="246">
        <v>5523.12</v>
      </c>
      <c r="K25" s="246">
        <v>4799.71</v>
      </c>
      <c r="L25" s="247">
        <v>4349.48</v>
      </c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</row>
    <row r="26" ht="15.75" customHeight="1">
      <c r="A26" s="250"/>
      <c r="B26" s="251" t="s">
        <v>128</v>
      </c>
      <c r="C26" s="252">
        <v>50336.0</v>
      </c>
      <c r="D26" s="252">
        <v>45311.0</v>
      </c>
      <c r="E26" s="252">
        <v>38273.0</v>
      </c>
      <c r="F26" s="252">
        <v>37660.0</v>
      </c>
      <c r="G26" s="252">
        <v>34619.0</v>
      </c>
      <c r="H26" s="252">
        <v>33895.0</v>
      </c>
      <c r="I26" s="252">
        <v>32929.0</v>
      </c>
      <c r="J26" s="252">
        <v>32086.32</v>
      </c>
      <c r="K26" s="252">
        <v>28947.06</v>
      </c>
      <c r="L26" s="253">
        <v>26679.76</v>
      </c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</row>
    <row r="27" ht="15.75" customHeight="1">
      <c r="A27" s="234"/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</row>
    <row r="28" ht="15.75" customHeight="1">
      <c r="A28" s="254" t="s">
        <v>135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6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</row>
    <row r="29" ht="15.75" customHeight="1">
      <c r="A29" s="257" t="s">
        <v>136</v>
      </c>
      <c r="B29" s="258" t="s">
        <v>137</v>
      </c>
      <c r="C29" s="259">
        <v>37.53</v>
      </c>
      <c r="D29" s="259">
        <v>33.85</v>
      </c>
      <c r="E29" s="259">
        <v>31.13</v>
      </c>
      <c r="F29" s="259">
        <v>27.89</v>
      </c>
      <c r="G29" s="259">
        <v>24.2</v>
      </c>
      <c r="H29" s="259">
        <v>20.75</v>
      </c>
      <c r="I29" s="259">
        <v>19.12</v>
      </c>
      <c r="J29" s="259">
        <v>19.95</v>
      </c>
      <c r="K29" s="259">
        <v>17.88</v>
      </c>
      <c r="L29" s="260">
        <v>17.56</v>
      </c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</row>
    <row r="30" ht="15.75" customHeight="1">
      <c r="A30" s="257" t="s">
        <v>138</v>
      </c>
      <c r="B30" s="258" t="s">
        <v>139</v>
      </c>
      <c r="C30" s="261">
        <f t="shared" ref="C30:L30" si="6">(C31/C32)</f>
        <v>53.79696243</v>
      </c>
      <c r="D30" s="261">
        <f t="shared" si="6"/>
        <v>70.48744461</v>
      </c>
      <c r="E30" s="261">
        <f t="shared" si="6"/>
        <v>71.79569547</v>
      </c>
      <c r="F30" s="261">
        <f t="shared" si="6"/>
        <v>61.31229831</v>
      </c>
      <c r="G30" s="261">
        <f t="shared" si="6"/>
        <v>54.33884298</v>
      </c>
      <c r="H30" s="261">
        <f t="shared" si="6"/>
        <v>44.28915663</v>
      </c>
      <c r="I30" s="261">
        <f t="shared" si="6"/>
        <v>44.76987448</v>
      </c>
      <c r="J30" s="261">
        <f t="shared" si="6"/>
        <v>43.25814536</v>
      </c>
      <c r="K30" s="261">
        <f t="shared" si="6"/>
        <v>33.55704698</v>
      </c>
      <c r="L30" s="262">
        <f t="shared" si="6"/>
        <v>26.53758542</v>
      </c>
      <c r="M30" s="263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</row>
    <row r="31" ht="15.75" customHeight="1">
      <c r="A31" s="257"/>
      <c r="B31" s="264" t="s">
        <v>140</v>
      </c>
      <c r="C31" s="261">
        <v>2019.0</v>
      </c>
      <c r="D31" s="261">
        <v>2386.0</v>
      </c>
      <c r="E31" s="261">
        <v>2235.0</v>
      </c>
      <c r="F31" s="261">
        <v>1710.0</v>
      </c>
      <c r="G31" s="261">
        <v>1315.0</v>
      </c>
      <c r="H31" s="261">
        <v>919.0</v>
      </c>
      <c r="I31" s="261">
        <v>856.0</v>
      </c>
      <c r="J31" s="261">
        <v>863.0</v>
      </c>
      <c r="K31" s="261">
        <v>600.0</v>
      </c>
      <c r="L31" s="262">
        <v>466.0</v>
      </c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</row>
    <row r="32" ht="15.75" customHeight="1">
      <c r="A32" s="257"/>
      <c r="B32" s="264" t="s">
        <v>136</v>
      </c>
      <c r="C32" s="261">
        <f t="shared" ref="C32:L32" si="7">C29</f>
        <v>37.53</v>
      </c>
      <c r="D32" s="261">
        <f t="shared" si="7"/>
        <v>33.85</v>
      </c>
      <c r="E32" s="261">
        <f t="shared" si="7"/>
        <v>31.13</v>
      </c>
      <c r="F32" s="261">
        <f t="shared" si="7"/>
        <v>27.89</v>
      </c>
      <c r="G32" s="261">
        <f t="shared" si="7"/>
        <v>24.2</v>
      </c>
      <c r="H32" s="261">
        <f t="shared" si="7"/>
        <v>20.75</v>
      </c>
      <c r="I32" s="261">
        <f t="shared" si="7"/>
        <v>19.12</v>
      </c>
      <c r="J32" s="261">
        <f t="shared" si="7"/>
        <v>19.95</v>
      </c>
      <c r="K32" s="261">
        <f t="shared" si="7"/>
        <v>17.88</v>
      </c>
      <c r="L32" s="262">
        <f t="shared" si="7"/>
        <v>17.56</v>
      </c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</row>
    <row r="33" ht="15.75" customHeight="1">
      <c r="A33" s="257" t="s">
        <v>141</v>
      </c>
      <c r="B33" s="258" t="s">
        <v>142</v>
      </c>
      <c r="C33" s="265">
        <v>0.013</v>
      </c>
      <c r="D33" s="265">
        <v>0.0171</v>
      </c>
      <c r="E33" s="265">
        <v>0.0172</v>
      </c>
      <c r="F33" s="265">
        <v>0.0155</v>
      </c>
      <c r="G33" s="265">
        <v>0.0121</v>
      </c>
      <c r="H33" s="265">
        <v>0.0113</v>
      </c>
      <c r="I33" s="265">
        <v>0.0121</v>
      </c>
      <c r="J33" s="265">
        <v>0.0132</v>
      </c>
      <c r="K33" s="265">
        <v>0.0125</v>
      </c>
      <c r="L33" s="266">
        <v>0.0145</v>
      </c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</row>
    <row r="34" ht="15.75" customHeight="1">
      <c r="A34" s="257" t="s">
        <v>143</v>
      </c>
      <c r="B34" s="258" t="s">
        <v>144</v>
      </c>
      <c r="C34" s="259">
        <f t="shared" ref="C34:L34" si="8">C35/C36</f>
        <v>1.103823529</v>
      </c>
      <c r="D34" s="259">
        <f t="shared" si="8"/>
        <v>1.091935484</v>
      </c>
      <c r="E34" s="259">
        <f t="shared" si="8"/>
        <v>0.9023188406</v>
      </c>
      <c r="F34" s="259">
        <f t="shared" si="8"/>
        <v>1.267727273</v>
      </c>
      <c r="G34" s="259">
        <f t="shared" si="8"/>
        <v>1.21</v>
      </c>
      <c r="H34" s="259">
        <f t="shared" si="8"/>
        <v>1.220588235</v>
      </c>
      <c r="I34" s="259">
        <f t="shared" si="8"/>
        <v>1.195</v>
      </c>
      <c r="J34" s="259">
        <f t="shared" si="8"/>
        <v>1.33</v>
      </c>
      <c r="K34" s="259">
        <f t="shared" si="8"/>
        <v>1.375384615</v>
      </c>
      <c r="L34" s="260">
        <f t="shared" si="8"/>
        <v>0.9491891892</v>
      </c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</row>
    <row r="35" ht="15.75" customHeight="1">
      <c r="A35" s="257"/>
      <c r="B35" s="264" t="s">
        <v>145</v>
      </c>
      <c r="C35" s="261">
        <f t="shared" ref="C35:L35" si="9">C32</f>
        <v>37.53</v>
      </c>
      <c r="D35" s="261">
        <f t="shared" si="9"/>
        <v>33.85</v>
      </c>
      <c r="E35" s="261">
        <f t="shared" si="9"/>
        <v>31.13</v>
      </c>
      <c r="F35" s="261">
        <f t="shared" si="9"/>
        <v>27.89</v>
      </c>
      <c r="G35" s="261">
        <f t="shared" si="9"/>
        <v>24.2</v>
      </c>
      <c r="H35" s="261">
        <f t="shared" si="9"/>
        <v>20.75</v>
      </c>
      <c r="I35" s="261">
        <f t="shared" si="9"/>
        <v>19.12</v>
      </c>
      <c r="J35" s="261">
        <f t="shared" si="9"/>
        <v>19.95</v>
      </c>
      <c r="K35" s="261">
        <f t="shared" si="9"/>
        <v>17.88</v>
      </c>
      <c r="L35" s="262">
        <f t="shared" si="9"/>
        <v>17.56</v>
      </c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</row>
    <row r="36" ht="15.75" customHeight="1">
      <c r="A36" s="257"/>
      <c r="B36" s="264" t="s">
        <v>146</v>
      </c>
      <c r="C36" s="259">
        <v>34.0</v>
      </c>
      <c r="D36" s="259">
        <v>31.0</v>
      </c>
      <c r="E36" s="259">
        <v>34.5</v>
      </c>
      <c r="F36" s="259">
        <v>22.0</v>
      </c>
      <c r="G36" s="259">
        <v>20.0</v>
      </c>
      <c r="H36" s="259">
        <v>17.0</v>
      </c>
      <c r="I36" s="259">
        <v>16.0</v>
      </c>
      <c r="J36" s="259">
        <v>15.0</v>
      </c>
      <c r="K36" s="259">
        <v>13.0</v>
      </c>
      <c r="L36" s="260">
        <v>18.5</v>
      </c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</row>
    <row r="37" ht="15.75" customHeight="1">
      <c r="A37" s="267" t="s">
        <v>147</v>
      </c>
      <c r="B37" s="268" t="s">
        <v>148</v>
      </c>
      <c r="C37" s="269">
        <f t="shared" ref="C37:L37" si="10">1/C35</f>
        <v>0.02664535039</v>
      </c>
      <c r="D37" s="269">
        <f t="shared" si="10"/>
        <v>0.02954209749</v>
      </c>
      <c r="E37" s="269">
        <f t="shared" si="10"/>
        <v>0.03212335368</v>
      </c>
      <c r="F37" s="269">
        <f t="shared" si="10"/>
        <v>0.03585514521</v>
      </c>
      <c r="G37" s="269">
        <f t="shared" si="10"/>
        <v>0.04132231405</v>
      </c>
      <c r="H37" s="269">
        <f t="shared" si="10"/>
        <v>0.04819277108</v>
      </c>
      <c r="I37" s="269">
        <f t="shared" si="10"/>
        <v>0.05230125523</v>
      </c>
      <c r="J37" s="269">
        <f t="shared" si="10"/>
        <v>0.05012531328</v>
      </c>
      <c r="K37" s="269">
        <f t="shared" si="10"/>
        <v>0.05592841163</v>
      </c>
      <c r="L37" s="270">
        <f t="shared" si="10"/>
        <v>0.0569476082</v>
      </c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</row>
    <row r="38" ht="15.75" customHeight="1">
      <c r="A38" s="234"/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</row>
    <row r="39" ht="15.75" customHeight="1">
      <c r="A39" s="271" t="s">
        <v>149</v>
      </c>
      <c r="B39" s="272" t="s">
        <v>150</v>
      </c>
      <c r="C39" s="273"/>
      <c r="D39" s="273"/>
      <c r="E39" s="273"/>
      <c r="F39" s="273"/>
      <c r="G39" s="273"/>
      <c r="H39" s="273"/>
      <c r="I39" s="273"/>
      <c r="J39" s="272"/>
      <c r="K39" s="273"/>
      <c r="L39" s="274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</row>
    <row r="40" ht="15.75" customHeight="1">
      <c r="A40" s="275" t="s">
        <v>151</v>
      </c>
      <c r="B40" s="276" t="s">
        <v>152</v>
      </c>
      <c r="C40" s="277">
        <f t="shared" ref="C40:L40" si="11">(C41/C42)*365</f>
        <v>28.20744596</v>
      </c>
      <c r="D40" s="277">
        <f t="shared" si="11"/>
        <v>27.2515504</v>
      </c>
      <c r="E40" s="277">
        <f t="shared" si="11"/>
        <v>25.13887074</v>
      </c>
      <c r="F40" s="277">
        <f t="shared" si="11"/>
        <v>23.4739777</v>
      </c>
      <c r="G40" s="277">
        <f t="shared" si="11"/>
        <v>24.87174673</v>
      </c>
      <c r="H40" s="277">
        <f t="shared" si="11"/>
        <v>25.43531494</v>
      </c>
      <c r="I40" s="277">
        <f t="shared" si="11"/>
        <v>28.0215008</v>
      </c>
      <c r="J40" s="277">
        <f t="shared" si="11"/>
        <v>29.60695399</v>
      </c>
      <c r="K40" s="277">
        <f t="shared" si="11"/>
        <v>34.64422466</v>
      </c>
      <c r="L40" s="278">
        <f t="shared" si="11"/>
        <v>34.57120117</v>
      </c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</row>
    <row r="41" ht="15.75" customHeight="1">
      <c r="A41" s="279"/>
      <c r="B41" s="276" t="s">
        <v>153</v>
      </c>
      <c r="C41" s="280">
        <v>3890.0</v>
      </c>
      <c r="D41" s="280">
        <v>3383.0</v>
      </c>
      <c r="E41" s="280">
        <v>2636.0</v>
      </c>
      <c r="F41" s="280">
        <v>2422.0</v>
      </c>
      <c r="G41" s="280">
        <v>2359.0</v>
      </c>
      <c r="H41" s="280">
        <v>2362.0</v>
      </c>
      <c r="I41" s="280">
        <v>2528.0</v>
      </c>
      <c r="J41" s="280">
        <v>2602.68</v>
      </c>
      <c r="K41" s="280">
        <v>2747.53</v>
      </c>
      <c r="L41" s="281">
        <v>2526.99</v>
      </c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</row>
    <row r="42" ht="15.75" customHeight="1">
      <c r="A42" s="279"/>
      <c r="B42" s="282" t="s">
        <v>128</v>
      </c>
      <c r="C42" s="280">
        <v>50336.0</v>
      </c>
      <c r="D42" s="280">
        <v>45311.0</v>
      </c>
      <c r="E42" s="280">
        <v>38273.0</v>
      </c>
      <c r="F42" s="280">
        <v>37660.0</v>
      </c>
      <c r="G42" s="280">
        <v>34619.0</v>
      </c>
      <c r="H42" s="280">
        <v>33895.0</v>
      </c>
      <c r="I42" s="280">
        <v>32929.0</v>
      </c>
      <c r="J42" s="280">
        <v>32086.32</v>
      </c>
      <c r="K42" s="280">
        <v>28947.06</v>
      </c>
      <c r="L42" s="281">
        <v>26679.76</v>
      </c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</row>
    <row r="43" ht="15.75" customHeight="1">
      <c r="A43" s="283" t="s">
        <v>154</v>
      </c>
      <c r="B43" s="284" t="s">
        <v>155</v>
      </c>
      <c r="C43" s="284">
        <v>16.0</v>
      </c>
      <c r="D43" s="284">
        <v>14.0</v>
      </c>
      <c r="E43" s="284">
        <v>11.0</v>
      </c>
      <c r="F43" s="284">
        <v>17.0</v>
      </c>
      <c r="G43" s="284">
        <v>13.0</v>
      </c>
      <c r="H43" s="284">
        <v>12.0</v>
      </c>
      <c r="I43" s="284">
        <v>14.0</v>
      </c>
      <c r="J43" s="284">
        <v>12.0</v>
      </c>
      <c r="K43" s="284">
        <v>13.0</v>
      </c>
      <c r="L43" s="285">
        <v>13.0</v>
      </c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</row>
    <row r="44" ht="15.75" customHeight="1">
      <c r="A44" s="286" t="s">
        <v>156</v>
      </c>
      <c r="B44" s="287" t="s">
        <v>157</v>
      </c>
      <c r="C44" s="287">
        <v>129.0</v>
      </c>
      <c r="D44" s="287">
        <v>161.0</v>
      </c>
      <c r="E44" s="287">
        <v>174.0</v>
      </c>
      <c r="F44" s="287">
        <v>165.0</v>
      </c>
      <c r="G44" s="287">
        <v>181.0</v>
      </c>
      <c r="H44" s="287">
        <v>158.0</v>
      </c>
      <c r="I44" s="287">
        <v>147.0</v>
      </c>
      <c r="J44" s="287">
        <v>136.0</v>
      </c>
      <c r="K44" s="287">
        <v>144.0</v>
      </c>
      <c r="L44" s="288">
        <v>132.0</v>
      </c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</row>
    <row r="45" ht="15.75" customHeight="1">
      <c r="A45" s="289"/>
      <c r="B45" s="289"/>
      <c r="C45" s="289"/>
      <c r="D45" s="289"/>
      <c r="E45" s="289"/>
      <c r="F45" s="289"/>
      <c r="G45" s="289"/>
      <c r="H45" s="289"/>
      <c r="I45" s="289"/>
      <c r="J45" s="289"/>
      <c r="K45" s="289"/>
      <c r="L45" s="289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</row>
    <row r="46" ht="15.75" customHeight="1">
      <c r="A46" s="290" t="s">
        <v>158</v>
      </c>
      <c r="B46" s="291"/>
      <c r="C46" s="291"/>
      <c r="D46" s="291"/>
      <c r="E46" s="291"/>
      <c r="F46" s="292" t="s">
        <v>159</v>
      </c>
      <c r="G46" s="292" t="s">
        <v>160</v>
      </c>
      <c r="H46" s="292" t="s">
        <v>161</v>
      </c>
      <c r="I46" s="292" t="s">
        <v>162</v>
      </c>
      <c r="J46" s="292" t="s">
        <v>163</v>
      </c>
      <c r="K46" s="291"/>
      <c r="L46" s="293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</row>
    <row r="47" ht="15.75" customHeight="1">
      <c r="A47" s="294"/>
      <c r="B47" s="295"/>
      <c r="C47" s="295"/>
      <c r="D47" s="295"/>
      <c r="E47" s="295"/>
      <c r="F47" s="295"/>
      <c r="G47" s="295"/>
      <c r="H47" s="295"/>
      <c r="I47" s="296"/>
      <c r="J47" s="295"/>
      <c r="K47" s="295"/>
      <c r="L47" s="297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</row>
    <row r="48" ht="15.75" customHeight="1">
      <c r="A48" s="294"/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7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</row>
    <row r="49" ht="15.75" customHeight="1">
      <c r="A49" s="294"/>
      <c r="B49" s="295" t="s">
        <v>158</v>
      </c>
      <c r="C49" s="295">
        <f t="shared" ref="C49:L49" si="12">C56*C57*C58</f>
        <v>9.804255319</v>
      </c>
      <c r="D49" s="295">
        <f t="shared" si="12"/>
        <v>9.774468085</v>
      </c>
      <c r="E49" s="295">
        <f t="shared" si="12"/>
        <v>10.09722222</v>
      </c>
      <c r="F49" s="295">
        <f t="shared" si="12"/>
        <v>9.708333333</v>
      </c>
      <c r="G49" s="295">
        <f t="shared" si="12"/>
        <v>10.12037037</v>
      </c>
      <c r="H49" s="295">
        <f t="shared" si="12"/>
        <v>8.967592593</v>
      </c>
      <c r="I49" s="295">
        <f t="shared" si="12"/>
        <v>9.138888889</v>
      </c>
      <c r="J49" s="295">
        <f t="shared" si="12"/>
        <v>8.772821817</v>
      </c>
      <c r="K49" s="295">
        <f t="shared" si="12"/>
        <v>7.005132473</v>
      </c>
      <c r="L49" s="297">
        <f t="shared" si="12"/>
        <v>7.523699422</v>
      </c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</row>
    <row r="50" ht="15.75" customHeight="1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295"/>
      <c r="L50" s="297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</row>
    <row r="51" ht="15.75" customHeight="1">
      <c r="A51" s="294"/>
      <c r="B51" s="295" t="s">
        <v>67</v>
      </c>
      <c r="C51" s="295">
        <v>2304.0</v>
      </c>
      <c r="D51" s="295">
        <v>2297.0</v>
      </c>
      <c r="E51" s="295">
        <v>2181.0</v>
      </c>
      <c r="F51" s="295">
        <v>2097.0</v>
      </c>
      <c r="G51" s="295">
        <v>2186.0</v>
      </c>
      <c r="H51" s="295">
        <v>1937.0</v>
      </c>
      <c r="I51" s="295">
        <v>1974.0</v>
      </c>
      <c r="J51" s="295">
        <v>1898.0</v>
      </c>
      <c r="K51" s="295">
        <v>1515.0</v>
      </c>
      <c r="L51" s="297">
        <v>1627.0</v>
      </c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</row>
    <row r="52" ht="15.75" customHeight="1">
      <c r="A52" s="294"/>
      <c r="B52" s="298" t="s">
        <v>128</v>
      </c>
      <c r="C52" s="299">
        <v>50336.0</v>
      </c>
      <c r="D52" s="299">
        <v>45311.0</v>
      </c>
      <c r="E52" s="299">
        <v>38273.0</v>
      </c>
      <c r="F52" s="299">
        <v>37660.0</v>
      </c>
      <c r="G52" s="299">
        <v>34619.0</v>
      </c>
      <c r="H52" s="299">
        <v>33895.0</v>
      </c>
      <c r="I52" s="299">
        <v>32929.0</v>
      </c>
      <c r="J52" s="299">
        <v>32086.32</v>
      </c>
      <c r="K52" s="299">
        <v>28947.06</v>
      </c>
      <c r="L52" s="300">
        <v>26679.76</v>
      </c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</row>
    <row r="53" ht="15.75" customHeight="1">
      <c r="A53" s="294"/>
      <c r="B53" s="295" t="s">
        <v>164</v>
      </c>
      <c r="C53" s="301">
        <v>69737.0</v>
      </c>
      <c r="D53" s="301">
        <v>68116.0</v>
      </c>
      <c r="E53" s="301">
        <v>19602.0</v>
      </c>
      <c r="F53" s="301">
        <v>17865.0</v>
      </c>
      <c r="G53" s="301">
        <v>17149.0</v>
      </c>
      <c r="H53" s="301">
        <v>14751.0</v>
      </c>
      <c r="I53" s="301">
        <v>13920.0</v>
      </c>
      <c r="J53" s="301">
        <v>13634.06</v>
      </c>
      <c r="K53" s="301">
        <v>12998.4</v>
      </c>
      <c r="L53" s="302">
        <v>11512.47</v>
      </c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</row>
    <row r="54" ht="15.75" customHeight="1">
      <c r="A54" s="294"/>
      <c r="B54" s="295" t="s">
        <v>165</v>
      </c>
      <c r="C54" s="303">
        <v>235.0</v>
      </c>
      <c r="D54" s="303">
        <v>235.0</v>
      </c>
      <c r="E54" s="303">
        <v>216.0</v>
      </c>
      <c r="F54" s="303">
        <v>216.0</v>
      </c>
      <c r="G54" s="303">
        <v>216.0</v>
      </c>
      <c r="H54" s="303">
        <v>216.0</v>
      </c>
      <c r="I54" s="303">
        <v>216.0</v>
      </c>
      <c r="J54" s="303">
        <v>216.35</v>
      </c>
      <c r="K54" s="303">
        <v>216.27</v>
      </c>
      <c r="L54" s="304">
        <v>216.25</v>
      </c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</row>
    <row r="55" ht="15.75" customHeight="1">
      <c r="A55" s="294"/>
      <c r="B55" s="295"/>
      <c r="C55" s="295"/>
      <c r="D55" s="295"/>
      <c r="E55" s="295"/>
      <c r="F55" s="295"/>
      <c r="G55" s="295"/>
      <c r="H55" s="295"/>
      <c r="I55" s="295"/>
      <c r="J55" s="295"/>
      <c r="K55" s="295"/>
      <c r="L55" s="297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</row>
    <row r="56" ht="15.75" customHeight="1">
      <c r="A56" s="294"/>
      <c r="B56" s="296" t="s">
        <v>159</v>
      </c>
      <c r="C56" s="295">
        <f t="shared" ref="C56:L56" si="13">C51/C52</f>
        <v>0.04577240941</v>
      </c>
      <c r="D56" s="295">
        <f t="shared" si="13"/>
        <v>0.05069409194</v>
      </c>
      <c r="E56" s="295">
        <f t="shared" si="13"/>
        <v>0.05698534215</v>
      </c>
      <c r="F56" s="295">
        <f t="shared" si="13"/>
        <v>0.05568242167</v>
      </c>
      <c r="G56" s="295">
        <f t="shared" si="13"/>
        <v>0.06314451602</v>
      </c>
      <c r="H56" s="295">
        <f t="shared" si="13"/>
        <v>0.05714707184</v>
      </c>
      <c r="I56" s="295">
        <f t="shared" si="13"/>
        <v>0.05994715904</v>
      </c>
      <c r="J56" s="295">
        <f t="shared" si="13"/>
        <v>0.05915293496</v>
      </c>
      <c r="K56" s="295">
        <f t="shared" si="13"/>
        <v>0.05233692126</v>
      </c>
      <c r="L56" s="297">
        <f t="shared" si="13"/>
        <v>0.06098255756</v>
      </c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</row>
    <row r="57" ht="15.75" customHeight="1">
      <c r="A57" s="294"/>
      <c r="B57" s="296" t="s">
        <v>161</v>
      </c>
      <c r="C57" s="295">
        <f t="shared" ref="C57:L57" si="14">C52/C53</f>
        <v>0.721797611</v>
      </c>
      <c r="D57" s="295">
        <f t="shared" si="14"/>
        <v>0.6652034764</v>
      </c>
      <c r="E57" s="295">
        <f t="shared" si="14"/>
        <v>1.952504846</v>
      </c>
      <c r="F57" s="295">
        <f t="shared" si="14"/>
        <v>2.108032466</v>
      </c>
      <c r="G57" s="295">
        <f t="shared" si="14"/>
        <v>2.018718293</v>
      </c>
      <c r="H57" s="295">
        <f t="shared" si="14"/>
        <v>2.297810318</v>
      </c>
      <c r="I57" s="295">
        <f t="shared" si="14"/>
        <v>2.36558908</v>
      </c>
      <c r="J57" s="295">
        <f t="shared" si="14"/>
        <v>2.353394367</v>
      </c>
      <c r="K57" s="295">
        <f t="shared" si="14"/>
        <v>2.226971012</v>
      </c>
      <c r="L57" s="297">
        <f t="shared" si="14"/>
        <v>2.317466191</v>
      </c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</row>
    <row r="58" ht="15.75" customHeight="1">
      <c r="A58" s="305"/>
      <c r="B58" s="306" t="s">
        <v>163</v>
      </c>
      <c r="C58" s="307">
        <f t="shared" ref="C58:L58" si="15">C53/C54</f>
        <v>296.7531915</v>
      </c>
      <c r="D58" s="307">
        <f t="shared" si="15"/>
        <v>289.8553191</v>
      </c>
      <c r="E58" s="307">
        <f t="shared" si="15"/>
        <v>90.75</v>
      </c>
      <c r="F58" s="307">
        <f t="shared" si="15"/>
        <v>82.70833333</v>
      </c>
      <c r="G58" s="307">
        <f t="shared" si="15"/>
        <v>79.39351852</v>
      </c>
      <c r="H58" s="307">
        <f t="shared" si="15"/>
        <v>68.29166667</v>
      </c>
      <c r="I58" s="307">
        <f t="shared" si="15"/>
        <v>64.44444444</v>
      </c>
      <c r="J58" s="307">
        <f t="shared" si="15"/>
        <v>63.01853478</v>
      </c>
      <c r="K58" s="307">
        <f t="shared" si="15"/>
        <v>60.10264947</v>
      </c>
      <c r="L58" s="308">
        <f t="shared" si="15"/>
        <v>53.23685549</v>
      </c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</row>
    <row r="59" ht="15.75" customHeight="1">
      <c r="A59" s="220"/>
      <c r="B59" s="220"/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</row>
    <row r="60" ht="15.75" customHeight="1">
      <c r="A60" s="220"/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</row>
    <row r="61" ht="15.75" customHeight="1">
      <c r="A61" s="220"/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</row>
    <row r="62" ht="15.75" customHeight="1">
      <c r="A62" s="220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</row>
    <row r="63" ht="15.75" customHeight="1">
      <c r="A63" s="220"/>
      <c r="B63" s="220"/>
      <c r="C63" s="220"/>
      <c r="D63" s="220"/>
      <c r="E63" s="220"/>
      <c r="F63" s="220"/>
      <c r="G63" s="220"/>
      <c r="H63" s="220"/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</row>
    <row r="64" ht="15.75" customHeight="1">
      <c r="A64" s="220"/>
      <c r="B64" s="220"/>
      <c r="C64" s="220"/>
      <c r="D64" s="220"/>
      <c r="E64" s="220"/>
      <c r="F64" s="220"/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</row>
    <row r="65" ht="15.75" customHeight="1">
      <c r="A65" s="220"/>
      <c r="B65" s="220"/>
      <c r="C65" s="220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</row>
    <row r="66" ht="15.75" customHeight="1">
      <c r="A66" s="220"/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</row>
    <row r="67" ht="15.75" customHeight="1">
      <c r="A67" s="220"/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</row>
    <row r="68" ht="15.75" customHeight="1">
      <c r="A68" s="220"/>
      <c r="B68" s="220"/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</row>
    <row r="69" ht="15.75" customHeight="1">
      <c r="A69" s="220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</row>
    <row r="70" ht="15.75" customHeight="1">
      <c r="A70" s="220"/>
      <c r="B70" s="220"/>
      <c r="C70" s="220"/>
      <c r="D70" s="220"/>
      <c r="E70" s="220"/>
      <c r="F70" s="220"/>
      <c r="G70" s="220"/>
      <c r="H70" s="220"/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</row>
    <row r="71" ht="15.75" customHeight="1">
      <c r="A71" s="220"/>
      <c r="B71" s="220"/>
      <c r="C71" s="220"/>
      <c r="D71" s="220"/>
      <c r="E71" s="220"/>
      <c r="F71" s="220"/>
      <c r="G71" s="220"/>
      <c r="H71" s="220"/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</row>
    <row r="72" ht="15.75" customHeight="1">
      <c r="A72" s="220"/>
      <c r="B72" s="220"/>
      <c r="C72" s="220"/>
      <c r="D72" s="220"/>
      <c r="E72" s="220"/>
      <c r="F72" s="220"/>
      <c r="G72" s="220"/>
      <c r="H72" s="220"/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</row>
    <row r="73" ht="15.75" customHeight="1">
      <c r="A73" s="220"/>
      <c r="B73" s="220"/>
      <c r="C73" s="220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</row>
    <row r="74" ht="15.75" customHeight="1">
      <c r="A74" s="220"/>
      <c r="B74" s="220"/>
      <c r="C74" s="220"/>
      <c r="D74" s="220"/>
      <c r="E74" s="220"/>
      <c r="F74" s="220"/>
      <c r="G74" s="220"/>
      <c r="H74" s="220"/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</row>
    <row r="75" ht="15.75" customHeight="1">
      <c r="A75" s="220"/>
      <c r="B75" s="220"/>
      <c r="C75" s="220"/>
      <c r="D75" s="220"/>
      <c r="E75" s="220"/>
      <c r="F75" s="220"/>
      <c r="G75" s="220"/>
      <c r="H75" s="220"/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</row>
    <row r="76" ht="15.75" customHeight="1">
      <c r="A76" s="220"/>
      <c r="B76" s="220"/>
      <c r="C76" s="220"/>
      <c r="D76" s="220"/>
      <c r="E76" s="220"/>
      <c r="F76" s="220"/>
      <c r="G76" s="220"/>
      <c r="H76" s="220"/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</row>
    <row r="77" ht="15.75" customHeight="1">
      <c r="A77" s="220"/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</row>
    <row r="78" ht="15.75" customHeight="1">
      <c r="A78" s="220"/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</row>
    <row r="79" ht="15.75" customHeight="1">
      <c r="A79" s="220"/>
      <c r="B79" s="220"/>
      <c r="C79" s="220"/>
      <c r="D79" s="220"/>
      <c r="E79" s="220"/>
      <c r="F79" s="220"/>
      <c r="G79" s="220"/>
      <c r="H79" s="220"/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</row>
    <row r="80" ht="15.75" customHeight="1">
      <c r="A80" s="220"/>
      <c r="B80" s="220"/>
      <c r="C80" s="220"/>
      <c r="D80" s="220"/>
      <c r="E80" s="220"/>
      <c r="F80" s="220"/>
      <c r="G80" s="220"/>
      <c r="H80" s="220"/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</row>
    <row r="81" ht="15.75" customHeight="1">
      <c r="A81" s="220"/>
      <c r="B81" s="220"/>
      <c r="C81" s="220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</row>
    <row r="82" ht="15.75" customHeight="1">
      <c r="A82" s="220"/>
      <c r="B82" s="220"/>
      <c r="C82" s="220"/>
      <c r="D82" s="220"/>
      <c r="E82" s="220"/>
      <c r="F82" s="220"/>
      <c r="G82" s="220"/>
      <c r="H82" s="220"/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</row>
    <row r="83" ht="15.75" customHeight="1">
      <c r="A83" s="220"/>
      <c r="B83" s="220"/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</row>
    <row r="84" ht="15.75" customHeight="1">
      <c r="A84" s="220"/>
      <c r="B84" s="220"/>
      <c r="C84" s="220"/>
      <c r="D84" s="220"/>
      <c r="E84" s="220"/>
      <c r="F84" s="220"/>
      <c r="G84" s="220"/>
      <c r="H84" s="220"/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</row>
    <row r="85" ht="15.75" customHeight="1">
      <c r="A85" s="220"/>
      <c r="B85" s="220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</row>
    <row r="86" ht="15.75" customHeight="1">
      <c r="A86" s="220"/>
      <c r="B86" s="220"/>
      <c r="C86" s="220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</row>
    <row r="87" ht="15.75" customHeight="1">
      <c r="A87" s="220"/>
      <c r="B87" s="220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</row>
    <row r="88" ht="15.75" customHeight="1">
      <c r="A88" s="220"/>
      <c r="B88" s="220"/>
      <c r="C88" s="220"/>
      <c r="D88" s="220"/>
      <c r="E88" s="220"/>
      <c r="F88" s="220"/>
      <c r="G88" s="220"/>
      <c r="H88" s="220"/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</row>
    <row r="89" ht="15.75" customHeight="1">
      <c r="A89" s="220"/>
      <c r="B89" s="220"/>
      <c r="C89" s="220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</row>
    <row r="90" ht="15.75" customHeight="1">
      <c r="A90" s="220"/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</row>
    <row r="91" ht="15.75" customHeight="1">
      <c r="A91" s="220"/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</row>
    <row r="92" ht="15.75" customHeight="1">
      <c r="A92" s="220"/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</row>
    <row r="93" ht="15.75" customHeight="1">
      <c r="A93" s="220"/>
      <c r="B93" s="220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</row>
    <row r="94" ht="15.75" customHeight="1">
      <c r="A94" s="220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</row>
    <row r="95" ht="15.75" customHeight="1">
      <c r="A95" s="220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</row>
    <row r="96" ht="15.75" customHeight="1">
      <c r="A96" s="220"/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</row>
    <row r="97" ht="15.75" customHeight="1">
      <c r="A97" s="220"/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</row>
    <row r="98" ht="15.75" customHeight="1">
      <c r="A98" s="220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</row>
    <row r="99" ht="15.75" customHeight="1">
      <c r="A99" s="220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</row>
    <row r="100" ht="15.75" customHeight="1">
      <c r="A100" s="220"/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</row>
    <row r="101" ht="15.75" customHeight="1">
      <c r="A101" s="220"/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</row>
    <row r="102" ht="15.75" customHeight="1">
      <c r="A102" s="220"/>
      <c r="B102" s="220"/>
      <c r="C102" s="220"/>
      <c r="D102" s="220"/>
      <c r="E102" s="220"/>
      <c r="F102" s="220"/>
      <c r="G102" s="220"/>
      <c r="H102" s="220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</row>
    <row r="103" ht="15.75" customHeight="1">
      <c r="A103" s="220"/>
      <c r="B103" s="220"/>
      <c r="C103" s="220"/>
      <c r="D103" s="220"/>
      <c r="E103" s="220"/>
      <c r="F103" s="220"/>
      <c r="G103" s="220"/>
      <c r="H103" s="220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</row>
    <row r="104" ht="15.75" customHeight="1">
      <c r="A104" s="220"/>
      <c r="B104" s="220"/>
      <c r="C104" s="220"/>
      <c r="D104" s="220"/>
      <c r="E104" s="220"/>
      <c r="F104" s="220"/>
      <c r="G104" s="220"/>
      <c r="H104" s="220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</row>
    <row r="105" ht="15.75" customHeight="1">
      <c r="A105" s="220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</row>
    <row r="106" ht="15.75" customHeight="1">
      <c r="A106" s="220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</row>
    <row r="107" ht="15.75" customHeight="1">
      <c r="A107" s="220"/>
      <c r="B107" s="220"/>
      <c r="C107" s="220"/>
      <c r="D107" s="220"/>
      <c r="E107" s="220"/>
      <c r="F107" s="220"/>
      <c r="G107" s="220"/>
      <c r="H107" s="220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</row>
    <row r="108" ht="15.75" customHeight="1">
      <c r="A108" s="220"/>
      <c r="B108" s="220"/>
      <c r="C108" s="220"/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</row>
    <row r="109" ht="15.75" customHeight="1">
      <c r="A109" s="220"/>
      <c r="B109" s="220"/>
      <c r="C109" s="220"/>
      <c r="D109" s="220"/>
      <c r="E109" s="220"/>
      <c r="F109" s="220"/>
      <c r="G109" s="220"/>
      <c r="H109" s="220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</row>
    <row r="110" ht="15.75" customHeight="1">
      <c r="A110" s="220"/>
      <c r="B110" s="220"/>
      <c r="C110" s="220"/>
      <c r="D110" s="220"/>
      <c r="E110" s="220"/>
      <c r="F110" s="220"/>
      <c r="G110" s="220"/>
      <c r="H110" s="220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</row>
    <row r="111" ht="15.75" customHeight="1">
      <c r="A111" s="220"/>
      <c r="B111" s="220"/>
      <c r="C111" s="220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</row>
    <row r="112" ht="15.75" customHeight="1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</row>
    <row r="113" ht="15.75" customHeight="1">
      <c r="A113" s="220"/>
      <c r="B113" s="220"/>
      <c r="C113" s="220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</row>
    <row r="114" ht="15.75" customHeight="1">
      <c r="A114" s="220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</row>
    <row r="115" ht="15.75" customHeight="1">
      <c r="A115" s="220"/>
      <c r="B115" s="220"/>
      <c r="C115" s="220"/>
      <c r="D115" s="220"/>
      <c r="E115" s="220"/>
      <c r="F115" s="220"/>
      <c r="G115" s="220"/>
      <c r="H115" s="220"/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</row>
    <row r="116" ht="15.75" customHeight="1">
      <c r="A116" s="220"/>
      <c r="B116" s="220"/>
      <c r="C116" s="220"/>
      <c r="D116" s="220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</row>
    <row r="117" ht="15.75" customHeight="1">
      <c r="A117" s="220"/>
      <c r="B117" s="220"/>
      <c r="C117" s="220"/>
      <c r="D117" s="220"/>
      <c r="E117" s="220"/>
      <c r="F117" s="220"/>
      <c r="G117" s="220"/>
      <c r="H117" s="220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</row>
    <row r="118" ht="15.75" customHeight="1">
      <c r="A118" s="220"/>
      <c r="B118" s="220"/>
      <c r="C118" s="220"/>
      <c r="D118" s="220"/>
      <c r="E118" s="220"/>
      <c r="F118" s="220"/>
      <c r="G118" s="220"/>
      <c r="H118" s="220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</row>
    <row r="119" ht="15.75" customHeight="1">
      <c r="A119" s="220"/>
      <c r="B119" s="220"/>
      <c r="C119" s="220"/>
      <c r="D119" s="220"/>
      <c r="E119" s="220"/>
      <c r="F119" s="220"/>
      <c r="G119" s="220"/>
      <c r="H119" s="220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</row>
    <row r="120" ht="15.75" customHeight="1">
      <c r="A120" s="220"/>
      <c r="B120" s="220"/>
      <c r="C120" s="220"/>
      <c r="D120" s="220"/>
      <c r="E120" s="220"/>
      <c r="F120" s="220"/>
      <c r="G120" s="220"/>
      <c r="H120" s="220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</row>
    <row r="121" ht="15.75" customHeight="1">
      <c r="A121" s="220"/>
      <c r="B121" s="220"/>
      <c r="C121" s="220"/>
      <c r="D121" s="220"/>
      <c r="E121" s="220"/>
      <c r="F121" s="220"/>
      <c r="G121" s="220"/>
      <c r="H121" s="220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</row>
    <row r="122" ht="15.75" customHeight="1">
      <c r="A122" s="220"/>
      <c r="B122" s="220"/>
      <c r="C122" s="220"/>
      <c r="D122" s="220"/>
      <c r="E122" s="220"/>
      <c r="F122" s="220"/>
      <c r="G122" s="220"/>
      <c r="H122" s="220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</row>
    <row r="123" ht="15.75" customHeight="1">
      <c r="A123" s="220"/>
      <c r="B123" s="220"/>
      <c r="C123" s="220"/>
      <c r="D123" s="220"/>
      <c r="E123" s="220"/>
      <c r="F123" s="220"/>
      <c r="G123" s="220"/>
      <c r="H123" s="220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</row>
    <row r="124" ht="15.75" customHeight="1">
      <c r="A124" s="220"/>
      <c r="B124" s="220"/>
      <c r="C124" s="220"/>
      <c r="D124" s="220"/>
      <c r="E124" s="220"/>
      <c r="F124" s="220"/>
      <c r="G124" s="220"/>
      <c r="H124" s="220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</row>
    <row r="125" ht="15.75" customHeight="1">
      <c r="A125" s="220"/>
      <c r="B125" s="220"/>
      <c r="C125" s="220"/>
      <c r="D125" s="220"/>
      <c r="E125" s="220"/>
      <c r="F125" s="220"/>
      <c r="G125" s="220"/>
      <c r="H125" s="220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</row>
    <row r="126" ht="15.75" customHeight="1">
      <c r="A126" s="220"/>
      <c r="B126" s="220"/>
      <c r="C126" s="220"/>
      <c r="D126" s="220"/>
      <c r="E126" s="220"/>
      <c r="F126" s="220"/>
      <c r="G126" s="220"/>
      <c r="H126" s="220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</row>
    <row r="127" ht="15.75" customHeight="1">
      <c r="A127" s="220"/>
      <c r="B127" s="220"/>
      <c r="C127" s="220"/>
      <c r="D127" s="220"/>
      <c r="E127" s="220"/>
      <c r="F127" s="220"/>
      <c r="G127" s="220"/>
      <c r="H127" s="220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</row>
    <row r="128" ht="15.75" customHeight="1">
      <c r="A128" s="220"/>
      <c r="B128" s="220"/>
      <c r="C128" s="220"/>
      <c r="D128" s="220"/>
      <c r="E128" s="220"/>
      <c r="F128" s="220"/>
      <c r="G128" s="220"/>
      <c r="H128" s="220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</row>
    <row r="129" ht="15.75" customHeight="1">
      <c r="A129" s="220"/>
      <c r="B129" s="220"/>
      <c r="C129" s="220"/>
      <c r="D129" s="220"/>
      <c r="E129" s="220"/>
      <c r="F129" s="220"/>
      <c r="G129" s="220"/>
      <c r="H129" s="220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</row>
    <row r="130" ht="15.75" customHeight="1">
      <c r="A130" s="220"/>
      <c r="B130" s="220"/>
      <c r="C130" s="220"/>
      <c r="D130" s="220"/>
      <c r="E130" s="220"/>
      <c r="F130" s="220"/>
      <c r="G130" s="220"/>
      <c r="H130" s="220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</row>
    <row r="131" ht="15.75" customHeight="1">
      <c r="A131" s="220"/>
      <c r="B131" s="220"/>
      <c r="C131" s="220"/>
      <c r="D131" s="220"/>
      <c r="E131" s="220"/>
      <c r="F131" s="220"/>
      <c r="G131" s="220"/>
      <c r="H131" s="220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</row>
    <row r="132" ht="15.75" customHeight="1">
      <c r="A132" s="220"/>
      <c r="B132" s="220"/>
      <c r="C132" s="220"/>
      <c r="D132" s="220"/>
      <c r="E132" s="220"/>
      <c r="F132" s="220"/>
      <c r="G132" s="220"/>
      <c r="H132" s="220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</row>
    <row r="133" ht="15.75" customHeight="1">
      <c r="A133" s="220"/>
      <c r="B133" s="220"/>
      <c r="C133" s="220"/>
      <c r="D133" s="220"/>
      <c r="E133" s="220"/>
      <c r="F133" s="220"/>
      <c r="G133" s="220"/>
      <c r="H133" s="220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</row>
    <row r="134" ht="15.75" customHeight="1">
      <c r="A134" s="220"/>
      <c r="B134" s="220"/>
      <c r="C134" s="220"/>
      <c r="D134" s="220"/>
      <c r="E134" s="220"/>
      <c r="F134" s="220"/>
      <c r="G134" s="220"/>
      <c r="H134" s="220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</row>
    <row r="135" ht="15.75" customHeight="1">
      <c r="A135" s="220"/>
      <c r="B135" s="220"/>
      <c r="C135" s="220"/>
      <c r="D135" s="220"/>
      <c r="E135" s="220"/>
      <c r="F135" s="220"/>
      <c r="G135" s="220"/>
      <c r="H135" s="220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</row>
    <row r="136" ht="15.75" customHeight="1">
      <c r="A136" s="220"/>
      <c r="B136" s="220"/>
      <c r="C136" s="220"/>
      <c r="D136" s="220"/>
      <c r="E136" s="220"/>
      <c r="F136" s="220"/>
      <c r="G136" s="220"/>
      <c r="H136" s="220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</row>
    <row r="137" ht="15.75" customHeight="1">
      <c r="A137" s="220"/>
      <c r="B137" s="220"/>
      <c r="C137" s="220"/>
      <c r="D137" s="220"/>
      <c r="E137" s="220"/>
      <c r="F137" s="220"/>
      <c r="G137" s="220"/>
      <c r="H137" s="220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</row>
    <row r="138" ht="15.75" customHeight="1">
      <c r="A138" s="220"/>
      <c r="B138" s="220"/>
      <c r="C138" s="220"/>
      <c r="D138" s="220"/>
      <c r="E138" s="220"/>
      <c r="F138" s="220"/>
      <c r="G138" s="220"/>
      <c r="H138" s="220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</row>
    <row r="139" ht="15.75" customHeight="1">
      <c r="A139" s="220"/>
      <c r="B139" s="220"/>
      <c r="C139" s="220"/>
      <c r="D139" s="220"/>
      <c r="E139" s="220"/>
      <c r="F139" s="220"/>
      <c r="G139" s="220"/>
      <c r="H139" s="220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</row>
    <row r="140" ht="15.75" customHeight="1">
      <c r="A140" s="220"/>
      <c r="B140" s="220"/>
      <c r="C140" s="220"/>
      <c r="D140" s="220"/>
      <c r="E140" s="220"/>
      <c r="F140" s="220"/>
      <c r="G140" s="220"/>
      <c r="H140" s="220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</row>
    <row r="141" ht="15.75" customHeight="1">
      <c r="A141" s="220"/>
      <c r="B141" s="220"/>
      <c r="C141" s="220"/>
      <c r="D141" s="220"/>
      <c r="E141" s="220"/>
      <c r="F141" s="220"/>
      <c r="G141" s="220"/>
      <c r="H141" s="220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</row>
    <row r="142" ht="15.75" customHeight="1">
      <c r="A142" s="220"/>
      <c r="B142" s="220"/>
      <c r="C142" s="220"/>
      <c r="D142" s="220"/>
      <c r="E142" s="220"/>
      <c r="F142" s="220"/>
      <c r="G142" s="220"/>
      <c r="H142" s="220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</row>
    <row r="143" ht="15.75" customHeight="1">
      <c r="A143" s="220"/>
      <c r="B143" s="220"/>
      <c r="C143" s="220"/>
      <c r="D143" s="220"/>
      <c r="E143" s="220"/>
      <c r="F143" s="220"/>
      <c r="G143" s="220"/>
      <c r="H143" s="220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</row>
    <row r="144" ht="15.75" customHeight="1">
      <c r="A144" s="220"/>
      <c r="B144" s="220"/>
      <c r="C144" s="220"/>
      <c r="D144" s="220"/>
      <c r="E144" s="220"/>
      <c r="F144" s="220"/>
      <c r="G144" s="220"/>
      <c r="H144" s="220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</row>
    <row r="145" ht="15.75" customHeight="1">
      <c r="A145" s="220"/>
      <c r="B145" s="220"/>
      <c r="C145" s="220"/>
      <c r="D145" s="220"/>
      <c r="E145" s="220"/>
      <c r="F145" s="220"/>
      <c r="G145" s="220"/>
      <c r="H145" s="220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</row>
    <row r="146" ht="15.75" customHeight="1">
      <c r="A146" s="220"/>
      <c r="B146" s="220"/>
      <c r="C146" s="220"/>
      <c r="D146" s="220"/>
      <c r="E146" s="220"/>
      <c r="F146" s="220"/>
      <c r="G146" s="220"/>
      <c r="H146" s="220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</row>
    <row r="147" ht="15.75" customHeight="1">
      <c r="A147" s="220"/>
      <c r="B147" s="220"/>
      <c r="C147" s="220"/>
      <c r="D147" s="220"/>
      <c r="E147" s="220"/>
      <c r="F147" s="220"/>
      <c r="G147" s="220"/>
      <c r="H147" s="220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</row>
    <row r="148" ht="15.75" customHeight="1">
      <c r="A148" s="220"/>
      <c r="B148" s="220"/>
      <c r="C148" s="220"/>
      <c r="D148" s="220"/>
      <c r="E148" s="220"/>
      <c r="F148" s="220"/>
      <c r="G148" s="220"/>
      <c r="H148" s="220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</row>
    <row r="149" ht="15.75" customHeight="1">
      <c r="A149" s="220"/>
      <c r="B149" s="220"/>
      <c r="C149" s="220"/>
      <c r="D149" s="220"/>
      <c r="E149" s="220"/>
      <c r="F149" s="220"/>
      <c r="G149" s="220"/>
      <c r="H149" s="220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</row>
    <row r="150" ht="15.75" customHeight="1">
      <c r="A150" s="220"/>
      <c r="B150" s="220"/>
      <c r="C150" s="220"/>
      <c r="D150" s="220"/>
      <c r="E150" s="220"/>
      <c r="F150" s="220"/>
      <c r="G150" s="220"/>
      <c r="H150" s="220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</row>
    <row r="151" ht="15.75" customHeight="1">
      <c r="A151" s="220"/>
      <c r="B151" s="220"/>
      <c r="C151" s="220"/>
      <c r="D151" s="220"/>
      <c r="E151" s="220"/>
      <c r="F151" s="220"/>
      <c r="G151" s="220"/>
      <c r="H151" s="220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</row>
    <row r="152" ht="15.75" customHeight="1">
      <c r="A152" s="220"/>
      <c r="B152" s="220"/>
      <c r="C152" s="220"/>
      <c r="D152" s="220"/>
      <c r="E152" s="220"/>
      <c r="F152" s="220"/>
      <c r="G152" s="220"/>
      <c r="H152" s="220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</row>
    <row r="153" ht="15.75" customHeight="1">
      <c r="A153" s="220"/>
      <c r="B153" s="220"/>
      <c r="C153" s="220"/>
      <c r="D153" s="220"/>
      <c r="E153" s="220"/>
      <c r="F153" s="220"/>
      <c r="G153" s="220"/>
      <c r="H153" s="220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</row>
    <row r="154" ht="15.75" customHeight="1">
      <c r="A154" s="220"/>
      <c r="B154" s="220"/>
      <c r="C154" s="220"/>
      <c r="D154" s="220"/>
      <c r="E154" s="220"/>
      <c r="F154" s="220"/>
      <c r="G154" s="220"/>
      <c r="H154" s="220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</row>
    <row r="155" ht="15.75" customHeight="1">
      <c r="A155" s="220"/>
      <c r="B155" s="220"/>
      <c r="C155" s="220"/>
      <c r="D155" s="220"/>
      <c r="E155" s="220"/>
      <c r="F155" s="220"/>
      <c r="G155" s="220"/>
      <c r="H155" s="220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</row>
    <row r="156" ht="15.75" customHeight="1">
      <c r="A156" s="220"/>
      <c r="B156" s="220"/>
      <c r="C156" s="220"/>
      <c r="D156" s="220"/>
      <c r="E156" s="220"/>
      <c r="F156" s="220"/>
      <c r="G156" s="220"/>
      <c r="H156" s="220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</row>
    <row r="157" ht="15.75" customHeight="1">
      <c r="A157" s="220"/>
      <c r="B157" s="220"/>
      <c r="C157" s="220"/>
      <c r="D157" s="220"/>
      <c r="E157" s="220"/>
      <c r="F157" s="220"/>
      <c r="G157" s="220"/>
      <c r="H157" s="220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</row>
    <row r="158" ht="15.75" customHeight="1">
      <c r="A158" s="220"/>
      <c r="B158" s="220"/>
      <c r="C158" s="220"/>
      <c r="D158" s="220"/>
      <c r="E158" s="220"/>
      <c r="F158" s="220"/>
      <c r="G158" s="220"/>
      <c r="H158" s="220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</row>
    <row r="159" ht="15.75" customHeight="1">
      <c r="A159" s="220"/>
      <c r="B159" s="220"/>
      <c r="C159" s="220"/>
      <c r="D159" s="220"/>
      <c r="E159" s="220"/>
      <c r="F159" s="220"/>
      <c r="G159" s="220"/>
      <c r="H159" s="220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</row>
    <row r="160" ht="15.75" customHeight="1">
      <c r="A160" s="220"/>
      <c r="B160" s="220"/>
      <c r="C160" s="220"/>
      <c r="D160" s="220"/>
      <c r="E160" s="220"/>
      <c r="F160" s="220"/>
      <c r="G160" s="220"/>
      <c r="H160" s="220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</row>
    <row r="161" ht="15.75" customHeight="1">
      <c r="A161" s="220"/>
      <c r="B161" s="220"/>
      <c r="C161" s="220"/>
      <c r="D161" s="220"/>
      <c r="E161" s="220"/>
      <c r="F161" s="220"/>
      <c r="G161" s="220"/>
      <c r="H161" s="220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</row>
    <row r="162" ht="15.75" customHeight="1">
      <c r="A162" s="220"/>
      <c r="B162" s="220"/>
      <c r="C162" s="220"/>
      <c r="D162" s="220"/>
      <c r="E162" s="220"/>
      <c r="F162" s="220"/>
      <c r="G162" s="220"/>
      <c r="H162" s="220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</row>
    <row r="163" ht="15.75" customHeight="1">
      <c r="A163" s="220"/>
      <c r="B163" s="220"/>
      <c r="C163" s="220"/>
      <c r="D163" s="220"/>
      <c r="E163" s="220"/>
      <c r="F163" s="220"/>
      <c r="G163" s="220"/>
      <c r="H163" s="220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</row>
    <row r="164" ht="15.75" customHeight="1">
      <c r="A164" s="220"/>
      <c r="B164" s="220"/>
      <c r="C164" s="220"/>
      <c r="D164" s="220"/>
      <c r="E164" s="220"/>
      <c r="F164" s="220"/>
      <c r="G164" s="220"/>
      <c r="H164" s="220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</row>
    <row r="165" ht="15.75" customHeight="1">
      <c r="A165" s="220"/>
      <c r="B165" s="220"/>
      <c r="C165" s="220"/>
      <c r="D165" s="220"/>
      <c r="E165" s="220"/>
      <c r="F165" s="220"/>
      <c r="G165" s="220"/>
      <c r="H165" s="220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</row>
    <row r="166" ht="15.75" customHeight="1">
      <c r="A166" s="220"/>
      <c r="B166" s="220"/>
      <c r="C166" s="220"/>
      <c r="D166" s="220"/>
      <c r="E166" s="220"/>
      <c r="F166" s="220"/>
      <c r="G166" s="220"/>
      <c r="H166" s="220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</row>
    <row r="167" ht="15.75" customHeight="1">
      <c r="A167" s="220"/>
      <c r="B167" s="220"/>
      <c r="C167" s="220"/>
      <c r="D167" s="220"/>
      <c r="E167" s="220"/>
      <c r="F167" s="220"/>
      <c r="G167" s="220"/>
      <c r="H167" s="220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</row>
    <row r="168" ht="15.75" customHeight="1">
      <c r="A168" s="220"/>
      <c r="B168" s="220"/>
      <c r="C168" s="220"/>
      <c r="D168" s="220"/>
      <c r="E168" s="220"/>
      <c r="F168" s="220"/>
      <c r="G168" s="220"/>
      <c r="H168" s="220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</row>
    <row r="169" ht="15.75" customHeight="1">
      <c r="A169" s="220"/>
      <c r="B169" s="220"/>
      <c r="C169" s="220"/>
      <c r="D169" s="220"/>
      <c r="E169" s="220"/>
      <c r="F169" s="220"/>
      <c r="G169" s="220"/>
      <c r="H169" s="220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</row>
    <row r="170" ht="15.75" customHeight="1">
      <c r="A170" s="220"/>
      <c r="B170" s="220"/>
      <c r="C170" s="220"/>
      <c r="D170" s="220"/>
      <c r="E170" s="220"/>
      <c r="F170" s="220"/>
      <c r="G170" s="220"/>
      <c r="H170" s="220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</row>
    <row r="171" ht="15.75" customHeight="1">
      <c r="A171" s="220"/>
      <c r="B171" s="220"/>
      <c r="C171" s="220"/>
      <c r="D171" s="220"/>
      <c r="E171" s="220"/>
      <c r="F171" s="220"/>
      <c r="G171" s="220"/>
      <c r="H171" s="220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</row>
    <row r="172" ht="15.75" customHeight="1">
      <c r="A172" s="220"/>
      <c r="B172" s="220"/>
      <c r="C172" s="220"/>
      <c r="D172" s="220"/>
      <c r="E172" s="220"/>
      <c r="F172" s="220"/>
      <c r="G172" s="220"/>
      <c r="H172" s="220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</row>
    <row r="173" ht="15.75" customHeight="1">
      <c r="A173" s="220"/>
      <c r="B173" s="220"/>
      <c r="C173" s="220"/>
      <c r="D173" s="220"/>
      <c r="E173" s="220"/>
      <c r="F173" s="220"/>
      <c r="G173" s="220"/>
      <c r="H173" s="220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</row>
    <row r="174" ht="15.75" customHeight="1">
      <c r="A174" s="220"/>
      <c r="B174" s="220"/>
      <c r="C174" s="220"/>
      <c r="D174" s="220"/>
      <c r="E174" s="220"/>
      <c r="F174" s="220"/>
      <c r="G174" s="220"/>
      <c r="H174" s="220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</row>
    <row r="175" ht="15.75" customHeight="1">
      <c r="A175" s="220"/>
      <c r="B175" s="220"/>
      <c r="C175" s="220"/>
      <c r="D175" s="220"/>
      <c r="E175" s="220"/>
      <c r="F175" s="220"/>
      <c r="G175" s="220"/>
      <c r="H175" s="220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</row>
    <row r="176" ht="15.75" customHeight="1">
      <c r="A176" s="220"/>
      <c r="B176" s="220"/>
      <c r="C176" s="220"/>
      <c r="D176" s="220"/>
      <c r="E176" s="220"/>
      <c r="F176" s="220"/>
      <c r="G176" s="220"/>
      <c r="H176" s="220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</row>
    <row r="177" ht="15.75" customHeight="1">
      <c r="A177" s="220"/>
      <c r="B177" s="220"/>
      <c r="C177" s="220"/>
      <c r="D177" s="220"/>
      <c r="E177" s="220"/>
      <c r="F177" s="220"/>
      <c r="G177" s="220"/>
      <c r="H177" s="220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</row>
    <row r="178" ht="15.75" customHeight="1">
      <c r="A178" s="220"/>
      <c r="B178" s="220"/>
      <c r="C178" s="220"/>
      <c r="D178" s="220"/>
      <c r="E178" s="220"/>
      <c r="F178" s="220"/>
      <c r="G178" s="220"/>
      <c r="H178" s="220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</row>
    <row r="179" ht="15.75" customHeight="1">
      <c r="A179" s="220"/>
      <c r="B179" s="220"/>
      <c r="C179" s="220"/>
      <c r="D179" s="220"/>
      <c r="E179" s="220"/>
      <c r="F179" s="220"/>
      <c r="G179" s="220"/>
      <c r="H179" s="220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</row>
    <row r="180" ht="15.75" customHeight="1">
      <c r="A180" s="220"/>
      <c r="B180" s="220"/>
      <c r="C180" s="220"/>
      <c r="D180" s="220"/>
      <c r="E180" s="220"/>
      <c r="F180" s="220"/>
      <c r="G180" s="220"/>
      <c r="H180" s="220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</row>
    <row r="181" ht="15.75" customHeight="1">
      <c r="A181" s="220"/>
      <c r="B181" s="220"/>
      <c r="C181" s="220"/>
      <c r="D181" s="220"/>
      <c r="E181" s="220"/>
      <c r="F181" s="220"/>
      <c r="G181" s="220"/>
      <c r="H181" s="220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</row>
    <row r="182" ht="15.75" customHeight="1">
      <c r="A182" s="220"/>
      <c r="B182" s="220"/>
      <c r="C182" s="220"/>
      <c r="D182" s="220"/>
      <c r="E182" s="220"/>
      <c r="F182" s="220"/>
      <c r="G182" s="220"/>
      <c r="H182" s="220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</row>
    <row r="183" ht="15.75" customHeight="1">
      <c r="A183" s="220"/>
      <c r="B183" s="220"/>
      <c r="C183" s="220"/>
      <c r="D183" s="220"/>
      <c r="E183" s="220"/>
      <c r="F183" s="220"/>
      <c r="G183" s="220"/>
      <c r="H183" s="220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</row>
    <row r="184" ht="15.75" customHeight="1">
      <c r="A184" s="220"/>
      <c r="B184" s="220"/>
      <c r="C184" s="220"/>
      <c r="D184" s="220"/>
      <c r="E184" s="220"/>
      <c r="F184" s="220"/>
      <c r="G184" s="220"/>
      <c r="H184" s="220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</row>
    <row r="185" ht="15.75" customHeight="1">
      <c r="A185" s="220"/>
      <c r="B185" s="220"/>
      <c r="C185" s="220"/>
      <c r="D185" s="220"/>
      <c r="E185" s="220"/>
      <c r="F185" s="220"/>
      <c r="G185" s="220"/>
      <c r="H185" s="220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</row>
    <row r="186" ht="15.75" customHeight="1">
      <c r="A186" s="220"/>
      <c r="B186" s="220"/>
      <c r="C186" s="220"/>
      <c r="D186" s="220"/>
      <c r="E186" s="220"/>
      <c r="F186" s="220"/>
      <c r="G186" s="220"/>
      <c r="H186" s="220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</row>
    <row r="187" ht="15.75" customHeight="1">
      <c r="A187" s="220"/>
      <c r="B187" s="220"/>
      <c r="C187" s="220"/>
      <c r="D187" s="220"/>
      <c r="E187" s="220"/>
      <c r="F187" s="220"/>
      <c r="G187" s="220"/>
      <c r="H187" s="220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</row>
    <row r="188" ht="15.75" customHeight="1">
      <c r="A188" s="220"/>
      <c r="B188" s="220"/>
      <c r="C188" s="220"/>
      <c r="D188" s="220"/>
      <c r="E188" s="220"/>
      <c r="F188" s="220"/>
      <c r="G188" s="220"/>
      <c r="H188" s="220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</row>
    <row r="189" ht="15.75" customHeight="1">
      <c r="A189" s="220"/>
      <c r="B189" s="220"/>
      <c r="C189" s="220"/>
      <c r="D189" s="220"/>
      <c r="E189" s="220"/>
      <c r="F189" s="220"/>
      <c r="G189" s="220"/>
      <c r="H189" s="220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</row>
    <row r="190" ht="15.75" customHeight="1">
      <c r="A190" s="220"/>
      <c r="B190" s="220"/>
      <c r="C190" s="220"/>
      <c r="D190" s="220"/>
      <c r="E190" s="220"/>
      <c r="F190" s="220"/>
      <c r="G190" s="220"/>
      <c r="H190" s="220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</row>
    <row r="191" ht="15.75" customHeight="1">
      <c r="A191" s="220"/>
      <c r="B191" s="220"/>
      <c r="C191" s="220"/>
      <c r="D191" s="220"/>
      <c r="E191" s="220"/>
      <c r="F191" s="220"/>
      <c r="G191" s="220"/>
      <c r="H191" s="220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</row>
    <row r="192" ht="15.75" customHeight="1">
      <c r="A192" s="220"/>
      <c r="B192" s="220"/>
      <c r="C192" s="220"/>
      <c r="D192" s="220"/>
      <c r="E192" s="220"/>
      <c r="F192" s="220"/>
      <c r="G192" s="220"/>
      <c r="H192" s="220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</row>
    <row r="193" ht="15.75" customHeight="1">
      <c r="A193" s="220"/>
      <c r="B193" s="220"/>
      <c r="C193" s="220"/>
      <c r="D193" s="220"/>
      <c r="E193" s="220"/>
      <c r="F193" s="220"/>
      <c r="G193" s="220"/>
      <c r="H193" s="220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</row>
    <row r="194" ht="15.75" customHeight="1">
      <c r="A194" s="220"/>
      <c r="B194" s="220"/>
      <c r="C194" s="220"/>
      <c r="D194" s="220"/>
      <c r="E194" s="220"/>
      <c r="F194" s="220"/>
      <c r="G194" s="220"/>
      <c r="H194" s="220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</row>
    <row r="195" ht="15.75" customHeight="1">
      <c r="A195" s="220"/>
      <c r="B195" s="220"/>
      <c r="C195" s="220"/>
      <c r="D195" s="220"/>
      <c r="E195" s="220"/>
      <c r="F195" s="220"/>
      <c r="G195" s="220"/>
      <c r="H195" s="220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</row>
    <row r="196" ht="15.75" customHeight="1">
      <c r="A196" s="220"/>
      <c r="B196" s="220"/>
      <c r="C196" s="220"/>
      <c r="D196" s="220"/>
      <c r="E196" s="220"/>
      <c r="F196" s="220"/>
      <c r="G196" s="220"/>
      <c r="H196" s="220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</row>
    <row r="197" ht="15.75" customHeight="1">
      <c r="A197" s="220"/>
      <c r="B197" s="220"/>
      <c r="C197" s="220"/>
      <c r="D197" s="220"/>
      <c r="E197" s="220"/>
      <c r="F197" s="220"/>
      <c r="G197" s="220"/>
      <c r="H197" s="220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</row>
    <row r="198" ht="15.75" customHeight="1">
      <c r="A198" s="220"/>
      <c r="B198" s="220"/>
      <c r="C198" s="220"/>
      <c r="D198" s="220"/>
      <c r="E198" s="220"/>
      <c r="F198" s="220"/>
      <c r="G198" s="220"/>
      <c r="H198" s="220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</row>
    <row r="199" ht="15.75" customHeight="1">
      <c r="A199" s="220"/>
      <c r="B199" s="220"/>
      <c r="C199" s="220"/>
      <c r="D199" s="220"/>
      <c r="E199" s="220"/>
      <c r="F199" s="220"/>
      <c r="G199" s="220"/>
      <c r="H199" s="220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</row>
    <row r="200" ht="15.75" customHeight="1">
      <c r="A200" s="220"/>
      <c r="B200" s="220"/>
      <c r="C200" s="220"/>
      <c r="D200" s="220"/>
      <c r="E200" s="220"/>
      <c r="F200" s="220"/>
      <c r="G200" s="220"/>
      <c r="H200" s="220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</row>
    <row r="201" ht="15.75" customHeight="1">
      <c r="A201" s="220"/>
      <c r="B201" s="220"/>
      <c r="C201" s="220"/>
      <c r="D201" s="220"/>
      <c r="E201" s="220"/>
      <c r="F201" s="220"/>
      <c r="G201" s="220"/>
      <c r="H201" s="220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</row>
    <row r="202" ht="15.75" customHeight="1">
      <c r="A202" s="220"/>
      <c r="B202" s="220"/>
      <c r="C202" s="220"/>
      <c r="D202" s="220"/>
      <c r="E202" s="220"/>
      <c r="F202" s="220"/>
      <c r="G202" s="220"/>
      <c r="H202" s="220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</row>
    <row r="203" ht="15.75" customHeight="1">
      <c r="A203" s="220"/>
      <c r="B203" s="220"/>
      <c r="C203" s="220"/>
      <c r="D203" s="220"/>
      <c r="E203" s="220"/>
      <c r="F203" s="220"/>
      <c r="G203" s="220"/>
      <c r="H203" s="220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</row>
    <row r="204" ht="15.75" customHeight="1">
      <c r="A204" s="220"/>
      <c r="B204" s="220"/>
      <c r="C204" s="220"/>
      <c r="D204" s="220"/>
      <c r="E204" s="220"/>
      <c r="F204" s="220"/>
      <c r="G204" s="220"/>
      <c r="H204" s="220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</row>
    <row r="205" ht="15.75" customHeight="1">
      <c r="A205" s="220"/>
      <c r="B205" s="220"/>
      <c r="C205" s="220"/>
      <c r="D205" s="220"/>
      <c r="E205" s="220"/>
      <c r="F205" s="220"/>
      <c r="G205" s="220"/>
      <c r="H205" s="220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</row>
    <row r="206" ht="15.75" customHeight="1">
      <c r="A206" s="220"/>
      <c r="B206" s="220"/>
      <c r="C206" s="220"/>
      <c r="D206" s="220"/>
      <c r="E206" s="220"/>
      <c r="F206" s="220"/>
      <c r="G206" s="220"/>
      <c r="H206" s="220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</row>
    <row r="207" ht="15.75" customHeight="1">
      <c r="A207" s="220"/>
      <c r="B207" s="220"/>
      <c r="C207" s="220"/>
      <c r="D207" s="220"/>
      <c r="E207" s="220"/>
      <c r="F207" s="220"/>
      <c r="G207" s="220"/>
      <c r="H207" s="220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</row>
    <row r="208" ht="15.75" customHeight="1">
      <c r="A208" s="220"/>
      <c r="B208" s="220"/>
      <c r="C208" s="220"/>
      <c r="D208" s="220"/>
      <c r="E208" s="220"/>
      <c r="F208" s="220"/>
      <c r="G208" s="220"/>
      <c r="H208" s="220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</row>
    <row r="209" ht="15.75" customHeight="1">
      <c r="A209" s="220"/>
      <c r="B209" s="220"/>
      <c r="C209" s="220"/>
      <c r="D209" s="220"/>
      <c r="E209" s="220"/>
      <c r="F209" s="220"/>
      <c r="G209" s="220"/>
      <c r="H209" s="220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</row>
    <row r="210" ht="15.75" customHeight="1">
      <c r="A210" s="220"/>
      <c r="B210" s="220"/>
      <c r="C210" s="220"/>
      <c r="D210" s="220"/>
      <c r="E210" s="220"/>
      <c r="F210" s="220"/>
      <c r="G210" s="220"/>
      <c r="H210" s="220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</row>
    <row r="211" ht="15.75" customHeight="1">
      <c r="A211" s="220"/>
      <c r="B211" s="220"/>
      <c r="C211" s="220"/>
      <c r="D211" s="220"/>
      <c r="E211" s="220"/>
      <c r="F211" s="220"/>
      <c r="G211" s="220"/>
      <c r="H211" s="220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</row>
    <row r="212" ht="15.75" customHeight="1">
      <c r="A212" s="220"/>
      <c r="B212" s="220"/>
      <c r="C212" s="220"/>
      <c r="D212" s="220"/>
      <c r="E212" s="220"/>
      <c r="F212" s="220"/>
      <c r="G212" s="220"/>
      <c r="H212" s="220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</row>
    <row r="213" ht="15.75" customHeight="1">
      <c r="A213" s="220"/>
      <c r="B213" s="220"/>
      <c r="C213" s="220"/>
      <c r="D213" s="220"/>
      <c r="E213" s="220"/>
      <c r="F213" s="220"/>
      <c r="G213" s="220"/>
      <c r="H213" s="220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</row>
    <row r="214" ht="15.75" customHeight="1">
      <c r="A214" s="220"/>
      <c r="B214" s="220"/>
      <c r="C214" s="220"/>
      <c r="D214" s="220"/>
      <c r="E214" s="220"/>
      <c r="F214" s="220"/>
      <c r="G214" s="220"/>
      <c r="H214" s="220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</row>
    <row r="215" ht="15.75" customHeight="1">
      <c r="A215" s="220"/>
      <c r="B215" s="220"/>
      <c r="C215" s="220"/>
      <c r="D215" s="220"/>
      <c r="E215" s="220"/>
      <c r="F215" s="220"/>
      <c r="G215" s="220"/>
      <c r="H215" s="220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</row>
    <row r="216" ht="15.75" customHeight="1">
      <c r="A216" s="220"/>
      <c r="B216" s="220"/>
      <c r="C216" s="220"/>
      <c r="D216" s="220"/>
      <c r="E216" s="220"/>
      <c r="F216" s="220"/>
      <c r="G216" s="220"/>
      <c r="H216" s="220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</row>
    <row r="217" ht="15.75" customHeight="1">
      <c r="A217" s="220"/>
      <c r="B217" s="220"/>
      <c r="C217" s="220"/>
      <c r="D217" s="220"/>
      <c r="E217" s="220"/>
      <c r="F217" s="220"/>
      <c r="G217" s="220"/>
      <c r="H217" s="220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</row>
    <row r="218" ht="15.75" customHeight="1">
      <c r="A218" s="220"/>
      <c r="B218" s="220"/>
      <c r="C218" s="220"/>
      <c r="D218" s="220"/>
      <c r="E218" s="220"/>
      <c r="F218" s="220"/>
      <c r="G218" s="220"/>
      <c r="H218" s="220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</row>
    <row r="219" ht="15.75" customHeight="1">
      <c r="A219" s="220"/>
      <c r="B219" s="220"/>
      <c r="C219" s="220"/>
      <c r="D219" s="220"/>
      <c r="E219" s="220"/>
      <c r="F219" s="220"/>
      <c r="G219" s="220"/>
      <c r="H219" s="220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</row>
    <row r="220" ht="15.75" customHeight="1">
      <c r="A220" s="220"/>
      <c r="B220" s="220"/>
      <c r="C220" s="220"/>
      <c r="D220" s="220"/>
      <c r="E220" s="220"/>
      <c r="F220" s="220"/>
      <c r="G220" s="220"/>
      <c r="H220" s="220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</row>
    <row r="221" ht="15.75" customHeight="1">
      <c r="A221" s="220"/>
      <c r="B221" s="220"/>
      <c r="C221" s="220"/>
      <c r="D221" s="220"/>
      <c r="E221" s="220"/>
      <c r="F221" s="220"/>
      <c r="G221" s="220"/>
      <c r="H221" s="220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</row>
    <row r="222" ht="15.75" customHeight="1">
      <c r="A222" s="220"/>
      <c r="B222" s="220"/>
      <c r="C222" s="220"/>
      <c r="D222" s="220"/>
      <c r="E222" s="220"/>
      <c r="F222" s="220"/>
      <c r="G222" s="220"/>
      <c r="H222" s="220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</row>
    <row r="223" ht="15.75" customHeight="1">
      <c r="A223" s="220"/>
      <c r="B223" s="220"/>
      <c r="C223" s="220"/>
      <c r="D223" s="220"/>
      <c r="E223" s="220"/>
      <c r="F223" s="220"/>
      <c r="G223" s="220"/>
      <c r="H223" s="220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</row>
    <row r="224" ht="15.75" customHeight="1">
      <c r="A224" s="220"/>
      <c r="B224" s="220"/>
      <c r="C224" s="220"/>
      <c r="D224" s="220"/>
      <c r="E224" s="220"/>
      <c r="F224" s="220"/>
      <c r="G224" s="220"/>
      <c r="H224" s="220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</row>
    <row r="225" ht="15.75" customHeight="1">
      <c r="A225" s="220"/>
      <c r="B225" s="220"/>
      <c r="C225" s="220"/>
      <c r="D225" s="220"/>
      <c r="E225" s="220"/>
      <c r="F225" s="220"/>
      <c r="G225" s="220"/>
      <c r="H225" s="220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</row>
    <row r="226" ht="15.75" customHeight="1">
      <c r="A226" s="220"/>
      <c r="B226" s="220"/>
      <c r="C226" s="220"/>
      <c r="D226" s="220"/>
      <c r="E226" s="220"/>
      <c r="F226" s="220"/>
      <c r="G226" s="220"/>
      <c r="H226" s="220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</row>
    <row r="227" ht="15.75" customHeight="1">
      <c r="A227" s="220"/>
      <c r="B227" s="220"/>
      <c r="C227" s="220"/>
      <c r="D227" s="220"/>
      <c r="E227" s="220"/>
      <c r="F227" s="220"/>
      <c r="G227" s="220"/>
      <c r="H227" s="220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</row>
    <row r="228" ht="15.75" customHeight="1">
      <c r="A228" s="220"/>
      <c r="B228" s="220"/>
      <c r="C228" s="220"/>
      <c r="D228" s="220"/>
      <c r="E228" s="220"/>
      <c r="F228" s="220"/>
      <c r="G228" s="220"/>
      <c r="H228" s="220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</row>
    <row r="229" ht="15.75" customHeight="1">
      <c r="A229" s="220"/>
      <c r="B229" s="220"/>
      <c r="C229" s="220"/>
      <c r="D229" s="220"/>
      <c r="E229" s="220"/>
      <c r="F229" s="220"/>
      <c r="G229" s="220"/>
      <c r="H229" s="220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</row>
    <row r="230" ht="15.75" customHeight="1">
      <c r="A230" s="220"/>
      <c r="B230" s="220"/>
      <c r="C230" s="220"/>
      <c r="D230" s="220"/>
      <c r="E230" s="220"/>
      <c r="F230" s="220"/>
      <c r="G230" s="220"/>
      <c r="H230" s="220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</row>
    <row r="231" ht="15.75" customHeight="1">
      <c r="A231" s="220"/>
      <c r="B231" s="220"/>
      <c r="C231" s="220"/>
      <c r="D231" s="220"/>
      <c r="E231" s="220"/>
      <c r="F231" s="220"/>
      <c r="G231" s="220"/>
      <c r="H231" s="220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</row>
    <row r="232" ht="15.75" customHeight="1">
      <c r="A232" s="220"/>
      <c r="B232" s="220"/>
      <c r="C232" s="220"/>
      <c r="D232" s="220"/>
      <c r="E232" s="220"/>
      <c r="F232" s="220"/>
      <c r="G232" s="220"/>
      <c r="H232" s="220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</row>
    <row r="233" ht="15.75" customHeight="1">
      <c r="A233" s="220"/>
      <c r="B233" s="220"/>
      <c r="C233" s="220"/>
      <c r="D233" s="220"/>
      <c r="E233" s="220"/>
      <c r="F233" s="220"/>
      <c r="G233" s="220"/>
      <c r="H233" s="220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</row>
    <row r="234" ht="15.75" customHeight="1">
      <c r="A234" s="220"/>
      <c r="B234" s="220"/>
      <c r="C234" s="220"/>
      <c r="D234" s="220"/>
      <c r="E234" s="220"/>
      <c r="F234" s="220"/>
      <c r="G234" s="220"/>
      <c r="H234" s="220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</row>
    <row r="235" ht="15.75" customHeight="1">
      <c r="A235" s="220"/>
      <c r="B235" s="220"/>
      <c r="C235" s="220"/>
      <c r="D235" s="220"/>
      <c r="E235" s="220"/>
      <c r="F235" s="220"/>
      <c r="G235" s="220"/>
      <c r="H235" s="220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</row>
    <row r="236" ht="15.75" customHeight="1">
      <c r="A236" s="220"/>
      <c r="B236" s="220"/>
      <c r="C236" s="220"/>
      <c r="D236" s="220"/>
      <c r="E236" s="220"/>
      <c r="F236" s="220"/>
      <c r="G236" s="220"/>
      <c r="H236" s="220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</row>
    <row r="237" ht="15.75" customHeight="1">
      <c r="A237" s="220"/>
      <c r="B237" s="220"/>
      <c r="C237" s="220"/>
      <c r="D237" s="220"/>
      <c r="E237" s="220"/>
      <c r="F237" s="220"/>
      <c r="G237" s="220"/>
      <c r="H237" s="220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</row>
    <row r="238" ht="15.75" customHeight="1">
      <c r="A238" s="220"/>
      <c r="B238" s="220"/>
      <c r="C238" s="220"/>
      <c r="D238" s="220"/>
      <c r="E238" s="220"/>
      <c r="F238" s="220"/>
      <c r="G238" s="220"/>
      <c r="H238" s="220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</row>
    <row r="239" ht="15.75" customHeight="1">
      <c r="A239" s="220"/>
      <c r="B239" s="220"/>
      <c r="C239" s="220"/>
      <c r="D239" s="220"/>
      <c r="E239" s="220"/>
      <c r="F239" s="220"/>
      <c r="G239" s="220"/>
      <c r="H239" s="220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</row>
    <row r="240" ht="15.75" customHeight="1">
      <c r="A240" s="220"/>
      <c r="B240" s="220"/>
      <c r="C240" s="220"/>
      <c r="D240" s="220"/>
      <c r="E240" s="220"/>
      <c r="F240" s="220"/>
      <c r="G240" s="220"/>
      <c r="H240" s="220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</row>
    <row r="241" ht="15.75" customHeight="1">
      <c r="A241" s="220"/>
      <c r="B241" s="220"/>
      <c r="C241" s="220"/>
      <c r="D241" s="220"/>
      <c r="E241" s="220"/>
      <c r="F241" s="220"/>
      <c r="G241" s="220"/>
      <c r="H241" s="220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</row>
    <row r="242" ht="15.75" customHeight="1">
      <c r="A242" s="220"/>
      <c r="B242" s="220"/>
      <c r="C242" s="220"/>
      <c r="D242" s="220"/>
      <c r="E242" s="220"/>
      <c r="F242" s="220"/>
      <c r="G242" s="220"/>
      <c r="H242" s="220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</row>
    <row r="243" ht="15.75" customHeight="1">
      <c r="A243" s="220"/>
      <c r="B243" s="220"/>
      <c r="C243" s="220"/>
      <c r="D243" s="220"/>
      <c r="E243" s="220"/>
      <c r="F243" s="220"/>
      <c r="G243" s="220"/>
      <c r="H243" s="220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</row>
    <row r="244" ht="15.75" customHeight="1">
      <c r="A244" s="220"/>
      <c r="B244" s="220"/>
      <c r="C244" s="220"/>
      <c r="D244" s="220"/>
      <c r="E244" s="220"/>
      <c r="F244" s="220"/>
      <c r="G244" s="220"/>
      <c r="H244" s="220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</row>
    <row r="245" ht="15.75" customHeight="1">
      <c r="A245" s="220"/>
      <c r="B245" s="220"/>
      <c r="C245" s="220"/>
      <c r="D245" s="220"/>
      <c r="E245" s="220"/>
      <c r="F245" s="220"/>
      <c r="G245" s="220"/>
      <c r="H245" s="220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</row>
    <row r="246" ht="15.75" customHeight="1">
      <c r="A246" s="220"/>
      <c r="B246" s="220"/>
      <c r="C246" s="220"/>
      <c r="D246" s="220"/>
      <c r="E246" s="220"/>
      <c r="F246" s="220"/>
      <c r="G246" s="220"/>
      <c r="H246" s="220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</row>
    <row r="247" ht="15.75" customHeight="1">
      <c r="A247" s="220"/>
      <c r="B247" s="220"/>
      <c r="C247" s="220"/>
      <c r="D247" s="220"/>
      <c r="E247" s="220"/>
      <c r="F247" s="220"/>
      <c r="G247" s="220"/>
      <c r="H247" s="220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</row>
    <row r="248" ht="15.75" customHeight="1">
      <c r="A248" s="220"/>
      <c r="B248" s="220"/>
      <c r="C248" s="220"/>
      <c r="D248" s="220"/>
      <c r="E248" s="220"/>
      <c r="F248" s="220"/>
      <c r="G248" s="220"/>
      <c r="H248" s="220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</row>
    <row r="249" ht="15.75" customHeight="1">
      <c r="A249" s="220"/>
      <c r="B249" s="220"/>
      <c r="C249" s="220"/>
      <c r="D249" s="220"/>
      <c r="E249" s="220"/>
      <c r="F249" s="220"/>
      <c r="G249" s="220"/>
      <c r="H249" s="220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</row>
    <row r="250" ht="15.75" customHeight="1">
      <c r="A250" s="220"/>
      <c r="B250" s="220"/>
      <c r="C250" s="220"/>
      <c r="D250" s="220"/>
      <c r="E250" s="220"/>
      <c r="F250" s="220"/>
      <c r="G250" s="220"/>
      <c r="H250" s="220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</row>
    <row r="251" ht="15.75" customHeight="1">
      <c r="A251" s="220"/>
      <c r="B251" s="220"/>
      <c r="C251" s="220"/>
      <c r="D251" s="220"/>
      <c r="E251" s="220"/>
      <c r="F251" s="220"/>
      <c r="G251" s="220"/>
      <c r="H251" s="220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</row>
    <row r="252" ht="15.75" customHeight="1">
      <c r="A252" s="220"/>
      <c r="B252" s="220"/>
      <c r="C252" s="220"/>
      <c r="D252" s="220"/>
      <c r="E252" s="220"/>
      <c r="F252" s="220"/>
      <c r="G252" s="220"/>
      <c r="H252" s="220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</row>
    <row r="253" ht="15.75" customHeight="1">
      <c r="A253" s="220"/>
      <c r="B253" s="220"/>
      <c r="C253" s="220"/>
      <c r="D253" s="220"/>
      <c r="E253" s="220"/>
      <c r="F253" s="220"/>
      <c r="G253" s="220"/>
      <c r="H253" s="220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</row>
    <row r="254" ht="15.75" customHeight="1">
      <c r="A254" s="220"/>
      <c r="B254" s="220"/>
      <c r="C254" s="220"/>
      <c r="D254" s="220"/>
      <c r="E254" s="220"/>
      <c r="F254" s="220"/>
      <c r="G254" s="220"/>
      <c r="H254" s="220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</row>
    <row r="255" ht="15.75" customHeight="1">
      <c r="A255" s="220"/>
      <c r="B255" s="220"/>
      <c r="C255" s="220"/>
      <c r="D255" s="220"/>
      <c r="E255" s="220"/>
      <c r="F255" s="220"/>
      <c r="G255" s="220"/>
      <c r="H255" s="220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</row>
    <row r="256" ht="15.75" customHeight="1">
      <c r="A256" s="220"/>
      <c r="B256" s="220"/>
      <c r="C256" s="220"/>
      <c r="D256" s="220"/>
      <c r="E256" s="220"/>
      <c r="F256" s="220"/>
      <c r="G256" s="220"/>
      <c r="H256" s="220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</row>
    <row r="257" ht="15.75" customHeight="1">
      <c r="A257" s="220"/>
      <c r="B257" s="220"/>
      <c r="C257" s="220"/>
      <c r="D257" s="220"/>
      <c r="E257" s="220"/>
      <c r="F257" s="220"/>
      <c r="G257" s="220"/>
      <c r="H257" s="220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</row>
    <row r="258" ht="15.75" customHeight="1">
      <c r="A258" s="220"/>
      <c r="B258" s="220"/>
      <c r="C258" s="220"/>
      <c r="D258" s="220"/>
      <c r="E258" s="220"/>
      <c r="F258" s="220"/>
      <c r="G258" s="220"/>
      <c r="H258" s="220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</row>
    <row r="259" ht="15.75" customHeight="1">
      <c r="A259" s="220"/>
      <c r="B259" s="220"/>
      <c r="C259" s="220"/>
      <c r="D259" s="220"/>
      <c r="E259" s="220"/>
      <c r="F259" s="220"/>
      <c r="G259" s="220"/>
      <c r="H259" s="220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</row>
    <row r="260" ht="15.75" customHeight="1">
      <c r="A260" s="220"/>
      <c r="B260" s="220"/>
      <c r="C260" s="220"/>
      <c r="D260" s="220"/>
      <c r="E260" s="220"/>
      <c r="F260" s="220"/>
      <c r="G260" s="220"/>
      <c r="H260" s="220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</row>
    <row r="261" ht="15.75" customHeight="1">
      <c r="A261" s="220"/>
      <c r="B261" s="220"/>
      <c r="C261" s="220"/>
      <c r="D261" s="220"/>
      <c r="E261" s="220"/>
      <c r="F261" s="220"/>
      <c r="G261" s="220"/>
      <c r="H261" s="220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</row>
    <row r="262" ht="15.75" customHeight="1">
      <c r="A262" s="220"/>
      <c r="B262" s="220"/>
      <c r="C262" s="220"/>
      <c r="D262" s="220"/>
      <c r="E262" s="220"/>
      <c r="F262" s="220"/>
      <c r="G262" s="220"/>
      <c r="H262" s="220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</row>
    <row r="263" ht="15.75" customHeight="1">
      <c r="A263" s="220"/>
      <c r="B263" s="220"/>
      <c r="C263" s="220"/>
      <c r="D263" s="220"/>
      <c r="E263" s="220"/>
      <c r="F263" s="220"/>
      <c r="G263" s="220"/>
      <c r="H263" s="220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</row>
    <row r="264" ht="15.75" customHeight="1">
      <c r="A264" s="220"/>
      <c r="B264" s="220"/>
      <c r="C264" s="220"/>
      <c r="D264" s="220"/>
      <c r="E264" s="220"/>
      <c r="F264" s="220"/>
      <c r="G264" s="220"/>
      <c r="H264" s="220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</row>
    <row r="265" ht="15.75" customHeight="1">
      <c r="A265" s="220"/>
      <c r="B265" s="220"/>
      <c r="C265" s="220"/>
      <c r="D265" s="220"/>
      <c r="E265" s="220"/>
      <c r="F265" s="220"/>
      <c r="G265" s="220"/>
      <c r="H265" s="220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</row>
    <row r="266" ht="15.75" customHeight="1">
      <c r="A266" s="220"/>
      <c r="B266" s="220"/>
      <c r="C266" s="220"/>
      <c r="D266" s="220"/>
      <c r="E266" s="220"/>
      <c r="F266" s="220"/>
      <c r="G266" s="220"/>
      <c r="H266" s="220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</row>
    <row r="267" ht="15.75" customHeight="1">
      <c r="A267" s="220"/>
      <c r="B267" s="220"/>
      <c r="C267" s="220"/>
      <c r="D267" s="220"/>
      <c r="E267" s="220"/>
      <c r="F267" s="220"/>
      <c r="G267" s="220"/>
      <c r="H267" s="220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</row>
    <row r="268" ht="15.75" customHeight="1">
      <c r="A268" s="220"/>
      <c r="B268" s="220"/>
      <c r="C268" s="220"/>
      <c r="D268" s="220"/>
      <c r="E268" s="220"/>
      <c r="F268" s="220"/>
      <c r="G268" s="220"/>
      <c r="H268" s="220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</row>
    <row r="269" ht="15.75" customHeight="1">
      <c r="A269" s="220"/>
      <c r="B269" s="220"/>
      <c r="C269" s="220"/>
      <c r="D269" s="220"/>
      <c r="E269" s="220"/>
      <c r="F269" s="220"/>
      <c r="G269" s="220"/>
      <c r="H269" s="220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</row>
    <row r="270" ht="15.75" customHeight="1">
      <c r="A270" s="220"/>
      <c r="B270" s="220"/>
      <c r="C270" s="220"/>
      <c r="D270" s="220"/>
      <c r="E270" s="220"/>
      <c r="F270" s="220"/>
      <c r="G270" s="220"/>
      <c r="H270" s="220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</row>
    <row r="271" ht="15.75" customHeight="1">
      <c r="A271" s="220"/>
      <c r="B271" s="220"/>
      <c r="C271" s="220"/>
      <c r="D271" s="220"/>
      <c r="E271" s="220"/>
      <c r="F271" s="220"/>
      <c r="G271" s="220"/>
      <c r="H271" s="220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</row>
    <row r="272" ht="15.75" customHeight="1">
      <c r="A272" s="220"/>
      <c r="B272" s="220"/>
      <c r="C272" s="220"/>
      <c r="D272" s="220"/>
      <c r="E272" s="220"/>
      <c r="F272" s="220"/>
      <c r="G272" s="220"/>
      <c r="H272" s="220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</row>
    <row r="273" ht="15.75" customHeight="1">
      <c r="A273" s="220"/>
      <c r="B273" s="220"/>
      <c r="C273" s="220"/>
      <c r="D273" s="220"/>
      <c r="E273" s="220"/>
      <c r="F273" s="220"/>
      <c r="G273" s="220"/>
      <c r="H273" s="220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</row>
    <row r="274" ht="15.75" customHeight="1">
      <c r="A274" s="220"/>
      <c r="B274" s="220"/>
      <c r="C274" s="220"/>
      <c r="D274" s="220"/>
      <c r="E274" s="220"/>
      <c r="F274" s="220"/>
      <c r="G274" s="220"/>
      <c r="H274" s="220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</row>
    <row r="275" ht="15.75" customHeight="1">
      <c r="A275" s="220"/>
      <c r="B275" s="220"/>
      <c r="C275" s="220"/>
      <c r="D275" s="220"/>
      <c r="E275" s="220"/>
      <c r="F275" s="220"/>
      <c r="G275" s="220"/>
      <c r="H275" s="220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</row>
    <row r="276" ht="15.75" customHeight="1">
      <c r="A276" s="220"/>
      <c r="B276" s="220"/>
      <c r="C276" s="220"/>
      <c r="D276" s="220"/>
      <c r="E276" s="220"/>
      <c r="F276" s="220"/>
      <c r="G276" s="220"/>
      <c r="H276" s="220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</row>
    <row r="277" ht="15.75" customHeight="1">
      <c r="A277" s="220"/>
      <c r="B277" s="220"/>
      <c r="C277" s="220"/>
      <c r="D277" s="220"/>
      <c r="E277" s="220"/>
      <c r="F277" s="220"/>
      <c r="G277" s="220"/>
      <c r="H277" s="220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</row>
    <row r="278" ht="15.75" customHeight="1">
      <c r="A278" s="220"/>
      <c r="B278" s="220"/>
      <c r="C278" s="220"/>
      <c r="D278" s="220"/>
      <c r="E278" s="220"/>
      <c r="F278" s="220"/>
      <c r="G278" s="220"/>
      <c r="H278" s="220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</row>
    <row r="279" ht="15.75" customHeight="1">
      <c r="A279" s="220"/>
      <c r="B279" s="220"/>
      <c r="C279" s="220"/>
      <c r="D279" s="220"/>
      <c r="E279" s="220"/>
      <c r="F279" s="220"/>
      <c r="G279" s="220"/>
      <c r="H279" s="220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</row>
    <row r="280" ht="15.75" customHeight="1">
      <c r="A280" s="220"/>
      <c r="B280" s="220"/>
      <c r="C280" s="220"/>
      <c r="D280" s="220"/>
      <c r="E280" s="220"/>
      <c r="F280" s="220"/>
      <c r="G280" s="220"/>
      <c r="H280" s="220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</row>
    <row r="281" ht="15.75" customHeight="1">
      <c r="A281" s="220"/>
      <c r="B281" s="220"/>
      <c r="C281" s="220"/>
      <c r="D281" s="220"/>
      <c r="E281" s="220"/>
      <c r="F281" s="220"/>
      <c r="G281" s="220"/>
      <c r="H281" s="220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</row>
    <row r="282" ht="15.75" customHeight="1">
      <c r="A282" s="220"/>
      <c r="B282" s="220"/>
      <c r="C282" s="220"/>
      <c r="D282" s="220"/>
      <c r="E282" s="220"/>
      <c r="F282" s="220"/>
      <c r="G282" s="220"/>
      <c r="H282" s="220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</row>
    <row r="283" ht="15.75" customHeight="1">
      <c r="A283" s="220"/>
      <c r="B283" s="220"/>
      <c r="C283" s="220"/>
      <c r="D283" s="220"/>
      <c r="E283" s="220"/>
      <c r="F283" s="220"/>
      <c r="G283" s="220"/>
      <c r="H283" s="220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</row>
    <row r="284" ht="15.75" customHeight="1">
      <c r="A284" s="220"/>
      <c r="B284" s="220"/>
      <c r="C284" s="220"/>
      <c r="D284" s="220"/>
      <c r="E284" s="220"/>
      <c r="F284" s="220"/>
      <c r="G284" s="220"/>
      <c r="H284" s="220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</row>
    <row r="285" ht="15.75" customHeight="1">
      <c r="A285" s="220"/>
      <c r="B285" s="220"/>
      <c r="C285" s="220"/>
      <c r="D285" s="220"/>
      <c r="E285" s="220"/>
      <c r="F285" s="220"/>
      <c r="G285" s="220"/>
      <c r="H285" s="220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</row>
    <row r="286" ht="15.75" customHeight="1">
      <c r="A286" s="220"/>
      <c r="B286" s="220"/>
      <c r="C286" s="220"/>
      <c r="D286" s="220"/>
      <c r="E286" s="220"/>
      <c r="F286" s="220"/>
      <c r="G286" s="220"/>
      <c r="H286" s="220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</row>
    <row r="287" ht="15.75" customHeight="1">
      <c r="A287" s="220"/>
      <c r="B287" s="220"/>
      <c r="C287" s="220"/>
      <c r="D287" s="220"/>
      <c r="E287" s="220"/>
      <c r="F287" s="220"/>
      <c r="G287" s="220"/>
      <c r="H287" s="220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</row>
    <row r="288" ht="15.75" customHeight="1">
      <c r="A288" s="220"/>
      <c r="B288" s="220"/>
      <c r="C288" s="220"/>
      <c r="D288" s="220"/>
      <c r="E288" s="220"/>
      <c r="F288" s="220"/>
      <c r="G288" s="220"/>
      <c r="H288" s="220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</row>
    <row r="289" ht="15.75" customHeight="1">
      <c r="A289" s="220"/>
      <c r="B289" s="220"/>
      <c r="C289" s="220"/>
      <c r="D289" s="220"/>
      <c r="E289" s="220"/>
      <c r="F289" s="220"/>
      <c r="G289" s="220"/>
      <c r="H289" s="220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</row>
    <row r="290" ht="15.75" customHeight="1">
      <c r="A290" s="220"/>
      <c r="B290" s="220"/>
      <c r="C290" s="220"/>
      <c r="D290" s="220"/>
      <c r="E290" s="220"/>
      <c r="F290" s="220"/>
      <c r="G290" s="220"/>
      <c r="H290" s="220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</row>
    <row r="291" ht="15.75" customHeight="1">
      <c r="A291" s="220"/>
      <c r="B291" s="220"/>
      <c r="C291" s="220"/>
      <c r="D291" s="220"/>
      <c r="E291" s="220"/>
      <c r="F291" s="220"/>
      <c r="G291" s="220"/>
      <c r="H291" s="220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</row>
    <row r="292" ht="15.75" customHeight="1">
      <c r="A292" s="220"/>
      <c r="B292" s="220"/>
      <c r="C292" s="220"/>
      <c r="D292" s="220"/>
      <c r="E292" s="220"/>
      <c r="F292" s="220"/>
      <c r="G292" s="220"/>
      <c r="H292" s="220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</row>
    <row r="293" ht="15.75" customHeight="1">
      <c r="A293" s="220"/>
      <c r="B293" s="220"/>
      <c r="C293" s="220"/>
      <c r="D293" s="220"/>
      <c r="E293" s="220"/>
      <c r="F293" s="220"/>
      <c r="G293" s="220"/>
      <c r="H293" s="220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</row>
    <row r="294" ht="15.75" customHeight="1">
      <c r="A294" s="220"/>
      <c r="B294" s="220"/>
      <c r="C294" s="220"/>
      <c r="D294" s="220"/>
      <c r="E294" s="220"/>
      <c r="F294" s="220"/>
      <c r="G294" s="220"/>
      <c r="H294" s="220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</row>
    <row r="295" ht="15.75" customHeight="1">
      <c r="A295" s="220"/>
      <c r="B295" s="220"/>
      <c r="C295" s="220"/>
      <c r="D295" s="220"/>
      <c r="E295" s="220"/>
      <c r="F295" s="220"/>
      <c r="G295" s="220"/>
      <c r="H295" s="220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</row>
    <row r="296" ht="15.75" customHeight="1">
      <c r="A296" s="220"/>
      <c r="B296" s="220"/>
      <c r="C296" s="220"/>
      <c r="D296" s="220"/>
      <c r="E296" s="220"/>
      <c r="F296" s="220"/>
      <c r="G296" s="220"/>
      <c r="H296" s="220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</row>
    <row r="297" ht="15.75" customHeight="1">
      <c r="A297" s="220"/>
      <c r="B297" s="220"/>
      <c r="C297" s="220"/>
      <c r="D297" s="220"/>
      <c r="E297" s="220"/>
      <c r="F297" s="220"/>
      <c r="G297" s="220"/>
      <c r="H297" s="220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</row>
    <row r="298" ht="15.75" customHeight="1">
      <c r="A298" s="220"/>
      <c r="B298" s="220"/>
      <c r="C298" s="220"/>
      <c r="D298" s="220"/>
      <c r="E298" s="220"/>
      <c r="F298" s="220"/>
      <c r="G298" s="220"/>
      <c r="H298" s="220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</row>
    <row r="299" ht="15.75" customHeight="1">
      <c r="A299" s="220"/>
      <c r="B299" s="220"/>
      <c r="C299" s="220"/>
      <c r="D299" s="220"/>
      <c r="E299" s="220"/>
      <c r="F299" s="220"/>
      <c r="G299" s="220"/>
      <c r="H299" s="220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</row>
    <row r="300" ht="15.75" customHeight="1">
      <c r="A300" s="220"/>
      <c r="B300" s="220"/>
      <c r="C300" s="220"/>
      <c r="D300" s="220"/>
      <c r="E300" s="220"/>
      <c r="F300" s="220"/>
      <c r="G300" s="220"/>
      <c r="H300" s="220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</row>
    <row r="301" ht="15.75" customHeight="1">
      <c r="A301" s="220"/>
      <c r="B301" s="220"/>
      <c r="C301" s="220"/>
      <c r="D301" s="220"/>
      <c r="E301" s="220"/>
      <c r="F301" s="220"/>
      <c r="G301" s="220"/>
      <c r="H301" s="220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</row>
    <row r="302" ht="15.75" customHeight="1">
      <c r="A302" s="220"/>
      <c r="B302" s="220"/>
      <c r="C302" s="220"/>
      <c r="D302" s="220"/>
      <c r="E302" s="220"/>
      <c r="F302" s="220"/>
      <c r="G302" s="220"/>
      <c r="H302" s="220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</row>
    <row r="303" ht="15.75" customHeight="1">
      <c r="A303" s="220"/>
      <c r="B303" s="220"/>
      <c r="C303" s="220"/>
      <c r="D303" s="220"/>
      <c r="E303" s="220"/>
      <c r="F303" s="220"/>
      <c r="G303" s="220"/>
      <c r="H303" s="220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</row>
    <row r="304" ht="15.75" customHeight="1">
      <c r="A304" s="220"/>
      <c r="B304" s="220"/>
      <c r="C304" s="220"/>
      <c r="D304" s="220"/>
      <c r="E304" s="220"/>
      <c r="F304" s="220"/>
      <c r="G304" s="220"/>
      <c r="H304" s="220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</row>
    <row r="305" ht="15.75" customHeight="1">
      <c r="A305" s="220"/>
      <c r="B305" s="220"/>
      <c r="C305" s="220"/>
      <c r="D305" s="220"/>
      <c r="E305" s="220"/>
      <c r="F305" s="220"/>
      <c r="G305" s="220"/>
      <c r="H305" s="220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</row>
    <row r="306" ht="15.75" customHeight="1">
      <c r="A306" s="220"/>
      <c r="B306" s="220"/>
      <c r="C306" s="220"/>
      <c r="D306" s="220"/>
      <c r="E306" s="220"/>
      <c r="F306" s="220"/>
      <c r="G306" s="220"/>
      <c r="H306" s="220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</row>
    <row r="307" ht="15.75" customHeight="1">
      <c r="A307" s="220"/>
      <c r="B307" s="220"/>
      <c r="C307" s="220"/>
      <c r="D307" s="220"/>
      <c r="E307" s="220"/>
      <c r="F307" s="220"/>
      <c r="G307" s="220"/>
      <c r="H307" s="220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</row>
    <row r="308" ht="15.75" customHeight="1">
      <c r="A308" s="220"/>
      <c r="B308" s="220"/>
      <c r="C308" s="220"/>
      <c r="D308" s="220"/>
      <c r="E308" s="220"/>
      <c r="F308" s="220"/>
      <c r="G308" s="220"/>
      <c r="H308" s="220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</row>
    <row r="309" ht="15.75" customHeight="1">
      <c r="A309" s="220"/>
      <c r="B309" s="220"/>
      <c r="C309" s="220"/>
      <c r="D309" s="220"/>
      <c r="E309" s="220"/>
      <c r="F309" s="220"/>
      <c r="G309" s="220"/>
      <c r="H309" s="220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</row>
    <row r="310" ht="15.75" customHeight="1">
      <c r="A310" s="220"/>
      <c r="B310" s="220"/>
      <c r="C310" s="220"/>
      <c r="D310" s="220"/>
      <c r="E310" s="220"/>
      <c r="F310" s="220"/>
      <c r="G310" s="220"/>
      <c r="H310" s="220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</row>
    <row r="311" ht="15.75" customHeight="1">
      <c r="A311" s="220"/>
      <c r="B311" s="220"/>
      <c r="C311" s="220"/>
      <c r="D311" s="220"/>
      <c r="E311" s="220"/>
      <c r="F311" s="220"/>
      <c r="G311" s="220"/>
      <c r="H311" s="220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</row>
    <row r="312" ht="15.75" customHeight="1">
      <c r="A312" s="220"/>
      <c r="B312" s="220"/>
      <c r="C312" s="220"/>
      <c r="D312" s="220"/>
      <c r="E312" s="220"/>
      <c r="F312" s="220"/>
      <c r="G312" s="220"/>
      <c r="H312" s="220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</row>
    <row r="313" ht="15.75" customHeight="1">
      <c r="A313" s="220"/>
      <c r="B313" s="220"/>
      <c r="C313" s="220"/>
      <c r="D313" s="220"/>
      <c r="E313" s="220"/>
      <c r="F313" s="220"/>
      <c r="G313" s="220"/>
      <c r="H313" s="220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</row>
    <row r="314" ht="15.75" customHeight="1">
      <c r="A314" s="220"/>
      <c r="B314" s="220"/>
      <c r="C314" s="220"/>
      <c r="D314" s="220"/>
      <c r="E314" s="220"/>
      <c r="F314" s="220"/>
      <c r="G314" s="220"/>
      <c r="H314" s="220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</row>
    <row r="315" ht="15.75" customHeight="1">
      <c r="A315" s="220"/>
      <c r="B315" s="220"/>
      <c r="C315" s="220"/>
      <c r="D315" s="220"/>
      <c r="E315" s="220"/>
      <c r="F315" s="220"/>
      <c r="G315" s="220"/>
      <c r="H315" s="220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</row>
    <row r="316" ht="15.75" customHeight="1">
      <c r="A316" s="220"/>
      <c r="B316" s="220"/>
      <c r="C316" s="220"/>
      <c r="D316" s="220"/>
      <c r="E316" s="220"/>
      <c r="F316" s="220"/>
      <c r="G316" s="220"/>
      <c r="H316" s="220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</row>
    <row r="317" ht="15.75" customHeight="1">
      <c r="A317" s="220"/>
      <c r="B317" s="220"/>
      <c r="C317" s="220"/>
      <c r="D317" s="220"/>
      <c r="E317" s="220"/>
      <c r="F317" s="220"/>
      <c r="G317" s="220"/>
      <c r="H317" s="220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</row>
    <row r="318" ht="15.75" customHeight="1">
      <c r="A318" s="220"/>
      <c r="B318" s="220"/>
      <c r="C318" s="220"/>
      <c r="D318" s="220"/>
      <c r="E318" s="220"/>
      <c r="F318" s="220"/>
      <c r="G318" s="220"/>
      <c r="H318" s="220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</row>
    <row r="319" ht="15.75" customHeight="1">
      <c r="A319" s="220"/>
      <c r="B319" s="220"/>
      <c r="C319" s="220"/>
      <c r="D319" s="220"/>
      <c r="E319" s="220"/>
      <c r="F319" s="220"/>
      <c r="G319" s="220"/>
      <c r="H319" s="220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</row>
    <row r="320" ht="15.75" customHeight="1">
      <c r="A320" s="220"/>
      <c r="B320" s="220"/>
      <c r="C320" s="220"/>
      <c r="D320" s="220"/>
      <c r="E320" s="220"/>
      <c r="F320" s="220"/>
      <c r="G320" s="220"/>
      <c r="H320" s="220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</row>
    <row r="321" ht="15.75" customHeight="1">
      <c r="A321" s="220"/>
      <c r="B321" s="220"/>
      <c r="C321" s="220"/>
      <c r="D321" s="220"/>
      <c r="E321" s="220"/>
      <c r="F321" s="220"/>
      <c r="G321" s="220"/>
      <c r="H321" s="220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</row>
    <row r="322" ht="15.75" customHeight="1">
      <c r="A322" s="220"/>
      <c r="B322" s="220"/>
      <c r="C322" s="220"/>
      <c r="D322" s="220"/>
      <c r="E322" s="220"/>
      <c r="F322" s="220"/>
      <c r="G322" s="220"/>
      <c r="H322" s="220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</row>
    <row r="323" ht="15.75" customHeight="1">
      <c r="A323" s="220"/>
      <c r="B323" s="220"/>
      <c r="C323" s="220"/>
      <c r="D323" s="220"/>
      <c r="E323" s="220"/>
      <c r="F323" s="220"/>
      <c r="G323" s="220"/>
      <c r="H323" s="220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</row>
    <row r="324" ht="15.75" customHeight="1">
      <c r="A324" s="220"/>
      <c r="B324" s="220"/>
      <c r="C324" s="220"/>
      <c r="D324" s="220"/>
      <c r="E324" s="220"/>
      <c r="F324" s="220"/>
      <c r="G324" s="220"/>
      <c r="H324" s="220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</row>
    <row r="325" ht="15.75" customHeight="1">
      <c r="A325" s="220"/>
      <c r="B325" s="220"/>
      <c r="C325" s="220"/>
      <c r="D325" s="220"/>
      <c r="E325" s="220"/>
      <c r="F325" s="220"/>
      <c r="G325" s="220"/>
      <c r="H325" s="220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</row>
    <row r="326" ht="15.75" customHeight="1">
      <c r="A326" s="220"/>
      <c r="B326" s="220"/>
      <c r="C326" s="220"/>
      <c r="D326" s="220"/>
      <c r="E326" s="220"/>
      <c r="F326" s="220"/>
      <c r="G326" s="220"/>
      <c r="H326" s="220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</row>
    <row r="327" ht="15.75" customHeight="1">
      <c r="A327" s="220"/>
      <c r="B327" s="220"/>
      <c r="C327" s="220"/>
      <c r="D327" s="220"/>
      <c r="E327" s="220"/>
      <c r="F327" s="220"/>
      <c r="G327" s="220"/>
      <c r="H327" s="220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</row>
    <row r="328" ht="15.75" customHeight="1">
      <c r="A328" s="220"/>
      <c r="B328" s="220"/>
      <c r="C328" s="220"/>
      <c r="D328" s="220"/>
      <c r="E328" s="220"/>
      <c r="F328" s="220"/>
      <c r="G328" s="220"/>
      <c r="H328" s="220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</row>
    <row r="329" ht="15.75" customHeight="1">
      <c r="A329" s="220"/>
      <c r="B329" s="220"/>
      <c r="C329" s="220"/>
      <c r="D329" s="220"/>
      <c r="E329" s="220"/>
      <c r="F329" s="220"/>
      <c r="G329" s="220"/>
      <c r="H329" s="220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</row>
    <row r="330" ht="15.75" customHeight="1">
      <c r="A330" s="220"/>
      <c r="B330" s="220"/>
      <c r="C330" s="220"/>
      <c r="D330" s="220"/>
      <c r="E330" s="220"/>
      <c r="F330" s="220"/>
      <c r="G330" s="220"/>
      <c r="H330" s="220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</row>
    <row r="331" ht="15.75" customHeight="1">
      <c r="A331" s="220"/>
      <c r="B331" s="220"/>
      <c r="C331" s="220"/>
      <c r="D331" s="220"/>
      <c r="E331" s="220"/>
      <c r="F331" s="220"/>
      <c r="G331" s="220"/>
      <c r="H331" s="220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</row>
    <row r="332" ht="15.75" customHeight="1">
      <c r="A332" s="220"/>
      <c r="B332" s="220"/>
      <c r="C332" s="220"/>
      <c r="D332" s="220"/>
      <c r="E332" s="220"/>
      <c r="F332" s="220"/>
      <c r="G332" s="220"/>
      <c r="H332" s="220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</row>
    <row r="333" ht="15.75" customHeight="1">
      <c r="A333" s="220"/>
      <c r="B333" s="220"/>
      <c r="C333" s="220"/>
      <c r="D333" s="220"/>
      <c r="E333" s="220"/>
      <c r="F333" s="220"/>
      <c r="G333" s="220"/>
      <c r="H333" s="220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</row>
    <row r="334" ht="15.75" customHeight="1">
      <c r="A334" s="220"/>
      <c r="B334" s="220"/>
      <c r="C334" s="220"/>
      <c r="D334" s="220"/>
      <c r="E334" s="220"/>
      <c r="F334" s="220"/>
      <c r="G334" s="220"/>
      <c r="H334" s="220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</row>
    <row r="335" ht="15.75" customHeight="1">
      <c r="A335" s="220"/>
      <c r="B335" s="220"/>
      <c r="C335" s="220"/>
      <c r="D335" s="220"/>
      <c r="E335" s="220"/>
      <c r="F335" s="220"/>
      <c r="G335" s="220"/>
      <c r="H335" s="220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</row>
    <row r="336" ht="15.75" customHeight="1">
      <c r="A336" s="220"/>
      <c r="B336" s="220"/>
      <c r="C336" s="220"/>
      <c r="D336" s="220"/>
      <c r="E336" s="220"/>
      <c r="F336" s="220"/>
      <c r="G336" s="220"/>
      <c r="H336" s="220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</row>
    <row r="337" ht="15.75" customHeight="1">
      <c r="A337" s="220"/>
      <c r="B337" s="220"/>
      <c r="C337" s="220"/>
      <c r="D337" s="220"/>
      <c r="E337" s="220"/>
      <c r="F337" s="220"/>
      <c r="G337" s="220"/>
      <c r="H337" s="220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</row>
    <row r="338" ht="15.75" customHeight="1">
      <c r="A338" s="220"/>
      <c r="B338" s="220"/>
      <c r="C338" s="220"/>
      <c r="D338" s="220"/>
      <c r="E338" s="220"/>
      <c r="F338" s="220"/>
      <c r="G338" s="220"/>
      <c r="H338" s="220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</row>
    <row r="339" ht="15.75" customHeight="1">
      <c r="A339" s="220"/>
      <c r="B339" s="220"/>
      <c r="C339" s="220"/>
      <c r="D339" s="220"/>
      <c r="E339" s="220"/>
      <c r="F339" s="220"/>
      <c r="G339" s="220"/>
      <c r="H339" s="220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</row>
    <row r="340" ht="15.75" customHeight="1">
      <c r="A340" s="220"/>
      <c r="B340" s="220"/>
      <c r="C340" s="220"/>
      <c r="D340" s="220"/>
      <c r="E340" s="220"/>
      <c r="F340" s="220"/>
      <c r="G340" s="220"/>
      <c r="H340" s="220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</row>
    <row r="341" ht="15.75" customHeight="1">
      <c r="A341" s="220"/>
      <c r="B341" s="220"/>
      <c r="C341" s="220"/>
      <c r="D341" s="220"/>
      <c r="E341" s="220"/>
      <c r="F341" s="220"/>
      <c r="G341" s="220"/>
      <c r="H341" s="220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</row>
    <row r="342" ht="15.75" customHeight="1">
      <c r="A342" s="220"/>
      <c r="B342" s="220"/>
      <c r="C342" s="220"/>
      <c r="D342" s="220"/>
      <c r="E342" s="220"/>
      <c r="F342" s="220"/>
      <c r="G342" s="220"/>
      <c r="H342" s="220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</row>
    <row r="343" ht="15.75" customHeight="1">
      <c r="A343" s="220"/>
      <c r="B343" s="220"/>
      <c r="C343" s="220"/>
      <c r="D343" s="220"/>
      <c r="E343" s="220"/>
      <c r="F343" s="220"/>
      <c r="G343" s="220"/>
      <c r="H343" s="220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</row>
    <row r="344" ht="15.75" customHeight="1">
      <c r="A344" s="220"/>
      <c r="B344" s="220"/>
      <c r="C344" s="220"/>
      <c r="D344" s="220"/>
      <c r="E344" s="220"/>
      <c r="F344" s="220"/>
      <c r="G344" s="220"/>
      <c r="H344" s="220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</row>
    <row r="345" ht="15.75" customHeight="1">
      <c r="A345" s="220"/>
      <c r="B345" s="220"/>
      <c r="C345" s="220"/>
      <c r="D345" s="220"/>
      <c r="E345" s="220"/>
      <c r="F345" s="220"/>
      <c r="G345" s="220"/>
      <c r="H345" s="220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</row>
    <row r="346" ht="15.75" customHeight="1">
      <c r="A346" s="220"/>
      <c r="B346" s="220"/>
      <c r="C346" s="220"/>
      <c r="D346" s="220"/>
      <c r="E346" s="220"/>
      <c r="F346" s="220"/>
      <c r="G346" s="220"/>
      <c r="H346" s="220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</row>
    <row r="347" ht="15.75" customHeight="1">
      <c r="A347" s="220"/>
      <c r="B347" s="220"/>
      <c r="C347" s="220"/>
      <c r="D347" s="220"/>
      <c r="E347" s="220"/>
      <c r="F347" s="220"/>
      <c r="G347" s="220"/>
      <c r="H347" s="220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</row>
    <row r="348" ht="15.75" customHeight="1">
      <c r="A348" s="220"/>
      <c r="B348" s="220"/>
      <c r="C348" s="220"/>
      <c r="D348" s="220"/>
      <c r="E348" s="220"/>
      <c r="F348" s="220"/>
      <c r="G348" s="220"/>
      <c r="H348" s="220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</row>
    <row r="349" ht="15.75" customHeight="1">
      <c r="A349" s="220"/>
      <c r="B349" s="220"/>
      <c r="C349" s="220"/>
      <c r="D349" s="220"/>
      <c r="E349" s="220"/>
      <c r="F349" s="220"/>
      <c r="G349" s="220"/>
      <c r="H349" s="220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</row>
    <row r="350" ht="15.75" customHeight="1">
      <c r="A350" s="220"/>
      <c r="B350" s="220"/>
      <c r="C350" s="220"/>
      <c r="D350" s="220"/>
      <c r="E350" s="220"/>
      <c r="F350" s="220"/>
      <c r="G350" s="220"/>
      <c r="H350" s="220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</row>
    <row r="351" ht="15.75" customHeight="1">
      <c r="A351" s="220"/>
      <c r="B351" s="220"/>
      <c r="C351" s="220"/>
      <c r="D351" s="220"/>
      <c r="E351" s="220"/>
      <c r="F351" s="220"/>
      <c r="G351" s="220"/>
      <c r="H351" s="220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</row>
    <row r="352" ht="15.75" customHeight="1">
      <c r="A352" s="220"/>
      <c r="B352" s="220"/>
      <c r="C352" s="220"/>
      <c r="D352" s="220"/>
      <c r="E352" s="220"/>
      <c r="F352" s="220"/>
      <c r="G352" s="220"/>
      <c r="H352" s="220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</row>
    <row r="353" ht="15.75" customHeight="1">
      <c r="A353" s="220"/>
      <c r="B353" s="220"/>
      <c r="C353" s="220"/>
      <c r="D353" s="220"/>
      <c r="E353" s="220"/>
      <c r="F353" s="220"/>
      <c r="G353" s="220"/>
      <c r="H353" s="220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</row>
    <row r="354" ht="15.75" customHeight="1">
      <c r="A354" s="220"/>
      <c r="B354" s="220"/>
      <c r="C354" s="220"/>
      <c r="D354" s="220"/>
      <c r="E354" s="220"/>
      <c r="F354" s="220"/>
      <c r="G354" s="220"/>
      <c r="H354" s="220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</row>
    <row r="355" ht="15.75" customHeight="1">
      <c r="A355" s="220"/>
      <c r="B355" s="220"/>
      <c r="C355" s="220"/>
      <c r="D355" s="220"/>
      <c r="E355" s="220"/>
      <c r="F355" s="220"/>
      <c r="G355" s="220"/>
      <c r="H355" s="220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</row>
    <row r="356" ht="15.75" customHeight="1">
      <c r="A356" s="220"/>
      <c r="B356" s="220"/>
      <c r="C356" s="220"/>
      <c r="D356" s="220"/>
      <c r="E356" s="220"/>
      <c r="F356" s="220"/>
      <c r="G356" s="220"/>
      <c r="H356" s="220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</row>
    <row r="357" ht="15.75" customHeight="1">
      <c r="A357" s="220"/>
      <c r="B357" s="220"/>
      <c r="C357" s="220"/>
      <c r="D357" s="220"/>
      <c r="E357" s="220"/>
      <c r="F357" s="220"/>
      <c r="G357" s="220"/>
      <c r="H357" s="220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</row>
    <row r="358" ht="15.75" customHeight="1">
      <c r="A358" s="220"/>
      <c r="B358" s="220"/>
      <c r="C358" s="220"/>
      <c r="D358" s="220"/>
      <c r="E358" s="220"/>
      <c r="F358" s="220"/>
      <c r="G358" s="220"/>
      <c r="H358" s="220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</row>
    <row r="359" ht="15.75" customHeight="1">
      <c r="A359" s="220"/>
      <c r="B359" s="220"/>
      <c r="C359" s="220"/>
      <c r="D359" s="220"/>
      <c r="E359" s="220"/>
      <c r="F359" s="220"/>
      <c r="G359" s="220"/>
      <c r="H359" s="220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</row>
    <row r="360" ht="15.75" customHeight="1">
      <c r="A360" s="220"/>
      <c r="B360" s="220"/>
      <c r="C360" s="220"/>
      <c r="D360" s="220"/>
      <c r="E360" s="220"/>
      <c r="F360" s="220"/>
      <c r="G360" s="220"/>
      <c r="H360" s="220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</row>
    <row r="361" ht="15.75" customHeight="1">
      <c r="A361" s="220"/>
      <c r="B361" s="220"/>
      <c r="C361" s="220"/>
      <c r="D361" s="220"/>
      <c r="E361" s="220"/>
      <c r="F361" s="220"/>
      <c r="G361" s="220"/>
      <c r="H361" s="220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</row>
    <row r="362" ht="15.75" customHeight="1">
      <c r="A362" s="220"/>
      <c r="B362" s="220"/>
      <c r="C362" s="220"/>
      <c r="D362" s="220"/>
      <c r="E362" s="220"/>
      <c r="F362" s="220"/>
      <c r="G362" s="220"/>
      <c r="H362" s="220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</row>
    <row r="363" ht="15.75" customHeight="1">
      <c r="A363" s="220"/>
      <c r="B363" s="220"/>
      <c r="C363" s="220"/>
      <c r="D363" s="220"/>
      <c r="E363" s="220"/>
      <c r="F363" s="220"/>
      <c r="G363" s="220"/>
      <c r="H363" s="220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</row>
    <row r="364" ht="15.75" customHeight="1">
      <c r="A364" s="220"/>
      <c r="B364" s="220"/>
      <c r="C364" s="220"/>
      <c r="D364" s="220"/>
      <c r="E364" s="220"/>
      <c r="F364" s="220"/>
      <c r="G364" s="220"/>
      <c r="H364" s="220"/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</row>
    <row r="365" ht="15.75" customHeight="1">
      <c r="A365" s="220"/>
      <c r="B365" s="220"/>
      <c r="C365" s="220"/>
      <c r="D365" s="220"/>
      <c r="E365" s="220"/>
      <c r="F365" s="220"/>
      <c r="G365" s="220"/>
      <c r="H365" s="220"/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</row>
    <row r="366" ht="15.75" customHeight="1">
      <c r="A366" s="220"/>
      <c r="B366" s="220"/>
      <c r="C366" s="220"/>
      <c r="D366" s="220"/>
      <c r="E366" s="220"/>
      <c r="F366" s="220"/>
      <c r="G366" s="220"/>
      <c r="H366" s="220"/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</row>
    <row r="367" ht="15.75" customHeight="1">
      <c r="A367" s="220"/>
      <c r="B367" s="220"/>
      <c r="C367" s="220"/>
      <c r="D367" s="220"/>
      <c r="E367" s="220"/>
      <c r="F367" s="220"/>
      <c r="G367" s="220"/>
      <c r="H367" s="220"/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</row>
    <row r="368" ht="15.75" customHeight="1">
      <c r="A368" s="220"/>
      <c r="B368" s="220"/>
      <c r="C368" s="220"/>
      <c r="D368" s="220"/>
      <c r="E368" s="220"/>
      <c r="F368" s="220"/>
      <c r="G368" s="220"/>
      <c r="H368" s="220"/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</row>
    <row r="369" ht="15.75" customHeight="1">
      <c r="A369" s="220"/>
      <c r="B369" s="220"/>
      <c r="C369" s="220"/>
      <c r="D369" s="220"/>
      <c r="E369" s="220"/>
      <c r="F369" s="220"/>
      <c r="G369" s="220"/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</row>
    <row r="370" ht="15.75" customHeight="1">
      <c r="A370" s="220"/>
      <c r="B370" s="220"/>
      <c r="C370" s="220"/>
      <c r="D370" s="220"/>
      <c r="E370" s="220"/>
      <c r="F370" s="220"/>
      <c r="G370" s="220"/>
      <c r="H370" s="220"/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</row>
    <row r="371" ht="15.75" customHeight="1">
      <c r="A371" s="220"/>
      <c r="B371" s="220"/>
      <c r="C371" s="220"/>
      <c r="D371" s="220"/>
      <c r="E371" s="220"/>
      <c r="F371" s="220"/>
      <c r="G371" s="220"/>
      <c r="H371" s="220"/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</row>
    <row r="372" ht="15.75" customHeight="1">
      <c r="A372" s="220"/>
      <c r="B372" s="220"/>
      <c r="C372" s="220"/>
      <c r="D372" s="220"/>
      <c r="E372" s="220"/>
      <c r="F372" s="220"/>
      <c r="G372" s="220"/>
      <c r="H372" s="220"/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</row>
    <row r="373" ht="15.75" customHeight="1">
      <c r="A373" s="220"/>
      <c r="B373" s="220"/>
      <c r="C373" s="220"/>
      <c r="D373" s="220"/>
      <c r="E373" s="220"/>
      <c r="F373" s="220"/>
      <c r="G373" s="220"/>
      <c r="H373" s="220"/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</row>
    <row r="374" ht="15.75" customHeight="1">
      <c r="A374" s="220"/>
      <c r="B374" s="220"/>
      <c r="C374" s="220"/>
      <c r="D374" s="220"/>
      <c r="E374" s="220"/>
      <c r="F374" s="220"/>
      <c r="G374" s="220"/>
      <c r="H374" s="220"/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</row>
    <row r="375" ht="15.75" customHeight="1">
      <c r="A375" s="220"/>
      <c r="B375" s="220"/>
      <c r="C375" s="220"/>
      <c r="D375" s="220"/>
      <c r="E375" s="220"/>
      <c r="F375" s="220"/>
      <c r="G375" s="220"/>
      <c r="H375" s="220"/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</row>
    <row r="376" ht="15.75" customHeight="1">
      <c r="A376" s="220"/>
      <c r="B376" s="220"/>
      <c r="C376" s="220"/>
      <c r="D376" s="220"/>
      <c r="E376" s="220"/>
      <c r="F376" s="220"/>
      <c r="G376" s="220"/>
      <c r="H376" s="220"/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</row>
    <row r="377" ht="15.75" customHeight="1">
      <c r="A377" s="220"/>
      <c r="B377" s="220"/>
      <c r="C377" s="220"/>
      <c r="D377" s="220"/>
      <c r="E377" s="220"/>
      <c r="F377" s="220"/>
      <c r="G377" s="220"/>
      <c r="H377" s="220"/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</row>
    <row r="378" ht="15.75" customHeight="1">
      <c r="A378" s="220"/>
      <c r="B378" s="220"/>
      <c r="C378" s="220"/>
      <c r="D378" s="220"/>
      <c r="E378" s="220"/>
      <c r="F378" s="220"/>
      <c r="G378" s="220"/>
      <c r="H378" s="220"/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</row>
    <row r="379" ht="15.75" customHeight="1">
      <c r="A379" s="220"/>
      <c r="B379" s="220"/>
      <c r="C379" s="220"/>
      <c r="D379" s="220"/>
      <c r="E379" s="220"/>
      <c r="F379" s="220"/>
      <c r="G379" s="220"/>
      <c r="H379" s="220"/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</row>
    <row r="380" ht="15.75" customHeight="1">
      <c r="A380" s="220"/>
      <c r="B380" s="220"/>
      <c r="C380" s="220"/>
      <c r="D380" s="220"/>
      <c r="E380" s="220"/>
      <c r="F380" s="220"/>
      <c r="G380" s="220"/>
      <c r="H380" s="220"/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</row>
    <row r="381" ht="15.75" customHeight="1">
      <c r="A381" s="220"/>
      <c r="B381" s="220"/>
      <c r="C381" s="220"/>
      <c r="D381" s="220"/>
      <c r="E381" s="220"/>
      <c r="F381" s="220"/>
      <c r="G381" s="220"/>
      <c r="H381" s="220"/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</row>
    <row r="382" ht="15.75" customHeight="1">
      <c r="A382" s="220"/>
      <c r="B382" s="220"/>
      <c r="C382" s="220"/>
      <c r="D382" s="220"/>
      <c r="E382" s="220"/>
      <c r="F382" s="220"/>
      <c r="G382" s="220"/>
      <c r="H382" s="220"/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</row>
    <row r="383" ht="15.75" customHeight="1">
      <c r="A383" s="220"/>
      <c r="B383" s="220"/>
      <c r="C383" s="220"/>
      <c r="D383" s="220"/>
      <c r="E383" s="220"/>
      <c r="F383" s="220"/>
      <c r="G383" s="220"/>
      <c r="H383" s="220"/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</row>
    <row r="384" ht="15.75" customHeight="1">
      <c r="A384" s="220"/>
      <c r="B384" s="220"/>
      <c r="C384" s="220"/>
      <c r="D384" s="220"/>
      <c r="E384" s="220"/>
      <c r="F384" s="220"/>
      <c r="G384" s="220"/>
      <c r="H384" s="220"/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</row>
    <row r="385" ht="15.75" customHeight="1">
      <c r="A385" s="220"/>
      <c r="B385" s="220"/>
      <c r="C385" s="220"/>
      <c r="D385" s="220"/>
      <c r="E385" s="220"/>
      <c r="F385" s="220"/>
      <c r="G385" s="220"/>
      <c r="H385" s="220"/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</row>
    <row r="386" ht="15.75" customHeight="1">
      <c r="A386" s="220"/>
      <c r="B386" s="220"/>
      <c r="C386" s="220"/>
      <c r="D386" s="220"/>
      <c r="E386" s="220"/>
      <c r="F386" s="220"/>
      <c r="G386" s="220"/>
      <c r="H386" s="220"/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</row>
    <row r="387" ht="15.75" customHeight="1">
      <c r="A387" s="220"/>
      <c r="B387" s="220"/>
      <c r="C387" s="220"/>
      <c r="D387" s="220"/>
      <c r="E387" s="220"/>
      <c r="F387" s="220"/>
      <c r="G387" s="220"/>
      <c r="H387" s="220"/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</row>
    <row r="388" ht="15.75" customHeight="1">
      <c r="A388" s="220"/>
      <c r="B388" s="220"/>
      <c r="C388" s="220"/>
      <c r="D388" s="220"/>
      <c r="E388" s="220"/>
      <c r="F388" s="220"/>
      <c r="G388" s="220"/>
      <c r="H388" s="220"/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</row>
    <row r="389" ht="15.75" customHeight="1">
      <c r="A389" s="220"/>
      <c r="B389" s="220"/>
      <c r="C389" s="220"/>
      <c r="D389" s="220"/>
      <c r="E389" s="220"/>
      <c r="F389" s="220"/>
      <c r="G389" s="220"/>
      <c r="H389" s="220"/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</row>
    <row r="390" ht="15.75" customHeight="1">
      <c r="A390" s="220"/>
      <c r="B390" s="220"/>
      <c r="C390" s="220"/>
      <c r="D390" s="220"/>
      <c r="E390" s="220"/>
      <c r="F390" s="220"/>
      <c r="G390" s="220"/>
      <c r="H390" s="220"/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</row>
    <row r="391" ht="15.75" customHeight="1">
      <c r="A391" s="220"/>
      <c r="B391" s="220"/>
      <c r="C391" s="220"/>
      <c r="D391" s="220"/>
      <c r="E391" s="220"/>
      <c r="F391" s="220"/>
      <c r="G391" s="220"/>
      <c r="H391" s="220"/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</row>
    <row r="392" ht="15.75" customHeight="1">
      <c r="A392" s="220"/>
      <c r="B392" s="220"/>
      <c r="C392" s="220"/>
      <c r="D392" s="220"/>
      <c r="E392" s="220"/>
      <c r="F392" s="220"/>
      <c r="G392" s="220"/>
      <c r="H392" s="220"/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</row>
    <row r="393" ht="15.75" customHeight="1">
      <c r="A393" s="220"/>
      <c r="B393" s="220"/>
      <c r="C393" s="220"/>
      <c r="D393" s="220"/>
      <c r="E393" s="220"/>
      <c r="F393" s="220"/>
      <c r="G393" s="220"/>
      <c r="H393" s="220"/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</row>
    <row r="394" ht="15.75" customHeight="1">
      <c r="A394" s="220"/>
      <c r="B394" s="220"/>
      <c r="C394" s="220"/>
      <c r="D394" s="220"/>
      <c r="E394" s="220"/>
      <c r="F394" s="220"/>
      <c r="G394" s="220"/>
      <c r="H394" s="220"/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</row>
    <row r="395" ht="15.75" customHeight="1">
      <c r="A395" s="220"/>
      <c r="B395" s="220"/>
      <c r="C395" s="220"/>
      <c r="D395" s="220"/>
      <c r="E395" s="220"/>
      <c r="F395" s="220"/>
      <c r="G395" s="220"/>
      <c r="H395" s="220"/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</row>
    <row r="396" ht="15.75" customHeight="1">
      <c r="A396" s="220"/>
      <c r="B396" s="220"/>
      <c r="C396" s="220"/>
      <c r="D396" s="220"/>
      <c r="E396" s="220"/>
      <c r="F396" s="220"/>
      <c r="G396" s="220"/>
      <c r="H396" s="220"/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</row>
    <row r="397" ht="15.75" customHeight="1">
      <c r="A397" s="220"/>
      <c r="B397" s="220"/>
      <c r="C397" s="220"/>
      <c r="D397" s="220"/>
      <c r="E397" s="220"/>
      <c r="F397" s="220"/>
      <c r="G397" s="220"/>
      <c r="H397" s="220"/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</row>
    <row r="398" ht="15.75" customHeight="1">
      <c r="A398" s="220"/>
      <c r="B398" s="220"/>
      <c r="C398" s="220"/>
      <c r="D398" s="220"/>
      <c r="E398" s="220"/>
      <c r="F398" s="220"/>
      <c r="G398" s="220"/>
      <c r="H398" s="220"/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</row>
    <row r="399" ht="15.75" customHeight="1">
      <c r="A399" s="220"/>
      <c r="B399" s="220"/>
      <c r="C399" s="220"/>
      <c r="D399" s="220"/>
      <c r="E399" s="220"/>
      <c r="F399" s="220"/>
      <c r="G399" s="220"/>
      <c r="H399" s="220"/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</row>
    <row r="400" ht="15.75" customHeight="1">
      <c r="A400" s="220"/>
      <c r="B400" s="220"/>
      <c r="C400" s="220"/>
      <c r="D400" s="220"/>
      <c r="E400" s="220"/>
      <c r="F400" s="220"/>
      <c r="G400" s="220"/>
      <c r="H400" s="220"/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</row>
    <row r="401" ht="15.75" customHeight="1">
      <c r="A401" s="220"/>
      <c r="B401" s="220"/>
      <c r="C401" s="220"/>
      <c r="D401" s="220"/>
      <c r="E401" s="220"/>
      <c r="F401" s="220"/>
      <c r="G401" s="220"/>
      <c r="H401" s="220"/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</row>
    <row r="402" ht="15.75" customHeight="1">
      <c r="A402" s="220"/>
      <c r="B402" s="220"/>
      <c r="C402" s="220"/>
      <c r="D402" s="220"/>
      <c r="E402" s="220"/>
      <c r="F402" s="220"/>
      <c r="G402" s="220"/>
      <c r="H402" s="220"/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</row>
    <row r="403" ht="15.75" customHeight="1">
      <c r="A403" s="220"/>
      <c r="B403" s="220"/>
      <c r="C403" s="220"/>
      <c r="D403" s="220"/>
      <c r="E403" s="220"/>
      <c r="F403" s="220"/>
      <c r="G403" s="220"/>
      <c r="H403" s="220"/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</row>
    <row r="404" ht="15.75" customHeight="1">
      <c r="A404" s="220"/>
      <c r="B404" s="220"/>
      <c r="C404" s="220"/>
      <c r="D404" s="220"/>
      <c r="E404" s="220"/>
      <c r="F404" s="220"/>
      <c r="G404" s="220"/>
      <c r="H404" s="220"/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</row>
    <row r="405" ht="15.75" customHeight="1">
      <c r="A405" s="220"/>
      <c r="B405" s="220"/>
      <c r="C405" s="220"/>
      <c r="D405" s="220"/>
      <c r="E405" s="220"/>
      <c r="F405" s="220"/>
      <c r="G405" s="220"/>
      <c r="H405" s="220"/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</row>
    <row r="406" ht="15.75" customHeight="1">
      <c r="A406" s="220"/>
      <c r="B406" s="220"/>
      <c r="C406" s="220"/>
      <c r="D406" s="220"/>
      <c r="E406" s="220"/>
      <c r="F406" s="220"/>
      <c r="G406" s="220"/>
      <c r="H406" s="220"/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</row>
    <row r="407" ht="15.75" customHeight="1">
      <c r="A407" s="220"/>
      <c r="B407" s="220"/>
      <c r="C407" s="220"/>
      <c r="D407" s="220"/>
      <c r="E407" s="220"/>
      <c r="F407" s="220"/>
      <c r="G407" s="220"/>
      <c r="H407" s="220"/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</row>
    <row r="408" ht="15.75" customHeight="1">
      <c r="A408" s="220"/>
      <c r="B408" s="220"/>
      <c r="C408" s="220"/>
      <c r="D408" s="220"/>
      <c r="E408" s="220"/>
      <c r="F408" s="220"/>
      <c r="G408" s="220"/>
      <c r="H408" s="220"/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</row>
    <row r="409" ht="15.75" customHeight="1">
      <c r="A409" s="220"/>
      <c r="B409" s="220"/>
      <c r="C409" s="220"/>
      <c r="D409" s="220"/>
      <c r="E409" s="220"/>
      <c r="F409" s="220"/>
      <c r="G409" s="220"/>
      <c r="H409" s="220"/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</row>
    <row r="410" ht="15.75" customHeight="1">
      <c r="A410" s="220"/>
      <c r="B410" s="220"/>
      <c r="C410" s="220"/>
      <c r="D410" s="220"/>
      <c r="E410" s="220"/>
      <c r="F410" s="220"/>
      <c r="G410" s="220"/>
      <c r="H410" s="220"/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</row>
    <row r="411" ht="15.75" customHeight="1">
      <c r="A411" s="220"/>
      <c r="B411" s="220"/>
      <c r="C411" s="220"/>
      <c r="D411" s="220"/>
      <c r="E411" s="220"/>
      <c r="F411" s="220"/>
      <c r="G411" s="220"/>
      <c r="H411" s="220"/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</row>
    <row r="412" ht="15.75" customHeight="1">
      <c r="A412" s="220"/>
      <c r="B412" s="220"/>
      <c r="C412" s="220"/>
      <c r="D412" s="220"/>
      <c r="E412" s="220"/>
      <c r="F412" s="220"/>
      <c r="G412" s="220"/>
      <c r="H412" s="220"/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</row>
    <row r="413" ht="15.75" customHeight="1">
      <c r="A413" s="220"/>
      <c r="B413" s="220"/>
      <c r="C413" s="220"/>
      <c r="D413" s="220"/>
      <c r="E413" s="220"/>
      <c r="F413" s="220"/>
      <c r="G413" s="220"/>
      <c r="H413" s="220"/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</row>
    <row r="414" ht="15.75" customHeight="1">
      <c r="A414" s="220"/>
      <c r="B414" s="220"/>
      <c r="C414" s="220"/>
      <c r="D414" s="220"/>
      <c r="E414" s="220"/>
      <c r="F414" s="220"/>
      <c r="G414" s="220"/>
      <c r="H414" s="220"/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</row>
    <row r="415" ht="15.75" customHeight="1">
      <c r="A415" s="220"/>
      <c r="B415" s="220"/>
      <c r="C415" s="220"/>
      <c r="D415" s="220"/>
      <c r="E415" s="220"/>
      <c r="F415" s="220"/>
      <c r="G415" s="220"/>
      <c r="H415" s="220"/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</row>
    <row r="416" ht="15.75" customHeight="1">
      <c r="A416" s="220"/>
      <c r="B416" s="220"/>
      <c r="C416" s="220"/>
      <c r="D416" s="220"/>
      <c r="E416" s="220"/>
      <c r="F416" s="220"/>
      <c r="G416" s="220"/>
      <c r="H416" s="220"/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</row>
    <row r="417" ht="15.75" customHeight="1">
      <c r="A417" s="220"/>
      <c r="B417" s="220"/>
      <c r="C417" s="220"/>
      <c r="D417" s="220"/>
      <c r="E417" s="220"/>
      <c r="F417" s="220"/>
      <c r="G417" s="220"/>
      <c r="H417" s="220"/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</row>
    <row r="418" ht="15.75" customHeight="1">
      <c r="A418" s="220"/>
      <c r="B418" s="220"/>
      <c r="C418" s="220"/>
      <c r="D418" s="220"/>
      <c r="E418" s="220"/>
      <c r="F418" s="220"/>
      <c r="G418" s="220"/>
      <c r="H418" s="220"/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</row>
    <row r="419" ht="15.75" customHeight="1">
      <c r="A419" s="220"/>
      <c r="B419" s="220"/>
      <c r="C419" s="220"/>
      <c r="D419" s="220"/>
      <c r="E419" s="220"/>
      <c r="F419" s="220"/>
      <c r="G419" s="220"/>
      <c r="H419" s="220"/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</row>
    <row r="420" ht="15.75" customHeight="1">
      <c r="A420" s="220"/>
      <c r="B420" s="220"/>
      <c r="C420" s="220"/>
      <c r="D420" s="220"/>
      <c r="E420" s="220"/>
      <c r="F420" s="220"/>
      <c r="G420" s="220"/>
      <c r="H420" s="220"/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</row>
    <row r="421" ht="15.75" customHeight="1">
      <c r="A421" s="220"/>
      <c r="B421" s="220"/>
      <c r="C421" s="220"/>
      <c r="D421" s="220"/>
      <c r="E421" s="220"/>
      <c r="F421" s="220"/>
      <c r="G421" s="220"/>
      <c r="H421" s="220"/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</row>
    <row r="422" ht="15.75" customHeight="1">
      <c r="A422" s="220"/>
      <c r="B422" s="220"/>
      <c r="C422" s="220"/>
      <c r="D422" s="220"/>
      <c r="E422" s="220"/>
      <c r="F422" s="220"/>
      <c r="G422" s="220"/>
      <c r="H422" s="220"/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</row>
    <row r="423" ht="15.75" customHeight="1">
      <c r="A423" s="220"/>
      <c r="B423" s="220"/>
      <c r="C423" s="220"/>
      <c r="D423" s="220"/>
      <c r="E423" s="220"/>
      <c r="F423" s="220"/>
      <c r="G423" s="220"/>
      <c r="H423" s="220"/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</row>
    <row r="424" ht="15.75" customHeight="1">
      <c r="A424" s="220"/>
      <c r="B424" s="220"/>
      <c r="C424" s="220"/>
      <c r="D424" s="220"/>
      <c r="E424" s="220"/>
      <c r="F424" s="220"/>
      <c r="G424" s="220"/>
      <c r="H424" s="220"/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</row>
    <row r="425" ht="15.75" customHeight="1">
      <c r="A425" s="220"/>
      <c r="B425" s="220"/>
      <c r="C425" s="220"/>
      <c r="D425" s="220"/>
      <c r="E425" s="220"/>
      <c r="F425" s="220"/>
      <c r="G425" s="220"/>
      <c r="H425" s="220"/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</row>
    <row r="426" ht="15.75" customHeight="1">
      <c r="A426" s="220"/>
      <c r="B426" s="220"/>
      <c r="C426" s="220"/>
      <c r="D426" s="220"/>
      <c r="E426" s="220"/>
      <c r="F426" s="220"/>
      <c r="G426" s="220"/>
      <c r="H426" s="220"/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</row>
    <row r="427" ht="15.75" customHeight="1">
      <c r="A427" s="220"/>
      <c r="B427" s="220"/>
      <c r="C427" s="220"/>
      <c r="D427" s="220"/>
      <c r="E427" s="220"/>
      <c r="F427" s="220"/>
      <c r="G427" s="220"/>
      <c r="H427" s="220"/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</row>
    <row r="428" ht="15.75" customHeight="1">
      <c r="A428" s="220"/>
      <c r="B428" s="220"/>
      <c r="C428" s="220"/>
      <c r="D428" s="220"/>
      <c r="E428" s="220"/>
      <c r="F428" s="220"/>
      <c r="G428" s="220"/>
      <c r="H428" s="220"/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</row>
    <row r="429" ht="15.75" customHeight="1">
      <c r="A429" s="220"/>
      <c r="B429" s="220"/>
      <c r="C429" s="220"/>
      <c r="D429" s="220"/>
      <c r="E429" s="220"/>
      <c r="F429" s="220"/>
      <c r="G429" s="220"/>
      <c r="H429" s="220"/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</row>
    <row r="430" ht="15.75" customHeight="1">
      <c r="A430" s="220"/>
      <c r="B430" s="220"/>
      <c r="C430" s="220"/>
      <c r="D430" s="220"/>
      <c r="E430" s="220"/>
      <c r="F430" s="220"/>
      <c r="G430" s="220"/>
      <c r="H430" s="220"/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</row>
    <row r="431" ht="15.75" customHeight="1">
      <c r="A431" s="220"/>
      <c r="B431" s="220"/>
      <c r="C431" s="220"/>
      <c r="D431" s="220"/>
      <c r="E431" s="220"/>
      <c r="F431" s="220"/>
      <c r="G431" s="220"/>
      <c r="H431" s="220"/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</row>
    <row r="432" ht="15.75" customHeight="1">
      <c r="A432" s="220"/>
      <c r="B432" s="220"/>
      <c r="C432" s="220"/>
      <c r="D432" s="220"/>
      <c r="E432" s="220"/>
      <c r="F432" s="220"/>
      <c r="G432" s="220"/>
      <c r="H432" s="220"/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</row>
    <row r="433" ht="15.75" customHeight="1">
      <c r="A433" s="220"/>
      <c r="B433" s="220"/>
      <c r="C433" s="220"/>
      <c r="D433" s="220"/>
      <c r="E433" s="220"/>
      <c r="F433" s="220"/>
      <c r="G433" s="220"/>
      <c r="H433" s="220"/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</row>
    <row r="434" ht="15.75" customHeight="1">
      <c r="A434" s="220"/>
      <c r="B434" s="220"/>
      <c r="C434" s="220"/>
      <c r="D434" s="220"/>
      <c r="E434" s="220"/>
      <c r="F434" s="220"/>
      <c r="G434" s="220"/>
      <c r="H434" s="220"/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</row>
    <row r="435" ht="15.75" customHeight="1">
      <c r="A435" s="220"/>
      <c r="B435" s="220"/>
      <c r="C435" s="220"/>
      <c r="D435" s="220"/>
      <c r="E435" s="220"/>
      <c r="F435" s="220"/>
      <c r="G435" s="220"/>
      <c r="H435" s="220"/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</row>
    <row r="436" ht="15.75" customHeight="1">
      <c r="A436" s="220"/>
      <c r="B436" s="220"/>
      <c r="C436" s="220"/>
      <c r="D436" s="220"/>
      <c r="E436" s="220"/>
      <c r="F436" s="220"/>
      <c r="G436" s="220"/>
      <c r="H436" s="220"/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</row>
    <row r="437" ht="15.75" customHeight="1">
      <c r="A437" s="220"/>
      <c r="B437" s="220"/>
      <c r="C437" s="220"/>
      <c r="D437" s="220"/>
      <c r="E437" s="220"/>
      <c r="F437" s="220"/>
      <c r="G437" s="220"/>
      <c r="H437" s="220"/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</row>
    <row r="438" ht="15.75" customHeight="1">
      <c r="A438" s="220"/>
      <c r="B438" s="220"/>
      <c r="C438" s="220"/>
      <c r="D438" s="220"/>
      <c r="E438" s="220"/>
      <c r="F438" s="220"/>
      <c r="G438" s="220"/>
      <c r="H438" s="220"/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</row>
    <row r="439" ht="15.75" customHeight="1">
      <c r="A439" s="220"/>
      <c r="B439" s="220"/>
      <c r="C439" s="220"/>
      <c r="D439" s="220"/>
      <c r="E439" s="220"/>
      <c r="F439" s="220"/>
      <c r="G439" s="220"/>
      <c r="H439" s="220"/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</row>
    <row r="440" ht="15.75" customHeight="1">
      <c r="A440" s="220"/>
      <c r="B440" s="220"/>
      <c r="C440" s="220"/>
      <c r="D440" s="220"/>
      <c r="E440" s="220"/>
      <c r="F440" s="220"/>
      <c r="G440" s="220"/>
      <c r="H440" s="220"/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</row>
    <row r="441" ht="15.75" customHeight="1">
      <c r="A441" s="220"/>
      <c r="B441" s="220"/>
      <c r="C441" s="220"/>
      <c r="D441" s="220"/>
      <c r="E441" s="220"/>
      <c r="F441" s="220"/>
      <c r="G441" s="220"/>
      <c r="H441" s="220"/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</row>
    <row r="442" ht="15.75" customHeight="1">
      <c r="A442" s="220"/>
      <c r="B442" s="220"/>
      <c r="C442" s="220"/>
      <c r="D442" s="220"/>
      <c r="E442" s="220"/>
      <c r="F442" s="220"/>
      <c r="G442" s="220"/>
      <c r="H442" s="220"/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</row>
    <row r="443" ht="15.75" customHeight="1">
      <c r="A443" s="220"/>
      <c r="B443" s="220"/>
      <c r="C443" s="220"/>
      <c r="D443" s="220"/>
      <c r="E443" s="220"/>
      <c r="F443" s="220"/>
      <c r="G443" s="220"/>
      <c r="H443" s="220"/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</row>
    <row r="444" ht="15.75" customHeight="1">
      <c r="A444" s="220"/>
      <c r="B444" s="220"/>
      <c r="C444" s="220"/>
      <c r="D444" s="220"/>
      <c r="E444" s="220"/>
      <c r="F444" s="220"/>
      <c r="G444" s="220"/>
      <c r="H444" s="220"/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</row>
    <row r="445" ht="15.75" customHeight="1">
      <c r="A445" s="220"/>
      <c r="B445" s="220"/>
      <c r="C445" s="220"/>
      <c r="D445" s="220"/>
      <c r="E445" s="220"/>
      <c r="F445" s="220"/>
      <c r="G445" s="220"/>
      <c r="H445" s="220"/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</row>
    <row r="446" ht="15.75" customHeight="1">
      <c r="A446" s="220"/>
      <c r="B446" s="220"/>
      <c r="C446" s="220"/>
      <c r="D446" s="220"/>
      <c r="E446" s="220"/>
      <c r="F446" s="220"/>
      <c r="G446" s="220"/>
      <c r="H446" s="220"/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</row>
    <row r="447" ht="15.75" customHeight="1">
      <c r="A447" s="220"/>
      <c r="B447" s="220"/>
      <c r="C447" s="220"/>
      <c r="D447" s="220"/>
      <c r="E447" s="220"/>
      <c r="F447" s="220"/>
      <c r="G447" s="220"/>
      <c r="H447" s="220"/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</row>
    <row r="448" ht="15.75" customHeight="1">
      <c r="A448" s="220"/>
      <c r="B448" s="220"/>
      <c r="C448" s="220"/>
      <c r="D448" s="220"/>
      <c r="E448" s="220"/>
      <c r="F448" s="220"/>
      <c r="G448" s="220"/>
      <c r="H448" s="220"/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</row>
    <row r="449" ht="15.75" customHeight="1">
      <c r="A449" s="220"/>
      <c r="B449" s="220"/>
      <c r="C449" s="220"/>
      <c r="D449" s="220"/>
      <c r="E449" s="220"/>
      <c r="F449" s="220"/>
      <c r="G449" s="220"/>
      <c r="H449" s="220"/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</row>
    <row r="450" ht="15.75" customHeight="1">
      <c r="A450" s="220"/>
      <c r="B450" s="220"/>
      <c r="C450" s="220"/>
      <c r="D450" s="220"/>
      <c r="E450" s="220"/>
      <c r="F450" s="220"/>
      <c r="G450" s="220"/>
      <c r="H450" s="220"/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</row>
    <row r="451" ht="15.75" customHeight="1">
      <c r="A451" s="220"/>
      <c r="B451" s="220"/>
      <c r="C451" s="220"/>
      <c r="D451" s="220"/>
      <c r="E451" s="220"/>
      <c r="F451" s="220"/>
      <c r="G451" s="220"/>
      <c r="H451" s="220"/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</row>
    <row r="452" ht="15.75" customHeight="1">
      <c r="A452" s="220"/>
      <c r="B452" s="220"/>
      <c r="C452" s="220"/>
      <c r="D452" s="220"/>
      <c r="E452" s="220"/>
      <c r="F452" s="220"/>
      <c r="G452" s="220"/>
      <c r="H452" s="220"/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</row>
    <row r="453" ht="15.75" customHeight="1">
      <c r="A453" s="220"/>
      <c r="B453" s="220"/>
      <c r="C453" s="220"/>
      <c r="D453" s="220"/>
      <c r="E453" s="220"/>
      <c r="F453" s="220"/>
      <c r="G453" s="220"/>
      <c r="H453" s="220"/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</row>
    <row r="454" ht="15.75" customHeight="1">
      <c r="A454" s="220"/>
      <c r="B454" s="220"/>
      <c r="C454" s="220"/>
      <c r="D454" s="220"/>
      <c r="E454" s="220"/>
      <c r="F454" s="220"/>
      <c r="G454" s="220"/>
      <c r="H454" s="220"/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</row>
    <row r="455" ht="15.75" customHeight="1">
      <c r="A455" s="220"/>
      <c r="B455" s="220"/>
      <c r="C455" s="220"/>
      <c r="D455" s="220"/>
      <c r="E455" s="220"/>
      <c r="F455" s="220"/>
      <c r="G455" s="220"/>
      <c r="H455" s="220"/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</row>
    <row r="456" ht="15.75" customHeight="1">
      <c r="A456" s="220"/>
      <c r="B456" s="220"/>
      <c r="C456" s="220"/>
      <c r="D456" s="220"/>
      <c r="E456" s="220"/>
      <c r="F456" s="220"/>
      <c r="G456" s="220"/>
      <c r="H456" s="220"/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</row>
    <row r="457" ht="15.75" customHeight="1">
      <c r="A457" s="220"/>
      <c r="B457" s="220"/>
      <c r="C457" s="220"/>
      <c r="D457" s="220"/>
      <c r="E457" s="220"/>
      <c r="F457" s="220"/>
      <c r="G457" s="220"/>
      <c r="H457" s="220"/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</row>
    <row r="458" ht="15.75" customHeight="1">
      <c r="A458" s="220"/>
      <c r="B458" s="220"/>
      <c r="C458" s="220"/>
      <c r="D458" s="220"/>
      <c r="E458" s="220"/>
      <c r="F458" s="220"/>
      <c r="G458" s="220"/>
      <c r="H458" s="220"/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</row>
    <row r="459" ht="15.75" customHeight="1">
      <c r="A459" s="220"/>
      <c r="B459" s="220"/>
      <c r="C459" s="220"/>
      <c r="D459" s="220"/>
      <c r="E459" s="220"/>
      <c r="F459" s="220"/>
      <c r="G459" s="220"/>
      <c r="H459" s="220"/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</row>
    <row r="460" ht="15.75" customHeight="1">
      <c r="A460" s="220"/>
      <c r="B460" s="220"/>
      <c r="C460" s="220"/>
      <c r="D460" s="220"/>
      <c r="E460" s="220"/>
      <c r="F460" s="220"/>
      <c r="G460" s="220"/>
      <c r="H460" s="220"/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</row>
    <row r="461" ht="15.75" customHeight="1">
      <c r="A461" s="220"/>
      <c r="B461" s="220"/>
      <c r="C461" s="220"/>
      <c r="D461" s="220"/>
      <c r="E461" s="220"/>
      <c r="F461" s="220"/>
      <c r="G461" s="220"/>
      <c r="H461" s="220"/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</row>
    <row r="462" ht="15.75" customHeight="1">
      <c r="A462" s="220"/>
      <c r="B462" s="220"/>
      <c r="C462" s="220"/>
      <c r="D462" s="220"/>
      <c r="E462" s="220"/>
      <c r="F462" s="220"/>
      <c r="G462" s="220"/>
      <c r="H462" s="220"/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</row>
    <row r="463" ht="15.75" customHeight="1">
      <c r="A463" s="220"/>
      <c r="B463" s="220"/>
      <c r="C463" s="220"/>
      <c r="D463" s="220"/>
      <c r="E463" s="220"/>
      <c r="F463" s="220"/>
      <c r="G463" s="220"/>
      <c r="H463" s="220"/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</row>
    <row r="464" ht="15.75" customHeight="1">
      <c r="A464" s="220"/>
      <c r="B464" s="220"/>
      <c r="C464" s="220"/>
      <c r="D464" s="220"/>
      <c r="E464" s="220"/>
      <c r="F464" s="220"/>
      <c r="G464" s="220"/>
      <c r="H464" s="220"/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</row>
    <row r="465" ht="15.75" customHeight="1">
      <c r="A465" s="220"/>
      <c r="B465" s="220"/>
      <c r="C465" s="220"/>
      <c r="D465" s="220"/>
      <c r="E465" s="220"/>
      <c r="F465" s="220"/>
      <c r="G465" s="220"/>
      <c r="H465" s="220"/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</row>
    <row r="466" ht="15.75" customHeight="1">
      <c r="A466" s="220"/>
      <c r="B466" s="220"/>
      <c r="C466" s="220"/>
      <c r="D466" s="220"/>
      <c r="E466" s="220"/>
      <c r="F466" s="220"/>
      <c r="G466" s="220"/>
      <c r="H466" s="220"/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</row>
    <row r="467" ht="15.75" customHeight="1">
      <c r="A467" s="220"/>
      <c r="B467" s="220"/>
      <c r="C467" s="220"/>
      <c r="D467" s="220"/>
      <c r="E467" s="220"/>
      <c r="F467" s="220"/>
      <c r="G467" s="220"/>
      <c r="H467" s="220"/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</row>
    <row r="468" ht="15.75" customHeight="1">
      <c r="A468" s="220"/>
      <c r="B468" s="220"/>
      <c r="C468" s="220"/>
      <c r="D468" s="220"/>
      <c r="E468" s="220"/>
      <c r="F468" s="220"/>
      <c r="G468" s="220"/>
      <c r="H468" s="220"/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</row>
    <row r="469" ht="15.75" customHeight="1">
      <c r="A469" s="220"/>
      <c r="B469" s="220"/>
      <c r="C469" s="220"/>
      <c r="D469" s="220"/>
      <c r="E469" s="220"/>
      <c r="F469" s="220"/>
      <c r="G469" s="220"/>
      <c r="H469" s="220"/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</row>
    <row r="470" ht="15.75" customHeight="1">
      <c r="A470" s="220"/>
      <c r="B470" s="220"/>
      <c r="C470" s="220"/>
      <c r="D470" s="220"/>
      <c r="E470" s="220"/>
      <c r="F470" s="220"/>
      <c r="G470" s="220"/>
      <c r="H470" s="220"/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</row>
    <row r="471" ht="15.75" customHeight="1">
      <c r="A471" s="220"/>
      <c r="B471" s="220"/>
      <c r="C471" s="220"/>
      <c r="D471" s="220"/>
      <c r="E471" s="220"/>
      <c r="F471" s="220"/>
      <c r="G471" s="220"/>
      <c r="H471" s="220"/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</row>
    <row r="472" ht="15.75" customHeight="1">
      <c r="A472" s="220"/>
      <c r="B472" s="220"/>
      <c r="C472" s="220"/>
      <c r="D472" s="220"/>
      <c r="E472" s="220"/>
      <c r="F472" s="220"/>
      <c r="G472" s="220"/>
      <c r="H472" s="220"/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</row>
    <row r="473" ht="15.75" customHeight="1">
      <c r="A473" s="220"/>
      <c r="B473" s="220"/>
      <c r="C473" s="220"/>
      <c r="D473" s="220"/>
      <c r="E473" s="220"/>
      <c r="F473" s="220"/>
      <c r="G473" s="220"/>
      <c r="H473" s="220"/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</row>
    <row r="474" ht="15.75" customHeight="1">
      <c r="A474" s="220"/>
      <c r="B474" s="220"/>
      <c r="C474" s="220"/>
      <c r="D474" s="220"/>
      <c r="E474" s="220"/>
      <c r="F474" s="220"/>
      <c r="G474" s="220"/>
      <c r="H474" s="220"/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</row>
    <row r="475" ht="15.75" customHeight="1">
      <c r="A475" s="220"/>
      <c r="B475" s="220"/>
      <c r="C475" s="220"/>
      <c r="D475" s="220"/>
      <c r="E475" s="220"/>
      <c r="F475" s="220"/>
      <c r="G475" s="220"/>
      <c r="H475" s="220"/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</row>
    <row r="476" ht="15.75" customHeight="1">
      <c r="A476" s="220"/>
      <c r="B476" s="220"/>
      <c r="C476" s="220"/>
      <c r="D476" s="220"/>
      <c r="E476" s="220"/>
      <c r="F476" s="220"/>
      <c r="G476" s="220"/>
      <c r="H476" s="220"/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</row>
    <row r="477" ht="15.75" customHeight="1">
      <c r="A477" s="220"/>
      <c r="B477" s="220"/>
      <c r="C477" s="220"/>
      <c r="D477" s="220"/>
      <c r="E477" s="220"/>
      <c r="F477" s="220"/>
      <c r="G477" s="220"/>
      <c r="H477" s="220"/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</row>
    <row r="478" ht="15.75" customHeight="1">
      <c r="A478" s="220"/>
      <c r="B478" s="220"/>
      <c r="C478" s="220"/>
      <c r="D478" s="220"/>
      <c r="E478" s="220"/>
      <c r="F478" s="220"/>
      <c r="G478" s="220"/>
      <c r="H478" s="220"/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</row>
    <row r="479" ht="15.75" customHeight="1">
      <c r="A479" s="220"/>
      <c r="B479" s="220"/>
      <c r="C479" s="220"/>
      <c r="D479" s="220"/>
      <c r="E479" s="220"/>
      <c r="F479" s="220"/>
      <c r="G479" s="220"/>
      <c r="H479" s="220"/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</row>
    <row r="480" ht="15.75" customHeight="1">
      <c r="A480" s="220"/>
      <c r="B480" s="220"/>
      <c r="C480" s="220"/>
      <c r="D480" s="220"/>
      <c r="E480" s="220"/>
      <c r="F480" s="220"/>
      <c r="G480" s="220"/>
      <c r="H480" s="220"/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</row>
    <row r="481" ht="15.75" customHeight="1">
      <c r="A481" s="220"/>
      <c r="B481" s="220"/>
      <c r="C481" s="220"/>
      <c r="D481" s="220"/>
      <c r="E481" s="220"/>
      <c r="F481" s="220"/>
      <c r="G481" s="220"/>
      <c r="H481" s="220"/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</row>
    <row r="482" ht="15.75" customHeight="1">
      <c r="A482" s="220"/>
      <c r="B482" s="220"/>
      <c r="C482" s="220"/>
      <c r="D482" s="220"/>
      <c r="E482" s="220"/>
      <c r="F482" s="220"/>
      <c r="G482" s="220"/>
      <c r="H482" s="220"/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</row>
    <row r="483" ht="15.75" customHeight="1">
      <c r="A483" s="220"/>
      <c r="B483" s="220"/>
      <c r="C483" s="220"/>
      <c r="D483" s="220"/>
      <c r="E483" s="220"/>
      <c r="F483" s="220"/>
      <c r="G483" s="220"/>
      <c r="H483" s="220"/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</row>
    <row r="484" ht="15.75" customHeight="1">
      <c r="A484" s="220"/>
      <c r="B484" s="220"/>
      <c r="C484" s="220"/>
      <c r="D484" s="220"/>
      <c r="E484" s="220"/>
      <c r="F484" s="220"/>
      <c r="G484" s="220"/>
      <c r="H484" s="220"/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</row>
    <row r="485" ht="15.75" customHeight="1">
      <c r="A485" s="220"/>
      <c r="B485" s="220"/>
      <c r="C485" s="220"/>
      <c r="D485" s="220"/>
      <c r="E485" s="220"/>
      <c r="F485" s="220"/>
      <c r="G485" s="220"/>
      <c r="H485" s="220"/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</row>
    <row r="486" ht="15.75" customHeight="1">
      <c r="A486" s="220"/>
      <c r="B486" s="220"/>
      <c r="C486" s="220"/>
      <c r="D486" s="220"/>
      <c r="E486" s="220"/>
      <c r="F486" s="220"/>
      <c r="G486" s="220"/>
      <c r="H486" s="220"/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</row>
    <row r="487" ht="15.75" customHeight="1">
      <c r="A487" s="220"/>
      <c r="B487" s="220"/>
      <c r="C487" s="220"/>
      <c r="D487" s="220"/>
      <c r="E487" s="220"/>
      <c r="F487" s="220"/>
      <c r="G487" s="220"/>
      <c r="H487" s="220"/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</row>
    <row r="488" ht="15.75" customHeight="1">
      <c r="A488" s="220"/>
      <c r="B488" s="220"/>
      <c r="C488" s="220"/>
      <c r="D488" s="220"/>
      <c r="E488" s="220"/>
      <c r="F488" s="220"/>
      <c r="G488" s="220"/>
      <c r="H488" s="220"/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</row>
    <row r="489" ht="15.75" customHeight="1">
      <c r="A489" s="220"/>
      <c r="B489" s="220"/>
      <c r="C489" s="220"/>
      <c r="D489" s="220"/>
      <c r="E489" s="220"/>
      <c r="F489" s="220"/>
      <c r="G489" s="220"/>
      <c r="H489" s="220"/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</row>
    <row r="490" ht="15.75" customHeight="1">
      <c r="A490" s="220"/>
      <c r="B490" s="220"/>
      <c r="C490" s="220"/>
      <c r="D490" s="220"/>
      <c r="E490" s="220"/>
      <c r="F490" s="220"/>
      <c r="G490" s="220"/>
      <c r="H490" s="220"/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</row>
    <row r="491" ht="15.75" customHeight="1">
      <c r="A491" s="220"/>
      <c r="B491" s="220"/>
      <c r="C491" s="220"/>
      <c r="D491" s="220"/>
      <c r="E491" s="220"/>
      <c r="F491" s="220"/>
      <c r="G491" s="220"/>
      <c r="H491" s="220"/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</row>
    <row r="492" ht="15.75" customHeight="1">
      <c r="A492" s="220"/>
      <c r="B492" s="220"/>
      <c r="C492" s="220"/>
      <c r="D492" s="220"/>
      <c r="E492" s="220"/>
      <c r="F492" s="220"/>
      <c r="G492" s="220"/>
      <c r="H492" s="220"/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</row>
    <row r="493" ht="15.75" customHeight="1">
      <c r="A493" s="220"/>
      <c r="B493" s="220"/>
      <c r="C493" s="220"/>
      <c r="D493" s="220"/>
      <c r="E493" s="220"/>
      <c r="F493" s="220"/>
      <c r="G493" s="220"/>
      <c r="H493" s="220"/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</row>
    <row r="494" ht="15.75" customHeight="1">
      <c r="A494" s="220"/>
      <c r="B494" s="220"/>
      <c r="C494" s="220"/>
      <c r="D494" s="220"/>
      <c r="E494" s="220"/>
      <c r="F494" s="220"/>
      <c r="G494" s="220"/>
      <c r="H494" s="220"/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</row>
    <row r="495" ht="15.75" customHeight="1">
      <c r="A495" s="220"/>
      <c r="B495" s="220"/>
      <c r="C495" s="220"/>
      <c r="D495" s="220"/>
      <c r="E495" s="220"/>
      <c r="F495" s="220"/>
      <c r="G495" s="220"/>
      <c r="H495" s="220"/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</row>
    <row r="496" ht="15.75" customHeight="1">
      <c r="A496" s="220"/>
      <c r="B496" s="220"/>
      <c r="C496" s="220"/>
      <c r="D496" s="220"/>
      <c r="E496" s="220"/>
      <c r="F496" s="220"/>
      <c r="G496" s="220"/>
      <c r="H496" s="220"/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</row>
    <row r="497" ht="15.75" customHeight="1">
      <c r="A497" s="220"/>
      <c r="B497" s="220"/>
      <c r="C497" s="220"/>
      <c r="D497" s="220"/>
      <c r="E497" s="220"/>
      <c r="F497" s="220"/>
      <c r="G497" s="220"/>
      <c r="H497" s="220"/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</row>
    <row r="498" ht="15.75" customHeight="1">
      <c r="A498" s="220"/>
      <c r="B498" s="220"/>
      <c r="C498" s="220"/>
      <c r="D498" s="220"/>
      <c r="E498" s="220"/>
      <c r="F498" s="220"/>
      <c r="G498" s="220"/>
      <c r="H498" s="220"/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</row>
    <row r="499" ht="15.75" customHeight="1">
      <c r="A499" s="220"/>
      <c r="B499" s="220"/>
      <c r="C499" s="220"/>
      <c r="D499" s="220"/>
      <c r="E499" s="220"/>
      <c r="F499" s="220"/>
      <c r="G499" s="220"/>
      <c r="H499" s="220"/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</row>
    <row r="500" ht="15.75" customHeight="1">
      <c r="A500" s="220"/>
      <c r="B500" s="220"/>
      <c r="C500" s="220"/>
      <c r="D500" s="220"/>
      <c r="E500" s="220"/>
      <c r="F500" s="220"/>
      <c r="G500" s="220"/>
      <c r="H500" s="220"/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</row>
    <row r="501" ht="15.75" customHeight="1">
      <c r="A501" s="220"/>
      <c r="B501" s="220"/>
      <c r="C501" s="220"/>
      <c r="D501" s="220"/>
      <c r="E501" s="220"/>
      <c r="F501" s="220"/>
      <c r="G501" s="220"/>
      <c r="H501" s="220"/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</row>
    <row r="502" ht="15.75" customHeight="1">
      <c r="A502" s="220"/>
      <c r="B502" s="220"/>
      <c r="C502" s="220"/>
      <c r="D502" s="220"/>
      <c r="E502" s="220"/>
      <c r="F502" s="220"/>
      <c r="G502" s="220"/>
      <c r="H502" s="220"/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</row>
    <row r="503" ht="15.75" customHeight="1">
      <c r="A503" s="220"/>
      <c r="B503" s="220"/>
      <c r="C503" s="220"/>
      <c r="D503" s="220"/>
      <c r="E503" s="220"/>
      <c r="F503" s="220"/>
      <c r="G503" s="220"/>
      <c r="H503" s="220"/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</row>
    <row r="504" ht="15.75" customHeight="1">
      <c r="A504" s="220"/>
      <c r="B504" s="220"/>
      <c r="C504" s="220"/>
      <c r="D504" s="220"/>
      <c r="E504" s="220"/>
      <c r="F504" s="220"/>
      <c r="G504" s="220"/>
      <c r="H504" s="220"/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</row>
    <row r="505" ht="15.75" customHeight="1">
      <c r="A505" s="220"/>
      <c r="B505" s="220"/>
      <c r="C505" s="220"/>
      <c r="D505" s="220"/>
      <c r="E505" s="220"/>
      <c r="F505" s="220"/>
      <c r="G505" s="220"/>
      <c r="H505" s="220"/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</row>
    <row r="506" ht="15.75" customHeight="1">
      <c r="A506" s="220"/>
      <c r="B506" s="220"/>
      <c r="C506" s="220"/>
      <c r="D506" s="220"/>
      <c r="E506" s="220"/>
      <c r="F506" s="220"/>
      <c r="G506" s="220"/>
      <c r="H506" s="220"/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</row>
    <row r="507" ht="15.75" customHeight="1">
      <c r="A507" s="220"/>
      <c r="B507" s="220"/>
      <c r="C507" s="220"/>
      <c r="D507" s="220"/>
      <c r="E507" s="220"/>
      <c r="F507" s="220"/>
      <c r="G507" s="220"/>
      <c r="H507" s="220"/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</row>
    <row r="508" ht="15.75" customHeight="1">
      <c r="A508" s="220"/>
      <c r="B508" s="220"/>
      <c r="C508" s="220"/>
      <c r="D508" s="220"/>
      <c r="E508" s="220"/>
      <c r="F508" s="220"/>
      <c r="G508" s="220"/>
      <c r="H508" s="220"/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</row>
    <row r="509" ht="15.75" customHeight="1">
      <c r="A509" s="220"/>
      <c r="B509" s="220"/>
      <c r="C509" s="220"/>
      <c r="D509" s="220"/>
      <c r="E509" s="220"/>
      <c r="F509" s="220"/>
      <c r="G509" s="220"/>
      <c r="H509" s="220"/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</row>
    <row r="510" ht="15.75" customHeight="1">
      <c r="A510" s="220"/>
      <c r="B510" s="220"/>
      <c r="C510" s="220"/>
      <c r="D510" s="220"/>
      <c r="E510" s="220"/>
      <c r="F510" s="220"/>
      <c r="G510" s="220"/>
      <c r="H510" s="220"/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</row>
    <row r="511" ht="15.75" customHeight="1">
      <c r="A511" s="220"/>
      <c r="B511" s="220"/>
      <c r="C511" s="220"/>
      <c r="D511" s="220"/>
      <c r="E511" s="220"/>
      <c r="F511" s="220"/>
      <c r="G511" s="220"/>
      <c r="H511" s="220"/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</row>
    <row r="512" ht="15.75" customHeight="1">
      <c r="A512" s="220"/>
      <c r="B512" s="220"/>
      <c r="C512" s="220"/>
      <c r="D512" s="220"/>
      <c r="E512" s="220"/>
      <c r="F512" s="220"/>
      <c r="G512" s="220"/>
      <c r="H512" s="220"/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</row>
    <row r="513" ht="15.75" customHeight="1">
      <c r="A513" s="220"/>
      <c r="B513" s="220"/>
      <c r="C513" s="220"/>
      <c r="D513" s="220"/>
      <c r="E513" s="220"/>
      <c r="F513" s="220"/>
      <c r="G513" s="220"/>
      <c r="H513" s="220"/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</row>
    <row r="514" ht="15.75" customHeight="1">
      <c r="A514" s="220"/>
      <c r="B514" s="220"/>
      <c r="C514" s="220"/>
      <c r="D514" s="220"/>
      <c r="E514" s="220"/>
      <c r="F514" s="220"/>
      <c r="G514" s="220"/>
      <c r="H514" s="220"/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</row>
    <row r="515" ht="15.75" customHeight="1">
      <c r="A515" s="220"/>
      <c r="B515" s="220"/>
      <c r="C515" s="220"/>
      <c r="D515" s="220"/>
      <c r="E515" s="220"/>
      <c r="F515" s="220"/>
      <c r="G515" s="220"/>
      <c r="H515" s="220"/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</row>
    <row r="516" ht="15.75" customHeight="1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</row>
    <row r="517" ht="15.75" customHeight="1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</row>
    <row r="518" ht="15.75" customHeight="1">
      <c r="A518" s="220"/>
      <c r="B518" s="220"/>
      <c r="C518" s="220"/>
      <c r="D518" s="220"/>
      <c r="E518" s="220"/>
      <c r="F518" s="220"/>
      <c r="G518" s="220"/>
      <c r="H518" s="220"/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</row>
    <row r="519" ht="15.75" customHeight="1">
      <c r="A519" s="220"/>
      <c r="B519" s="220"/>
      <c r="C519" s="220"/>
      <c r="D519" s="220"/>
      <c r="E519" s="220"/>
      <c r="F519" s="220"/>
      <c r="G519" s="220"/>
      <c r="H519" s="220"/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</row>
    <row r="520" ht="15.75" customHeight="1">
      <c r="A520" s="220"/>
      <c r="B520" s="220"/>
      <c r="C520" s="220"/>
      <c r="D520" s="220"/>
      <c r="E520" s="220"/>
      <c r="F520" s="220"/>
      <c r="G520" s="220"/>
      <c r="H520" s="220"/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</row>
    <row r="521" ht="15.75" customHeight="1">
      <c r="A521" s="220"/>
      <c r="B521" s="220"/>
      <c r="C521" s="220"/>
      <c r="D521" s="220"/>
      <c r="E521" s="220"/>
      <c r="F521" s="220"/>
      <c r="G521" s="220"/>
      <c r="H521" s="220"/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</row>
    <row r="522" ht="15.75" customHeight="1">
      <c r="A522" s="220"/>
      <c r="B522" s="220"/>
      <c r="C522" s="220"/>
      <c r="D522" s="220"/>
      <c r="E522" s="220"/>
      <c r="F522" s="220"/>
      <c r="G522" s="220"/>
      <c r="H522" s="220"/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</row>
    <row r="523" ht="15.75" customHeight="1">
      <c r="A523" s="220"/>
      <c r="B523" s="220"/>
      <c r="C523" s="220"/>
      <c r="D523" s="220"/>
      <c r="E523" s="220"/>
      <c r="F523" s="220"/>
      <c r="G523" s="220"/>
      <c r="H523" s="220"/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</row>
    <row r="524" ht="15.75" customHeight="1">
      <c r="A524" s="220"/>
      <c r="B524" s="220"/>
      <c r="C524" s="220"/>
      <c r="D524" s="220"/>
      <c r="E524" s="220"/>
      <c r="F524" s="220"/>
      <c r="G524" s="220"/>
      <c r="H524" s="220"/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</row>
    <row r="525" ht="15.75" customHeight="1">
      <c r="A525" s="220"/>
      <c r="B525" s="220"/>
      <c r="C525" s="220"/>
      <c r="D525" s="220"/>
      <c r="E525" s="220"/>
      <c r="F525" s="220"/>
      <c r="G525" s="220"/>
      <c r="H525" s="220"/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</row>
    <row r="526" ht="15.75" customHeight="1">
      <c r="A526" s="220"/>
      <c r="B526" s="220"/>
      <c r="C526" s="220"/>
      <c r="D526" s="220"/>
      <c r="E526" s="220"/>
      <c r="F526" s="220"/>
      <c r="G526" s="220"/>
      <c r="H526" s="220"/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</row>
    <row r="527" ht="15.75" customHeight="1">
      <c r="A527" s="220"/>
      <c r="B527" s="220"/>
      <c r="C527" s="220"/>
      <c r="D527" s="220"/>
      <c r="E527" s="220"/>
      <c r="F527" s="220"/>
      <c r="G527" s="220"/>
      <c r="H527" s="220"/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</row>
    <row r="528" ht="15.75" customHeight="1">
      <c r="A528" s="220"/>
      <c r="B528" s="220"/>
      <c r="C528" s="220"/>
      <c r="D528" s="220"/>
      <c r="E528" s="220"/>
      <c r="F528" s="220"/>
      <c r="G528" s="220"/>
      <c r="H528" s="220"/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</row>
    <row r="529" ht="15.75" customHeight="1">
      <c r="A529" s="220"/>
      <c r="B529" s="220"/>
      <c r="C529" s="220"/>
      <c r="D529" s="220"/>
      <c r="E529" s="220"/>
      <c r="F529" s="220"/>
      <c r="G529" s="220"/>
      <c r="H529" s="220"/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</row>
    <row r="530" ht="15.75" customHeight="1">
      <c r="A530" s="220"/>
      <c r="B530" s="220"/>
      <c r="C530" s="220"/>
      <c r="D530" s="220"/>
      <c r="E530" s="220"/>
      <c r="F530" s="220"/>
      <c r="G530" s="220"/>
      <c r="H530" s="220"/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</row>
    <row r="531" ht="15.75" customHeight="1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</row>
    <row r="532" ht="15.75" customHeight="1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</row>
    <row r="533" ht="15.75" customHeight="1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</row>
    <row r="534" ht="15.75" customHeight="1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</row>
    <row r="535" ht="15.75" customHeight="1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</row>
    <row r="536" ht="15.75" customHeight="1">
      <c r="A536" s="220"/>
      <c r="B536" s="220"/>
      <c r="C536" s="220"/>
      <c r="D536" s="220"/>
      <c r="E536" s="220"/>
      <c r="F536" s="220"/>
      <c r="G536" s="220"/>
      <c r="H536" s="220"/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</row>
    <row r="537" ht="15.75" customHeight="1">
      <c r="A537" s="220"/>
      <c r="B537" s="220"/>
      <c r="C537" s="220"/>
      <c r="D537" s="220"/>
      <c r="E537" s="220"/>
      <c r="F537" s="220"/>
      <c r="G537" s="220"/>
      <c r="H537" s="220"/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</row>
    <row r="538" ht="15.75" customHeight="1">
      <c r="A538" s="220"/>
      <c r="B538" s="220"/>
      <c r="C538" s="220"/>
      <c r="D538" s="220"/>
      <c r="E538" s="220"/>
      <c r="F538" s="220"/>
      <c r="G538" s="220"/>
      <c r="H538" s="220"/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</row>
    <row r="539" ht="15.75" customHeight="1">
      <c r="A539" s="220"/>
      <c r="B539" s="220"/>
      <c r="C539" s="220"/>
      <c r="D539" s="220"/>
      <c r="E539" s="220"/>
      <c r="F539" s="220"/>
      <c r="G539" s="220"/>
      <c r="H539" s="220"/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</row>
    <row r="540" ht="15.75" customHeight="1">
      <c r="A540" s="220"/>
      <c r="B540" s="220"/>
      <c r="C540" s="220"/>
      <c r="D540" s="220"/>
      <c r="E540" s="220"/>
      <c r="F540" s="220"/>
      <c r="G540" s="220"/>
      <c r="H540" s="220"/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</row>
    <row r="541" ht="15.75" customHeight="1">
      <c r="A541" s="220"/>
      <c r="B541" s="220"/>
      <c r="C541" s="220"/>
      <c r="D541" s="220"/>
      <c r="E541" s="220"/>
      <c r="F541" s="220"/>
      <c r="G541" s="220"/>
      <c r="H541" s="220"/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</row>
    <row r="542" ht="15.75" customHeight="1">
      <c r="A542" s="220"/>
      <c r="B542" s="220"/>
      <c r="C542" s="220"/>
      <c r="D542" s="220"/>
      <c r="E542" s="220"/>
      <c r="F542" s="220"/>
      <c r="G542" s="220"/>
      <c r="H542" s="220"/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</row>
    <row r="543" ht="15.75" customHeight="1">
      <c r="A543" s="220"/>
      <c r="B543" s="220"/>
      <c r="C543" s="220"/>
      <c r="D543" s="220"/>
      <c r="E543" s="220"/>
      <c r="F543" s="220"/>
      <c r="G543" s="220"/>
      <c r="H543" s="220"/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</row>
    <row r="544" ht="15.75" customHeight="1">
      <c r="A544" s="220"/>
      <c r="B544" s="220"/>
      <c r="C544" s="220"/>
      <c r="D544" s="220"/>
      <c r="E544" s="220"/>
      <c r="F544" s="220"/>
      <c r="G544" s="220"/>
      <c r="H544" s="220"/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</row>
    <row r="545" ht="15.75" customHeight="1">
      <c r="A545" s="220"/>
      <c r="B545" s="220"/>
      <c r="C545" s="220"/>
      <c r="D545" s="220"/>
      <c r="E545" s="220"/>
      <c r="F545" s="220"/>
      <c r="G545" s="220"/>
      <c r="H545" s="220"/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</row>
    <row r="546" ht="15.75" customHeight="1">
      <c r="A546" s="220"/>
      <c r="B546" s="220"/>
      <c r="C546" s="220"/>
      <c r="D546" s="220"/>
      <c r="E546" s="220"/>
      <c r="F546" s="220"/>
      <c r="G546" s="220"/>
      <c r="H546" s="220"/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</row>
    <row r="547" ht="15.75" customHeight="1">
      <c r="A547" s="220"/>
      <c r="B547" s="220"/>
      <c r="C547" s="220"/>
      <c r="D547" s="220"/>
      <c r="E547" s="220"/>
      <c r="F547" s="220"/>
      <c r="G547" s="220"/>
      <c r="H547" s="220"/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</row>
    <row r="548" ht="15.75" customHeight="1">
      <c r="A548" s="220"/>
      <c r="B548" s="220"/>
      <c r="C548" s="220"/>
      <c r="D548" s="220"/>
      <c r="E548" s="220"/>
      <c r="F548" s="220"/>
      <c r="G548" s="220"/>
      <c r="H548" s="220"/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</row>
    <row r="549" ht="15.75" customHeight="1">
      <c r="A549" s="220"/>
      <c r="B549" s="220"/>
      <c r="C549" s="220"/>
      <c r="D549" s="220"/>
      <c r="E549" s="220"/>
      <c r="F549" s="220"/>
      <c r="G549" s="220"/>
      <c r="H549" s="220"/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</row>
    <row r="550" ht="15.75" customHeight="1">
      <c r="A550" s="220"/>
      <c r="B550" s="220"/>
      <c r="C550" s="220"/>
      <c r="D550" s="220"/>
      <c r="E550" s="220"/>
      <c r="F550" s="220"/>
      <c r="G550" s="220"/>
      <c r="H550" s="220"/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</row>
    <row r="551" ht="15.75" customHeight="1">
      <c r="A551" s="220"/>
      <c r="B551" s="220"/>
      <c r="C551" s="220"/>
      <c r="D551" s="220"/>
      <c r="E551" s="220"/>
      <c r="F551" s="220"/>
      <c r="G551" s="220"/>
      <c r="H551" s="220"/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</row>
    <row r="552" ht="15.75" customHeight="1">
      <c r="A552" s="220"/>
      <c r="B552" s="220"/>
      <c r="C552" s="220"/>
      <c r="D552" s="220"/>
      <c r="E552" s="220"/>
      <c r="F552" s="220"/>
      <c r="G552" s="220"/>
      <c r="H552" s="220"/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</row>
    <row r="553" ht="15.75" customHeight="1">
      <c r="A553" s="220"/>
      <c r="B553" s="220"/>
      <c r="C553" s="220"/>
      <c r="D553" s="220"/>
      <c r="E553" s="220"/>
      <c r="F553" s="220"/>
      <c r="G553" s="220"/>
      <c r="H553" s="220"/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</row>
    <row r="554" ht="15.75" customHeight="1">
      <c r="A554" s="220"/>
      <c r="B554" s="220"/>
      <c r="C554" s="220"/>
      <c r="D554" s="220"/>
      <c r="E554" s="220"/>
      <c r="F554" s="220"/>
      <c r="G554" s="220"/>
      <c r="H554" s="220"/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</row>
    <row r="555" ht="15.75" customHeight="1">
      <c r="A555" s="220"/>
      <c r="B555" s="220"/>
      <c r="C555" s="220"/>
      <c r="D555" s="220"/>
      <c r="E555" s="220"/>
      <c r="F555" s="220"/>
      <c r="G555" s="220"/>
      <c r="H555" s="220"/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</row>
    <row r="556" ht="15.75" customHeight="1">
      <c r="A556" s="220"/>
      <c r="B556" s="220"/>
      <c r="C556" s="220"/>
      <c r="D556" s="220"/>
      <c r="E556" s="220"/>
      <c r="F556" s="220"/>
      <c r="G556" s="220"/>
      <c r="H556" s="220"/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</row>
    <row r="557" ht="15.75" customHeight="1">
      <c r="A557" s="220"/>
      <c r="B557" s="220"/>
      <c r="C557" s="220"/>
      <c r="D557" s="220"/>
      <c r="E557" s="220"/>
      <c r="F557" s="220"/>
      <c r="G557" s="220"/>
      <c r="H557" s="220"/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</row>
    <row r="558" ht="15.75" customHeight="1">
      <c r="A558" s="220"/>
      <c r="B558" s="220"/>
      <c r="C558" s="220"/>
      <c r="D558" s="220"/>
      <c r="E558" s="220"/>
      <c r="F558" s="220"/>
      <c r="G558" s="220"/>
      <c r="H558" s="220"/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</row>
    <row r="559" ht="15.75" customHeight="1">
      <c r="A559" s="220"/>
      <c r="B559" s="220"/>
      <c r="C559" s="220"/>
      <c r="D559" s="220"/>
      <c r="E559" s="220"/>
      <c r="F559" s="220"/>
      <c r="G559" s="220"/>
      <c r="H559" s="220"/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</row>
    <row r="560" ht="15.75" customHeight="1">
      <c r="A560" s="220"/>
      <c r="B560" s="220"/>
      <c r="C560" s="220"/>
      <c r="D560" s="220"/>
      <c r="E560" s="220"/>
      <c r="F560" s="220"/>
      <c r="G560" s="220"/>
      <c r="H560" s="220"/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</row>
    <row r="561" ht="15.75" customHeight="1">
      <c r="A561" s="220"/>
      <c r="B561" s="220"/>
      <c r="C561" s="220"/>
      <c r="D561" s="220"/>
      <c r="E561" s="220"/>
      <c r="F561" s="220"/>
      <c r="G561" s="220"/>
      <c r="H561" s="220"/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</row>
    <row r="562" ht="15.75" customHeight="1">
      <c r="A562" s="220"/>
      <c r="B562" s="220"/>
      <c r="C562" s="220"/>
      <c r="D562" s="220"/>
      <c r="E562" s="220"/>
      <c r="F562" s="220"/>
      <c r="G562" s="220"/>
      <c r="H562" s="220"/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</row>
    <row r="563" ht="15.75" customHeight="1">
      <c r="A563" s="220"/>
      <c r="B563" s="220"/>
      <c r="C563" s="220"/>
      <c r="D563" s="220"/>
      <c r="E563" s="220"/>
      <c r="F563" s="220"/>
      <c r="G563" s="220"/>
      <c r="H563" s="220"/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</row>
    <row r="564" ht="15.75" customHeight="1">
      <c r="A564" s="220"/>
      <c r="B564" s="220"/>
      <c r="C564" s="220"/>
      <c r="D564" s="220"/>
      <c r="E564" s="220"/>
      <c r="F564" s="220"/>
      <c r="G564" s="220"/>
      <c r="H564" s="220"/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</row>
    <row r="565" ht="15.75" customHeight="1">
      <c r="A565" s="220"/>
      <c r="B565" s="220"/>
      <c r="C565" s="220"/>
      <c r="D565" s="220"/>
      <c r="E565" s="220"/>
      <c r="F565" s="220"/>
      <c r="G565" s="220"/>
      <c r="H565" s="220"/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</row>
    <row r="566" ht="15.75" customHeight="1">
      <c r="A566" s="220"/>
      <c r="B566" s="220"/>
      <c r="C566" s="220"/>
      <c r="D566" s="220"/>
      <c r="E566" s="220"/>
      <c r="F566" s="220"/>
      <c r="G566" s="220"/>
      <c r="H566" s="220"/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</row>
    <row r="567" ht="15.75" customHeight="1">
      <c r="A567" s="220"/>
      <c r="B567" s="220"/>
      <c r="C567" s="220"/>
      <c r="D567" s="220"/>
      <c r="E567" s="220"/>
      <c r="F567" s="220"/>
      <c r="G567" s="220"/>
      <c r="H567" s="220"/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</row>
    <row r="568" ht="15.75" customHeight="1">
      <c r="A568" s="220"/>
      <c r="B568" s="220"/>
      <c r="C568" s="220"/>
      <c r="D568" s="220"/>
      <c r="E568" s="220"/>
      <c r="F568" s="220"/>
      <c r="G568" s="220"/>
      <c r="H568" s="220"/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</row>
    <row r="569" ht="15.75" customHeight="1">
      <c r="A569" s="220"/>
      <c r="B569" s="220"/>
      <c r="C569" s="220"/>
      <c r="D569" s="220"/>
      <c r="E569" s="220"/>
      <c r="F569" s="220"/>
      <c r="G569" s="220"/>
      <c r="H569" s="220"/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</row>
    <row r="570" ht="15.75" customHeight="1">
      <c r="A570" s="220"/>
      <c r="B570" s="220"/>
      <c r="C570" s="220"/>
      <c r="D570" s="220"/>
      <c r="E570" s="220"/>
      <c r="F570" s="220"/>
      <c r="G570" s="220"/>
      <c r="H570" s="220"/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</row>
    <row r="571" ht="15.75" customHeight="1">
      <c r="A571" s="220"/>
      <c r="B571" s="220"/>
      <c r="C571" s="220"/>
      <c r="D571" s="220"/>
      <c r="E571" s="220"/>
      <c r="F571" s="220"/>
      <c r="G571" s="220"/>
      <c r="H571" s="220"/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</row>
    <row r="572" ht="15.75" customHeight="1">
      <c r="A572" s="220"/>
      <c r="B572" s="220"/>
      <c r="C572" s="220"/>
      <c r="D572" s="220"/>
      <c r="E572" s="220"/>
      <c r="F572" s="220"/>
      <c r="G572" s="220"/>
      <c r="H572" s="220"/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</row>
    <row r="573" ht="15.75" customHeight="1">
      <c r="A573" s="220"/>
      <c r="B573" s="220"/>
      <c r="C573" s="220"/>
      <c r="D573" s="220"/>
      <c r="E573" s="220"/>
      <c r="F573" s="220"/>
      <c r="G573" s="220"/>
      <c r="H573" s="220"/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</row>
    <row r="574" ht="15.75" customHeight="1">
      <c r="A574" s="220"/>
      <c r="B574" s="220"/>
      <c r="C574" s="220"/>
      <c r="D574" s="220"/>
      <c r="E574" s="220"/>
      <c r="F574" s="220"/>
      <c r="G574" s="220"/>
      <c r="H574" s="220"/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</row>
    <row r="575" ht="15.75" customHeight="1">
      <c r="A575" s="220"/>
      <c r="B575" s="220"/>
      <c r="C575" s="220"/>
      <c r="D575" s="220"/>
      <c r="E575" s="220"/>
      <c r="F575" s="220"/>
      <c r="G575" s="220"/>
      <c r="H575" s="220"/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</row>
    <row r="576" ht="15.75" customHeight="1">
      <c r="A576" s="220"/>
      <c r="B576" s="220"/>
      <c r="C576" s="220"/>
      <c r="D576" s="220"/>
      <c r="E576" s="220"/>
      <c r="F576" s="220"/>
      <c r="G576" s="220"/>
      <c r="H576" s="220"/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</row>
    <row r="577" ht="15.75" customHeight="1">
      <c r="A577" s="220"/>
      <c r="B577" s="220"/>
      <c r="C577" s="220"/>
      <c r="D577" s="220"/>
      <c r="E577" s="220"/>
      <c r="F577" s="220"/>
      <c r="G577" s="220"/>
      <c r="H577" s="220"/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</row>
    <row r="578" ht="15.75" customHeight="1">
      <c r="A578" s="220"/>
      <c r="B578" s="220"/>
      <c r="C578" s="220"/>
      <c r="D578" s="220"/>
      <c r="E578" s="220"/>
      <c r="F578" s="220"/>
      <c r="G578" s="220"/>
      <c r="H578" s="220"/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</row>
    <row r="579" ht="15.75" customHeight="1">
      <c r="A579" s="220"/>
      <c r="B579" s="220"/>
      <c r="C579" s="220"/>
      <c r="D579" s="220"/>
      <c r="E579" s="220"/>
      <c r="F579" s="220"/>
      <c r="G579" s="220"/>
      <c r="H579" s="220"/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</row>
    <row r="580" ht="15.75" customHeight="1">
      <c r="A580" s="220"/>
      <c r="B580" s="220"/>
      <c r="C580" s="220"/>
      <c r="D580" s="220"/>
      <c r="E580" s="220"/>
      <c r="F580" s="220"/>
      <c r="G580" s="220"/>
      <c r="H580" s="220"/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</row>
    <row r="581" ht="15.75" customHeight="1">
      <c r="A581" s="220"/>
      <c r="B581" s="220"/>
      <c r="C581" s="220"/>
      <c r="D581" s="220"/>
      <c r="E581" s="220"/>
      <c r="F581" s="220"/>
      <c r="G581" s="220"/>
      <c r="H581" s="220"/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</row>
    <row r="582" ht="15.75" customHeight="1">
      <c r="A582" s="220"/>
      <c r="B582" s="220"/>
      <c r="C582" s="220"/>
      <c r="D582" s="220"/>
      <c r="E582" s="220"/>
      <c r="F582" s="220"/>
      <c r="G582" s="220"/>
      <c r="H582" s="220"/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</row>
    <row r="583" ht="15.75" customHeight="1">
      <c r="A583" s="220"/>
      <c r="B583" s="220"/>
      <c r="C583" s="220"/>
      <c r="D583" s="220"/>
      <c r="E583" s="220"/>
      <c r="F583" s="220"/>
      <c r="G583" s="220"/>
      <c r="H583" s="220"/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</row>
    <row r="584" ht="15.75" customHeight="1">
      <c r="A584" s="220"/>
      <c r="B584" s="220"/>
      <c r="C584" s="220"/>
      <c r="D584" s="220"/>
      <c r="E584" s="220"/>
      <c r="F584" s="220"/>
      <c r="G584" s="220"/>
      <c r="H584" s="220"/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</row>
    <row r="585" ht="15.75" customHeight="1">
      <c r="A585" s="220"/>
      <c r="B585" s="220"/>
      <c r="C585" s="220"/>
      <c r="D585" s="220"/>
      <c r="E585" s="220"/>
      <c r="F585" s="220"/>
      <c r="G585" s="220"/>
      <c r="H585" s="220"/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</row>
    <row r="586" ht="15.75" customHeight="1">
      <c r="A586" s="220"/>
      <c r="B586" s="220"/>
      <c r="C586" s="220"/>
      <c r="D586" s="220"/>
      <c r="E586" s="220"/>
      <c r="F586" s="220"/>
      <c r="G586" s="220"/>
      <c r="H586" s="220"/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</row>
    <row r="587" ht="15.75" customHeight="1">
      <c r="A587" s="220"/>
      <c r="B587" s="220"/>
      <c r="C587" s="220"/>
      <c r="D587" s="220"/>
      <c r="E587" s="220"/>
      <c r="F587" s="220"/>
      <c r="G587" s="220"/>
      <c r="H587" s="220"/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</row>
    <row r="588" ht="15.75" customHeight="1">
      <c r="A588" s="220"/>
      <c r="B588" s="220"/>
      <c r="C588" s="220"/>
      <c r="D588" s="220"/>
      <c r="E588" s="220"/>
      <c r="F588" s="220"/>
      <c r="G588" s="220"/>
      <c r="H588" s="220"/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</row>
    <row r="589" ht="15.75" customHeight="1">
      <c r="A589" s="220"/>
      <c r="B589" s="220"/>
      <c r="C589" s="220"/>
      <c r="D589" s="220"/>
      <c r="E589" s="220"/>
      <c r="F589" s="220"/>
      <c r="G589" s="220"/>
      <c r="H589" s="220"/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</row>
    <row r="590" ht="15.75" customHeight="1">
      <c r="A590" s="220"/>
      <c r="B590" s="220"/>
      <c r="C590" s="220"/>
      <c r="D590" s="220"/>
      <c r="E590" s="220"/>
      <c r="F590" s="220"/>
      <c r="G590" s="220"/>
      <c r="H590" s="220"/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</row>
    <row r="591" ht="15.75" customHeight="1">
      <c r="A591" s="220"/>
      <c r="B591" s="220"/>
      <c r="C591" s="220"/>
      <c r="D591" s="220"/>
      <c r="E591" s="220"/>
      <c r="F591" s="220"/>
      <c r="G591" s="220"/>
      <c r="H591" s="220"/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</row>
    <row r="592" ht="15.75" customHeight="1">
      <c r="A592" s="220"/>
      <c r="B592" s="220"/>
      <c r="C592" s="220"/>
      <c r="D592" s="220"/>
      <c r="E592" s="220"/>
      <c r="F592" s="220"/>
      <c r="G592" s="220"/>
      <c r="H592" s="220"/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</row>
    <row r="593" ht="15.75" customHeight="1">
      <c r="A593" s="220"/>
      <c r="B593" s="220"/>
      <c r="C593" s="220"/>
      <c r="D593" s="220"/>
      <c r="E593" s="220"/>
      <c r="F593" s="220"/>
      <c r="G593" s="220"/>
      <c r="H593" s="220"/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</row>
    <row r="594" ht="15.75" customHeight="1">
      <c r="A594" s="220"/>
      <c r="B594" s="220"/>
      <c r="C594" s="220"/>
      <c r="D594" s="220"/>
      <c r="E594" s="220"/>
      <c r="F594" s="220"/>
      <c r="G594" s="220"/>
      <c r="H594" s="220"/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</row>
    <row r="595" ht="15.75" customHeight="1">
      <c r="A595" s="220"/>
      <c r="B595" s="220"/>
      <c r="C595" s="220"/>
      <c r="D595" s="220"/>
      <c r="E595" s="220"/>
      <c r="F595" s="220"/>
      <c r="G595" s="220"/>
      <c r="H595" s="220"/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</row>
    <row r="596" ht="15.75" customHeight="1">
      <c r="A596" s="220"/>
      <c r="B596" s="220"/>
      <c r="C596" s="220"/>
      <c r="D596" s="220"/>
      <c r="E596" s="220"/>
      <c r="F596" s="220"/>
      <c r="G596" s="220"/>
      <c r="H596" s="220"/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</row>
    <row r="597" ht="15.75" customHeight="1">
      <c r="A597" s="220"/>
      <c r="B597" s="220"/>
      <c r="C597" s="220"/>
      <c r="D597" s="220"/>
      <c r="E597" s="220"/>
      <c r="F597" s="220"/>
      <c r="G597" s="220"/>
      <c r="H597" s="220"/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</row>
    <row r="598" ht="15.75" customHeight="1">
      <c r="A598" s="220"/>
      <c r="B598" s="220"/>
      <c r="C598" s="220"/>
      <c r="D598" s="220"/>
      <c r="E598" s="220"/>
      <c r="F598" s="220"/>
      <c r="G598" s="220"/>
      <c r="H598" s="220"/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</row>
    <row r="599" ht="15.75" customHeight="1">
      <c r="A599" s="220"/>
      <c r="B599" s="220"/>
      <c r="C599" s="220"/>
      <c r="D599" s="220"/>
      <c r="E599" s="220"/>
      <c r="F599" s="220"/>
      <c r="G599" s="220"/>
      <c r="H599" s="220"/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</row>
    <row r="600" ht="15.75" customHeight="1">
      <c r="A600" s="220"/>
      <c r="B600" s="220"/>
      <c r="C600" s="220"/>
      <c r="D600" s="220"/>
      <c r="E600" s="220"/>
      <c r="F600" s="220"/>
      <c r="G600" s="220"/>
      <c r="H600" s="220"/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</row>
    <row r="601" ht="15.75" customHeight="1">
      <c r="A601" s="220"/>
      <c r="B601" s="220"/>
      <c r="C601" s="220"/>
      <c r="D601" s="220"/>
      <c r="E601" s="220"/>
      <c r="F601" s="220"/>
      <c r="G601" s="220"/>
      <c r="H601" s="220"/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</row>
    <row r="602" ht="15.75" customHeight="1">
      <c r="A602" s="220"/>
      <c r="B602" s="220"/>
      <c r="C602" s="220"/>
      <c r="D602" s="220"/>
      <c r="E602" s="220"/>
      <c r="F602" s="220"/>
      <c r="G602" s="220"/>
      <c r="H602" s="220"/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</row>
    <row r="603" ht="15.75" customHeight="1">
      <c r="A603" s="220"/>
      <c r="B603" s="220"/>
      <c r="C603" s="220"/>
      <c r="D603" s="220"/>
      <c r="E603" s="220"/>
      <c r="F603" s="220"/>
      <c r="G603" s="220"/>
      <c r="H603" s="220"/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</row>
    <row r="604" ht="15.75" customHeight="1">
      <c r="A604" s="220"/>
      <c r="B604" s="220"/>
      <c r="C604" s="220"/>
      <c r="D604" s="220"/>
      <c r="E604" s="220"/>
      <c r="F604" s="220"/>
      <c r="G604" s="220"/>
      <c r="H604" s="220"/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</row>
    <row r="605" ht="15.75" customHeight="1">
      <c r="A605" s="220"/>
      <c r="B605" s="220"/>
      <c r="C605" s="220"/>
      <c r="D605" s="220"/>
      <c r="E605" s="220"/>
      <c r="F605" s="220"/>
      <c r="G605" s="220"/>
      <c r="H605" s="220"/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</row>
    <row r="606" ht="15.75" customHeight="1">
      <c r="A606" s="220"/>
      <c r="B606" s="220"/>
      <c r="C606" s="220"/>
      <c r="D606" s="220"/>
      <c r="E606" s="220"/>
      <c r="F606" s="220"/>
      <c r="G606" s="220"/>
      <c r="H606" s="220"/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</row>
    <row r="607" ht="15.75" customHeight="1">
      <c r="A607" s="220"/>
      <c r="B607" s="220"/>
      <c r="C607" s="220"/>
      <c r="D607" s="220"/>
      <c r="E607" s="220"/>
      <c r="F607" s="220"/>
      <c r="G607" s="220"/>
      <c r="H607" s="220"/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</row>
    <row r="608" ht="15.75" customHeight="1">
      <c r="A608" s="220"/>
      <c r="B608" s="220"/>
      <c r="C608" s="220"/>
      <c r="D608" s="220"/>
      <c r="E608" s="220"/>
      <c r="F608" s="220"/>
      <c r="G608" s="220"/>
      <c r="H608" s="220"/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</row>
    <row r="609" ht="15.75" customHeight="1">
      <c r="A609" s="220"/>
      <c r="B609" s="220"/>
      <c r="C609" s="220"/>
      <c r="D609" s="220"/>
      <c r="E609" s="220"/>
      <c r="F609" s="220"/>
      <c r="G609" s="220"/>
      <c r="H609" s="220"/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</row>
    <row r="610" ht="15.75" customHeight="1">
      <c r="A610" s="220"/>
      <c r="B610" s="220"/>
      <c r="C610" s="220"/>
      <c r="D610" s="220"/>
      <c r="E610" s="220"/>
      <c r="F610" s="220"/>
      <c r="G610" s="220"/>
      <c r="H610" s="220"/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</row>
    <row r="611" ht="15.75" customHeight="1">
      <c r="A611" s="220"/>
      <c r="B611" s="220"/>
      <c r="C611" s="220"/>
      <c r="D611" s="220"/>
      <c r="E611" s="220"/>
      <c r="F611" s="220"/>
      <c r="G611" s="220"/>
      <c r="H611" s="220"/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</row>
    <row r="612" ht="15.75" customHeight="1">
      <c r="A612" s="220"/>
      <c r="B612" s="220"/>
      <c r="C612" s="220"/>
      <c r="D612" s="220"/>
      <c r="E612" s="220"/>
      <c r="F612" s="220"/>
      <c r="G612" s="220"/>
      <c r="H612" s="220"/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</row>
    <row r="613" ht="15.75" customHeight="1">
      <c r="A613" s="220"/>
      <c r="B613" s="220"/>
      <c r="C613" s="220"/>
      <c r="D613" s="220"/>
      <c r="E613" s="220"/>
      <c r="F613" s="220"/>
      <c r="G613" s="220"/>
      <c r="H613" s="220"/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</row>
    <row r="614" ht="15.75" customHeight="1">
      <c r="A614" s="220"/>
      <c r="B614" s="220"/>
      <c r="C614" s="220"/>
      <c r="D614" s="220"/>
      <c r="E614" s="220"/>
      <c r="F614" s="220"/>
      <c r="G614" s="220"/>
      <c r="H614" s="220"/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</row>
    <row r="615" ht="15.75" customHeight="1">
      <c r="A615" s="220"/>
      <c r="B615" s="220"/>
      <c r="C615" s="220"/>
      <c r="D615" s="220"/>
      <c r="E615" s="220"/>
      <c r="F615" s="220"/>
      <c r="G615" s="220"/>
      <c r="H615" s="220"/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</row>
    <row r="616" ht="15.75" customHeight="1">
      <c r="A616" s="220"/>
      <c r="B616" s="220"/>
      <c r="C616" s="220"/>
      <c r="D616" s="220"/>
      <c r="E616" s="220"/>
      <c r="F616" s="220"/>
      <c r="G616" s="220"/>
      <c r="H616" s="220"/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</row>
    <row r="617" ht="15.75" customHeight="1">
      <c r="A617" s="220"/>
      <c r="B617" s="220"/>
      <c r="C617" s="220"/>
      <c r="D617" s="220"/>
      <c r="E617" s="220"/>
      <c r="F617" s="220"/>
      <c r="G617" s="220"/>
      <c r="H617" s="220"/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</row>
    <row r="618" ht="15.75" customHeight="1">
      <c r="A618" s="220"/>
      <c r="B618" s="220"/>
      <c r="C618" s="220"/>
      <c r="D618" s="220"/>
      <c r="E618" s="220"/>
      <c r="F618" s="220"/>
      <c r="G618" s="220"/>
      <c r="H618" s="220"/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</row>
    <row r="619" ht="15.75" customHeight="1">
      <c r="A619" s="220"/>
      <c r="B619" s="220"/>
      <c r="C619" s="220"/>
      <c r="D619" s="220"/>
      <c r="E619" s="220"/>
      <c r="F619" s="220"/>
      <c r="G619" s="220"/>
      <c r="H619" s="220"/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</row>
    <row r="620" ht="15.75" customHeight="1">
      <c r="A620" s="220"/>
      <c r="B620" s="220"/>
      <c r="C620" s="220"/>
      <c r="D620" s="220"/>
      <c r="E620" s="220"/>
      <c r="F620" s="220"/>
      <c r="G620" s="220"/>
      <c r="H620" s="220"/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</row>
    <row r="621" ht="15.75" customHeight="1">
      <c r="A621" s="220"/>
      <c r="B621" s="220"/>
      <c r="C621" s="220"/>
      <c r="D621" s="220"/>
      <c r="E621" s="220"/>
      <c r="F621" s="220"/>
      <c r="G621" s="220"/>
      <c r="H621" s="220"/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</row>
    <row r="622" ht="15.75" customHeight="1">
      <c r="A622" s="220"/>
      <c r="B622" s="220"/>
      <c r="C622" s="220"/>
      <c r="D622" s="220"/>
      <c r="E622" s="220"/>
      <c r="F622" s="220"/>
      <c r="G622" s="220"/>
      <c r="H622" s="220"/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</row>
    <row r="623" ht="15.75" customHeight="1">
      <c r="A623" s="220"/>
      <c r="B623" s="220"/>
      <c r="C623" s="220"/>
      <c r="D623" s="220"/>
      <c r="E623" s="220"/>
      <c r="F623" s="220"/>
      <c r="G623" s="220"/>
      <c r="H623" s="220"/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</row>
    <row r="624" ht="15.75" customHeight="1">
      <c r="A624" s="220"/>
      <c r="B624" s="220"/>
      <c r="C624" s="220"/>
      <c r="D624" s="220"/>
      <c r="E624" s="220"/>
      <c r="F624" s="220"/>
      <c r="G624" s="220"/>
      <c r="H624" s="220"/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</row>
    <row r="625" ht="15.75" customHeight="1">
      <c r="A625" s="220"/>
      <c r="B625" s="220"/>
      <c r="C625" s="220"/>
      <c r="D625" s="220"/>
      <c r="E625" s="220"/>
      <c r="F625" s="220"/>
      <c r="G625" s="220"/>
      <c r="H625" s="220"/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</row>
    <row r="626" ht="15.75" customHeight="1">
      <c r="A626" s="220"/>
      <c r="B626" s="220"/>
      <c r="C626" s="220"/>
      <c r="D626" s="220"/>
      <c r="E626" s="220"/>
      <c r="F626" s="220"/>
      <c r="G626" s="220"/>
      <c r="H626" s="220"/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</row>
    <row r="627" ht="15.75" customHeight="1">
      <c r="A627" s="220"/>
      <c r="B627" s="220"/>
      <c r="C627" s="220"/>
      <c r="D627" s="220"/>
      <c r="E627" s="220"/>
      <c r="F627" s="220"/>
      <c r="G627" s="220"/>
      <c r="H627" s="220"/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</row>
    <row r="628" ht="15.75" customHeight="1">
      <c r="A628" s="220"/>
      <c r="B628" s="220"/>
      <c r="C628" s="220"/>
      <c r="D628" s="220"/>
      <c r="E628" s="220"/>
      <c r="F628" s="220"/>
      <c r="G628" s="220"/>
      <c r="H628" s="220"/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</row>
    <row r="629" ht="15.75" customHeight="1">
      <c r="A629" s="220"/>
      <c r="B629" s="220"/>
      <c r="C629" s="220"/>
      <c r="D629" s="220"/>
      <c r="E629" s="220"/>
      <c r="F629" s="220"/>
      <c r="G629" s="220"/>
      <c r="H629" s="220"/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</row>
    <row r="630" ht="15.75" customHeight="1">
      <c r="A630" s="220"/>
      <c r="B630" s="220"/>
      <c r="C630" s="220"/>
      <c r="D630" s="220"/>
      <c r="E630" s="220"/>
      <c r="F630" s="220"/>
      <c r="G630" s="220"/>
      <c r="H630" s="220"/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</row>
    <row r="631" ht="15.75" customHeight="1">
      <c r="A631" s="220"/>
      <c r="B631" s="220"/>
      <c r="C631" s="220"/>
      <c r="D631" s="220"/>
      <c r="E631" s="220"/>
      <c r="F631" s="220"/>
      <c r="G631" s="220"/>
      <c r="H631" s="220"/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</row>
    <row r="632" ht="15.75" customHeight="1">
      <c r="A632" s="220"/>
      <c r="B632" s="220"/>
      <c r="C632" s="220"/>
      <c r="D632" s="220"/>
      <c r="E632" s="220"/>
      <c r="F632" s="220"/>
      <c r="G632" s="220"/>
      <c r="H632" s="220"/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</row>
    <row r="633" ht="15.75" customHeight="1">
      <c r="A633" s="220"/>
      <c r="B633" s="220"/>
      <c r="C633" s="220"/>
      <c r="D633" s="220"/>
      <c r="E633" s="220"/>
      <c r="F633" s="220"/>
      <c r="G633" s="220"/>
      <c r="H633" s="220"/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</row>
    <row r="634" ht="15.75" customHeight="1">
      <c r="A634" s="220"/>
      <c r="B634" s="220"/>
      <c r="C634" s="220"/>
      <c r="D634" s="220"/>
      <c r="E634" s="220"/>
      <c r="F634" s="220"/>
      <c r="G634" s="220"/>
      <c r="H634" s="220"/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</row>
    <row r="635" ht="15.75" customHeight="1">
      <c r="A635" s="220"/>
      <c r="B635" s="220"/>
      <c r="C635" s="220"/>
      <c r="D635" s="220"/>
      <c r="E635" s="220"/>
      <c r="F635" s="220"/>
      <c r="G635" s="220"/>
      <c r="H635" s="220"/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</row>
    <row r="636" ht="15.75" customHeight="1">
      <c r="A636" s="220"/>
      <c r="B636" s="220"/>
      <c r="C636" s="220"/>
      <c r="D636" s="220"/>
      <c r="E636" s="220"/>
      <c r="F636" s="220"/>
      <c r="G636" s="220"/>
      <c r="H636" s="220"/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</row>
    <row r="637" ht="15.75" customHeight="1">
      <c r="A637" s="220"/>
      <c r="B637" s="220"/>
      <c r="C637" s="220"/>
      <c r="D637" s="220"/>
      <c r="E637" s="220"/>
      <c r="F637" s="220"/>
      <c r="G637" s="220"/>
      <c r="H637" s="220"/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</row>
    <row r="638" ht="15.75" customHeight="1">
      <c r="A638" s="220"/>
      <c r="B638" s="220"/>
      <c r="C638" s="220"/>
      <c r="D638" s="220"/>
      <c r="E638" s="220"/>
      <c r="F638" s="220"/>
      <c r="G638" s="220"/>
      <c r="H638" s="220"/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</row>
    <row r="639" ht="15.75" customHeight="1">
      <c r="A639" s="220"/>
      <c r="B639" s="220"/>
      <c r="C639" s="220"/>
      <c r="D639" s="220"/>
      <c r="E639" s="220"/>
      <c r="F639" s="220"/>
      <c r="G639" s="220"/>
      <c r="H639" s="220"/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</row>
    <row r="640" ht="15.75" customHeight="1">
      <c r="A640" s="220"/>
      <c r="B640" s="220"/>
      <c r="C640" s="220"/>
      <c r="D640" s="220"/>
      <c r="E640" s="220"/>
      <c r="F640" s="220"/>
      <c r="G640" s="220"/>
      <c r="H640" s="220"/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</row>
    <row r="641" ht="15.75" customHeight="1">
      <c r="A641" s="220"/>
      <c r="B641" s="220"/>
      <c r="C641" s="220"/>
      <c r="D641" s="220"/>
      <c r="E641" s="220"/>
      <c r="F641" s="220"/>
      <c r="G641" s="220"/>
      <c r="H641" s="220"/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</row>
    <row r="642" ht="15.75" customHeight="1">
      <c r="A642" s="220"/>
      <c r="B642" s="220"/>
      <c r="C642" s="220"/>
      <c r="D642" s="220"/>
      <c r="E642" s="220"/>
      <c r="F642" s="220"/>
      <c r="G642" s="220"/>
      <c r="H642" s="220"/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</row>
    <row r="643" ht="15.75" customHeight="1">
      <c r="A643" s="220"/>
      <c r="B643" s="220"/>
      <c r="C643" s="220"/>
      <c r="D643" s="220"/>
      <c r="E643" s="220"/>
      <c r="F643" s="220"/>
      <c r="G643" s="220"/>
      <c r="H643" s="220"/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</row>
    <row r="644" ht="15.75" customHeight="1">
      <c r="A644" s="220"/>
      <c r="B644" s="220"/>
      <c r="C644" s="220"/>
      <c r="D644" s="220"/>
      <c r="E644" s="220"/>
      <c r="F644" s="220"/>
      <c r="G644" s="220"/>
      <c r="H644" s="220"/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</row>
    <row r="645" ht="15.75" customHeight="1">
      <c r="A645" s="220"/>
      <c r="B645" s="220"/>
      <c r="C645" s="220"/>
      <c r="D645" s="220"/>
      <c r="E645" s="220"/>
      <c r="F645" s="220"/>
      <c r="G645" s="220"/>
      <c r="H645" s="220"/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</row>
    <row r="646" ht="15.75" customHeight="1">
      <c r="A646" s="220"/>
      <c r="B646" s="220"/>
      <c r="C646" s="220"/>
      <c r="D646" s="220"/>
      <c r="E646" s="220"/>
      <c r="F646" s="220"/>
      <c r="G646" s="220"/>
      <c r="H646" s="220"/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</row>
    <row r="647" ht="15.75" customHeight="1">
      <c r="A647" s="220"/>
      <c r="B647" s="220"/>
      <c r="C647" s="220"/>
      <c r="D647" s="220"/>
      <c r="E647" s="220"/>
      <c r="F647" s="220"/>
      <c r="G647" s="220"/>
      <c r="H647" s="220"/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</row>
    <row r="648" ht="15.75" customHeight="1">
      <c r="A648" s="220"/>
      <c r="B648" s="220"/>
      <c r="C648" s="220"/>
      <c r="D648" s="220"/>
      <c r="E648" s="220"/>
      <c r="F648" s="220"/>
      <c r="G648" s="220"/>
      <c r="H648" s="220"/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</row>
    <row r="649" ht="15.75" customHeight="1">
      <c r="A649" s="220"/>
      <c r="B649" s="220"/>
      <c r="C649" s="220"/>
      <c r="D649" s="220"/>
      <c r="E649" s="220"/>
      <c r="F649" s="220"/>
      <c r="G649" s="220"/>
      <c r="H649" s="220"/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</row>
    <row r="650" ht="15.75" customHeight="1">
      <c r="A650" s="220"/>
      <c r="B650" s="220"/>
      <c r="C650" s="220"/>
      <c r="D650" s="220"/>
      <c r="E650" s="220"/>
      <c r="F650" s="220"/>
      <c r="G650" s="220"/>
      <c r="H650" s="220"/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</row>
    <row r="651" ht="15.75" customHeight="1">
      <c r="A651" s="220"/>
      <c r="B651" s="220"/>
      <c r="C651" s="220"/>
      <c r="D651" s="220"/>
      <c r="E651" s="220"/>
      <c r="F651" s="220"/>
      <c r="G651" s="220"/>
      <c r="H651" s="220"/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</row>
    <row r="652" ht="15.75" customHeight="1">
      <c r="A652" s="220"/>
      <c r="B652" s="220"/>
      <c r="C652" s="220"/>
      <c r="D652" s="220"/>
      <c r="E652" s="220"/>
      <c r="F652" s="220"/>
      <c r="G652" s="220"/>
      <c r="H652" s="220"/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</row>
    <row r="653" ht="15.75" customHeight="1">
      <c r="A653" s="220"/>
      <c r="B653" s="220"/>
      <c r="C653" s="220"/>
      <c r="D653" s="220"/>
      <c r="E653" s="220"/>
      <c r="F653" s="220"/>
      <c r="G653" s="220"/>
      <c r="H653" s="220"/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</row>
    <row r="654" ht="15.75" customHeight="1">
      <c r="A654" s="220"/>
      <c r="B654" s="220"/>
      <c r="C654" s="220"/>
      <c r="D654" s="220"/>
      <c r="E654" s="220"/>
      <c r="F654" s="220"/>
      <c r="G654" s="220"/>
      <c r="H654" s="220"/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</row>
    <row r="655" ht="15.75" customHeight="1">
      <c r="A655" s="220"/>
      <c r="B655" s="220"/>
      <c r="C655" s="220"/>
      <c r="D655" s="220"/>
      <c r="E655" s="220"/>
      <c r="F655" s="220"/>
      <c r="G655" s="220"/>
      <c r="H655" s="220"/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</row>
    <row r="656" ht="15.75" customHeight="1">
      <c r="A656" s="220"/>
      <c r="B656" s="220"/>
      <c r="C656" s="220"/>
      <c r="D656" s="220"/>
      <c r="E656" s="220"/>
      <c r="F656" s="220"/>
      <c r="G656" s="220"/>
      <c r="H656" s="220"/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</row>
    <row r="657" ht="15.75" customHeight="1">
      <c r="A657" s="220"/>
      <c r="B657" s="220"/>
      <c r="C657" s="220"/>
      <c r="D657" s="220"/>
      <c r="E657" s="220"/>
      <c r="F657" s="220"/>
      <c r="G657" s="220"/>
      <c r="H657" s="220"/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</row>
    <row r="658" ht="15.75" customHeight="1">
      <c r="A658" s="220"/>
      <c r="B658" s="220"/>
      <c r="C658" s="220"/>
      <c r="D658" s="220"/>
      <c r="E658" s="220"/>
      <c r="F658" s="220"/>
      <c r="G658" s="220"/>
      <c r="H658" s="220"/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</row>
    <row r="659" ht="15.75" customHeight="1">
      <c r="A659" s="220"/>
      <c r="B659" s="220"/>
      <c r="C659" s="220"/>
      <c r="D659" s="220"/>
      <c r="E659" s="220"/>
      <c r="F659" s="220"/>
      <c r="G659" s="220"/>
      <c r="H659" s="220"/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</row>
    <row r="660" ht="15.75" customHeight="1">
      <c r="A660" s="220"/>
      <c r="B660" s="220"/>
      <c r="C660" s="220"/>
      <c r="D660" s="220"/>
      <c r="E660" s="220"/>
      <c r="F660" s="220"/>
      <c r="G660" s="220"/>
      <c r="H660" s="220"/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</row>
    <row r="661" ht="15.75" customHeight="1">
      <c r="A661" s="220"/>
      <c r="B661" s="220"/>
      <c r="C661" s="220"/>
      <c r="D661" s="220"/>
      <c r="E661" s="220"/>
      <c r="F661" s="220"/>
      <c r="G661" s="220"/>
      <c r="H661" s="220"/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</row>
    <row r="662" ht="15.75" customHeight="1">
      <c r="A662" s="220"/>
      <c r="B662" s="220"/>
      <c r="C662" s="220"/>
      <c r="D662" s="220"/>
      <c r="E662" s="220"/>
      <c r="F662" s="220"/>
      <c r="G662" s="220"/>
      <c r="H662" s="220"/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</row>
    <row r="663" ht="15.75" customHeight="1">
      <c r="A663" s="220"/>
      <c r="B663" s="220"/>
      <c r="C663" s="220"/>
      <c r="D663" s="220"/>
      <c r="E663" s="220"/>
      <c r="F663" s="220"/>
      <c r="G663" s="220"/>
      <c r="H663" s="220"/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</row>
    <row r="664" ht="15.75" customHeight="1">
      <c r="A664" s="220"/>
      <c r="B664" s="220"/>
      <c r="C664" s="220"/>
      <c r="D664" s="220"/>
      <c r="E664" s="220"/>
      <c r="F664" s="220"/>
      <c r="G664" s="220"/>
      <c r="H664" s="220"/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</row>
    <row r="665" ht="15.75" customHeight="1">
      <c r="A665" s="220"/>
      <c r="B665" s="220"/>
      <c r="C665" s="220"/>
      <c r="D665" s="220"/>
      <c r="E665" s="220"/>
      <c r="F665" s="220"/>
      <c r="G665" s="220"/>
      <c r="H665" s="220"/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</row>
    <row r="666" ht="15.75" customHeight="1">
      <c r="A666" s="220"/>
      <c r="B666" s="220"/>
      <c r="C666" s="220"/>
      <c r="D666" s="220"/>
      <c r="E666" s="220"/>
      <c r="F666" s="220"/>
      <c r="G666" s="220"/>
      <c r="H666" s="220"/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</row>
    <row r="667" ht="15.75" customHeight="1">
      <c r="A667" s="220"/>
      <c r="B667" s="220"/>
      <c r="C667" s="220"/>
      <c r="D667" s="220"/>
      <c r="E667" s="220"/>
      <c r="F667" s="220"/>
      <c r="G667" s="220"/>
      <c r="H667" s="220"/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</row>
    <row r="668" ht="15.75" customHeight="1">
      <c r="A668" s="220"/>
      <c r="B668" s="220"/>
      <c r="C668" s="220"/>
      <c r="D668" s="220"/>
      <c r="E668" s="220"/>
      <c r="F668" s="220"/>
      <c r="G668" s="220"/>
      <c r="H668" s="220"/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</row>
    <row r="669" ht="15.75" customHeight="1">
      <c r="A669" s="220"/>
      <c r="B669" s="220"/>
      <c r="C669" s="220"/>
      <c r="D669" s="220"/>
      <c r="E669" s="220"/>
      <c r="F669" s="220"/>
      <c r="G669" s="220"/>
      <c r="H669" s="220"/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</row>
    <row r="670" ht="15.75" customHeight="1">
      <c r="A670" s="220"/>
      <c r="B670" s="220"/>
      <c r="C670" s="220"/>
      <c r="D670" s="220"/>
      <c r="E670" s="220"/>
      <c r="F670" s="220"/>
      <c r="G670" s="220"/>
      <c r="H670" s="220"/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</row>
    <row r="671" ht="15.75" customHeight="1">
      <c r="A671" s="220"/>
      <c r="B671" s="220"/>
      <c r="C671" s="220"/>
      <c r="D671" s="220"/>
      <c r="E671" s="220"/>
      <c r="F671" s="220"/>
      <c r="G671" s="220"/>
      <c r="H671" s="220"/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</row>
    <row r="672" ht="15.75" customHeight="1">
      <c r="A672" s="220"/>
      <c r="B672" s="220"/>
      <c r="C672" s="220"/>
      <c r="D672" s="220"/>
      <c r="E672" s="220"/>
      <c r="F672" s="220"/>
      <c r="G672" s="220"/>
      <c r="H672" s="220"/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</row>
    <row r="673" ht="15.75" customHeight="1">
      <c r="A673" s="220"/>
      <c r="B673" s="220"/>
      <c r="C673" s="220"/>
      <c r="D673" s="220"/>
      <c r="E673" s="220"/>
      <c r="F673" s="220"/>
      <c r="G673" s="220"/>
      <c r="H673" s="220"/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</row>
    <row r="674" ht="15.75" customHeight="1">
      <c r="A674" s="220"/>
      <c r="B674" s="220"/>
      <c r="C674" s="220"/>
      <c r="D674" s="220"/>
      <c r="E674" s="220"/>
      <c r="F674" s="220"/>
      <c r="G674" s="220"/>
      <c r="H674" s="220"/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</row>
    <row r="675" ht="15.75" customHeight="1">
      <c r="A675" s="220"/>
      <c r="B675" s="220"/>
      <c r="C675" s="220"/>
      <c r="D675" s="220"/>
      <c r="E675" s="220"/>
      <c r="F675" s="220"/>
      <c r="G675" s="220"/>
      <c r="H675" s="220"/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</row>
    <row r="676" ht="15.75" customHeight="1">
      <c r="A676" s="220"/>
      <c r="B676" s="220"/>
      <c r="C676" s="220"/>
      <c r="D676" s="220"/>
      <c r="E676" s="220"/>
      <c r="F676" s="220"/>
      <c r="G676" s="220"/>
      <c r="H676" s="220"/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</row>
    <row r="677" ht="15.75" customHeight="1">
      <c r="A677" s="220"/>
      <c r="B677" s="220"/>
      <c r="C677" s="220"/>
      <c r="D677" s="220"/>
      <c r="E677" s="220"/>
      <c r="F677" s="220"/>
      <c r="G677" s="220"/>
      <c r="H677" s="220"/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</row>
    <row r="678" ht="15.75" customHeight="1">
      <c r="A678" s="220"/>
      <c r="B678" s="220"/>
      <c r="C678" s="220"/>
      <c r="D678" s="220"/>
      <c r="E678" s="220"/>
      <c r="F678" s="220"/>
      <c r="G678" s="220"/>
      <c r="H678" s="220"/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</row>
    <row r="679" ht="15.75" customHeight="1">
      <c r="A679" s="220"/>
      <c r="B679" s="220"/>
      <c r="C679" s="220"/>
      <c r="D679" s="220"/>
      <c r="E679" s="220"/>
      <c r="F679" s="220"/>
      <c r="G679" s="220"/>
      <c r="H679" s="220"/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</row>
    <row r="680" ht="15.75" customHeight="1">
      <c r="A680" s="220"/>
      <c r="B680" s="220"/>
      <c r="C680" s="220"/>
      <c r="D680" s="220"/>
      <c r="E680" s="220"/>
      <c r="F680" s="220"/>
      <c r="G680" s="220"/>
      <c r="H680" s="220"/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</row>
    <row r="681" ht="15.75" customHeight="1">
      <c r="A681" s="220"/>
      <c r="B681" s="220"/>
      <c r="C681" s="220"/>
      <c r="D681" s="220"/>
      <c r="E681" s="220"/>
      <c r="F681" s="220"/>
      <c r="G681" s="220"/>
      <c r="H681" s="220"/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</row>
    <row r="682" ht="15.75" customHeight="1">
      <c r="A682" s="220"/>
      <c r="B682" s="220"/>
      <c r="C682" s="220"/>
      <c r="D682" s="220"/>
      <c r="E682" s="220"/>
      <c r="F682" s="220"/>
      <c r="G682" s="220"/>
      <c r="H682" s="220"/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</row>
    <row r="683" ht="15.75" customHeight="1">
      <c r="A683" s="220"/>
      <c r="B683" s="220"/>
      <c r="C683" s="220"/>
      <c r="D683" s="220"/>
      <c r="E683" s="220"/>
      <c r="F683" s="220"/>
      <c r="G683" s="220"/>
      <c r="H683" s="220"/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</row>
    <row r="684" ht="15.75" customHeight="1">
      <c r="A684" s="220"/>
      <c r="B684" s="220"/>
      <c r="C684" s="220"/>
      <c r="D684" s="220"/>
      <c r="E684" s="220"/>
      <c r="F684" s="220"/>
      <c r="G684" s="220"/>
      <c r="H684" s="220"/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</row>
    <row r="685" ht="15.75" customHeight="1">
      <c r="A685" s="220"/>
      <c r="B685" s="220"/>
      <c r="C685" s="220"/>
      <c r="D685" s="220"/>
      <c r="E685" s="220"/>
      <c r="F685" s="220"/>
      <c r="G685" s="220"/>
      <c r="H685" s="220"/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</row>
    <row r="686" ht="15.75" customHeight="1">
      <c r="A686" s="220"/>
      <c r="B686" s="220"/>
      <c r="C686" s="220"/>
      <c r="D686" s="220"/>
      <c r="E686" s="220"/>
      <c r="F686" s="220"/>
      <c r="G686" s="220"/>
      <c r="H686" s="220"/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</row>
    <row r="687" ht="15.75" customHeight="1">
      <c r="A687" s="220"/>
      <c r="B687" s="220"/>
      <c r="C687" s="220"/>
      <c r="D687" s="220"/>
      <c r="E687" s="220"/>
      <c r="F687" s="220"/>
      <c r="G687" s="220"/>
      <c r="H687" s="220"/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</row>
    <row r="688" ht="15.75" customHeight="1">
      <c r="A688" s="220"/>
      <c r="B688" s="220"/>
      <c r="C688" s="220"/>
      <c r="D688" s="220"/>
      <c r="E688" s="220"/>
      <c r="F688" s="220"/>
      <c r="G688" s="220"/>
      <c r="H688" s="220"/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</row>
    <row r="689" ht="15.75" customHeight="1">
      <c r="A689" s="220"/>
      <c r="B689" s="220"/>
      <c r="C689" s="220"/>
      <c r="D689" s="220"/>
      <c r="E689" s="220"/>
      <c r="F689" s="220"/>
      <c r="G689" s="220"/>
      <c r="H689" s="220"/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</row>
    <row r="690" ht="15.75" customHeight="1">
      <c r="A690" s="220"/>
      <c r="B690" s="220"/>
      <c r="C690" s="220"/>
      <c r="D690" s="220"/>
      <c r="E690" s="220"/>
      <c r="F690" s="220"/>
      <c r="G690" s="220"/>
      <c r="H690" s="220"/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</row>
    <row r="691" ht="15.75" customHeight="1">
      <c r="A691" s="220"/>
      <c r="B691" s="220"/>
      <c r="C691" s="220"/>
      <c r="D691" s="220"/>
      <c r="E691" s="220"/>
      <c r="F691" s="220"/>
      <c r="G691" s="220"/>
      <c r="H691" s="220"/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</row>
    <row r="692" ht="15.75" customHeight="1">
      <c r="A692" s="220"/>
      <c r="B692" s="220"/>
      <c r="C692" s="220"/>
      <c r="D692" s="220"/>
      <c r="E692" s="220"/>
      <c r="F692" s="220"/>
      <c r="G692" s="220"/>
      <c r="H692" s="220"/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</row>
    <row r="693" ht="15.75" customHeight="1">
      <c r="A693" s="220"/>
      <c r="B693" s="220"/>
      <c r="C693" s="220"/>
      <c r="D693" s="220"/>
      <c r="E693" s="220"/>
      <c r="F693" s="220"/>
      <c r="G693" s="220"/>
      <c r="H693" s="220"/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</row>
    <row r="694" ht="15.75" customHeight="1">
      <c r="A694" s="220"/>
      <c r="B694" s="220"/>
      <c r="C694" s="220"/>
      <c r="D694" s="220"/>
      <c r="E694" s="220"/>
      <c r="F694" s="220"/>
      <c r="G694" s="220"/>
      <c r="H694" s="220"/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</row>
    <row r="695" ht="15.75" customHeight="1">
      <c r="A695" s="220"/>
      <c r="B695" s="220"/>
      <c r="C695" s="220"/>
      <c r="D695" s="220"/>
      <c r="E695" s="220"/>
      <c r="F695" s="220"/>
      <c r="G695" s="220"/>
      <c r="H695" s="220"/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</row>
    <row r="696" ht="15.75" customHeight="1">
      <c r="A696" s="220"/>
      <c r="B696" s="220"/>
      <c r="C696" s="220"/>
      <c r="D696" s="220"/>
      <c r="E696" s="220"/>
      <c r="F696" s="220"/>
      <c r="G696" s="220"/>
      <c r="H696" s="220"/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</row>
    <row r="697" ht="15.75" customHeight="1">
      <c r="A697" s="220"/>
      <c r="B697" s="220"/>
      <c r="C697" s="220"/>
      <c r="D697" s="220"/>
      <c r="E697" s="220"/>
      <c r="F697" s="220"/>
      <c r="G697" s="220"/>
      <c r="H697" s="220"/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</row>
    <row r="698" ht="15.75" customHeight="1">
      <c r="A698" s="220"/>
      <c r="B698" s="220"/>
      <c r="C698" s="220"/>
      <c r="D698" s="220"/>
      <c r="E698" s="220"/>
      <c r="F698" s="220"/>
      <c r="G698" s="220"/>
      <c r="H698" s="220"/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</row>
    <row r="699" ht="15.75" customHeight="1">
      <c r="A699" s="220"/>
      <c r="B699" s="220"/>
      <c r="C699" s="220"/>
      <c r="D699" s="220"/>
      <c r="E699" s="220"/>
      <c r="F699" s="220"/>
      <c r="G699" s="220"/>
      <c r="H699" s="220"/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</row>
    <row r="700" ht="15.75" customHeight="1">
      <c r="A700" s="220"/>
      <c r="B700" s="220"/>
      <c r="C700" s="220"/>
      <c r="D700" s="220"/>
      <c r="E700" s="220"/>
      <c r="F700" s="220"/>
      <c r="G700" s="220"/>
      <c r="H700" s="220"/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</row>
    <row r="701" ht="15.75" customHeight="1">
      <c r="A701" s="220"/>
      <c r="B701" s="220"/>
      <c r="C701" s="220"/>
      <c r="D701" s="220"/>
      <c r="E701" s="220"/>
      <c r="F701" s="220"/>
      <c r="G701" s="220"/>
      <c r="H701" s="220"/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</row>
    <row r="702" ht="15.75" customHeight="1">
      <c r="A702" s="220"/>
      <c r="B702" s="220"/>
      <c r="C702" s="220"/>
      <c r="D702" s="220"/>
      <c r="E702" s="220"/>
      <c r="F702" s="220"/>
      <c r="G702" s="220"/>
      <c r="H702" s="220"/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</row>
    <row r="703" ht="15.75" customHeight="1">
      <c r="A703" s="220"/>
      <c r="B703" s="220"/>
      <c r="C703" s="220"/>
      <c r="D703" s="220"/>
      <c r="E703" s="220"/>
      <c r="F703" s="220"/>
      <c r="G703" s="220"/>
      <c r="H703" s="220"/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</row>
    <row r="704" ht="15.75" customHeight="1">
      <c r="A704" s="220"/>
      <c r="B704" s="220"/>
      <c r="C704" s="220"/>
      <c r="D704" s="220"/>
      <c r="E704" s="220"/>
      <c r="F704" s="220"/>
      <c r="G704" s="220"/>
      <c r="H704" s="220"/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</row>
    <row r="705" ht="15.75" customHeight="1">
      <c r="A705" s="220"/>
      <c r="B705" s="220"/>
      <c r="C705" s="220"/>
      <c r="D705" s="220"/>
      <c r="E705" s="220"/>
      <c r="F705" s="220"/>
      <c r="G705" s="220"/>
      <c r="H705" s="220"/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</row>
    <row r="706" ht="15.75" customHeight="1">
      <c r="A706" s="220"/>
      <c r="B706" s="220"/>
      <c r="C706" s="220"/>
      <c r="D706" s="220"/>
      <c r="E706" s="220"/>
      <c r="F706" s="220"/>
      <c r="G706" s="220"/>
      <c r="H706" s="220"/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</row>
    <row r="707" ht="15.75" customHeight="1">
      <c r="A707" s="220"/>
      <c r="B707" s="220"/>
      <c r="C707" s="220"/>
      <c r="D707" s="220"/>
      <c r="E707" s="220"/>
      <c r="F707" s="220"/>
      <c r="G707" s="220"/>
      <c r="H707" s="220"/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</row>
    <row r="708" ht="15.75" customHeight="1">
      <c r="A708" s="220"/>
      <c r="B708" s="220"/>
      <c r="C708" s="220"/>
      <c r="D708" s="220"/>
      <c r="E708" s="220"/>
      <c r="F708" s="220"/>
      <c r="G708" s="220"/>
      <c r="H708" s="220"/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</row>
    <row r="709" ht="15.75" customHeight="1">
      <c r="A709" s="220"/>
      <c r="B709" s="220"/>
      <c r="C709" s="220"/>
      <c r="D709" s="220"/>
      <c r="E709" s="220"/>
      <c r="F709" s="220"/>
      <c r="G709" s="220"/>
      <c r="H709" s="220"/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</row>
    <row r="710" ht="15.75" customHeight="1">
      <c r="A710" s="220"/>
      <c r="B710" s="220"/>
      <c r="C710" s="220"/>
      <c r="D710" s="220"/>
      <c r="E710" s="220"/>
      <c r="F710" s="220"/>
      <c r="G710" s="220"/>
      <c r="H710" s="220"/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</row>
    <row r="711" ht="15.75" customHeight="1">
      <c r="A711" s="220"/>
      <c r="B711" s="220"/>
      <c r="C711" s="220"/>
      <c r="D711" s="220"/>
      <c r="E711" s="220"/>
      <c r="F711" s="220"/>
      <c r="G711" s="220"/>
      <c r="H711" s="220"/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</row>
    <row r="712" ht="15.75" customHeight="1">
      <c r="A712" s="220"/>
      <c r="B712" s="220"/>
      <c r="C712" s="220"/>
      <c r="D712" s="220"/>
      <c r="E712" s="220"/>
      <c r="F712" s="220"/>
      <c r="G712" s="220"/>
      <c r="H712" s="220"/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</row>
    <row r="713" ht="15.75" customHeight="1">
      <c r="A713" s="220"/>
      <c r="B713" s="220"/>
      <c r="C713" s="220"/>
      <c r="D713" s="220"/>
      <c r="E713" s="220"/>
      <c r="F713" s="220"/>
      <c r="G713" s="220"/>
      <c r="H713" s="220"/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</row>
    <row r="714" ht="15.75" customHeight="1">
      <c r="A714" s="220"/>
      <c r="B714" s="220"/>
      <c r="C714" s="220"/>
      <c r="D714" s="220"/>
      <c r="E714" s="220"/>
      <c r="F714" s="220"/>
      <c r="G714" s="220"/>
      <c r="H714" s="220"/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</row>
    <row r="715" ht="15.75" customHeight="1">
      <c r="A715" s="220"/>
      <c r="B715" s="220"/>
      <c r="C715" s="220"/>
      <c r="D715" s="220"/>
      <c r="E715" s="220"/>
      <c r="F715" s="220"/>
      <c r="G715" s="220"/>
      <c r="H715" s="220"/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</row>
    <row r="716" ht="15.75" customHeight="1">
      <c r="A716" s="220"/>
      <c r="B716" s="220"/>
      <c r="C716" s="220"/>
      <c r="D716" s="220"/>
      <c r="E716" s="220"/>
      <c r="F716" s="220"/>
      <c r="G716" s="220"/>
      <c r="H716" s="220"/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</row>
    <row r="717" ht="15.75" customHeight="1">
      <c r="A717" s="220"/>
      <c r="B717" s="220"/>
      <c r="C717" s="220"/>
      <c r="D717" s="220"/>
      <c r="E717" s="220"/>
      <c r="F717" s="220"/>
      <c r="G717" s="220"/>
      <c r="H717" s="220"/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</row>
    <row r="718" ht="15.75" customHeight="1">
      <c r="A718" s="220"/>
      <c r="B718" s="220"/>
      <c r="C718" s="220"/>
      <c r="D718" s="220"/>
      <c r="E718" s="220"/>
      <c r="F718" s="220"/>
      <c r="G718" s="220"/>
      <c r="H718" s="220"/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</row>
    <row r="719" ht="15.75" customHeight="1">
      <c r="A719" s="220"/>
      <c r="B719" s="220"/>
      <c r="C719" s="220"/>
      <c r="D719" s="220"/>
      <c r="E719" s="220"/>
      <c r="F719" s="220"/>
      <c r="G719" s="220"/>
      <c r="H719" s="220"/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</row>
    <row r="720" ht="15.75" customHeight="1">
      <c r="A720" s="220"/>
      <c r="B720" s="220"/>
      <c r="C720" s="220"/>
      <c r="D720" s="220"/>
      <c r="E720" s="220"/>
      <c r="F720" s="220"/>
      <c r="G720" s="220"/>
      <c r="H720" s="220"/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</row>
    <row r="721" ht="15.75" customHeight="1">
      <c r="A721" s="220"/>
      <c r="B721" s="220"/>
      <c r="C721" s="220"/>
      <c r="D721" s="220"/>
      <c r="E721" s="220"/>
      <c r="F721" s="220"/>
      <c r="G721" s="220"/>
      <c r="H721" s="220"/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</row>
    <row r="722" ht="15.75" customHeight="1">
      <c r="A722" s="220"/>
      <c r="B722" s="220"/>
      <c r="C722" s="220"/>
      <c r="D722" s="220"/>
      <c r="E722" s="220"/>
      <c r="F722" s="220"/>
      <c r="G722" s="220"/>
      <c r="H722" s="220"/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</row>
    <row r="723" ht="15.75" customHeight="1">
      <c r="A723" s="220"/>
      <c r="B723" s="220"/>
      <c r="C723" s="220"/>
      <c r="D723" s="220"/>
      <c r="E723" s="220"/>
      <c r="F723" s="220"/>
      <c r="G723" s="220"/>
      <c r="H723" s="220"/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</row>
    <row r="724" ht="15.75" customHeight="1">
      <c r="A724" s="220"/>
      <c r="B724" s="220"/>
      <c r="C724" s="220"/>
      <c r="D724" s="220"/>
      <c r="E724" s="220"/>
      <c r="F724" s="220"/>
      <c r="G724" s="220"/>
      <c r="H724" s="220"/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</row>
    <row r="725" ht="15.75" customHeight="1">
      <c r="A725" s="220"/>
      <c r="B725" s="220"/>
      <c r="C725" s="220"/>
      <c r="D725" s="220"/>
      <c r="E725" s="220"/>
      <c r="F725" s="220"/>
      <c r="G725" s="220"/>
      <c r="H725" s="220"/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</row>
    <row r="726" ht="15.75" customHeight="1">
      <c r="A726" s="220"/>
      <c r="B726" s="220"/>
      <c r="C726" s="220"/>
      <c r="D726" s="220"/>
      <c r="E726" s="220"/>
      <c r="F726" s="220"/>
      <c r="G726" s="220"/>
      <c r="H726" s="220"/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</row>
    <row r="727" ht="15.75" customHeight="1">
      <c r="A727" s="220"/>
      <c r="B727" s="220"/>
      <c r="C727" s="220"/>
      <c r="D727" s="220"/>
      <c r="E727" s="220"/>
      <c r="F727" s="220"/>
      <c r="G727" s="220"/>
      <c r="H727" s="220"/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</row>
    <row r="728" ht="15.75" customHeight="1">
      <c r="A728" s="220"/>
      <c r="B728" s="220"/>
      <c r="C728" s="220"/>
      <c r="D728" s="220"/>
      <c r="E728" s="220"/>
      <c r="F728" s="220"/>
      <c r="G728" s="220"/>
      <c r="H728" s="220"/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</row>
    <row r="729" ht="15.75" customHeight="1">
      <c r="A729" s="220"/>
      <c r="B729" s="220"/>
      <c r="C729" s="220"/>
      <c r="D729" s="220"/>
      <c r="E729" s="220"/>
      <c r="F729" s="220"/>
      <c r="G729" s="220"/>
      <c r="H729" s="220"/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</row>
    <row r="730" ht="15.75" customHeight="1">
      <c r="A730" s="220"/>
      <c r="B730" s="220"/>
      <c r="C730" s="220"/>
      <c r="D730" s="220"/>
      <c r="E730" s="220"/>
      <c r="F730" s="220"/>
      <c r="G730" s="220"/>
      <c r="H730" s="220"/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</row>
    <row r="731" ht="15.75" customHeight="1">
      <c r="A731" s="220"/>
      <c r="B731" s="220"/>
      <c r="C731" s="220"/>
      <c r="D731" s="220"/>
      <c r="E731" s="220"/>
      <c r="F731" s="220"/>
      <c r="G731" s="220"/>
      <c r="H731" s="220"/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</row>
    <row r="732" ht="15.75" customHeight="1">
      <c r="A732" s="220"/>
      <c r="B732" s="220"/>
      <c r="C732" s="220"/>
      <c r="D732" s="220"/>
      <c r="E732" s="220"/>
      <c r="F732" s="220"/>
      <c r="G732" s="220"/>
      <c r="H732" s="220"/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</row>
    <row r="733" ht="15.75" customHeight="1">
      <c r="A733" s="220"/>
      <c r="B733" s="220"/>
      <c r="C733" s="220"/>
      <c r="D733" s="220"/>
      <c r="E733" s="220"/>
      <c r="F733" s="220"/>
      <c r="G733" s="220"/>
      <c r="H733" s="220"/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</row>
    <row r="734" ht="15.75" customHeight="1">
      <c r="A734" s="220"/>
      <c r="B734" s="220"/>
      <c r="C734" s="220"/>
      <c r="D734" s="220"/>
      <c r="E734" s="220"/>
      <c r="F734" s="220"/>
      <c r="G734" s="220"/>
      <c r="H734" s="220"/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</row>
    <row r="735" ht="15.75" customHeight="1">
      <c r="A735" s="220"/>
      <c r="B735" s="220"/>
      <c r="C735" s="220"/>
      <c r="D735" s="220"/>
      <c r="E735" s="220"/>
      <c r="F735" s="220"/>
      <c r="G735" s="220"/>
      <c r="H735" s="220"/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</row>
    <row r="736" ht="15.75" customHeight="1">
      <c r="A736" s="220"/>
      <c r="B736" s="220"/>
      <c r="C736" s="220"/>
      <c r="D736" s="220"/>
      <c r="E736" s="220"/>
      <c r="F736" s="220"/>
      <c r="G736" s="220"/>
      <c r="H736" s="220"/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</row>
    <row r="737" ht="15.75" customHeight="1">
      <c r="A737" s="220"/>
      <c r="B737" s="220"/>
      <c r="C737" s="220"/>
      <c r="D737" s="220"/>
      <c r="E737" s="220"/>
      <c r="F737" s="220"/>
      <c r="G737" s="220"/>
      <c r="H737" s="220"/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</row>
    <row r="738" ht="15.75" customHeight="1">
      <c r="A738" s="220"/>
      <c r="B738" s="220"/>
      <c r="C738" s="220"/>
      <c r="D738" s="220"/>
      <c r="E738" s="220"/>
      <c r="F738" s="220"/>
      <c r="G738" s="220"/>
      <c r="H738" s="220"/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</row>
    <row r="739" ht="15.75" customHeight="1">
      <c r="A739" s="220"/>
      <c r="B739" s="220"/>
      <c r="C739" s="220"/>
      <c r="D739" s="220"/>
      <c r="E739" s="220"/>
      <c r="F739" s="220"/>
      <c r="G739" s="220"/>
      <c r="H739" s="220"/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</row>
    <row r="740" ht="15.75" customHeight="1">
      <c r="A740" s="220"/>
      <c r="B740" s="220"/>
      <c r="C740" s="220"/>
      <c r="D740" s="220"/>
      <c r="E740" s="220"/>
      <c r="F740" s="220"/>
      <c r="G740" s="220"/>
      <c r="H740" s="220"/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</row>
    <row r="741" ht="15.75" customHeight="1">
      <c r="A741" s="220"/>
      <c r="B741" s="220"/>
      <c r="C741" s="220"/>
      <c r="D741" s="220"/>
      <c r="E741" s="220"/>
      <c r="F741" s="220"/>
      <c r="G741" s="220"/>
      <c r="H741" s="220"/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</row>
    <row r="742" ht="15.75" customHeight="1">
      <c r="A742" s="220"/>
      <c r="B742" s="220"/>
      <c r="C742" s="220"/>
      <c r="D742" s="220"/>
      <c r="E742" s="220"/>
      <c r="F742" s="220"/>
      <c r="G742" s="220"/>
      <c r="H742" s="220"/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</row>
    <row r="743" ht="15.75" customHeight="1">
      <c r="A743" s="220"/>
      <c r="B743" s="220"/>
      <c r="C743" s="220"/>
      <c r="D743" s="220"/>
      <c r="E743" s="220"/>
      <c r="F743" s="220"/>
      <c r="G743" s="220"/>
      <c r="H743" s="220"/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</row>
    <row r="744" ht="15.75" customHeight="1">
      <c r="A744" s="220"/>
      <c r="B744" s="220"/>
      <c r="C744" s="220"/>
      <c r="D744" s="220"/>
      <c r="E744" s="220"/>
      <c r="F744" s="220"/>
      <c r="G744" s="220"/>
      <c r="H744" s="220"/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</row>
    <row r="745" ht="15.75" customHeight="1">
      <c r="A745" s="220"/>
      <c r="B745" s="220"/>
      <c r="C745" s="220"/>
      <c r="D745" s="220"/>
      <c r="E745" s="220"/>
      <c r="F745" s="220"/>
      <c r="G745" s="220"/>
      <c r="H745" s="220"/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</row>
    <row r="746" ht="15.75" customHeight="1">
      <c r="A746" s="220"/>
      <c r="B746" s="220"/>
      <c r="C746" s="220"/>
      <c r="D746" s="220"/>
      <c r="E746" s="220"/>
      <c r="F746" s="220"/>
      <c r="G746" s="220"/>
      <c r="H746" s="220"/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</row>
    <row r="747" ht="15.75" customHeight="1">
      <c r="A747" s="220"/>
      <c r="B747" s="220"/>
      <c r="C747" s="220"/>
      <c r="D747" s="220"/>
      <c r="E747" s="220"/>
      <c r="F747" s="220"/>
      <c r="G747" s="220"/>
      <c r="H747" s="220"/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</row>
    <row r="748" ht="15.75" customHeight="1">
      <c r="A748" s="220"/>
      <c r="B748" s="220"/>
      <c r="C748" s="220"/>
      <c r="D748" s="220"/>
      <c r="E748" s="220"/>
      <c r="F748" s="220"/>
      <c r="G748" s="220"/>
      <c r="H748" s="220"/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</row>
    <row r="749" ht="15.75" customHeight="1">
      <c r="A749" s="220"/>
      <c r="B749" s="220"/>
      <c r="C749" s="220"/>
      <c r="D749" s="220"/>
      <c r="E749" s="220"/>
      <c r="F749" s="220"/>
      <c r="G749" s="220"/>
      <c r="H749" s="220"/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</row>
    <row r="750" ht="15.75" customHeight="1">
      <c r="A750" s="220"/>
      <c r="B750" s="220"/>
      <c r="C750" s="220"/>
      <c r="D750" s="220"/>
      <c r="E750" s="220"/>
      <c r="F750" s="220"/>
      <c r="G750" s="220"/>
      <c r="H750" s="220"/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</row>
    <row r="751" ht="15.75" customHeight="1">
      <c r="A751" s="220"/>
      <c r="B751" s="220"/>
      <c r="C751" s="220"/>
      <c r="D751" s="220"/>
      <c r="E751" s="220"/>
      <c r="F751" s="220"/>
      <c r="G751" s="220"/>
      <c r="H751" s="220"/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</row>
    <row r="752" ht="15.75" customHeight="1">
      <c r="A752" s="220"/>
      <c r="B752" s="220"/>
      <c r="C752" s="220"/>
      <c r="D752" s="220"/>
      <c r="E752" s="220"/>
      <c r="F752" s="220"/>
      <c r="G752" s="220"/>
      <c r="H752" s="220"/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</row>
    <row r="753" ht="15.75" customHeight="1">
      <c r="A753" s="220"/>
      <c r="B753" s="220"/>
      <c r="C753" s="220"/>
      <c r="D753" s="220"/>
      <c r="E753" s="220"/>
      <c r="F753" s="220"/>
      <c r="G753" s="220"/>
      <c r="H753" s="220"/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</row>
    <row r="754" ht="15.75" customHeight="1">
      <c r="A754" s="220"/>
      <c r="B754" s="220"/>
      <c r="C754" s="220"/>
      <c r="D754" s="220"/>
      <c r="E754" s="220"/>
      <c r="F754" s="220"/>
      <c r="G754" s="220"/>
      <c r="H754" s="220"/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</row>
    <row r="755" ht="15.75" customHeight="1">
      <c r="A755" s="220"/>
      <c r="B755" s="220"/>
      <c r="C755" s="220"/>
      <c r="D755" s="220"/>
      <c r="E755" s="220"/>
      <c r="F755" s="220"/>
      <c r="G755" s="220"/>
      <c r="H755" s="220"/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</row>
    <row r="756" ht="15.75" customHeight="1">
      <c r="A756" s="220"/>
      <c r="B756" s="220"/>
      <c r="C756" s="220"/>
      <c r="D756" s="220"/>
      <c r="E756" s="220"/>
      <c r="F756" s="220"/>
      <c r="G756" s="220"/>
      <c r="H756" s="220"/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</row>
    <row r="757" ht="15.75" customHeight="1">
      <c r="A757" s="220"/>
      <c r="B757" s="220"/>
      <c r="C757" s="220"/>
      <c r="D757" s="220"/>
      <c r="E757" s="220"/>
      <c r="F757" s="220"/>
      <c r="G757" s="220"/>
      <c r="H757" s="220"/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</row>
    <row r="758" ht="15.75" customHeight="1">
      <c r="A758" s="220"/>
      <c r="B758" s="220"/>
      <c r="C758" s="220"/>
      <c r="D758" s="220"/>
      <c r="E758" s="220"/>
      <c r="F758" s="220"/>
      <c r="G758" s="220"/>
      <c r="H758" s="220"/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</row>
    <row r="759" ht="15.75" customHeight="1">
      <c r="A759" s="220"/>
      <c r="B759" s="220"/>
      <c r="C759" s="220"/>
      <c r="D759" s="220"/>
      <c r="E759" s="220"/>
      <c r="F759" s="220"/>
      <c r="G759" s="220"/>
      <c r="H759" s="220"/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</row>
    <row r="760" ht="15.75" customHeight="1">
      <c r="A760" s="220"/>
      <c r="B760" s="220"/>
      <c r="C760" s="220"/>
      <c r="D760" s="220"/>
      <c r="E760" s="220"/>
      <c r="F760" s="220"/>
      <c r="G760" s="220"/>
      <c r="H760" s="220"/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</row>
    <row r="761" ht="15.75" customHeight="1">
      <c r="A761" s="220"/>
      <c r="B761" s="220"/>
      <c r="C761" s="220"/>
      <c r="D761" s="220"/>
      <c r="E761" s="220"/>
      <c r="F761" s="220"/>
      <c r="G761" s="220"/>
      <c r="H761" s="220"/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</row>
    <row r="762" ht="15.75" customHeight="1">
      <c r="A762" s="220"/>
      <c r="B762" s="220"/>
      <c r="C762" s="220"/>
      <c r="D762" s="220"/>
      <c r="E762" s="220"/>
      <c r="F762" s="220"/>
      <c r="G762" s="220"/>
      <c r="H762" s="220"/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</row>
    <row r="763" ht="15.75" customHeight="1">
      <c r="A763" s="220"/>
      <c r="B763" s="220"/>
      <c r="C763" s="220"/>
      <c r="D763" s="220"/>
      <c r="E763" s="220"/>
      <c r="F763" s="220"/>
      <c r="G763" s="220"/>
      <c r="H763" s="220"/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</row>
    <row r="764" ht="15.75" customHeight="1">
      <c r="A764" s="220"/>
      <c r="B764" s="220"/>
      <c r="C764" s="220"/>
      <c r="D764" s="220"/>
      <c r="E764" s="220"/>
      <c r="F764" s="220"/>
      <c r="G764" s="220"/>
      <c r="H764" s="220"/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</row>
    <row r="765" ht="15.75" customHeight="1">
      <c r="A765" s="220"/>
      <c r="B765" s="220"/>
      <c r="C765" s="220"/>
      <c r="D765" s="220"/>
      <c r="E765" s="220"/>
      <c r="F765" s="220"/>
      <c r="G765" s="220"/>
      <c r="H765" s="220"/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</row>
    <row r="766" ht="15.75" customHeight="1">
      <c r="A766" s="220"/>
      <c r="B766" s="220"/>
      <c r="C766" s="220"/>
      <c r="D766" s="220"/>
      <c r="E766" s="220"/>
      <c r="F766" s="220"/>
      <c r="G766" s="220"/>
      <c r="H766" s="220"/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</row>
    <row r="767" ht="15.75" customHeight="1">
      <c r="A767" s="220"/>
      <c r="B767" s="220"/>
      <c r="C767" s="220"/>
      <c r="D767" s="220"/>
      <c r="E767" s="220"/>
      <c r="F767" s="220"/>
      <c r="G767" s="220"/>
      <c r="H767" s="220"/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</row>
    <row r="768" ht="15.75" customHeight="1">
      <c r="A768" s="220"/>
      <c r="B768" s="220"/>
      <c r="C768" s="220"/>
      <c r="D768" s="220"/>
      <c r="E768" s="220"/>
      <c r="F768" s="220"/>
      <c r="G768" s="220"/>
      <c r="H768" s="220"/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</row>
    <row r="769" ht="15.75" customHeight="1">
      <c r="A769" s="220"/>
      <c r="B769" s="220"/>
      <c r="C769" s="220"/>
      <c r="D769" s="220"/>
      <c r="E769" s="220"/>
      <c r="F769" s="220"/>
      <c r="G769" s="220"/>
      <c r="H769" s="220"/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</row>
    <row r="770" ht="15.75" customHeight="1">
      <c r="A770" s="220"/>
      <c r="B770" s="220"/>
      <c r="C770" s="220"/>
      <c r="D770" s="220"/>
      <c r="E770" s="220"/>
      <c r="F770" s="220"/>
      <c r="G770" s="220"/>
      <c r="H770" s="220"/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</row>
    <row r="771" ht="15.75" customHeight="1">
      <c r="A771" s="220"/>
      <c r="B771" s="220"/>
      <c r="C771" s="220"/>
      <c r="D771" s="220"/>
      <c r="E771" s="220"/>
      <c r="F771" s="220"/>
      <c r="G771" s="220"/>
      <c r="H771" s="220"/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</row>
    <row r="772" ht="15.75" customHeight="1">
      <c r="A772" s="220"/>
      <c r="B772" s="220"/>
      <c r="C772" s="220"/>
      <c r="D772" s="220"/>
      <c r="E772" s="220"/>
      <c r="F772" s="220"/>
      <c r="G772" s="220"/>
      <c r="H772" s="220"/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</row>
    <row r="773" ht="15.75" customHeight="1">
      <c r="A773" s="220"/>
      <c r="B773" s="220"/>
      <c r="C773" s="220"/>
      <c r="D773" s="220"/>
      <c r="E773" s="220"/>
      <c r="F773" s="220"/>
      <c r="G773" s="220"/>
      <c r="H773" s="220"/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</row>
    <row r="774" ht="15.75" customHeight="1">
      <c r="A774" s="220"/>
      <c r="B774" s="220"/>
      <c r="C774" s="220"/>
      <c r="D774" s="220"/>
      <c r="E774" s="220"/>
      <c r="F774" s="220"/>
      <c r="G774" s="220"/>
      <c r="H774" s="220"/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</row>
    <row r="775" ht="15.75" customHeight="1">
      <c r="A775" s="220"/>
      <c r="B775" s="220"/>
      <c r="C775" s="220"/>
      <c r="D775" s="220"/>
      <c r="E775" s="220"/>
      <c r="F775" s="220"/>
      <c r="G775" s="220"/>
      <c r="H775" s="220"/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</row>
    <row r="776" ht="15.75" customHeight="1">
      <c r="A776" s="220"/>
      <c r="B776" s="220"/>
      <c r="C776" s="220"/>
      <c r="D776" s="220"/>
      <c r="E776" s="220"/>
      <c r="F776" s="220"/>
      <c r="G776" s="220"/>
      <c r="H776" s="220"/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</row>
    <row r="777" ht="15.75" customHeight="1">
      <c r="A777" s="220"/>
      <c r="B777" s="220"/>
      <c r="C777" s="220"/>
      <c r="D777" s="220"/>
      <c r="E777" s="220"/>
      <c r="F777" s="220"/>
      <c r="G777" s="220"/>
      <c r="H777" s="220"/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</row>
    <row r="778" ht="15.75" customHeight="1">
      <c r="A778" s="220"/>
      <c r="B778" s="220"/>
      <c r="C778" s="220"/>
      <c r="D778" s="220"/>
      <c r="E778" s="220"/>
      <c r="F778" s="220"/>
      <c r="G778" s="220"/>
      <c r="H778" s="220"/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</row>
    <row r="779" ht="15.75" customHeight="1">
      <c r="A779" s="220"/>
      <c r="B779" s="220"/>
      <c r="C779" s="220"/>
      <c r="D779" s="220"/>
      <c r="E779" s="220"/>
      <c r="F779" s="220"/>
      <c r="G779" s="220"/>
      <c r="H779" s="220"/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</row>
    <row r="780" ht="15.75" customHeight="1">
      <c r="A780" s="220"/>
      <c r="B780" s="220"/>
      <c r="C780" s="220"/>
      <c r="D780" s="220"/>
      <c r="E780" s="220"/>
      <c r="F780" s="220"/>
      <c r="G780" s="220"/>
      <c r="H780" s="220"/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</row>
    <row r="781" ht="15.75" customHeight="1">
      <c r="A781" s="220"/>
      <c r="B781" s="220"/>
      <c r="C781" s="220"/>
      <c r="D781" s="220"/>
      <c r="E781" s="220"/>
      <c r="F781" s="220"/>
      <c r="G781" s="220"/>
      <c r="H781" s="220"/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</row>
    <row r="782" ht="15.75" customHeight="1">
      <c r="A782" s="220"/>
      <c r="B782" s="220"/>
      <c r="C782" s="220"/>
      <c r="D782" s="220"/>
      <c r="E782" s="220"/>
      <c r="F782" s="220"/>
      <c r="G782" s="220"/>
      <c r="H782" s="220"/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</row>
    <row r="783" ht="15.75" customHeight="1">
      <c r="A783" s="220"/>
      <c r="B783" s="220"/>
      <c r="C783" s="220"/>
      <c r="D783" s="220"/>
      <c r="E783" s="220"/>
      <c r="F783" s="220"/>
      <c r="G783" s="220"/>
      <c r="H783" s="220"/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</row>
    <row r="784" ht="15.75" customHeight="1">
      <c r="A784" s="220"/>
      <c r="B784" s="220"/>
      <c r="C784" s="220"/>
      <c r="D784" s="220"/>
      <c r="E784" s="220"/>
      <c r="F784" s="220"/>
      <c r="G784" s="220"/>
      <c r="H784" s="220"/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</row>
    <row r="785" ht="15.75" customHeight="1">
      <c r="A785" s="220"/>
      <c r="B785" s="220"/>
      <c r="C785" s="220"/>
      <c r="D785" s="220"/>
      <c r="E785" s="220"/>
      <c r="F785" s="220"/>
      <c r="G785" s="220"/>
      <c r="H785" s="220"/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</row>
    <row r="786" ht="15.75" customHeight="1">
      <c r="A786" s="220"/>
      <c r="B786" s="220"/>
      <c r="C786" s="220"/>
      <c r="D786" s="220"/>
      <c r="E786" s="220"/>
      <c r="F786" s="220"/>
      <c r="G786" s="220"/>
      <c r="H786" s="220"/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</row>
    <row r="787" ht="15.75" customHeight="1">
      <c r="A787" s="220"/>
      <c r="B787" s="220"/>
      <c r="C787" s="220"/>
      <c r="D787" s="220"/>
      <c r="E787" s="220"/>
      <c r="F787" s="220"/>
      <c r="G787" s="220"/>
      <c r="H787" s="220"/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</row>
    <row r="788" ht="15.75" customHeight="1">
      <c r="A788" s="220"/>
      <c r="B788" s="220"/>
      <c r="C788" s="220"/>
      <c r="D788" s="220"/>
      <c r="E788" s="220"/>
      <c r="F788" s="220"/>
      <c r="G788" s="220"/>
      <c r="H788" s="220"/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</row>
    <row r="789" ht="15.75" customHeight="1">
      <c r="A789" s="220"/>
      <c r="B789" s="220"/>
      <c r="C789" s="220"/>
      <c r="D789" s="220"/>
      <c r="E789" s="220"/>
      <c r="F789" s="220"/>
      <c r="G789" s="220"/>
      <c r="H789" s="220"/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</row>
    <row r="790" ht="15.75" customHeight="1">
      <c r="A790" s="220"/>
      <c r="B790" s="220"/>
      <c r="C790" s="220"/>
      <c r="D790" s="220"/>
      <c r="E790" s="220"/>
      <c r="F790" s="220"/>
      <c r="G790" s="220"/>
      <c r="H790" s="220"/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</row>
    <row r="791" ht="15.75" customHeight="1">
      <c r="A791" s="220"/>
      <c r="B791" s="220"/>
      <c r="C791" s="220"/>
      <c r="D791" s="220"/>
      <c r="E791" s="220"/>
      <c r="F791" s="220"/>
      <c r="G791" s="220"/>
      <c r="H791" s="220"/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</row>
    <row r="792" ht="15.75" customHeight="1">
      <c r="A792" s="220"/>
      <c r="B792" s="220"/>
      <c r="C792" s="220"/>
      <c r="D792" s="220"/>
      <c r="E792" s="220"/>
      <c r="F792" s="220"/>
      <c r="G792" s="220"/>
      <c r="H792" s="220"/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</row>
    <row r="793" ht="15.75" customHeight="1">
      <c r="A793" s="220"/>
      <c r="B793" s="220"/>
      <c r="C793" s="220"/>
      <c r="D793" s="220"/>
      <c r="E793" s="220"/>
      <c r="F793" s="220"/>
      <c r="G793" s="220"/>
      <c r="H793" s="220"/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</row>
    <row r="794" ht="15.75" customHeight="1">
      <c r="A794" s="220"/>
      <c r="B794" s="220"/>
      <c r="C794" s="220"/>
      <c r="D794" s="220"/>
      <c r="E794" s="220"/>
      <c r="F794" s="220"/>
      <c r="G794" s="220"/>
      <c r="H794" s="220"/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</row>
    <row r="795" ht="15.75" customHeight="1">
      <c r="A795" s="220"/>
      <c r="B795" s="220"/>
      <c r="C795" s="220"/>
      <c r="D795" s="220"/>
      <c r="E795" s="220"/>
      <c r="F795" s="220"/>
      <c r="G795" s="220"/>
      <c r="H795" s="220"/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</row>
    <row r="796" ht="15.75" customHeight="1">
      <c r="A796" s="220"/>
      <c r="B796" s="220"/>
      <c r="C796" s="220"/>
      <c r="D796" s="220"/>
      <c r="E796" s="220"/>
      <c r="F796" s="220"/>
      <c r="G796" s="220"/>
      <c r="H796" s="220"/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</row>
    <row r="797" ht="15.75" customHeight="1">
      <c r="A797" s="220"/>
      <c r="B797" s="220"/>
      <c r="C797" s="220"/>
      <c r="D797" s="220"/>
      <c r="E797" s="220"/>
      <c r="F797" s="220"/>
      <c r="G797" s="220"/>
      <c r="H797" s="220"/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</row>
    <row r="798" ht="15.75" customHeight="1">
      <c r="A798" s="220"/>
      <c r="B798" s="220"/>
      <c r="C798" s="220"/>
      <c r="D798" s="220"/>
      <c r="E798" s="220"/>
      <c r="F798" s="220"/>
      <c r="G798" s="220"/>
      <c r="H798" s="220"/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</row>
    <row r="799" ht="15.75" customHeight="1">
      <c r="A799" s="220"/>
      <c r="B799" s="220"/>
      <c r="C799" s="220"/>
      <c r="D799" s="220"/>
      <c r="E799" s="220"/>
      <c r="F799" s="220"/>
      <c r="G799" s="220"/>
      <c r="H799" s="220"/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</row>
    <row r="800" ht="15.75" customHeight="1">
      <c r="A800" s="220"/>
      <c r="B800" s="220"/>
      <c r="C800" s="220"/>
      <c r="D800" s="220"/>
      <c r="E800" s="220"/>
      <c r="F800" s="220"/>
      <c r="G800" s="220"/>
      <c r="H800" s="220"/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</row>
    <row r="801" ht="15.75" customHeight="1">
      <c r="A801" s="220"/>
      <c r="B801" s="220"/>
      <c r="C801" s="220"/>
      <c r="D801" s="220"/>
      <c r="E801" s="220"/>
      <c r="F801" s="220"/>
      <c r="G801" s="220"/>
      <c r="H801" s="220"/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</row>
    <row r="802" ht="15.75" customHeight="1">
      <c r="A802" s="220"/>
      <c r="B802" s="220"/>
      <c r="C802" s="220"/>
      <c r="D802" s="220"/>
      <c r="E802" s="220"/>
      <c r="F802" s="220"/>
      <c r="G802" s="220"/>
      <c r="H802" s="220"/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</row>
    <row r="803" ht="15.75" customHeight="1">
      <c r="A803" s="220"/>
      <c r="B803" s="220"/>
      <c r="C803" s="220"/>
      <c r="D803" s="220"/>
      <c r="E803" s="220"/>
      <c r="F803" s="220"/>
      <c r="G803" s="220"/>
      <c r="H803" s="220"/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</row>
    <row r="804" ht="15.75" customHeight="1">
      <c r="A804" s="220"/>
      <c r="B804" s="220"/>
      <c r="C804" s="220"/>
      <c r="D804" s="220"/>
      <c r="E804" s="220"/>
      <c r="F804" s="220"/>
      <c r="G804" s="220"/>
      <c r="H804" s="220"/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</row>
    <row r="805" ht="15.75" customHeight="1">
      <c r="A805" s="220"/>
      <c r="B805" s="220"/>
      <c r="C805" s="220"/>
      <c r="D805" s="220"/>
      <c r="E805" s="220"/>
      <c r="F805" s="220"/>
      <c r="G805" s="220"/>
      <c r="H805" s="220"/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</row>
    <row r="806" ht="15.75" customHeight="1">
      <c r="A806" s="220"/>
      <c r="B806" s="220"/>
      <c r="C806" s="220"/>
      <c r="D806" s="220"/>
      <c r="E806" s="220"/>
      <c r="F806" s="220"/>
      <c r="G806" s="220"/>
      <c r="H806" s="220"/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</row>
    <row r="807" ht="15.75" customHeight="1">
      <c r="A807" s="220"/>
      <c r="B807" s="220"/>
      <c r="C807" s="220"/>
      <c r="D807" s="220"/>
      <c r="E807" s="220"/>
      <c r="F807" s="220"/>
      <c r="G807" s="220"/>
      <c r="H807" s="220"/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</row>
    <row r="808" ht="15.75" customHeight="1">
      <c r="A808" s="220"/>
      <c r="B808" s="220"/>
      <c r="C808" s="220"/>
      <c r="D808" s="220"/>
      <c r="E808" s="220"/>
      <c r="F808" s="220"/>
      <c r="G808" s="220"/>
      <c r="H808" s="220"/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</row>
    <row r="809" ht="15.75" customHeight="1">
      <c r="A809" s="220"/>
      <c r="B809" s="220"/>
      <c r="C809" s="220"/>
      <c r="D809" s="220"/>
      <c r="E809" s="220"/>
      <c r="F809" s="220"/>
      <c r="G809" s="220"/>
      <c r="H809" s="220"/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</row>
    <row r="810" ht="15.75" customHeight="1">
      <c r="A810" s="220"/>
      <c r="B810" s="220"/>
      <c r="C810" s="220"/>
      <c r="D810" s="220"/>
      <c r="E810" s="220"/>
      <c r="F810" s="220"/>
      <c r="G810" s="220"/>
      <c r="H810" s="220"/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</row>
    <row r="811" ht="15.75" customHeight="1">
      <c r="A811" s="220"/>
      <c r="B811" s="220"/>
      <c r="C811" s="220"/>
      <c r="D811" s="220"/>
      <c r="E811" s="220"/>
      <c r="F811" s="220"/>
      <c r="G811" s="220"/>
      <c r="H811" s="220"/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</row>
    <row r="812" ht="15.75" customHeight="1">
      <c r="A812" s="220"/>
      <c r="B812" s="220"/>
      <c r="C812" s="220"/>
      <c r="D812" s="220"/>
      <c r="E812" s="220"/>
      <c r="F812" s="220"/>
      <c r="G812" s="220"/>
      <c r="H812" s="220"/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</row>
    <row r="813" ht="15.75" customHeight="1">
      <c r="A813" s="220"/>
      <c r="B813" s="220"/>
      <c r="C813" s="220"/>
      <c r="D813" s="220"/>
      <c r="E813" s="220"/>
      <c r="F813" s="220"/>
      <c r="G813" s="220"/>
      <c r="H813" s="220"/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</row>
    <row r="814" ht="15.75" customHeight="1">
      <c r="A814" s="220"/>
      <c r="B814" s="220"/>
      <c r="C814" s="220"/>
      <c r="D814" s="220"/>
      <c r="E814" s="220"/>
      <c r="F814" s="220"/>
      <c r="G814" s="220"/>
      <c r="H814" s="220"/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</row>
    <row r="815" ht="15.75" customHeight="1">
      <c r="A815" s="220"/>
      <c r="B815" s="220"/>
      <c r="C815" s="220"/>
      <c r="D815" s="220"/>
      <c r="E815" s="220"/>
      <c r="F815" s="220"/>
      <c r="G815" s="220"/>
      <c r="H815" s="220"/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</row>
    <row r="816" ht="15.75" customHeight="1">
      <c r="A816" s="220"/>
      <c r="B816" s="220"/>
      <c r="C816" s="220"/>
      <c r="D816" s="220"/>
      <c r="E816" s="220"/>
      <c r="F816" s="220"/>
      <c r="G816" s="220"/>
      <c r="H816" s="220"/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</row>
    <row r="817" ht="15.75" customHeight="1">
      <c r="A817" s="220"/>
      <c r="B817" s="220"/>
      <c r="C817" s="220"/>
      <c r="D817" s="220"/>
      <c r="E817" s="220"/>
      <c r="F817" s="220"/>
      <c r="G817" s="220"/>
      <c r="H817" s="220"/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</row>
    <row r="818" ht="15.75" customHeight="1">
      <c r="A818" s="220"/>
      <c r="B818" s="220"/>
      <c r="C818" s="220"/>
      <c r="D818" s="220"/>
      <c r="E818" s="220"/>
      <c r="F818" s="220"/>
      <c r="G818" s="220"/>
      <c r="H818" s="220"/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</row>
    <row r="819" ht="15.75" customHeight="1">
      <c r="A819" s="220"/>
      <c r="B819" s="220"/>
      <c r="C819" s="220"/>
      <c r="D819" s="220"/>
      <c r="E819" s="220"/>
      <c r="F819" s="220"/>
      <c r="G819" s="220"/>
      <c r="H819" s="220"/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</row>
    <row r="820" ht="15.75" customHeight="1">
      <c r="A820" s="220"/>
      <c r="B820" s="220"/>
      <c r="C820" s="220"/>
      <c r="D820" s="220"/>
      <c r="E820" s="220"/>
      <c r="F820" s="220"/>
      <c r="G820" s="220"/>
      <c r="H820" s="220"/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</row>
    <row r="821" ht="15.75" customHeight="1">
      <c r="A821" s="220"/>
      <c r="B821" s="220"/>
      <c r="C821" s="220"/>
      <c r="D821" s="220"/>
      <c r="E821" s="220"/>
      <c r="F821" s="220"/>
      <c r="G821" s="220"/>
      <c r="H821" s="220"/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</row>
    <row r="822" ht="15.75" customHeight="1">
      <c r="A822" s="220"/>
      <c r="B822" s="220"/>
      <c r="C822" s="220"/>
      <c r="D822" s="220"/>
      <c r="E822" s="220"/>
      <c r="F822" s="220"/>
      <c r="G822" s="220"/>
      <c r="H822" s="220"/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</row>
    <row r="823" ht="15.75" customHeight="1">
      <c r="A823" s="220"/>
      <c r="B823" s="220"/>
      <c r="C823" s="220"/>
      <c r="D823" s="220"/>
      <c r="E823" s="220"/>
      <c r="F823" s="220"/>
      <c r="G823" s="220"/>
      <c r="H823" s="220"/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</row>
    <row r="824" ht="15.75" customHeight="1">
      <c r="A824" s="220"/>
      <c r="B824" s="220"/>
      <c r="C824" s="220"/>
      <c r="D824" s="220"/>
      <c r="E824" s="220"/>
      <c r="F824" s="220"/>
      <c r="G824" s="220"/>
      <c r="H824" s="220"/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</row>
    <row r="825" ht="15.75" customHeight="1">
      <c r="A825" s="220"/>
      <c r="B825" s="220"/>
      <c r="C825" s="220"/>
      <c r="D825" s="220"/>
      <c r="E825" s="220"/>
      <c r="F825" s="220"/>
      <c r="G825" s="220"/>
      <c r="H825" s="220"/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</row>
    <row r="826" ht="15.75" customHeight="1">
      <c r="A826" s="220"/>
      <c r="B826" s="220"/>
      <c r="C826" s="220"/>
      <c r="D826" s="220"/>
      <c r="E826" s="220"/>
      <c r="F826" s="220"/>
      <c r="G826" s="220"/>
      <c r="H826" s="220"/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</row>
    <row r="827" ht="15.75" customHeight="1">
      <c r="A827" s="220"/>
      <c r="B827" s="220"/>
      <c r="C827" s="220"/>
      <c r="D827" s="220"/>
      <c r="E827" s="220"/>
      <c r="F827" s="220"/>
      <c r="G827" s="220"/>
      <c r="H827" s="220"/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</row>
    <row r="828" ht="15.75" customHeight="1">
      <c r="A828" s="220"/>
      <c r="B828" s="220"/>
      <c r="C828" s="220"/>
      <c r="D828" s="220"/>
      <c r="E828" s="220"/>
      <c r="F828" s="220"/>
      <c r="G828" s="220"/>
      <c r="H828" s="220"/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</row>
    <row r="829" ht="15.75" customHeight="1">
      <c r="A829" s="220"/>
      <c r="B829" s="220"/>
      <c r="C829" s="220"/>
      <c r="D829" s="220"/>
      <c r="E829" s="220"/>
      <c r="F829" s="220"/>
      <c r="G829" s="220"/>
      <c r="H829" s="220"/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</row>
    <row r="830" ht="15.75" customHeight="1">
      <c r="A830" s="220"/>
      <c r="B830" s="220"/>
      <c r="C830" s="220"/>
      <c r="D830" s="220"/>
      <c r="E830" s="220"/>
      <c r="F830" s="220"/>
      <c r="G830" s="220"/>
      <c r="H830" s="220"/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</row>
    <row r="831" ht="15.75" customHeight="1">
      <c r="A831" s="220"/>
      <c r="B831" s="220"/>
      <c r="C831" s="220"/>
      <c r="D831" s="220"/>
      <c r="E831" s="220"/>
      <c r="F831" s="220"/>
      <c r="G831" s="220"/>
      <c r="H831" s="220"/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</row>
    <row r="832" ht="15.75" customHeight="1">
      <c r="A832" s="220"/>
      <c r="B832" s="220"/>
      <c r="C832" s="220"/>
      <c r="D832" s="220"/>
      <c r="E832" s="220"/>
      <c r="F832" s="220"/>
      <c r="G832" s="220"/>
      <c r="H832" s="220"/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</row>
    <row r="833" ht="15.75" customHeight="1">
      <c r="A833" s="220"/>
      <c r="B833" s="220"/>
      <c r="C833" s="220"/>
      <c r="D833" s="220"/>
      <c r="E833" s="220"/>
      <c r="F833" s="220"/>
      <c r="G833" s="220"/>
      <c r="H833" s="220"/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</row>
    <row r="834" ht="15.75" customHeight="1">
      <c r="A834" s="220"/>
      <c r="B834" s="220"/>
      <c r="C834" s="220"/>
      <c r="D834" s="220"/>
      <c r="E834" s="220"/>
      <c r="F834" s="220"/>
      <c r="G834" s="220"/>
      <c r="H834" s="220"/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</row>
    <row r="835" ht="15.75" customHeight="1">
      <c r="A835" s="220"/>
      <c r="B835" s="220"/>
      <c r="C835" s="220"/>
      <c r="D835" s="220"/>
      <c r="E835" s="220"/>
      <c r="F835" s="220"/>
      <c r="G835" s="220"/>
      <c r="H835" s="220"/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</row>
    <row r="836" ht="15.75" customHeight="1">
      <c r="A836" s="220"/>
      <c r="B836" s="220"/>
      <c r="C836" s="220"/>
      <c r="D836" s="220"/>
      <c r="E836" s="220"/>
      <c r="F836" s="220"/>
      <c r="G836" s="220"/>
      <c r="H836" s="220"/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</row>
    <row r="837" ht="15.75" customHeight="1">
      <c r="A837" s="220"/>
      <c r="B837" s="220"/>
      <c r="C837" s="220"/>
      <c r="D837" s="220"/>
      <c r="E837" s="220"/>
      <c r="F837" s="220"/>
      <c r="G837" s="220"/>
      <c r="H837" s="220"/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</row>
    <row r="838" ht="15.75" customHeight="1">
      <c r="A838" s="220"/>
      <c r="B838" s="220"/>
      <c r="C838" s="220"/>
      <c r="D838" s="220"/>
      <c r="E838" s="220"/>
      <c r="F838" s="220"/>
      <c r="G838" s="220"/>
      <c r="H838" s="220"/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</row>
    <row r="839" ht="15.75" customHeight="1">
      <c r="A839" s="220"/>
      <c r="B839" s="220"/>
      <c r="C839" s="220"/>
      <c r="D839" s="220"/>
      <c r="E839" s="220"/>
      <c r="F839" s="220"/>
      <c r="G839" s="220"/>
      <c r="H839" s="220"/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</row>
    <row r="840" ht="15.75" customHeight="1">
      <c r="A840" s="220"/>
      <c r="B840" s="220"/>
      <c r="C840" s="220"/>
      <c r="D840" s="220"/>
      <c r="E840" s="220"/>
      <c r="F840" s="220"/>
      <c r="G840" s="220"/>
      <c r="H840" s="220"/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</row>
    <row r="841" ht="15.75" customHeight="1">
      <c r="A841" s="220"/>
      <c r="B841" s="220"/>
      <c r="C841" s="220"/>
      <c r="D841" s="220"/>
      <c r="E841" s="220"/>
      <c r="F841" s="220"/>
      <c r="G841" s="220"/>
      <c r="H841" s="220"/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</row>
    <row r="842" ht="15.75" customHeight="1">
      <c r="A842" s="220"/>
      <c r="B842" s="220"/>
      <c r="C842" s="220"/>
      <c r="D842" s="220"/>
      <c r="E842" s="220"/>
      <c r="F842" s="220"/>
      <c r="G842" s="220"/>
      <c r="H842" s="220"/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</row>
    <row r="843" ht="15.75" customHeight="1">
      <c r="A843" s="220"/>
      <c r="B843" s="220"/>
      <c r="C843" s="220"/>
      <c r="D843" s="220"/>
      <c r="E843" s="220"/>
      <c r="F843" s="220"/>
      <c r="G843" s="220"/>
      <c r="H843" s="220"/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</row>
    <row r="844" ht="15.75" customHeight="1">
      <c r="A844" s="220"/>
      <c r="B844" s="220"/>
      <c r="C844" s="220"/>
      <c r="D844" s="220"/>
      <c r="E844" s="220"/>
      <c r="F844" s="220"/>
      <c r="G844" s="220"/>
      <c r="H844" s="220"/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</row>
    <row r="845" ht="15.75" customHeight="1">
      <c r="A845" s="220"/>
      <c r="B845" s="220"/>
      <c r="C845" s="220"/>
      <c r="D845" s="220"/>
      <c r="E845" s="220"/>
      <c r="F845" s="220"/>
      <c r="G845" s="220"/>
      <c r="H845" s="220"/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</row>
    <row r="846" ht="15.75" customHeight="1">
      <c r="A846" s="220"/>
      <c r="B846" s="220"/>
      <c r="C846" s="220"/>
      <c r="D846" s="220"/>
      <c r="E846" s="220"/>
      <c r="F846" s="220"/>
      <c r="G846" s="220"/>
      <c r="H846" s="220"/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</row>
    <row r="847" ht="15.75" customHeight="1">
      <c r="A847" s="220"/>
      <c r="B847" s="220"/>
      <c r="C847" s="220"/>
      <c r="D847" s="220"/>
      <c r="E847" s="220"/>
      <c r="F847" s="220"/>
      <c r="G847" s="220"/>
      <c r="H847" s="220"/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</row>
    <row r="848" ht="15.75" customHeight="1">
      <c r="A848" s="220"/>
      <c r="B848" s="220"/>
      <c r="C848" s="220"/>
      <c r="D848" s="220"/>
      <c r="E848" s="220"/>
      <c r="F848" s="220"/>
      <c r="G848" s="220"/>
      <c r="H848" s="220"/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</row>
    <row r="849" ht="15.75" customHeight="1">
      <c r="A849" s="220"/>
      <c r="B849" s="220"/>
      <c r="C849" s="220"/>
      <c r="D849" s="220"/>
      <c r="E849" s="220"/>
      <c r="F849" s="220"/>
      <c r="G849" s="220"/>
      <c r="H849" s="220"/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</row>
    <row r="850" ht="15.75" customHeight="1">
      <c r="A850" s="220"/>
      <c r="B850" s="220"/>
      <c r="C850" s="220"/>
      <c r="D850" s="220"/>
      <c r="E850" s="220"/>
      <c r="F850" s="220"/>
      <c r="G850" s="220"/>
      <c r="H850" s="220"/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</row>
    <row r="851" ht="15.75" customHeight="1">
      <c r="A851" s="220"/>
      <c r="B851" s="220"/>
      <c r="C851" s="220"/>
      <c r="D851" s="220"/>
      <c r="E851" s="220"/>
      <c r="F851" s="220"/>
      <c r="G851" s="220"/>
      <c r="H851" s="220"/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</row>
    <row r="852" ht="15.75" customHeight="1">
      <c r="A852" s="220"/>
      <c r="B852" s="220"/>
      <c r="C852" s="220"/>
      <c r="D852" s="220"/>
      <c r="E852" s="220"/>
      <c r="F852" s="220"/>
      <c r="G852" s="220"/>
      <c r="H852" s="220"/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</row>
    <row r="853" ht="15.75" customHeight="1">
      <c r="A853" s="220"/>
      <c r="B853" s="220"/>
      <c r="C853" s="220"/>
      <c r="D853" s="220"/>
      <c r="E853" s="220"/>
      <c r="F853" s="220"/>
      <c r="G853" s="220"/>
      <c r="H853" s="220"/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</row>
    <row r="854" ht="15.75" customHeight="1">
      <c r="A854" s="220"/>
      <c r="B854" s="220"/>
      <c r="C854" s="220"/>
      <c r="D854" s="220"/>
      <c r="E854" s="220"/>
      <c r="F854" s="220"/>
      <c r="G854" s="220"/>
      <c r="H854" s="220"/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</row>
    <row r="855" ht="15.75" customHeight="1">
      <c r="A855" s="220"/>
      <c r="B855" s="220"/>
      <c r="C855" s="220"/>
      <c r="D855" s="220"/>
      <c r="E855" s="220"/>
      <c r="F855" s="220"/>
      <c r="G855" s="220"/>
      <c r="H855" s="220"/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</row>
    <row r="856" ht="15.75" customHeight="1">
      <c r="A856" s="220"/>
      <c r="B856" s="220"/>
      <c r="C856" s="220"/>
      <c r="D856" s="220"/>
      <c r="E856" s="220"/>
      <c r="F856" s="220"/>
      <c r="G856" s="220"/>
      <c r="H856" s="220"/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</row>
    <row r="857" ht="15.75" customHeight="1">
      <c r="A857" s="220"/>
      <c r="B857" s="220"/>
      <c r="C857" s="220"/>
      <c r="D857" s="220"/>
      <c r="E857" s="220"/>
      <c r="F857" s="220"/>
      <c r="G857" s="220"/>
      <c r="H857" s="220"/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</row>
    <row r="858" ht="15.75" customHeight="1">
      <c r="A858" s="220"/>
      <c r="B858" s="220"/>
      <c r="C858" s="220"/>
      <c r="D858" s="220"/>
      <c r="E858" s="220"/>
      <c r="F858" s="220"/>
      <c r="G858" s="220"/>
      <c r="H858" s="220"/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</row>
    <row r="859" ht="15.75" customHeight="1">
      <c r="A859" s="220"/>
      <c r="B859" s="220"/>
      <c r="C859" s="220"/>
      <c r="D859" s="220"/>
      <c r="E859" s="220"/>
      <c r="F859" s="220"/>
      <c r="G859" s="220"/>
      <c r="H859" s="220"/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</row>
    <row r="860" ht="15.75" customHeight="1">
      <c r="A860" s="220"/>
      <c r="B860" s="220"/>
      <c r="C860" s="220"/>
      <c r="D860" s="220"/>
      <c r="E860" s="220"/>
      <c r="F860" s="220"/>
      <c r="G860" s="220"/>
      <c r="H860" s="220"/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</row>
    <row r="861" ht="15.75" customHeight="1">
      <c r="A861" s="220"/>
      <c r="B861" s="220"/>
      <c r="C861" s="220"/>
      <c r="D861" s="220"/>
      <c r="E861" s="220"/>
      <c r="F861" s="220"/>
      <c r="G861" s="220"/>
      <c r="H861" s="220"/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</row>
    <row r="862" ht="15.75" customHeight="1">
      <c r="A862" s="220"/>
      <c r="B862" s="220"/>
      <c r="C862" s="220"/>
      <c r="D862" s="220"/>
      <c r="E862" s="220"/>
      <c r="F862" s="220"/>
      <c r="G862" s="220"/>
      <c r="H862" s="220"/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</row>
    <row r="863" ht="15.75" customHeight="1">
      <c r="A863" s="220"/>
      <c r="B863" s="220"/>
      <c r="C863" s="220"/>
      <c r="D863" s="220"/>
      <c r="E863" s="220"/>
      <c r="F863" s="220"/>
      <c r="G863" s="220"/>
      <c r="H863" s="220"/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</row>
    <row r="864" ht="15.75" customHeight="1">
      <c r="A864" s="220"/>
      <c r="B864" s="220"/>
      <c r="C864" s="220"/>
      <c r="D864" s="220"/>
      <c r="E864" s="220"/>
      <c r="F864" s="220"/>
      <c r="G864" s="220"/>
      <c r="H864" s="220"/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</row>
    <row r="865" ht="15.75" customHeight="1">
      <c r="A865" s="220"/>
      <c r="B865" s="220"/>
      <c r="C865" s="220"/>
      <c r="D865" s="220"/>
      <c r="E865" s="220"/>
      <c r="F865" s="220"/>
      <c r="G865" s="220"/>
      <c r="H865" s="220"/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</row>
    <row r="866" ht="15.75" customHeight="1">
      <c r="A866" s="220"/>
      <c r="B866" s="220"/>
      <c r="C866" s="220"/>
      <c r="D866" s="220"/>
      <c r="E866" s="220"/>
      <c r="F866" s="220"/>
      <c r="G866" s="220"/>
      <c r="H866" s="220"/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</row>
    <row r="867" ht="15.75" customHeight="1">
      <c r="A867" s="220"/>
      <c r="B867" s="220"/>
      <c r="C867" s="220"/>
      <c r="D867" s="220"/>
      <c r="E867" s="220"/>
      <c r="F867" s="220"/>
      <c r="G867" s="220"/>
      <c r="H867" s="220"/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</row>
    <row r="868" ht="15.75" customHeight="1">
      <c r="A868" s="220"/>
      <c r="B868" s="220"/>
      <c r="C868" s="220"/>
      <c r="D868" s="220"/>
      <c r="E868" s="220"/>
      <c r="F868" s="220"/>
      <c r="G868" s="220"/>
      <c r="H868" s="220"/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</row>
    <row r="869" ht="15.75" customHeight="1">
      <c r="A869" s="220"/>
      <c r="B869" s="220"/>
      <c r="C869" s="220"/>
      <c r="D869" s="220"/>
      <c r="E869" s="220"/>
      <c r="F869" s="220"/>
      <c r="G869" s="220"/>
      <c r="H869" s="220"/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</row>
    <row r="870" ht="15.75" customHeight="1">
      <c r="A870" s="220"/>
      <c r="B870" s="220"/>
      <c r="C870" s="220"/>
      <c r="D870" s="220"/>
      <c r="E870" s="220"/>
      <c r="F870" s="220"/>
      <c r="G870" s="220"/>
      <c r="H870" s="220"/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</row>
    <row r="871" ht="15.75" customHeight="1">
      <c r="A871" s="220"/>
      <c r="B871" s="220"/>
      <c r="C871" s="220"/>
      <c r="D871" s="220"/>
      <c r="E871" s="220"/>
      <c r="F871" s="220"/>
      <c r="G871" s="220"/>
      <c r="H871" s="220"/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</row>
    <row r="872" ht="15.75" customHeight="1">
      <c r="A872" s="220"/>
      <c r="B872" s="220"/>
      <c r="C872" s="220"/>
      <c r="D872" s="220"/>
      <c r="E872" s="220"/>
      <c r="F872" s="220"/>
      <c r="G872" s="220"/>
      <c r="H872" s="220"/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</row>
    <row r="873" ht="15.75" customHeight="1">
      <c r="A873" s="220"/>
      <c r="B873" s="220"/>
      <c r="C873" s="220"/>
      <c r="D873" s="220"/>
      <c r="E873" s="220"/>
      <c r="F873" s="220"/>
      <c r="G873" s="220"/>
      <c r="H873" s="220"/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</row>
    <row r="874" ht="15.75" customHeight="1">
      <c r="A874" s="220"/>
      <c r="B874" s="220"/>
      <c r="C874" s="220"/>
      <c r="D874" s="220"/>
      <c r="E874" s="220"/>
      <c r="F874" s="220"/>
      <c r="G874" s="220"/>
      <c r="H874" s="220"/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</row>
    <row r="875" ht="15.75" customHeight="1">
      <c r="A875" s="220"/>
      <c r="B875" s="220"/>
      <c r="C875" s="220"/>
      <c r="D875" s="220"/>
      <c r="E875" s="220"/>
      <c r="F875" s="220"/>
      <c r="G875" s="220"/>
      <c r="H875" s="220"/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</row>
    <row r="876" ht="15.75" customHeight="1">
      <c r="A876" s="220"/>
      <c r="B876" s="220"/>
      <c r="C876" s="220"/>
      <c r="D876" s="220"/>
      <c r="E876" s="220"/>
      <c r="F876" s="220"/>
      <c r="G876" s="220"/>
      <c r="H876" s="220"/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</row>
    <row r="877" ht="15.75" customHeight="1">
      <c r="A877" s="220"/>
      <c r="B877" s="220"/>
      <c r="C877" s="220"/>
      <c r="D877" s="220"/>
      <c r="E877" s="220"/>
      <c r="F877" s="220"/>
      <c r="G877" s="220"/>
      <c r="H877" s="220"/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</row>
    <row r="878" ht="15.75" customHeight="1">
      <c r="A878" s="220"/>
      <c r="B878" s="220"/>
      <c r="C878" s="220"/>
      <c r="D878" s="220"/>
      <c r="E878" s="220"/>
      <c r="F878" s="220"/>
      <c r="G878" s="220"/>
      <c r="H878" s="220"/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</row>
    <row r="879" ht="15.75" customHeight="1">
      <c r="A879" s="220"/>
      <c r="B879" s="220"/>
      <c r="C879" s="220"/>
      <c r="D879" s="220"/>
      <c r="E879" s="220"/>
      <c r="F879" s="220"/>
      <c r="G879" s="220"/>
      <c r="H879" s="220"/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</row>
    <row r="880" ht="15.75" customHeight="1">
      <c r="A880" s="220"/>
      <c r="B880" s="220"/>
      <c r="C880" s="220"/>
      <c r="D880" s="220"/>
      <c r="E880" s="220"/>
      <c r="F880" s="220"/>
      <c r="G880" s="220"/>
      <c r="H880" s="220"/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</row>
    <row r="881" ht="15.75" customHeight="1">
      <c r="A881" s="220"/>
      <c r="B881" s="220"/>
      <c r="C881" s="220"/>
      <c r="D881" s="220"/>
      <c r="E881" s="220"/>
      <c r="F881" s="220"/>
      <c r="G881" s="220"/>
      <c r="H881" s="220"/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</row>
    <row r="882" ht="15.75" customHeight="1">
      <c r="A882" s="220"/>
      <c r="B882" s="220"/>
      <c r="C882" s="220"/>
      <c r="D882" s="220"/>
      <c r="E882" s="220"/>
      <c r="F882" s="220"/>
      <c r="G882" s="220"/>
      <c r="H882" s="220"/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</row>
    <row r="883" ht="15.75" customHeight="1">
      <c r="A883" s="220"/>
      <c r="B883" s="220"/>
      <c r="C883" s="220"/>
      <c r="D883" s="220"/>
      <c r="E883" s="220"/>
      <c r="F883" s="220"/>
      <c r="G883" s="220"/>
      <c r="H883" s="220"/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</row>
    <row r="884" ht="15.75" customHeight="1">
      <c r="A884" s="220"/>
      <c r="B884" s="220"/>
      <c r="C884" s="220"/>
      <c r="D884" s="220"/>
      <c r="E884" s="220"/>
      <c r="F884" s="220"/>
      <c r="G884" s="220"/>
      <c r="H884" s="220"/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</row>
    <row r="885" ht="15.75" customHeight="1">
      <c r="A885" s="220"/>
      <c r="B885" s="220"/>
      <c r="C885" s="220"/>
      <c r="D885" s="220"/>
      <c r="E885" s="220"/>
      <c r="F885" s="220"/>
      <c r="G885" s="220"/>
      <c r="H885" s="220"/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</row>
    <row r="886" ht="15.75" customHeight="1">
      <c r="A886" s="220"/>
      <c r="B886" s="220"/>
      <c r="C886" s="220"/>
      <c r="D886" s="220"/>
      <c r="E886" s="220"/>
      <c r="F886" s="220"/>
      <c r="G886" s="220"/>
      <c r="H886" s="220"/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</row>
    <row r="887" ht="15.75" customHeight="1">
      <c r="A887" s="220"/>
      <c r="B887" s="220"/>
      <c r="C887" s="220"/>
      <c r="D887" s="220"/>
      <c r="E887" s="220"/>
      <c r="F887" s="220"/>
      <c r="G887" s="220"/>
      <c r="H887" s="220"/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</row>
    <row r="888" ht="15.75" customHeight="1">
      <c r="A888" s="220"/>
      <c r="B888" s="220"/>
      <c r="C888" s="220"/>
      <c r="D888" s="220"/>
      <c r="E888" s="220"/>
      <c r="F888" s="220"/>
      <c r="G888" s="220"/>
      <c r="H888" s="220"/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</row>
    <row r="889" ht="15.75" customHeight="1">
      <c r="A889" s="220"/>
      <c r="B889" s="220"/>
      <c r="C889" s="220"/>
      <c r="D889" s="220"/>
      <c r="E889" s="220"/>
      <c r="F889" s="220"/>
      <c r="G889" s="220"/>
      <c r="H889" s="220"/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</row>
    <row r="890" ht="15.75" customHeight="1">
      <c r="A890" s="220"/>
      <c r="B890" s="220"/>
      <c r="C890" s="220"/>
      <c r="D890" s="220"/>
      <c r="E890" s="220"/>
      <c r="F890" s="220"/>
      <c r="G890" s="220"/>
      <c r="H890" s="220"/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</row>
    <row r="891" ht="15.75" customHeight="1">
      <c r="A891" s="220"/>
      <c r="B891" s="220"/>
      <c r="C891" s="220"/>
      <c r="D891" s="220"/>
      <c r="E891" s="220"/>
      <c r="F891" s="220"/>
      <c r="G891" s="220"/>
      <c r="H891" s="220"/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</row>
    <row r="892" ht="15.75" customHeight="1">
      <c r="A892" s="220"/>
      <c r="B892" s="220"/>
      <c r="C892" s="220"/>
      <c r="D892" s="220"/>
      <c r="E892" s="220"/>
      <c r="F892" s="220"/>
      <c r="G892" s="220"/>
      <c r="H892" s="220"/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</row>
    <row r="893" ht="15.75" customHeight="1">
      <c r="A893" s="220"/>
      <c r="B893" s="220"/>
      <c r="C893" s="220"/>
      <c r="D893" s="220"/>
      <c r="E893" s="220"/>
      <c r="F893" s="220"/>
      <c r="G893" s="220"/>
      <c r="H893" s="220"/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</row>
    <row r="894" ht="15.75" customHeight="1">
      <c r="A894" s="220"/>
      <c r="B894" s="220"/>
      <c r="C894" s="220"/>
      <c r="D894" s="220"/>
      <c r="E894" s="220"/>
      <c r="F894" s="220"/>
      <c r="G894" s="220"/>
      <c r="H894" s="220"/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</row>
    <row r="895" ht="15.75" customHeight="1">
      <c r="A895" s="220"/>
      <c r="B895" s="220"/>
      <c r="C895" s="220"/>
      <c r="D895" s="220"/>
      <c r="E895" s="220"/>
      <c r="F895" s="220"/>
      <c r="G895" s="220"/>
      <c r="H895" s="220"/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</row>
    <row r="896" ht="15.75" customHeight="1">
      <c r="A896" s="220"/>
      <c r="B896" s="220"/>
      <c r="C896" s="220"/>
      <c r="D896" s="220"/>
      <c r="E896" s="220"/>
      <c r="F896" s="220"/>
      <c r="G896" s="220"/>
      <c r="H896" s="220"/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</row>
    <row r="897" ht="15.75" customHeight="1">
      <c r="A897" s="220"/>
      <c r="B897" s="220"/>
      <c r="C897" s="220"/>
      <c r="D897" s="220"/>
      <c r="E897" s="220"/>
      <c r="F897" s="220"/>
      <c r="G897" s="220"/>
      <c r="H897" s="220"/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</row>
    <row r="898" ht="15.75" customHeight="1">
      <c r="A898" s="220"/>
      <c r="B898" s="220"/>
      <c r="C898" s="220"/>
      <c r="D898" s="220"/>
      <c r="E898" s="220"/>
      <c r="F898" s="220"/>
      <c r="G898" s="220"/>
      <c r="H898" s="220"/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</row>
    <row r="899" ht="15.75" customHeight="1">
      <c r="A899" s="220"/>
      <c r="B899" s="220"/>
      <c r="C899" s="220"/>
      <c r="D899" s="220"/>
      <c r="E899" s="220"/>
      <c r="F899" s="220"/>
      <c r="G899" s="220"/>
      <c r="H899" s="220"/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</row>
    <row r="900" ht="15.75" customHeight="1">
      <c r="A900" s="220"/>
      <c r="B900" s="220"/>
      <c r="C900" s="220"/>
      <c r="D900" s="220"/>
      <c r="E900" s="220"/>
      <c r="F900" s="220"/>
      <c r="G900" s="220"/>
      <c r="H900" s="220"/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</row>
    <row r="901" ht="15.75" customHeight="1">
      <c r="A901" s="220"/>
      <c r="B901" s="220"/>
      <c r="C901" s="220"/>
      <c r="D901" s="220"/>
      <c r="E901" s="220"/>
      <c r="F901" s="220"/>
      <c r="G901" s="220"/>
      <c r="H901" s="220"/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</row>
    <row r="902" ht="15.75" customHeight="1">
      <c r="A902" s="220"/>
      <c r="B902" s="220"/>
      <c r="C902" s="220"/>
      <c r="D902" s="220"/>
      <c r="E902" s="220"/>
      <c r="F902" s="220"/>
      <c r="G902" s="220"/>
      <c r="H902" s="220"/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</row>
    <row r="903" ht="15.75" customHeight="1">
      <c r="A903" s="220"/>
      <c r="B903" s="220"/>
      <c r="C903" s="220"/>
      <c r="D903" s="220"/>
      <c r="E903" s="220"/>
      <c r="F903" s="220"/>
      <c r="G903" s="220"/>
      <c r="H903" s="220"/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</row>
    <row r="904" ht="15.75" customHeight="1">
      <c r="A904" s="220"/>
      <c r="B904" s="220"/>
      <c r="C904" s="220"/>
      <c r="D904" s="220"/>
      <c r="E904" s="220"/>
      <c r="F904" s="220"/>
      <c r="G904" s="220"/>
      <c r="H904" s="220"/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</row>
    <row r="905" ht="15.75" customHeight="1">
      <c r="A905" s="220"/>
      <c r="B905" s="220"/>
      <c r="C905" s="220"/>
      <c r="D905" s="220"/>
      <c r="E905" s="220"/>
      <c r="F905" s="220"/>
      <c r="G905" s="220"/>
      <c r="H905" s="220"/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</row>
    <row r="906" ht="15.75" customHeight="1">
      <c r="A906" s="220"/>
      <c r="B906" s="220"/>
      <c r="C906" s="220"/>
      <c r="D906" s="220"/>
      <c r="E906" s="220"/>
      <c r="F906" s="220"/>
      <c r="G906" s="220"/>
      <c r="H906" s="220"/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</row>
    <row r="907" ht="15.75" customHeight="1">
      <c r="A907" s="220"/>
      <c r="B907" s="220"/>
      <c r="C907" s="220"/>
      <c r="D907" s="220"/>
      <c r="E907" s="220"/>
      <c r="F907" s="220"/>
      <c r="G907" s="220"/>
      <c r="H907" s="220"/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</row>
    <row r="908" ht="15.75" customHeight="1">
      <c r="A908" s="220"/>
      <c r="B908" s="220"/>
      <c r="C908" s="220"/>
      <c r="D908" s="220"/>
      <c r="E908" s="220"/>
      <c r="F908" s="220"/>
      <c r="G908" s="220"/>
      <c r="H908" s="220"/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</row>
    <row r="909" ht="15.75" customHeight="1">
      <c r="A909" s="220"/>
      <c r="B909" s="220"/>
      <c r="C909" s="220"/>
      <c r="D909" s="220"/>
      <c r="E909" s="220"/>
      <c r="F909" s="220"/>
      <c r="G909" s="220"/>
      <c r="H909" s="220"/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</row>
    <row r="910" ht="15.75" customHeight="1">
      <c r="A910" s="220"/>
      <c r="B910" s="220"/>
      <c r="C910" s="220"/>
      <c r="D910" s="220"/>
      <c r="E910" s="220"/>
      <c r="F910" s="220"/>
      <c r="G910" s="220"/>
      <c r="H910" s="220"/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</row>
    <row r="911" ht="15.75" customHeight="1">
      <c r="A911" s="220"/>
      <c r="B911" s="220"/>
      <c r="C911" s="220"/>
      <c r="D911" s="220"/>
      <c r="E911" s="220"/>
      <c r="F911" s="220"/>
      <c r="G911" s="220"/>
      <c r="H911" s="220"/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</row>
    <row r="912" ht="15.75" customHeight="1">
      <c r="A912" s="220"/>
      <c r="B912" s="220"/>
      <c r="C912" s="220"/>
      <c r="D912" s="220"/>
      <c r="E912" s="220"/>
      <c r="F912" s="220"/>
      <c r="G912" s="220"/>
      <c r="H912" s="220"/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</row>
    <row r="913" ht="15.75" customHeight="1">
      <c r="A913" s="220"/>
      <c r="B913" s="220"/>
      <c r="C913" s="220"/>
      <c r="D913" s="220"/>
      <c r="E913" s="220"/>
      <c r="F913" s="220"/>
      <c r="G913" s="220"/>
      <c r="H913" s="220"/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</row>
    <row r="914" ht="15.75" customHeight="1">
      <c r="A914" s="220"/>
      <c r="B914" s="220"/>
      <c r="C914" s="220"/>
      <c r="D914" s="220"/>
      <c r="E914" s="220"/>
      <c r="F914" s="220"/>
      <c r="G914" s="220"/>
      <c r="H914" s="220"/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</row>
    <row r="915" ht="15.75" customHeight="1">
      <c r="A915" s="220"/>
      <c r="B915" s="220"/>
      <c r="C915" s="220"/>
      <c r="D915" s="220"/>
      <c r="E915" s="220"/>
      <c r="F915" s="220"/>
      <c r="G915" s="220"/>
      <c r="H915" s="220"/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</row>
    <row r="916" ht="15.75" customHeight="1">
      <c r="A916" s="220"/>
      <c r="B916" s="220"/>
      <c r="C916" s="220"/>
      <c r="D916" s="220"/>
      <c r="E916" s="220"/>
      <c r="F916" s="220"/>
      <c r="G916" s="220"/>
      <c r="H916" s="220"/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</row>
    <row r="917" ht="15.75" customHeight="1">
      <c r="A917" s="220"/>
      <c r="B917" s="220"/>
      <c r="C917" s="220"/>
      <c r="D917" s="220"/>
      <c r="E917" s="220"/>
      <c r="F917" s="220"/>
      <c r="G917" s="220"/>
      <c r="H917" s="220"/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</row>
    <row r="918" ht="15.75" customHeight="1">
      <c r="A918" s="220"/>
      <c r="B918" s="220"/>
      <c r="C918" s="220"/>
      <c r="D918" s="220"/>
      <c r="E918" s="220"/>
      <c r="F918" s="220"/>
      <c r="G918" s="220"/>
      <c r="H918" s="220"/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</row>
    <row r="919" ht="15.75" customHeight="1">
      <c r="A919" s="220"/>
      <c r="B919" s="220"/>
      <c r="C919" s="220"/>
      <c r="D919" s="220"/>
      <c r="E919" s="220"/>
      <c r="F919" s="220"/>
      <c r="G919" s="220"/>
      <c r="H919" s="220"/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</row>
    <row r="920" ht="15.75" customHeight="1">
      <c r="A920" s="220"/>
      <c r="B920" s="220"/>
      <c r="C920" s="220"/>
      <c r="D920" s="220"/>
      <c r="E920" s="220"/>
      <c r="F920" s="220"/>
      <c r="G920" s="220"/>
      <c r="H920" s="220"/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</row>
    <row r="921" ht="15.75" customHeight="1">
      <c r="A921" s="220"/>
      <c r="B921" s="220"/>
      <c r="C921" s="220"/>
      <c r="D921" s="220"/>
      <c r="E921" s="220"/>
      <c r="F921" s="220"/>
      <c r="G921" s="220"/>
      <c r="H921" s="220"/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</row>
    <row r="922" ht="15.75" customHeight="1">
      <c r="A922" s="220"/>
      <c r="B922" s="220"/>
      <c r="C922" s="220"/>
      <c r="D922" s="220"/>
      <c r="E922" s="220"/>
      <c r="F922" s="220"/>
      <c r="G922" s="220"/>
      <c r="H922" s="220"/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</row>
    <row r="923" ht="15.75" customHeight="1">
      <c r="A923" s="220"/>
      <c r="B923" s="220"/>
      <c r="C923" s="220"/>
      <c r="D923" s="220"/>
      <c r="E923" s="220"/>
      <c r="F923" s="220"/>
      <c r="G923" s="220"/>
      <c r="H923" s="220"/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</row>
    <row r="924" ht="15.75" customHeight="1">
      <c r="A924" s="220"/>
      <c r="B924" s="220"/>
      <c r="C924" s="220"/>
      <c r="D924" s="220"/>
      <c r="E924" s="220"/>
      <c r="F924" s="220"/>
      <c r="G924" s="220"/>
      <c r="H924" s="220"/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</row>
    <row r="925" ht="15.75" customHeight="1">
      <c r="A925" s="220"/>
      <c r="B925" s="220"/>
      <c r="C925" s="220"/>
      <c r="D925" s="220"/>
      <c r="E925" s="220"/>
      <c r="F925" s="220"/>
      <c r="G925" s="220"/>
      <c r="H925" s="220"/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</row>
    <row r="926" ht="15.75" customHeight="1">
      <c r="A926" s="220"/>
      <c r="B926" s="220"/>
      <c r="C926" s="220"/>
      <c r="D926" s="220"/>
      <c r="E926" s="220"/>
      <c r="F926" s="220"/>
      <c r="G926" s="220"/>
      <c r="H926" s="220"/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</row>
    <row r="927" ht="15.75" customHeight="1">
      <c r="A927" s="220"/>
      <c r="B927" s="220"/>
      <c r="C927" s="220"/>
      <c r="D927" s="220"/>
      <c r="E927" s="220"/>
      <c r="F927" s="220"/>
      <c r="G927" s="220"/>
      <c r="H927" s="220"/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</row>
    <row r="928" ht="15.75" customHeight="1">
      <c r="A928" s="220"/>
      <c r="B928" s="220"/>
      <c r="C928" s="220"/>
      <c r="D928" s="220"/>
      <c r="E928" s="220"/>
      <c r="F928" s="220"/>
      <c r="G928" s="220"/>
      <c r="H928" s="220"/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</row>
    <row r="929" ht="15.75" customHeight="1">
      <c r="A929" s="220"/>
      <c r="B929" s="220"/>
      <c r="C929" s="220"/>
      <c r="D929" s="220"/>
      <c r="E929" s="220"/>
      <c r="F929" s="220"/>
      <c r="G929" s="220"/>
      <c r="H929" s="220"/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</row>
    <row r="930" ht="15.75" customHeight="1">
      <c r="A930" s="220"/>
      <c r="B930" s="220"/>
      <c r="C930" s="220"/>
      <c r="D930" s="220"/>
      <c r="E930" s="220"/>
      <c r="F930" s="220"/>
      <c r="G930" s="220"/>
      <c r="H930" s="220"/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</row>
    <row r="931" ht="15.75" customHeight="1">
      <c r="A931" s="220"/>
      <c r="B931" s="220"/>
      <c r="C931" s="220"/>
      <c r="D931" s="220"/>
      <c r="E931" s="220"/>
      <c r="F931" s="220"/>
      <c r="G931" s="220"/>
      <c r="H931" s="220"/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</row>
    <row r="932" ht="15.75" customHeight="1">
      <c r="A932" s="220"/>
      <c r="B932" s="220"/>
      <c r="C932" s="220"/>
      <c r="D932" s="220"/>
      <c r="E932" s="220"/>
      <c r="F932" s="220"/>
      <c r="G932" s="220"/>
      <c r="H932" s="220"/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</row>
    <row r="933" ht="15.75" customHeight="1">
      <c r="A933" s="220"/>
      <c r="B933" s="220"/>
      <c r="C933" s="220"/>
      <c r="D933" s="220"/>
      <c r="E933" s="220"/>
      <c r="F933" s="220"/>
      <c r="G933" s="220"/>
      <c r="H933" s="220"/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</row>
    <row r="934" ht="15.75" customHeight="1">
      <c r="A934" s="220"/>
      <c r="B934" s="220"/>
      <c r="C934" s="220"/>
      <c r="D934" s="220"/>
      <c r="E934" s="220"/>
      <c r="F934" s="220"/>
      <c r="G934" s="220"/>
      <c r="H934" s="220"/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</row>
    <row r="935" ht="15.75" customHeight="1">
      <c r="A935" s="220"/>
      <c r="B935" s="220"/>
      <c r="C935" s="220"/>
      <c r="D935" s="220"/>
      <c r="E935" s="220"/>
      <c r="F935" s="220"/>
      <c r="G935" s="220"/>
      <c r="H935" s="220"/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</row>
    <row r="936" ht="15.75" customHeight="1">
      <c r="A936" s="220"/>
      <c r="B936" s="220"/>
      <c r="C936" s="220"/>
      <c r="D936" s="220"/>
      <c r="E936" s="220"/>
      <c r="F936" s="220"/>
      <c r="G936" s="220"/>
      <c r="H936" s="220"/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</row>
    <row r="937" ht="15.75" customHeight="1">
      <c r="A937" s="220"/>
      <c r="B937" s="220"/>
      <c r="C937" s="220"/>
      <c r="D937" s="220"/>
      <c r="E937" s="220"/>
      <c r="F937" s="220"/>
      <c r="G937" s="220"/>
      <c r="H937" s="220"/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</row>
    <row r="938" ht="15.75" customHeight="1">
      <c r="A938" s="220"/>
      <c r="B938" s="220"/>
      <c r="C938" s="220"/>
      <c r="D938" s="220"/>
      <c r="E938" s="220"/>
      <c r="F938" s="220"/>
      <c r="G938" s="220"/>
      <c r="H938" s="220"/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</row>
    <row r="939" ht="15.75" customHeight="1">
      <c r="A939" s="220"/>
      <c r="B939" s="220"/>
      <c r="C939" s="220"/>
      <c r="D939" s="220"/>
      <c r="E939" s="220"/>
      <c r="F939" s="220"/>
      <c r="G939" s="220"/>
      <c r="H939" s="220"/>
      <c r="I939" s="220"/>
      <c r="J939" s="220"/>
      <c r="K939" s="220"/>
      <c r="L939" s="220"/>
      <c r="M939" s="220"/>
      <c r="N939" s="220"/>
      <c r="O939" s="220"/>
      <c r="P939" s="220"/>
      <c r="Q939" s="220"/>
      <c r="R939" s="220"/>
      <c r="S939" s="220"/>
      <c r="T939" s="220"/>
      <c r="U939" s="220"/>
      <c r="V939" s="220"/>
      <c r="W939" s="220"/>
      <c r="X939" s="220"/>
      <c r="Y939" s="220"/>
      <c r="Z939" s="220"/>
    </row>
    <row r="940" ht="15.75" customHeight="1">
      <c r="A940" s="220"/>
      <c r="B940" s="220"/>
      <c r="C940" s="220"/>
      <c r="D940" s="220"/>
      <c r="E940" s="220"/>
      <c r="F940" s="220"/>
      <c r="G940" s="220"/>
      <c r="H940" s="220"/>
      <c r="I940" s="220"/>
      <c r="J940" s="220"/>
      <c r="K940" s="220"/>
      <c r="L940" s="220"/>
      <c r="M940" s="220"/>
      <c r="N940" s="220"/>
      <c r="O940" s="220"/>
      <c r="P940" s="220"/>
      <c r="Q940" s="220"/>
      <c r="R940" s="220"/>
      <c r="S940" s="220"/>
      <c r="T940" s="220"/>
      <c r="U940" s="220"/>
      <c r="V940" s="220"/>
      <c r="W940" s="220"/>
      <c r="X940" s="220"/>
      <c r="Y940" s="220"/>
      <c r="Z940" s="220"/>
    </row>
    <row r="941" ht="15.75" customHeight="1">
      <c r="A941" s="220"/>
      <c r="B941" s="220"/>
      <c r="C941" s="220"/>
      <c r="D941" s="220"/>
      <c r="E941" s="220"/>
      <c r="F941" s="220"/>
      <c r="G941" s="220"/>
      <c r="H941" s="220"/>
      <c r="I941" s="220"/>
      <c r="J941" s="220"/>
      <c r="K941" s="220"/>
      <c r="L941" s="220"/>
      <c r="M941" s="220"/>
      <c r="N941" s="220"/>
      <c r="O941" s="220"/>
      <c r="P941" s="220"/>
      <c r="Q941" s="220"/>
      <c r="R941" s="220"/>
      <c r="S941" s="220"/>
      <c r="T941" s="220"/>
      <c r="U941" s="220"/>
      <c r="V941" s="220"/>
      <c r="W941" s="220"/>
      <c r="X941" s="220"/>
      <c r="Y941" s="220"/>
      <c r="Z941" s="220"/>
    </row>
    <row r="942" ht="15.75" customHeight="1">
      <c r="A942" s="220"/>
      <c r="B942" s="220"/>
      <c r="C942" s="220"/>
      <c r="D942" s="220"/>
      <c r="E942" s="220"/>
      <c r="F942" s="220"/>
      <c r="G942" s="220"/>
      <c r="H942" s="220"/>
      <c r="I942" s="220"/>
      <c r="J942" s="220"/>
      <c r="K942" s="220"/>
      <c r="L942" s="220"/>
      <c r="M942" s="220"/>
      <c r="N942" s="220"/>
      <c r="O942" s="220"/>
      <c r="P942" s="220"/>
      <c r="Q942" s="220"/>
      <c r="R942" s="220"/>
      <c r="S942" s="220"/>
      <c r="T942" s="220"/>
      <c r="U942" s="220"/>
      <c r="V942" s="220"/>
      <c r="W942" s="220"/>
      <c r="X942" s="220"/>
      <c r="Y942" s="220"/>
      <c r="Z942" s="220"/>
    </row>
    <row r="943" ht="15.75" customHeight="1">
      <c r="A943" s="220"/>
      <c r="B943" s="220"/>
      <c r="C943" s="220"/>
      <c r="D943" s="220"/>
      <c r="E943" s="220"/>
      <c r="F943" s="220"/>
      <c r="G943" s="220"/>
      <c r="H943" s="220"/>
      <c r="I943" s="220"/>
      <c r="J943" s="220"/>
      <c r="K943" s="220"/>
      <c r="L943" s="220"/>
      <c r="M943" s="220"/>
      <c r="N943" s="220"/>
      <c r="O943" s="220"/>
      <c r="P943" s="220"/>
      <c r="Q943" s="220"/>
      <c r="R943" s="220"/>
      <c r="S943" s="220"/>
      <c r="T943" s="220"/>
      <c r="U943" s="220"/>
      <c r="V943" s="220"/>
      <c r="W943" s="220"/>
      <c r="X943" s="220"/>
      <c r="Y943" s="220"/>
      <c r="Z943" s="220"/>
    </row>
    <row r="944" ht="15.75" customHeight="1">
      <c r="A944" s="220"/>
      <c r="B944" s="220"/>
      <c r="C944" s="220"/>
      <c r="D944" s="220"/>
      <c r="E944" s="220"/>
      <c r="F944" s="220"/>
      <c r="G944" s="220"/>
      <c r="H944" s="220"/>
      <c r="I944" s="220"/>
      <c r="J944" s="220"/>
      <c r="K944" s="220"/>
      <c r="L944" s="220"/>
      <c r="M944" s="220"/>
      <c r="N944" s="220"/>
      <c r="O944" s="220"/>
      <c r="P944" s="220"/>
      <c r="Q944" s="220"/>
      <c r="R944" s="220"/>
      <c r="S944" s="220"/>
      <c r="T944" s="220"/>
      <c r="U944" s="220"/>
      <c r="V944" s="220"/>
      <c r="W944" s="220"/>
      <c r="X944" s="220"/>
      <c r="Y944" s="220"/>
      <c r="Z944" s="220"/>
    </row>
    <row r="945" ht="15.75" customHeight="1">
      <c r="A945" s="220"/>
      <c r="B945" s="220"/>
      <c r="C945" s="220"/>
      <c r="D945" s="220"/>
      <c r="E945" s="220"/>
      <c r="F945" s="220"/>
      <c r="G945" s="220"/>
      <c r="H945" s="220"/>
      <c r="I945" s="220"/>
      <c r="J945" s="220"/>
      <c r="K945" s="220"/>
      <c r="L945" s="220"/>
      <c r="M945" s="220"/>
      <c r="N945" s="220"/>
      <c r="O945" s="220"/>
      <c r="P945" s="220"/>
      <c r="Q945" s="220"/>
      <c r="R945" s="220"/>
      <c r="S945" s="220"/>
      <c r="T945" s="220"/>
      <c r="U945" s="220"/>
      <c r="V945" s="220"/>
      <c r="W945" s="220"/>
      <c r="X945" s="220"/>
      <c r="Y945" s="220"/>
      <c r="Z945" s="220"/>
    </row>
    <row r="946" ht="15.75" customHeight="1">
      <c r="A946" s="220"/>
      <c r="B946" s="220"/>
      <c r="C946" s="220"/>
      <c r="D946" s="220"/>
      <c r="E946" s="220"/>
      <c r="F946" s="220"/>
      <c r="G946" s="220"/>
      <c r="H946" s="220"/>
      <c r="I946" s="220"/>
      <c r="J946" s="220"/>
      <c r="K946" s="220"/>
      <c r="L946" s="220"/>
      <c r="M946" s="220"/>
      <c r="N946" s="220"/>
      <c r="O946" s="220"/>
      <c r="P946" s="220"/>
      <c r="Q946" s="220"/>
      <c r="R946" s="220"/>
      <c r="S946" s="220"/>
      <c r="T946" s="220"/>
      <c r="U946" s="220"/>
      <c r="V946" s="220"/>
      <c r="W946" s="220"/>
      <c r="X946" s="220"/>
      <c r="Y946" s="220"/>
      <c r="Z946" s="220"/>
    </row>
    <row r="947" ht="15.75" customHeight="1">
      <c r="A947" s="220"/>
      <c r="B947" s="220"/>
      <c r="C947" s="220"/>
      <c r="D947" s="220"/>
      <c r="E947" s="220"/>
      <c r="F947" s="220"/>
      <c r="G947" s="220"/>
      <c r="H947" s="220"/>
      <c r="I947" s="220"/>
      <c r="J947" s="220"/>
      <c r="K947" s="220"/>
      <c r="L947" s="220"/>
      <c r="M947" s="220"/>
      <c r="N947" s="220"/>
      <c r="O947" s="220"/>
      <c r="P947" s="220"/>
      <c r="Q947" s="220"/>
      <c r="R947" s="220"/>
      <c r="S947" s="220"/>
      <c r="T947" s="220"/>
      <c r="U947" s="220"/>
      <c r="V947" s="220"/>
      <c r="W947" s="220"/>
      <c r="X947" s="220"/>
      <c r="Y947" s="220"/>
      <c r="Z947" s="220"/>
    </row>
    <row r="948" ht="15.75" customHeight="1">
      <c r="A948" s="220"/>
      <c r="B948" s="220"/>
      <c r="C948" s="220"/>
      <c r="D948" s="220"/>
      <c r="E948" s="220"/>
      <c r="F948" s="220"/>
      <c r="G948" s="220"/>
      <c r="H948" s="220"/>
      <c r="I948" s="220"/>
      <c r="J948" s="220"/>
      <c r="K948" s="220"/>
      <c r="L948" s="220"/>
      <c r="M948" s="220"/>
      <c r="N948" s="220"/>
      <c r="O948" s="220"/>
      <c r="P948" s="220"/>
      <c r="Q948" s="220"/>
      <c r="R948" s="220"/>
      <c r="S948" s="220"/>
      <c r="T948" s="220"/>
      <c r="U948" s="220"/>
      <c r="V948" s="220"/>
      <c r="W948" s="220"/>
      <c r="X948" s="220"/>
      <c r="Y948" s="220"/>
      <c r="Z948" s="220"/>
    </row>
    <row r="949" ht="15.75" customHeight="1">
      <c r="A949" s="220"/>
      <c r="B949" s="220"/>
      <c r="C949" s="220"/>
      <c r="D949" s="220"/>
      <c r="E949" s="220"/>
      <c r="F949" s="220"/>
      <c r="G949" s="220"/>
      <c r="H949" s="220"/>
      <c r="I949" s="220"/>
      <c r="J949" s="220"/>
      <c r="K949" s="220"/>
      <c r="L949" s="220"/>
      <c r="M949" s="220"/>
      <c r="N949" s="220"/>
      <c r="O949" s="220"/>
      <c r="P949" s="220"/>
      <c r="Q949" s="220"/>
      <c r="R949" s="220"/>
      <c r="S949" s="220"/>
      <c r="T949" s="220"/>
      <c r="U949" s="220"/>
      <c r="V949" s="220"/>
      <c r="W949" s="220"/>
      <c r="X949" s="220"/>
      <c r="Y949" s="220"/>
      <c r="Z949" s="220"/>
    </row>
    <row r="950" ht="15.75" customHeight="1">
      <c r="A950" s="220"/>
      <c r="B950" s="220"/>
      <c r="C950" s="220"/>
      <c r="D950" s="220"/>
      <c r="E950" s="220"/>
      <c r="F950" s="220"/>
      <c r="G950" s="220"/>
      <c r="H950" s="220"/>
      <c r="I950" s="220"/>
      <c r="J950" s="220"/>
      <c r="K950" s="220"/>
      <c r="L950" s="220"/>
      <c r="M950" s="220"/>
      <c r="N950" s="220"/>
      <c r="O950" s="220"/>
      <c r="P950" s="220"/>
      <c r="Q950" s="220"/>
      <c r="R950" s="220"/>
      <c r="S950" s="220"/>
      <c r="T950" s="220"/>
      <c r="U950" s="220"/>
      <c r="V950" s="220"/>
      <c r="W950" s="220"/>
      <c r="X950" s="220"/>
      <c r="Y950" s="220"/>
      <c r="Z950" s="220"/>
    </row>
    <row r="951" ht="15.75" customHeight="1">
      <c r="A951" s="220"/>
      <c r="B951" s="220"/>
      <c r="C951" s="220"/>
      <c r="D951" s="220"/>
      <c r="E951" s="220"/>
      <c r="F951" s="220"/>
      <c r="G951" s="220"/>
      <c r="H951" s="220"/>
      <c r="I951" s="220"/>
      <c r="J951" s="220"/>
      <c r="K951" s="220"/>
      <c r="L951" s="220"/>
      <c r="M951" s="220"/>
      <c r="N951" s="220"/>
      <c r="O951" s="220"/>
      <c r="P951" s="220"/>
      <c r="Q951" s="220"/>
      <c r="R951" s="220"/>
      <c r="S951" s="220"/>
      <c r="T951" s="220"/>
      <c r="U951" s="220"/>
      <c r="V951" s="220"/>
      <c r="W951" s="220"/>
      <c r="X951" s="220"/>
      <c r="Y951" s="220"/>
      <c r="Z951" s="220"/>
    </row>
    <row r="952" ht="15.75" customHeight="1">
      <c r="A952" s="220"/>
      <c r="B952" s="220"/>
      <c r="C952" s="220"/>
      <c r="D952" s="220"/>
      <c r="E952" s="220"/>
      <c r="F952" s="220"/>
      <c r="G952" s="220"/>
      <c r="H952" s="220"/>
      <c r="I952" s="220"/>
      <c r="J952" s="220"/>
      <c r="K952" s="220"/>
      <c r="L952" s="220"/>
      <c r="M952" s="220"/>
      <c r="N952" s="220"/>
      <c r="O952" s="220"/>
      <c r="P952" s="220"/>
      <c r="Q952" s="220"/>
      <c r="R952" s="220"/>
      <c r="S952" s="220"/>
      <c r="T952" s="220"/>
      <c r="U952" s="220"/>
      <c r="V952" s="220"/>
      <c r="W952" s="220"/>
      <c r="X952" s="220"/>
      <c r="Y952" s="220"/>
      <c r="Z952" s="220"/>
    </row>
    <row r="953" ht="15.75" customHeight="1">
      <c r="A953" s="220"/>
      <c r="B953" s="220"/>
      <c r="C953" s="220"/>
      <c r="D953" s="220"/>
      <c r="E953" s="220"/>
      <c r="F953" s="220"/>
      <c r="G953" s="220"/>
      <c r="H953" s="220"/>
      <c r="I953" s="220"/>
      <c r="J953" s="220"/>
      <c r="K953" s="220"/>
      <c r="L953" s="220"/>
      <c r="M953" s="220"/>
      <c r="N953" s="220"/>
      <c r="O953" s="220"/>
      <c r="P953" s="220"/>
      <c r="Q953" s="220"/>
      <c r="R953" s="220"/>
      <c r="S953" s="220"/>
      <c r="T953" s="220"/>
      <c r="U953" s="220"/>
      <c r="V953" s="220"/>
      <c r="W953" s="220"/>
      <c r="X953" s="220"/>
      <c r="Y953" s="220"/>
      <c r="Z953" s="220"/>
    </row>
    <row r="954" ht="15.75" customHeight="1">
      <c r="A954" s="220"/>
      <c r="B954" s="220"/>
      <c r="C954" s="220"/>
      <c r="D954" s="220"/>
      <c r="E954" s="220"/>
      <c r="F954" s="220"/>
      <c r="G954" s="220"/>
      <c r="H954" s="220"/>
      <c r="I954" s="220"/>
      <c r="J954" s="220"/>
      <c r="K954" s="220"/>
      <c r="L954" s="220"/>
      <c r="M954" s="220"/>
      <c r="N954" s="220"/>
      <c r="O954" s="220"/>
      <c r="P954" s="220"/>
      <c r="Q954" s="220"/>
      <c r="R954" s="220"/>
      <c r="S954" s="220"/>
      <c r="T954" s="220"/>
      <c r="U954" s="220"/>
      <c r="V954" s="220"/>
      <c r="W954" s="220"/>
      <c r="X954" s="220"/>
      <c r="Y954" s="220"/>
      <c r="Z954" s="220"/>
    </row>
    <row r="955" ht="15.75" customHeight="1">
      <c r="A955" s="220"/>
      <c r="B955" s="220"/>
      <c r="C955" s="220"/>
      <c r="D955" s="220"/>
      <c r="E955" s="220"/>
      <c r="F955" s="220"/>
      <c r="G955" s="220"/>
      <c r="H955" s="220"/>
      <c r="I955" s="220"/>
      <c r="J955" s="220"/>
      <c r="K955" s="220"/>
      <c r="L955" s="220"/>
      <c r="M955" s="220"/>
      <c r="N955" s="220"/>
      <c r="O955" s="220"/>
      <c r="P955" s="220"/>
      <c r="Q955" s="220"/>
      <c r="R955" s="220"/>
      <c r="S955" s="220"/>
      <c r="T955" s="220"/>
      <c r="U955" s="220"/>
      <c r="V955" s="220"/>
      <c r="W955" s="220"/>
      <c r="X955" s="220"/>
      <c r="Y955" s="220"/>
      <c r="Z955" s="220"/>
    </row>
    <row r="956" ht="15.75" customHeight="1">
      <c r="A956" s="220"/>
      <c r="B956" s="220"/>
      <c r="C956" s="220"/>
      <c r="D956" s="220"/>
      <c r="E956" s="220"/>
      <c r="F956" s="220"/>
      <c r="G956" s="220"/>
      <c r="H956" s="220"/>
      <c r="I956" s="220"/>
      <c r="J956" s="220"/>
      <c r="K956" s="220"/>
      <c r="L956" s="220"/>
      <c r="M956" s="220"/>
      <c r="N956" s="220"/>
      <c r="O956" s="220"/>
      <c r="P956" s="220"/>
      <c r="Q956" s="220"/>
      <c r="R956" s="220"/>
      <c r="S956" s="220"/>
      <c r="T956" s="220"/>
      <c r="U956" s="220"/>
      <c r="V956" s="220"/>
      <c r="W956" s="220"/>
      <c r="X956" s="220"/>
      <c r="Y956" s="220"/>
      <c r="Z956" s="220"/>
    </row>
    <row r="957" ht="15.75" customHeight="1">
      <c r="A957" s="220"/>
      <c r="B957" s="220"/>
      <c r="C957" s="220"/>
      <c r="D957" s="220"/>
      <c r="E957" s="220"/>
      <c r="F957" s="220"/>
      <c r="G957" s="220"/>
      <c r="H957" s="220"/>
      <c r="I957" s="220"/>
      <c r="J957" s="220"/>
      <c r="K957" s="220"/>
      <c r="L957" s="220"/>
      <c r="M957" s="220"/>
      <c r="N957" s="220"/>
      <c r="O957" s="220"/>
      <c r="P957" s="220"/>
      <c r="Q957" s="220"/>
      <c r="R957" s="220"/>
      <c r="S957" s="220"/>
      <c r="T957" s="220"/>
      <c r="U957" s="220"/>
      <c r="V957" s="220"/>
      <c r="W957" s="220"/>
      <c r="X957" s="220"/>
      <c r="Y957" s="220"/>
      <c r="Z957" s="220"/>
    </row>
    <row r="958" ht="15.75" customHeight="1">
      <c r="A958" s="220"/>
      <c r="B958" s="220"/>
      <c r="C958" s="220"/>
      <c r="D958" s="220"/>
      <c r="E958" s="220"/>
      <c r="F958" s="220"/>
      <c r="G958" s="220"/>
      <c r="H958" s="220"/>
      <c r="I958" s="220"/>
      <c r="J958" s="220"/>
      <c r="K958" s="220"/>
      <c r="L958" s="220"/>
      <c r="M958" s="220"/>
      <c r="N958" s="220"/>
      <c r="O958" s="220"/>
      <c r="P958" s="220"/>
      <c r="Q958" s="220"/>
      <c r="R958" s="220"/>
      <c r="S958" s="220"/>
      <c r="T958" s="220"/>
      <c r="U958" s="220"/>
      <c r="V958" s="220"/>
      <c r="W958" s="220"/>
      <c r="X958" s="220"/>
      <c r="Y958" s="220"/>
      <c r="Z958" s="220"/>
    </row>
    <row r="959" ht="15.75" customHeight="1">
      <c r="A959" s="220"/>
      <c r="B959" s="220"/>
      <c r="C959" s="220"/>
      <c r="D959" s="220"/>
      <c r="E959" s="220"/>
      <c r="F959" s="220"/>
      <c r="G959" s="220"/>
      <c r="H959" s="220"/>
      <c r="I959" s="220"/>
      <c r="J959" s="220"/>
      <c r="K959" s="220"/>
      <c r="L959" s="220"/>
      <c r="M959" s="220"/>
      <c r="N959" s="220"/>
      <c r="O959" s="220"/>
      <c r="P959" s="220"/>
      <c r="Q959" s="220"/>
      <c r="R959" s="220"/>
      <c r="S959" s="220"/>
      <c r="T959" s="220"/>
      <c r="U959" s="220"/>
      <c r="V959" s="220"/>
      <c r="W959" s="220"/>
      <c r="X959" s="220"/>
      <c r="Y959" s="220"/>
      <c r="Z959" s="220"/>
    </row>
    <row r="960" ht="15.75" customHeight="1">
      <c r="A960" s="220"/>
      <c r="B960" s="220"/>
      <c r="C960" s="220"/>
      <c r="D960" s="220"/>
      <c r="E960" s="220"/>
      <c r="F960" s="220"/>
      <c r="G960" s="220"/>
      <c r="H960" s="220"/>
      <c r="I960" s="220"/>
      <c r="J960" s="220"/>
      <c r="K960" s="220"/>
      <c r="L960" s="220"/>
      <c r="M960" s="220"/>
      <c r="N960" s="220"/>
      <c r="O960" s="220"/>
      <c r="P960" s="220"/>
      <c r="Q960" s="220"/>
      <c r="R960" s="220"/>
      <c r="S960" s="220"/>
      <c r="T960" s="220"/>
      <c r="U960" s="220"/>
      <c r="V960" s="220"/>
      <c r="W960" s="220"/>
      <c r="X960" s="220"/>
      <c r="Y960" s="220"/>
      <c r="Z960" s="220"/>
    </row>
    <row r="961" ht="15.75" customHeight="1">
      <c r="A961" s="220"/>
      <c r="B961" s="220"/>
      <c r="C961" s="220"/>
      <c r="D961" s="220"/>
      <c r="E961" s="220"/>
      <c r="F961" s="220"/>
      <c r="G961" s="220"/>
      <c r="H961" s="220"/>
      <c r="I961" s="220"/>
      <c r="J961" s="220"/>
      <c r="K961" s="220"/>
      <c r="L961" s="220"/>
      <c r="M961" s="220"/>
      <c r="N961" s="220"/>
      <c r="O961" s="220"/>
      <c r="P961" s="220"/>
      <c r="Q961" s="220"/>
      <c r="R961" s="220"/>
      <c r="S961" s="220"/>
      <c r="T961" s="220"/>
      <c r="U961" s="220"/>
      <c r="V961" s="220"/>
      <c r="W961" s="220"/>
      <c r="X961" s="220"/>
      <c r="Y961" s="220"/>
      <c r="Z961" s="220"/>
    </row>
    <row r="962" ht="15.75" customHeight="1">
      <c r="A962" s="220"/>
      <c r="B962" s="220"/>
      <c r="C962" s="220"/>
      <c r="D962" s="220"/>
      <c r="E962" s="220"/>
      <c r="F962" s="220"/>
      <c r="G962" s="220"/>
      <c r="H962" s="220"/>
      <c r="I962" s="220"/>
      <c r="J962" s="220"/>
      <c r="K962" s="220"/>
      <c r="L962" s="220"/>
      <c r="M962" s="220"/>
      <c r="N962" s="220"/>
      <c r="O962" s="220"/>
      <c r="P962" s="220"/>
      <c r="Q962" s="220"/>
      <c r="R962" s="220"/>
      <c r="S962" s="220"/>
      <c r="T962" s="220"/>
      <c r="U962" s="220"/>
      <c r="V962" s="220"/>
      <c r="W962" s="220"/>
      <c r="X962" s="220"/>
      <c r="Y962" s="220"/>
      <c r="Z962" s="220"/>
    </row>
    <row r="963" ht="15.75" customHeight="1">
      <c r="A963" s="220"/>
      <c r="B963" s="220"/>
      <c r="C963" s="220"/>
      <c r="D963" s="220"/>
      <c r="E963" s="220"/>
      <c r="F963" s="220"/>
      <c r="G963" s="220"/>
      <c r="H963" s="220"/>
      <c r="I963" s="220"/>
      <c r="J963" s="220"/>
      <c r="K963" s="220"/>
      <c r="L963" s="220"/>
      <c r="M963" s="220"/>
      <c r="N963" s="220"/>
      <c r="O963" s="220"/>
      <c r="P963" s="220"/>
      <c r="Q963" s="220"/>
      <c r="R963" s="220"/>
      <c r="S963" s="220"/>
      <c r="T963" s="220"/>
      <c r="U963" s="220"/>
      <c r="V963" s="220"/>
      <c r="W963" s="220"/>
      <c r="X963" s="220"/>
      <c r="Y963" s="220"/>
      <c r="Z963" s="220"/>
    </row>
    <row r="964" ht="15.75" customHeight="1">
      <c r="A964" s="220"/>
      <c r="B964" s="220"/>
      <c r="C964" s="220"/>
      <c r="D964" s="220"/>
      <c r="E964" s="220"/>
      <c r="F964" s="220"/>
      <c r="G964" s="220"/>
      <c r="H964" s="220"/>
      <c r="I964" s="220"/>
      <c r="J964" s="220"/>
      <c r="K964" s="220"/>
      <c r="L964" s="220"/>
      <c r="M964" s="220"/>
      <c r="N964" s="220"/>
      <c r="O964" s="220"/>
      <c r="P964" s="220"/>
      <c r="Q964" s="220"/>
      <c r="R964" s="220"/>
      <c r="S964" s="220"/>
      <c r="T964" s="220"/>
      <c r="U964" s="220"/>
      <c r="V964" s="220"/>
      <c r="W964" s="220"/>
      <c r="X964" s="220"/>
      <c r="Y964" s="220"/>
      <c r="Z964" s="220"/>
    </row>
    <row r="965" ht="15.75" customHeight="1">
      <c r="A965" s="220"/>
      <c r="B965" s="220"/>
      <c r="C965" s="220"/>
      <c r="D965" s="220"/>
      <c r="E965" s="220"/>
      <c r="F965" s="220"/>
      <c r="G965" s="220"/>
      <c r="H965" s="220"/>
      <c r="I965" s="220"/>
      <c r="J965" s="220"/>
      <c r="K965" s="220"/>
      <c r="L965" s="220"/>
      <c r="M965" s="220"/>
      <c r="N965" s="220"/>
      <c r="O965" s="220"/>
      <c r="P965" s="220"/>
      <c r="Q965" s="220"/>
      <c r="R965" s="220"/>
      <c r="S965" s="220"/>
      <c r="T965" s="220"/>
      <c r="U965" s="220"/>
      <c r="V965" s="220"/>
      <c r="W965" s="220"/>
      <c r="X965" s="220"/>
      <c r="Y965" s="220"/>
      <c r="Z965" s="220"/>
    </row>
    <row r="966" ht="15.75" customHeight="1">
      <c r="A966" s="220"/>
      <c r="B966" s="220"/>
      <c r="C966" s="220"/>
      <c r="D966" s="220"/>
      <c r="E966" s="220"/>
      <c r="F966" s="220"/>
      <c r="G966" s="220"/>
      <c r="H966" s="220"/>
      <c r="I966" s="220"/>
      <c r="J966" s="220"/>
      <c r="K966" s="220"/>
      <c r="L966" s="220"/>
      <c r="M966" s="220"/>
      <c r="N966" s="220"/>
      <c r="O966" s="220"/>
      <c r="P966" s="220"/>
      <c r="Q966" s="220"/>
      <c r="R966" s="220"/>
      <c r="S966" s="220"/>
      <c r="T966" s="220"/>
      <c r="U966" s="220"/>
      <c r="V966" s="220"/>
      <c r="W966" s="220"/>
      <c r="X966" s="220"/>
      <c r="Y966" s="220"/>
      <c r="Z966" s="220"/>
    </row>
    <row r="967" ht="15.75" customHeight="1">
      <c r="A967" s="220"/>
      <c r="B967" s="220"/>
      <c r="C967" s="220"/>
      <c r="D967" s="220"/>
      <c r="E967" s="220"/>
      <c r="F967" s="220"/>
      <c r="G967" s="220"/>
      <c r="H967" s="220"/>
      <c r="I967" s="220"/>
      <c r="J967" s="220"/>
      <c r="K967" s="220"/>
      <c r="L967" s="220"/>
      <c r="M967" s="220"/>
      <c r="N967" s="220"/>
      <c r="O967" s="220"/>
      <c r="P967" s="220"/>
      <c r="Q967" s="220"/>
      <c r="R967" s="220"/>
      <c r="S967" s="220"/>
      <c r="T967" s="220"/>
      <c r="U967" s="220"/>
      <c r="V967" s="220"/>
      <c r="W967" s="220"/>
      <c r="X967" s="220"/>
      <c r="Y967" s="220"/>
      <c r="Z967" s="220"/>
    </row>
    <row r="968" ht="15.75" customHeight="1">
      <c r="A968" s="220"/>
      <c r="B968" s="220"/>
      <c r="C968" s="220"/>
      <c r="D968" s="220"/>
      <c r="E968" s="220"/>
      <c r="F968" s="220"/>
      <c r="G968" s="220"/>
      <c r="H968" s="220"/>
      <c r="I968" s="220"/>
      <c r="J968" s="220"/>
      <c r="K968" s="220"/>
      <c r="L968" s="220"/>
      <c r="M968" s="220"/>
      <c r="N968" s="220"/>
      <c r="O968" s="220"/>
      <c r="P968" s="220"/>
      <c r="Q968" s="220"/>
      <c r="R968" s="220"/>
      <c r="S968" s="220"/>
      <c r="T968" s="220"/>
      <c r="U968" s="220"/>
      <c r="V968" s="220"/>
      <c r="W968" s="220"/>
      <c r="X968" s="220"/>
      <c r="Y968" s="220"/>
      <c r="Z968" s="220"/>
    </row>
    <row r="969" ht="15.75" customHeight="1">
      <c r="A969" s="220"/>
      <c r="B969" s="220"/>
      <c r="C969" s="220"/>
      <c r="D969" s="220"/>
      <c r="E969" s="220"/>
      <c r="F969" s="220"/>
      <c r="G969" s="220"/>
      <c r="H969" s="220"/>
      <c r="I969" s="220"/>
      <c r="J969" s="220"/>
      <c r="K969" s="220"/>
      <c r="L969" s="220"/>
      <c r="M969" s="220"/>
      <c r="N969" s="220"/>
      <c r="O969" s="220"/>
      <c r="P969" s="220"/>
      <c r="Q969" s="220"/>
      <c r="R969" s="220"/>
      <c r="S969" s="220"/>
      <c r="T969" s="220"/>
      <c r="U969" s="220"/>
      <c r="V969" s="220"/>
      <c r="W969" s="220"/>
      <c r="X969" s="220"/>
      <c r="Y969" s="220"/>
      <c r="Z969" s="220"/>
    </row>
    <row r="970" ht="15.75" customHeight="1">
      <c r="A970" s="220"/>
      <c r="B970" s="220"/>
      <c r="C970" s="220"/>
      <c r="D970" s="220"/>
      <c r="E970" s="220"/>
      <c r="F970" s="220"/>
      <c r="G970" s="220"/>
      <c r="H970" s="220"/>
      <c r="I970" s="220"/>
      <c r="J970" s="220"/>
      <c r="K970" s="220"/>
      <c r="L970" s="220"/>
      <c r="M970" s="220"/>
      <c r="N970" s="220"/>
      <c r="O970" s="220"/>
      <c r="P970" s="220"/>
      <c r="Q970" s="220"/>
      <c r="R970" s="220"/>
      <c r="S970" s="220"/>
      <c r="T970" s="220"/>
      <c r="U970" s="220"/>
      <c r="V970" s="220"/>
      <c r="W970" s="220"/>
      <c r="X970" s="220"/>
      <c r="Y970" s="220"/>
      <c r="Z970" s="220"/>
    </row>
    <row r="971" ht="15.75" customHeight="1">
      <c r="A971" s="220"/>
      <c r="B971" s="220"/>
      <c r="C971" s="220"/>
      <c r="D971" s="220"/>
      <c r="E971" s="220"/>
      <c r="F971" s="220"/>
      <c r="G971" s="220"/>
      <c r="H971" s="220"/>
      <c r="I971" s="220"/>
      <c r="J971" s="220"/>
      <c r="K971" s="220"/>
      <c r="L971" s="220"/>
      <c r="M971" s="220"/>
      <c r="N971" s="220"/>
      <c r="O971" s="220"/>
      <c r="P971" s="220"/>
      <c r="Q971" s="220"/>
      <c r="R971" s="220"/>
      <c r="S971" s="220"/>
      <c r="T971" s="220"/>
      <c r="U971" s="220"/>
      <c r="V971" s="220"/>
      <c r="W971" s="220"/>
      <c r="X971" s="220"/>
      <c r="Y971" s="220"/>
      <c r="Z971" s="220"/>
    </row>
    <row r="972" ht="15.75" customHeight="1">
      <c r="A972" s="220"/>
      <c r="B972" s="220"/>
      <c r="C972" s="220"/>
      <c r="D972" s="220"/>
      <c r="E972" s="220"/>
      <c r="F972" s="220"/>
      <c r="G972" s="220"/>
      <c r="H972" s="220"/>
      <c r="I972" s="220"/>
      <c r="J972" s="220"/>
      <c r="K972" s="220"/>
      <c r="L972" s="220"/>
      <c r="M972" s="220"/>
      <c r="N972" s="220"/>
      <c r="O972" s="220"/>
      <c r="P972" s="220"/>
      <c r="Q972" s="220"/>
      <c r="R972" s="220"/>
      <c r="S972" s="220"/>
      <c r="T972" s="220"/>
      <c r="U972" s="220"/>
      <c r="V972" s="220"/>
      <c r="W972" s="220"/>
      <c r="X972" s="220"/>
      <c r="Y972" s="220"/>
      <c r="Z972" s="220"/>
    </row>
    <row r="973" ht="15.75" customHeight="1">
      <c r="A973" s="220"/>
      <c r="B973" s="220"/>
      <c r="C973" s="220"/>
      <c r="D973" s="220"/>
      <c r="E973" s="220"/>
      <c r="F973" s="220"/>
      <c r="G973" s="220"/>
      <c r="H973" s="220"/>
      <c r="I973" s="220"/>
      <c r="J973" s="220"/>
      <c r="K973" s="220"/>
      <c r="L973" s="220"/>
      <c r="M973" s="220"/>
      <c r="N973" s="220"/>
      <c r="O973" s="220"/>
      <c r="P973" s="220"/>
      <c r="Q973" s="220"/>
      <c r="R973" s="220"/>
      <c r="S973" s="220"/>
      <c r="T973" s="220"/>
      <c r="U973" s="220"/>
      <c r="V973" s="220"/>
      <c r="W973" s="220"/>
      <c r="X973" s="220"/>
      <c r="Y973" s="220"/>
      <c r="Z973" s="220"/>
    </row>
    <row r="974" ht="15.75" customHeight="1">
      <c r="A974" s="220"/>
      <c r="B974" s="220"/>
      <c r="C974" s="220"/>
      <c r="D974" s="220"/>
      <c r="E974" s="220"/>
      <c r="F974" s="220"/>
      <c r="G974" s="220"/>
      <c r="H974" s="220"/>
      <c r="I974" s="220"/>
      <c r="J974" s="220"/>
      <c r="K974" s="220"/>
      <c r="L974" s="220"/>
      <c r="M974" s="220"/>
      <c r="N974" s="220"/>
      <c r="O974" s="220"/>
      <c r="P974" s="220"/>
      <c r="Q974" s="220"/>
      <c r="R974" s="220"/>
      <c r="S974" s="220"/>
      <c r="T974" s="220"/>
      <c r="U974" s="220"/>
      <c r="V974" s="220"/>
      <c r="W974" s="220"/>
      <c r="X974" s="220"/>
      <c r="Y974" s="220"/>
      <c r="Z974" s="220"/>
    </row>
    <row r="975" ht="15.75" customHeight="1">
      <c r="A975" s="220"/>
      <c r="B975" s="220"/>
      <c r="C975" s="220"/>
      <c r="D975" s="220"/>
      <c r="E975" s="220"/>
      <c r="F975" s="220"/>
      <c r="G975" s="220"/>
      <c r="H975" s="220"/>
      <c r="I975" s="220"/>
      <c r="J975" s="220"/>
      <c r="K975" s="220"/>
      <c r="L975" s="220"/>
      <c r="M975" s="220"/>
      <c r="N975" s="220"/>
      <c r="O975" s="220"/>
      <c r="P975" s="220"/>
      <c r="Q975" s="220"/>
      <c r="R975" s="220"/>
      <c r="S975" s="220"/>
      <c r="T975" s="220"/>
      <c r="U975" s="220"/>
      <c r="V975" s="220"/>
      <c r="W975" s="220"/>
      <c r="X975" s="220"/>
      <c r="Y975" s="220"/>
      <c r="Z975" s="220"/>
    </row>
    <row r="976" ht="15.75" customHeight="1">
      <c r="A976" s="220"/>
      <c r="B976" s="220"/>
      <c r="C976" s="220"/>
      <c r="D976" s="220"/>
      <c r="E976" s="220"/>
      <c r="F976" s="220"/>
      <c r="G976" s="220"/>
      <c r="H976" s="220"/>
      <c r="I976" s="220"/>
      <c r="J976" s="220"/>
      <c r="K976" s="220"/>
      <c r="L976" s="220"/>
      <c r="M976" s="220"/>
      <c r="N976" s="220"/>
      <c r="O976" s="220"/>
      <c r="P976" s="220"/>
      <c r="Q976" s="220"/>
      <c r="R976" s="220"/>
      <c r="S976" s="220"/>
      <c r="T976" s="220"/>
      <c r="U976" s="220"/>
      <c r="V976" s="220"/>
      <c r="W976" s="220"/>
      <c r="X976" s="220"/>
      <c r="Y976" s="220"/>
      <c r="Z976" s="220"/>
    </row>
    <row r="977" ht="15.75" customHeight="1">
      <c r="A977" s="220"/>
      <c r="B977" s="220"/>
      <c r="C977" s="220"/>
      <c r="D977" s="220"/>
      <c r="E977" s="220"/>
      <c r="F977" s="220"/>
      <c r="G977" s="220"/>
      <c r="H977" s="220"/>
      <c r="I977" s="220"/>
      <c r="J977" s="220"/>
      <c r="K977" s="220"/>
      <c r="L977" s="220"/>
      <c r="M977" s="220"/>
      <c r="N977" s="220"/>
      <c r="O977" s="220"/>
      <c r="P977" s="220"/>
      <c r="Q977" s="220"/>
      <c r="R977" s="220"/>
      <c r="S977" s="220"/>
      <c r="T977" s="220"/>
      <c r="U977" s="220"/>
      <c r="V977" s="220"/>
      <c r="W977" s="220"/>
      <c r="X977" s="220"/>
      <c r="Y977" s="220"/>
      <c r="Z977" s="220"/>
    </row>
    <row r="978" ht="15.75" customHeight="1">
      <c r="A978" s="220"/>
      <c r="B978" s="220"/>
      <c r="C978" s="220"/>
      <c r="D978" s="220"/>
      <c r="E978" s="220"/>
      <c r="F978" s="220"/>
      <c r="G978" s="220"/>
      <c r="H978" s="220"/>
      <c r="I978" s="220"/>
      <c r="J978" s="220"/>
      <c r="K978" s="220"/>
      <c r="L978" s="220"/>
      <c r="M978" s="220"/>
      <c r="N978" s="220"/>
      <c r="O978" s="220"/>
      <c r="P978" s="220"/>
      <c r="Q978" s="220"/>
      <c r="R978" s="220"/>
      <c r="S978" s="220"/>
      <c r="T978" s="220"/>
      <c r="U978" s="220"/>
      <c r="V978" s="220"/>
      <c r="W978" s="220"/>
      <c r="X978" s="220"/>
      <c r="Y978" s="220"/>
      <c r="Z978" s="220"/>
    </row>
    <row r="979" ht="15.75" customHeight="1">
      <c r="A979" s="220"/>
      <c r="B979" s="220"/>
      <c r="C979" s="220"/>
      <c r="D979" s="220"/>
      <c r="E979" s="220"/>
      <c r="F979" s="220"/>
      <c r="G979" s="220"/>
      <c r="H979" s="220"/>
      <c r="I979" s="220"/>
      <c r="J979" s="220"/>
      <c r="K979" s="220"/>
      <c r="L979" s="220"/>
      <c r="M979" s="220"/>
      <c r="N979" s="220"/>
      <c r="O979" s="220"/>
      <c r="P979" s="220"/>
      <c r="Q979" s="220"/>
      <c r="R979" s="220"/>
      <c r="S979" s="220"/>
      <c r="T979" s="220"/>
      <c r="U979" s="220"/>
      <c r="V979" s="220"/>
      <c r="W979" s="220"/>
      <c r="X979" s="220"/>
      <c r="Y979" s="220"/>
      <c r="Z979" s="220"/>
    </row>
    <row r="980" ht="15.75" customHeight="1">
      <c r="A980" s="220"/>
      <c r="B980" s="220"/>
      <c r="C980" s="220"/>
      <c r="D980" s="220"/>
      <c r="E980" s="220"/>
      <c r="F980" s="220"/>
      <c r="G980" s="220"/>
      <c r="H980" s="220"/>
      <c r="I980" s="220"/>
      <c r="J980" s="220"/>
      <c r="K980" s="220"/>
      <c r="L980" s="220"/>
      <c r="M980" s="220"/>
      <c r="N980" s="220"/>
      <c r="O980" s="220"/>
      <c r="P980" s="220"/>
      <c r="Q980" s="220"/>
      <c r="R980" s="220"/>
      <c r="S980" s="220"/>
      <c r="T980" s="220"/>
      <c r="U980" s="220"/>
      <c r="V980" s="220"/>
      <c r="W980" s="220"/>
      <c r="X980" s="220"/>
      <c r="Y980" s="220"/>
      <c r="Z980" s="220"/>
    </row>
    <row r="981" ht="15.75" customHeight="1">
      <c r="A981" s="220"/>
      <c r="B981" s="220"/>
      <c r="C981" s="220"/>
      <c r="D981" s="220"/>
      <c r="E981" s="220"/>
      <c r="F981" s="220"/>
      <c r="G981" s="220"/>
      <c r="H981" s="220"/>
      <c r="I981" s="220"/>
      <c r="J981" s="220"/>
      <c r="K981" s="220"/>
      <c r="L981" s="220"/>
      <c r="M981" s="220"/>
      <c r="N981" s="220"/>
      <c r="O981" s="220"/>
      <c r="P981" s="220"/>
      <c r="Q981" s="220"/>
      <c r="R981" s="220"/>
      <c r="S981" s="220"/>
      <c r="T981" s="220"/>
      <c r="U981" s="220"/>
      <c r="V981" s="220"/>
      <c r="W981" s="220"/>
      <c r="X981" s="220"/>
      <c r="Y981" s="220"/>
      <c r="Z981" s="220"/>
    </row>
    <row r="982" ht="15.75" customHeight="1">
      <c r="A982" s="220"/>
      <c r="B982" s="220"/>
      <c r="C982" s="220"/>
      <c r="D982" s="220"/>
      <c r="E982" s="220"/>
      <c r="F982" s="220"/>
      <c r="G982" s="220"/>
      <c r="H982" s="220"/>
      <c r="I982" s="220"/>
      <c r="J982" s="220"/>
      <c r="K982" s="220"/>
      <c r="L982" s="220"/>
      <c r="M982" s="220"/>
      <c r="N982" s="220"/>
      <c r="O982" s="220"/>
      <c r="P982" s="220"/>
      <c r="Q982" s="220"/>
      <c r="R982" s="220"/>
      <c r="S982" s="220"/>
      <c r="T982" s="220"/>
      <c r="U982" s="220"/>
      <c r="V982" s="220"/>
      <c r="W982" s="220"/>
      <c r="X982" s="220"/>
      <c r="Y982" s="220"/>
      <c r="Z982" s="220"/>
    </row>
    <row r="983" ht="15.75" customHeight="1">
      <c r="A983" s="220"/>
      <c r="B983" s="220"/>
      <c r="C983" s="220"/>
      <c r="D983" s="220"/>
      <c r="E983" s="220"/>
      <c r="F983" s="220"/>
      <c r="G983" s="220"/>
      <c r="H983" s="220"/>
      <c r="I983" s="220"/>
      <c r="J983" s="220"/>
      <c r="K983" s="220"/>
      <c r="L983" s="220"/>
      <c r="M983" s="220"/>
      <c r="N983" s="220"/>
      <c r="O983" s="220"/>
      <c r="P983" s="220"/>
      <c r="Q983" s="220"/>
      <c r="R983" s="220"/>
      <c r="S983" s="220"/>
      <c r="T983" s="220"/>
      <c r="U983" s="220"/>
      <c r="V983" s="220"/>
      <c r="W983" s="220"/>
      <c r="X983" s="220"/>
      <c r="Y983" s="220"/>
      <c r="Z983" s="220"/>
    </row>
    <row r="984" ht="15.75" customHeight="1">
      <c r="A984" s="220"/>
      <c r="B984" s="220"/>
      <c r="C984" s="220"/>
      <c r="D984" s="220"/>
      <c r="E984" s="220"/>
      <c r="F984" s="220"/>
      <c r="G984" s="220"/>
      <c r="H984" s="220"/>
      <c r="I984" s="220"/>
      <c r="J984" s="220"/>
      <c r="K984" s="220"/>
      <c r="L984" s="220"/>
      <c r="M984" s="220"/>
      <c r="N984" s="220"/>
      <c r="O984" s="220"/>
      <c r="P984" s="220"/>
      <c r="Q984" s="220"/>
      <c r="R984" s="220"/>
      <c r="S984" s="220"/>
      <c r="T984" s="220"/>
      <c r="U984" s="220"/>
      <c r="V984" s="220"/>
      <c r="W984" s="220"/>
      <c r="X984" s="220"/>
      <c r="Y984" s="220"/>
      <c r="Z984" s="220"/>
    </row>
    <row r="985" ht="15.75" customHeight="1">
      <c r="A985" s="220"/>
      <c r="B985" s="220"/>
      <c r="C985" s="220"/>
      <c r="D985" s="220"/>
      <c r="E985" s="220"/>
      <c r="F985" s="220"/>
      <c r="G985" s="220"/>
      <c r="H985" s="220"/>
      <c r="I985" s="220"/>
      <c r="J985" s="220"/>
      <c r="K985" s="220"/>
      <c r="L985" s="220"/>
      <c r="M985" s="220"/>
      <c r="N985" s="220"/>
      <c r="O985" s="220"/>
      <c r="P985" s="220"/>
      <c r="Q985" s="220"/>
      <c r="R985" s="220"/>
      <c r="S985" s="220"/>
      <c r="T985" s="220"/>
      <c r="U985" s="220"/>
      <c r="V985" s="220"/>
      <c r="W985" s="220"/>
      <c r="X985" s="220"/>
      <c r="Y985" s="220"/>
      <c r="Z985" s="220"/>
    </row>
    <row r="986" ht="15.75" customHeight="1">
      <c r="A986" s="220"/>
      <c r="B986" s="220"/>
      <c r="C986" s="220"/>
      <c r="D986" s="220"/>
      <c r="E986" s="220"/>
      <c r="F986" s="220"/>
      <c r="G986" s="220"/>
      <c r="H986" s="220"/>
      <c r="I986" s="220"/>
      <c r="J986" s="220"/>
      <c r="K986" s="220"/>
      <c r="L986" s="220"/>
      <c r="M986" s="220"/>
      <c r="N986" s="220"/>
      <c r="O986" s="220"/>
      <c r="P986" s="220"/>
      <c r="Q986" s="220"/>
      <c r="R986" s="220"/>
      <c r="S986" s="220"/>
      <c r="T986" s="220"/>
      <c r="U986" s="220"/>
      <c r="V986" s="220"/>
      <c r="W986" s="220"/>
      <c r="X986" s="220"/>
      <c r="Y986" s="220"/>
      <c r="Z986" s="220"/>
    </row>
    <row r="987" ht="15.75" customHeight="1">
      <c r="A987" s="220"/>
      <c r="B987" s="220"/>
      <c r="C987" s="220"/>
      <c r="D987" s="220"/>
      <c r="E987" s="220"/>
      <c r="F987" s="220"/>
      <c r="G987" s="220"/>
      <c r="H987" s="220"/>
      <c r="I987" s="220"/>
      <c r="J987" s="220"/>
      <c r="K987" s="220"/>
      <c r="L987" s="220"/>
      <c r="M987" s="220"/>
      <c r="N987" s="220"/>
      <c r="O987" s="220"/>
      <c r="P987" s="220"/>
      <c r="Q987" s="220"/>
      <c r="R987" s="220"/>
      <c r="S987" s="220"/>
      <c r="T987" s="220"/>
      <c r="U987" s="220"/>
      <c r="V987" s="220"/>
      <c r="W987" s="220"/>
      <c r="X987" s="220"/>
      <c r="Y987" s="220"/>
      <c r="Z987" s="220"/>
    </row>
    <row r="988" ht="15.75" customHeight="1">
      <c r="A988" s="220"/>
      <c r="B988" s="220"/>
      <c r="C988" s="220"/>
      <c r="D988" s="220"/>
      <c r="E988" s="220"/>
      <c r="F988" s="220"/>
      <c r="G988" s="220"/>
      <c r="H988" s="220"/>
      <c r="I988" s="220"/>
      <c r="J988" s="220"/>
      <c r="K988" s="220"/>
      <c r="L988" s="220"/>
      <c r="M988" s="220"/>
      <c r="N988" s="220"/>
      <c r="O988" s="220"/>
      <c r="P988" s="220"/>
      <c r="Q988" s="220"/>
      <c r="R988" s="220"/>
      <c r="S988" s="220"/>
      <c r="T988" s="220"/>
      <c r="U988" s="220"/>
      <c r="V988" s="220"/>
      <c r="W988" s="220"/>
      <c r="X988" s="220"/>
      <c r="Y988" s="220"/>
      <c r="Z988" s="220"/>
    </row>
    <row r="989" ht="15.75" customHeight="1">
      <c r="A989" s="220"/>
      <c r="B989" s="220"/>
      <c r="C989" s="220"/>
      <c r="D989" s="220"/>
      <c r="E989" s="220"/>
      <c r="F989" s="220"/>
      <c r="G989" s="220"/>
      <c r="H989" s="220"/>
      <c r="I989" s="220"/>
      <c r="J989" s="220"/>
      <c r="K989" s="220"/>
      <c r="L989" s="220"/>
      <c r="M989" s="220"/>
      <c r="N989" s="220"/>
      <c r="O989" s="220"/>
      <c r="P989" s="220"/>
      <c r="Q989" s="220"/>
      <c r="R989" s="220"/>
      <c r="S989" s="220"/>
      <c r="T989" s="220"/>
      <c r="U989" s="220"/>
      <c r="V989" s="220"/>
      <c r="W989" s="220"/>
      <c r="X989" s="220"/>
      <c r="Y989" s="220"/>
      <c r="Z989" s="220"/>
    </row>
    <row r="990" ht="15.75" customHeight="1">
      <c r="A990" s="220"/>
      <c r="B990" s="220"/>
      <c r="C990" s="220"/>
      <c r="D990" s="220"/>
      <c r="E990" s="220"/>
      <c r="F990" s="220"/>
      <c r="G990" s="220"/>
      <c r="H990" s="220"/>
      <c r="I990" s="220"/>
      <c r="J990" s="220"/>
      <c r="K990" s="220"/>
      <c r="L990" s="220"/>
      <c r="M990" s="220"/>
      <c r="N990" s="220"/>
      <c r="O990" s="220"/>
      <c r="P990" s="220"/>
      <c r="Q990" s="220"/>
      <c r="R990" s="220"/>
      <c r="S990" s="220"/>
      <c r="T990" s="220"/>
      <c r="U990" s="220"/>
      <c r="V990" s="220"/>
      <c r="W990" s="220"/>
      <c r="X990" s="220"/>
      <c r="Y990" s="220"/>
      <c r="Z990" s="220"/>
    </row>
    <row r="991" ht="15.75" customHeight="1">
      <c r="A991" s="220"/>
      <c r="B991" s="220"/>
      <c r="C991" s="220"/>
      <c r="D991" s="220"/>
      <c r="E991" s="220"/>
      <c r="F991" s="220"/>
      <c r="G991" s="220"/>
      <c r="H991" s="220"/>
      <c r="I991" s="220"/>
      <c r="J991" s="220"/>
      <c r="K991" s="220"/>
      <c r="L991" s="220"/>
      <c r="M991" s="220"/>
      <c r="N991" s="220"/>
      <c r="O991" s="220"/>
      <c r="P991" s="220"/>
      <c r="Q991" s="220"/>
      <c r="R991" s="220"/>
      <c r="S991" s="220"/>
      <c r="T991" s="220"/>
      <c r="U991" s="220"/>
      <c r="V991" s="220"/>
      <c r="W991" s="220"/>
      <c r="X991" s="220"/>
      <c r="Y991" s="220"/>
      <c r="Z991" s="220"/>
    </row>
    <row r="992" ht="15.75" customHeight="1">
      <c r="A992" s="220"/>
      <c r="B992" s="220"/>
      <c r="C992" s="220"/>
      <c r="D992" s="220"/>
      <c r="E992" s="220"/>
      <c r="F992" s="220"/>
      <c r="G992" s="220"/>
      <c r="H992" s="220"/>
      <c r="I992" s="220"/>
      <c r="J992" s="220"/>
      <c r="K992" s="220"/>
      <c r="L992" s="220"/>
      <c r="M992" s="220"/>
      <c r="N992" s="220"/>
      <c r="O992" s="220"/>
      <c r="P992" s="220"/>
      <c r="Q992" s="220"/>
      <c r="R992" s="220"/>
      <c r="S992" s="220"/>
      <c r="T992" s="220"/>
      <c r="U992" s="220"/>
      <c r="V992" s="220"/>
      <c r="W992" s="220"/>
      <c r="X992" s="220"/>
      <c r="Y992" s="220"/>
      <c r="Z992" s="220"/>
    </row>
    <row r="993" ht="15.75" customHeight="1">
      <c r="A993" s="220"/>
      <c r="B993" s="220"/>
      <c r="C993" s="220"/>
      <c r="D993" s="220"/>
      <c r="E993" s="220"/>
      <c r="F993" s="220"/>
      <c r="G993" s="220"/>
      <c r="H993" s="220"/>
      <c r="I993" s="220"/>
      <c r="J993" s="220"/>
      <c r="K993" s="220"/>
      <c r="L993" s="220"/>
      <c r="M993" s="220"/>
      <c r="N993" s="220"/>
      <c r="O993" s="220"/>
      <c r="P993" s="220"/>
      <c r="Q993" s="220"/>
      <c r="R993" s="220"/>
      <c r="S993" s="220"/>
      <c r="T993" s="220"/>
      <c r="U993" s="220"/>
      <c r="V993" s="220"/>
      <c r="W993" s="220"/>
      <c r="X993" s="220"/>
      <c r="Y993" s="220"/>
      <c r="Z993" s="220"/>
    </row>
    <row r="994" ht="15.75" customHeight="1">
      <c r="A994" s="220"/>
      <c r="B994" s="220"/>
      <c r="C994" s="220"/>
      <c r="D994" s="220"/>
      <c r="E994" s="220"/>
      <c r="F994" s="220"/>
      <c r="G994" s="220"/>
      <c r="H994" s="220"/>
      <c r="I994" s="220"/>
      <c r="J994" s="220"/>
      <c r="K994" s="220"/>
      <c r="L994" s="220"/>
      <c r="M994" s="220"/>
      <c r="N994" s="220"/>
      <c r="O994" s="220"/>
      <c r="P994" s="220"/>
      <c r="Q994" s="220"/>
      <c r="R994" s="220"/>
      <c r="S994" s="220"/>
      <c r="T994" s="220"/>
      <c r="U994" s="220"/>
      <c r="V994" s="220"/>
      <c r="W994" s="220"/>
      <c r="X994" s="220"/>
      <c r="Y994" s="220"/>
      <c r="Z994" s="220"/>
    </row>
    <row r="995" ht="15.75" customHeight="1">
      <c r="A995" s="220"/>
      <c r="B995" s="220"/>
      <c r="C995" s="220"/>
      <c r="D995" s="220"/>
      <c r="E995" s="220"/>
      <c r="F995" s="220"/>
      <c r="G995" s="220"/>
      <c r="H995" s="220"/>
      <c r="I995" s="220"/>
      <c r="J995" s="220"/>
      <c r="K995" s="220"/>
      <c r="L995" s="220"/>
      <c r="M995" s="220"/>
      <c r="N995" s="220"/>
      <c r="O995" s="220"/>
      <c r="P995" s="220"/>
      <c r="Q995" s="220"/>
      <c r="R995" s="220"/>
      <c r="S995" s="220"/>
      <c r="T995" s="220"/>
      <c r="U995" s="220"/>
      <c r="V995" s="220"/>
      <c r="W995" s="220"/>
      <c r="X995" s="220"/>
      <c r="Y995" s="220"/>
      <c r="Z995" s="220"/>
    </row>
    <row r="996" ht="15.75" customHeight="1">
      <c r="A996" s="220"/>
      <c r="B996" s="220"/>
      <c r="C996" s="220"/>
      <c r="D996" s="220"/>
      <c r="E996" s="220"/>
      <c r="F996" s="220"/>
      <c r="G996" s="220"/>
      <c r="H996" s="220"/>
      <c r="I996" s="220"/>
      <c r="J996" s="220"/>
      <c r="K996" s="220"/>
      <c r="L996" s="220"/>
      <c r="M996" s="220"/>
      <c r="N996" s="220"/>
      <c r="O996" s="220"/>
      <c r="P996" s="220"/>
      <c r="Q996" s="220"/>
      <c r="R996" s="220"/>
      <c r="S996" s="220"/>
      <c r="T996" s="220"/>
      <c r="U996" s="220"/>
      <c r="V996" s="220"/>
      <c r="W996" s="220"/>
      <c r="X996" s="220"/>
      <c r="Y996" s="220"/>
      <c r="Z996" s="220"/>
    </row>
    <row r="997" ht="15.75" customHeight="1">
      <c r="A997" s="220"/>
      <c r="B997" s="220"/>
      <c r="C997" s="220"/>
      <c r="D997" s="220"/>
      <c r="E997" s="220"/>
      <c r="F997" s="220"/>
      <c r="G997" s="220"/>
      <c r="H997" s="220"/>
      <c r="I997" s="220"/>
      <c r="J997" s="220"/>
      <c r="K997" s="220"/>
      <c r="L997" s="220"/>
      <c r="M997" s="220"/>
      <c r="N997" s="220"/>
      <c r="O997" s="220"/>
      <c r="P997" s="220"/>
      <c r="Q997" s="220"/>
      <c r="R997" s="220"/>
      <c r="S997" s="220"/>
      <c r="T997" s="220"/>
      <c r="U997" s="220"/>
      <c r="V997" s="220"/>
      <c r="W997" s="220"/>
      <c r="X997" s="220"/>
      <c r="Y997" s="220"/>
      <c r="Z997" s="220"/>
    </row>
    <row r="998" ht="15.75" customHeight="1">
      <c r="A998" s="220"/>
      <c r="B998" s="220"/>
      <c r="C998" s="220"/>
      <c r="D998" s="220"/>
      <c r="E998" s="220"/>
      <c r="F998" s="220"/>
      <c r="G998" s="220"/>
      <c r="H998" s="220"/>
      <c r="I998" s="220"/>
      <c r="J998" s="220"/>
      <c r="K998" s="220"/>
      <c r="L998" s="220"/>
      <c r="M998" s="220"/>
      <c r="N998" s="220"/>
      <c r="O998" s="220"/>
      <c r="P998" s="220"/>
      <c r="Q998" s="220"/>
      <c r="R998" s="220"/>
      <c r="S998" s="220"/>
      <c r="T998" s="220"/>
      <c r="U998" s="220"/>
      <c r="V998" s="220"/>
      <c r="W998" s="220"/>
      <c r="X998" s="220"/>
      <c r="Y998" s="220"/>
      <c r="Z998" s="220"/>
    </row>
    <row r="999" ht="15.75" customHeight="1">
      <c r="A999" s="220"/>
      <c r="B999" s="220"/>
      <c r="C999" s="220"/>
      <c r="D999" s="220"/>
      <c r="E999" s="220"/>
      <c r="F999" s="220"/>
      <c r="G999" s="220"/>
      <c r="H999" s="220"/>
      <c r="I999" s="220"/>
      <c r="J999" s="220"/>
      <c r="K999" s="220"/>
      <c r="L999" s="220"/>
      <c r="M999" s="220"/>
      <c r="N999" s="220"/>
      <c r="O999" s="220"/>
      <c r="P999" s="220"/>
      <c r="Q999" s="220"/>
      <c r="R999" s="220"/>
      <c r="S999" s="220"/>
      <c r="T999" s="220"/>
      <c r="U999" s="220"/>
      <c r="V999" s="220"/>
      <c r="W999" s="220"/>
      <c r="X999" s="220"/>
      <c r="Y999" s="220"/>
      <c r="Z999" s="220"/>
    </row>
    <row r="1000" ht="15.75" customHeight="1">
      <c r="A1000" s="220"/>
      <c r="B1000" s="220"/>
      <c r="C1000" s="220"/>
      <c r="D1000" s="220"/>
      <c r="E1000" s="220"/>
      <c r="F1000" s="220"/>
      <c r="G1000" s="220"/>
      <c r="H1000" s="220"/>
      <c r="I1000" s="220"/>
      <c r="J1000" s="220"/>
      <c r="K1000" s="220"/>
      <c r="L1000" s="220"/>
      <c r="M1000" s="220"/>
      <c r="N1000" s="220"/>
      <c r="O1000" s="220"/>
      <c r="P1000" s="220"/>
      <c r="Q1000" s="220"/>
      <c r="R1000" s="220"/>
      <c r="S1000" s="220"/>
      <c r="T1000" s="220"/>
      <c r="U1000" s="220"/>
      <c r="V1000" s="220"/>
      <c r="W1000" s="220"/>
      <c r="X1000" s="220"/>
      <c r="Y1000" s="220"/>
      <c r="Z1000" s="220"/>
    </row>
  </sheetData>
  <printOptions/>
  <pageMargins bottom="0.75" footer="0.0" header="0.0" left="0.7" right="0.7" top="0.75"/>
  <pageSetup orientation="portrait"/>
  <drawing r:id="rId1"/>
</worksheet>
</file>