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na3\Desktop\IAQS\College\Semester 3\Business Economics Micro (CB2)\Project\Final\"/>
    </mc:Choice>
  </mc:AlternateContent>
  <xr:revisionPtr revIDLastSave="0" documentId="13_ncr:1_{8909A542-EB32-4B47-BE2F-7224F76E12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conomic Analysis on Demand of " sheetId="1" r:id="rId1"/>
    <sheet name="Income Elasticity Curve" sheetId="16" r:id="rId2"/>
    <sheet name="Income Elasticity" sheetId="15" r:id="rId3"/>
    <sheet name="Price Elasticity Curve" sheetId="14" r:id="rId4"/>
    <sheet name="Elasticity" sheetId="12" r:id="rId5"/>
    <sheet name="Compliments" sheetId="7" r:id="rId6"/>
    <sheet name="Substitutes" sheetId="6" r:id="rId7"/>
    <sheet name="Household and consumption" sheetId="5" r:id="rId8"/>
    <sheet name="Offerings" sheetId="3" r:id="rId9"/>
    <sheet name="Accessibility" sheetId="2" r:id="rId10"/>
    <sheet name="Target Audience" sheetId="4" r:id="rId11"/>
  </sheets>
  <definedNames>
    <definedName name="_xlnm._FilterDatabase" localSheetId="6" hidden="1">Substitutes!$A$1:$A$78</definedName>
  </definedNames>
  <calcPr calcId="191029"/>
  <pivotCaches>
    <pivotCache cacheId="0" r:id="rId12"/>
    <pivotCache cacheId="1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5" l="1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2" i="15"/>
  <c r="I2" i="15"/>
  <c r="I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G10" i="14"/>
  <c r="G11" i="14"/>
  <c r="G12" i="14"/>
  <c r="G9" i="14"/>
  <c r="E2" i="7"/>
  <c r="D2" i="7"/>
  <c r="C2" i="7"/>
  <c r="C1" i="7"/>
  <c r="B2" i="7"/>
  <c r="E1" i="7"/>
  <c r="D1" i="7"/>
  <c r="B1" i="7"/>
  <c r="B2" i="6"/>
  <c r="C1" i="6"/>
  <c r="C2" i="6" s="1"/>
  <c r="B1" i="6"/>
  <c r="G3" i="5"/>
  <c r="G2" i="5"/>
  <c r="H1" i="5"/>
  <c r="H3" i="5" s="1"/>
  <c r="G1" i="5"/>
  <c r="F1" i="5"/>
  <c r="F2" i="5" s="1"/>
  <c r="B2" i="4"/>
  <c r="D1" i="4"/>
  <c r="D2" i="4" s="1"/>
  <c r="C1" i="4"/>
  <c r="C2" i="4" s="1"/>
  <c r="C2" i="3"/>
  <c r="D2" i="3"/>
  <c r="B2" i="3"/>
  <c r="F2" i="2"/>
  <c r="E2" i="2"/>
  <c r="D2" i="2"/>
  <c r="C2" i="2"/>
  <c r="B2" i="2"/>
  <c r="D12" i="16"/>
  <c r="C6" i="16"/>
  <c r="D13" i="16"/>
  <c r="D11" i="16"/>
  <c r="C5" i="16"/>
  <c r="C7" i="16"/>
  <c r="D15" i="16"/>
  <c r="C4" i="16"/>
  <c r="D14" i="16"/>
  <c r="H2" i="5" l="1"/>
  <c r="F3" i="5"/>
</calcChain>
</file>

<file path=xl/sharedStrings.xml><?xml version="1.0" encoding="utf-8"?>
<sst xmlns="http://schemas.openxmlformats.org/spreadsheetml/2006/main" count="1756" uniqueCount="188">
  <si>
    <t>Timestamp</t>
  </si>
  <si>
    <t>Age</t>
  </si>
  <si>
    <t>Occupation</t>
  </si>
  <si>
    <t>Income bracket (per annum)</t>
  </si>
  <si>
    <t>Are biscuits an essential good?</t>
  </si>
  <si>
    <t>Which of the following do you think accompany biscuits the best?</t>
  </si>
  <si>
    <t>Do you think biscuits have readily available substitutes?</t>
  </si>
  <si>
    <t>Which of the following would best substitute a biscuit?</t>
  </si>
  <si>
    <t>Have you ever had Parle-G biscuits?</t>
  </si>
  <si>
    <t>Do you think Parle-G is a household name?</t>
  </si>
  <si>
    <t>Are you aware of any other biscuit offerings by Parle (apart from Parle G)?</t>
  </si>
  <si>
    <t>Do you think that Parle G biscuits are priced fairly (Rs. 5 for a pack of 12 biscuits)?</t>
  </si>
  <si>
    <t>Please input the number of packs you would buy at various price points. (For a pack of 12 biscuits) [Rs. 3]</t>
  </si>
  <si>
    <t>Please input the number of packs you would buy at various price points. (For a pack of 12 biscuits) [Rs. 4]</t>
  </si>
  <si>
    <t>Please input the number of packs you would buy at various price points. (For a pack of 12 biscuits) [Rs. 5]</t>
  </si>
  <si>
    <t>Please input the number of packs you would buy at various price points. (For a pack of 12 biscuits) [Rs. 6 ]</t>
  </si>
  <si>
    <t>Please input the number of packs you would buy at various price points. (For a pack of 12 biscuits) [Rs. 7]</t>
  </si>
  <si>
    <t>Would a change in income for a person, change the consumption pattern of Parle-G? (Assuming they have previously been consuming it)</t>
  </si>
  <si>
    <t>Towards whom is the product priced/directed?</t>
  </si>
  <si>
    <t>How accessible do you think Parle-G biscuits are?</t>
  </si>
  <si>
    <t>2021/09/13 10:56:34 PM GMT+5:30</t>
  </si>
  <si>
    <t>45 - 65</t>
  </si>
  <si>
    <t>Self - Employed</t>
  </si>
  <si>
    <t>Rs. 2.5 to 5 lakh</t>
  </si>
  <si>
    <t>No</t>
  </si>
  <si>
    <t>Tea;Coffee;Milk;Plain</t>
  </si>
  <si>
    <t>Brownies/Cake;Indian Snacks (like puffs and samosas)</t>
  </si>
  <si>
    <t>Yes</t>
  </si>
  <si>
    <t>2021/09/13 10:58:47 PM GMT+5:30</t>
  </si>
  <si>
    <t>Below 18</t>
  </si>
  <si>
    <t>Student</t>
  </si>
  <si>
    <t>Less than Rs. 1.8 lakh</t>
  </si>
  <si>
    <t>Tea</t>
  </si>
  <si>
    <t>2021/09/13 11:00:42 PM GMT+5:30</t>
  </si>
  <si>
    <t>18 - 24</t>
  </si>
  <si>
    <t>Rs. 1.8 to 2.5 lakh</t>
  </si>
  <si>
    <t>Chips;Indian Snacks (like puffs and samosas)</t>
  </si>
  <si>
    <t>2021/09/13 11:15:35 PM GMT+5:30</t>
  </si>
  <si>
    <t>35 - 45</t>
  </si>
  <si>
    <t>Employee</t>
  </si>
  <si>
    <t>Rs. 5 to 10 lakh</t>
  </si>
  <si>
    <t>Plain</t>
  </si>
  <si>
    <t>Indian Snacks (like puffs and samosas)</t>
  </si>
  <si>
    <t>Not Sure</t>
  </si>
  <si>
    <t>Maybe</t>
  </si>
  <si>
    <t>2021/09/13 11:15:52 PM GMT+5:30</t>
  </si>
  <si>
    <t>Retired from bank</t>
  </si>
  <si>
    <t>Toast</t>
  </si>
  <si>
    <t>2021/09/13 11:16:49 PM GMT+5:30</t>
  </si>
  <si>
    <t>Above Rs. 10 Lakh</t>
  </si>
  <si>
    <t>Coffee</t>
  </si>
  <si>
    <t>Chips;Brownies/Cake;Indian Snacks (like puffs and samosas)</t>
  </si>
  <si>
    <t>Economically Backward</t>
  </si>
  <si>
    <t>2021/09/13 11:19:37 PM GMT+5:30</t>
  </si>
  <si>
    <t>Chips;Brownies/Cake;Chocolate;Indian Snacks (like puffs and samosas)</t>
  </si>
  <si>
    <t>2021/09/13 11:26:46 PM GMT+5:30</t>
  </si>
  <si>
    <t>Rusk</t>
  </si>
  <si>
    <t>Middle Class</t>
  </si>
  <si>
    <t>2021/09/13 11:29:39 PM GMT+5:30</t>
  </si>
  <si>
    <t>2021/09/13 11:43:49 PM GMT+5:30</t>
  </si>
  <si>
    <t>Homemaker</t>
  </si>
  <si>
    <t>2021/09/14 12:00:32 AM GMT+5:30</t>
  </si>
  <si>
    <t>25 - 34</t>
  </si>
  <si>
    <t>Chesse crackers ,Khari,Khakhra</t>
  </si>
  <si>
    <t>2021/09/14 12:10:51 AM GMT+5:30</t>
  </si>
  <si>
    <t>Tea;Plain</t>
  </si>
  <si>
    <t>Brownies/Cake</t>
  </si>
  <si>
    <t>2021/09/14 12:11:43 AM GMT+5:30</t>
  </si>
  <si>
    <t>2021/09/14 12:14:37 AM GMT+5:30</t>
  </si>
  <si>
    <t>Brownies/Cake;Indian Snacks (like puffs and samosas);Khakhras</t>
  </si>
  <si>
    <t>2021/09/14 12:21:49 AM GMT+5:30</t>
  </si>
  <si>
    <t>2021/09/14 12:25:03 AM GMT+5:30</t>
  </si>
  <si>
    <t>2021/09/14 12:26:27 AM GMT+5:30</t>
  </si>
  <si>
    <t>2021/09/14 12:32:31 AM GMT+5:30</t>
  </si>
  <si>
    <t>Milk</t>
  </si>
  <si>
    <t>2021/09/14 1:43:28 AM GMT+5:30</t>
  </si>
  <si>
    <t>Chips</t>
  </si>
  <si>
    <t>2021/09/14 2:19:28 AM GMT+5:30</t>
  </si>
  <si>
    <t>Home maker</t>
  </si>
  <si>
    <t>2021/09/14 5:49:40 AM GMT+5:30</t>
  </si>
  <si>
    <t>Tea;Milk;Plain</t>
  </si>
  <si>
    <t>2021/09/14 5:54:10 AM GMT+5:30</t>
  </si>
  <si>
    <t>Tea;Coffee;Milk</t>
  </si>
  <si>
    <t>2021/09/14 6:30:53 AM GMT+5:30</t>
  </si>
  <si>
    <t>Coffee;Milk;Plain</t>
  </si>
  <si>
    <t>2021/09/14 6:31:10 AM GMT+5:30</t>
  </si>
  <si>
    <t>2021/09/14 6:35:08 AM GMT+5:30</t>
  </si>
  <si>
    <t>Above 65</t>
  </si>
  <si>
    <t>Retired Engineering Consultant</t>
  </si>
  <si>
    <t>2021/09/14 6:48:25 AM GMT+5:30</t>
  </si>
  <si>
    <t>Topping</t>
  </si>
  <si>
    <t>Home made snacks</t>
  </si>
  <si>
    <t>2021/09/14 6:54:21 AM GMT+5:30</t>
  </si>
  <si>
    <t>Tea;Milk</t>
  </si>
  <si>
    <t>2021/09/14 7:04:36 AM GMT+5:30</t>
  </si>
  <si>
    <t>2021/09/14 7:40:03 AM GMT+5:30</t>
  </si>
  <si>
    <t xml:space="preserve">Sabbatical </t>
  </si>
  <si>
    <t xml:space="preserve">Rusks </t>
  </si>
  <si>
    <t>2021/09/14 8:09:13 AM GMT+5:30</t>
  </si>
  <si>
    <t>Retired</t>
  </si>
  <si>
    <t>Fruits</t>
  </si>
  <si>
    <t>2021/09/14 8:17:35 AM GMT+5:30</t>
  </si>
  <si>
    <t>Housewife</t>
  </si>
  <si>
    <t>2021/09/14 8:20:11 AM GMT+5:30</t>
  </si>
  <si>
    <t>2021/09/14 8:21:51 AM GMT+5:30</t>
  </si>
  <si>
    <t>2021/09/14 8:31:28 AM GMT+5:30</t>
  </si>
  <si>
    <t>2021/09/14 8:37:14 AM GMT+5:30</t>
  </si>
  <si>
    <t>2021/09/14 8:38:32 AM GMT+5:30</t>
  </si>
  <si>
    <t>Doctor</t>
  </si>
  <si>
    <t>2021/09/14 8:41:02 AM GMT+5:30</t>
  </si>
  <si>
    <t xml:space="preserve">Home made wheat cookies </t>
  </si>
  <si>
    <t>2021/09/14 9:05:59 AM GMT+5:30</t>
  </si>
  <si>
    <t>2021/09/14 9:06:25 AM GMT+5:30</t>
  </si>
  <si>
    <t>2021/09/14 9:08:26 AM GMT+5:30</t>
  </si>
  <si>
    <t>2021/09/14 9:09:54 AM GMT+5:30</t>
  </si>
  <si>
    <t xml:space="preserve">House wife </t>
  </si>
  <si>
    <t>2021/09/14 9:11:07 AM GMT+5:30</t>
  </si>
  <si>
    <t>2021/09/14 9:16:45 AM GMT+5:30</t>
  </si>
  <si>
    <t>2021/09/14 9:25:03 AM GMT+5:30</t>
  </si>
  <si>
    <t>2021/09/14 9:28:36 AM GMT+5:30</t>
  </si>
  <si>
    <t xml:space="preserve">Homemaker </t>
  </si>
  <si>
    <t xml:space="preserve">Tea;Making Desserts </t>
  </si>
  <si>
    <t>2021/09/14 9:31:50 AM GMT+5:30</t>
  </si>
  <si>
    <t>2021/09/14 9:38:16 AM GMT+5:30</t>
  </si>
  <si>
    <t>2021/09/14 10:14:50 AM GMT+5:30</t>
  </si>
  <si>
    <t xml:space="preserve">Housewife </t>
  </si>
  <si>
    <t>Brownies/Cake;Indian Snacks (like puffs and samosas);Rusk</t>
  </si>
  <si>
    <t>2021/09/14 10:19:57 AM GMT+5:30</t>
  </si>
  <si>
    <t>2021/09/14 10:31:18 AM GMT+5:30</t>
  </si>
  <si>
    <t>2021/09/14 10:32:52 AM GMT+5:30</t>
  </si>
  <si>
    <t>2021/09/14 10:45:30 AM GMT+5:30</t>
  </si>
  <si>
    <t>Bread</t>
  </si>
  <si>
    <t>2021/09/14 10:53:01 AM GMT+5:30</t>
  </si>
  <si>
    <t>2021/09/14 10:55:34 AM GMT+5:30</t>
  </si>
  <si>
    <t>2021/09/14 10:55:44 AM GMT+5:30</t>
  </si>
  <si>
    <t>2021/09/14 10:56:50 AM GMT+5:30</t>
  </si>
  <si>
    <t>2021/09/14 11:00:27 AM GMT+5:30</t>
  </si>
  <si>
    <t>2021/09/14 11:04:19 AM GMT+5:30</t>
  </si>
  <si>
    <t>Brownies/Cake;Chocolate</t>
  </si>
  <si>
    <t>2021/09/14 11:26:16 AM GMT+5:30</t>
  </si>
  <si>
    <t>2021/09/14 11:33:16 AM GMT+5:30</t>
  </si>
  <si>
    <t>2021/09/14 11:35:33 AM GMT+5:30</t>
  </si>
  <si>
    <t>2021/09/14 11:36:38 AM GMT+5:30</t>
  </si>
  <si>
    <t>2021/09/14 11:39:04 AM GMT+5:30</t>
  </si>
  <si>
    <t>2021/09/14 11:39:45 AM GMT+5:30</t>
  </si>
  <si>
    <t xml:space="preserve">Healthy snacks </t>
  </si>
  <si>
    <t>2021/09/14 12:58:29 PM GMT+5:30</t>
  </si>
  <si>
    <t>2021/09/14 4:06:52 PM GMT+5:30</t>
  </si>
  <si>
    <t>2021/09/14 4:38:55 PM GMT+5:30</t>
  </si>
  <si>
    <t>Coffee;Plain</t>
  </si>
  <si>
    <t>2021/09/14 6:15:12 PM GMT+5:30</t>
  </si>
  <si>
    <t>2021/09/14 11:14:38 PM GMT+5:30</t>
  </si>
  <si>
    <t>Coffee;Milk</t>
  </si>
  <si>
    <t>2021/09/15 6:53:56 AM GMT+5:30</t>
  </si>
  <si>
    <t>2021/09/15 3:17:54 PM GMT+5:30</t>
  </si>
  <si>
    <t>2021/09/15 3:47:38 PM GMT+5:30</t>
  </si>
  <si>
    <t>2021/09/15 5:11:32 PM GMT+5:30</t>
  </si>
  <si>
    <t>Tea;Coffee</t>
  </si>
  <si>
    <t>Brownies/Cake;Chocolate;Indian Snacks (like puffs and samosas)</t>
  </si>
  <si>
    <t>2021/09/15 5:19:47 PM GMT+5:30</t>
  </si>
  <si>
    <t>2021/09/15 5:19:56 PM GMT+5:30</t>
  </si>
  <si>
    <t>2021/09/15 7:15:57 PM GMT+5:30</t>
  </si>
  <si>
    <t>2021/09/20 9:54:59 AM GMT+5:30</t>
  </si>
  <si>
    <t>Roasted ground nuts dry fruits</t>
  </si>
  <si>
    <t>Everyone</t>
  </si>
  <si>
    <t>Row Labels</t>
  </si>
  <si>
    <t>Grand Total</t>
  </si>
  <si>
    <t>Others</t>
  </si>
  <si>
    <t>Rs. 3</t>
  </si>
  <si>
    <t>Rs. 4</t>
  </si>
  <si>
    <t>Rs. 5</t>
  </si>
  <si>
    <t>Rs. 6</t>
  </si>
  <si>
    <t>Rs. 7</t>
  </si>
  <si>
    <t>Price</t>
  </si>
  <si>
    <t>Quantity Demanded</t>
  </si>
  <si>
    <t>Elasticity Value</t>
  </si>
  <si>
    <t>NA</t>
  </si>
  <si>
    <t>Average of Rs. 3</t>
  </si>
  <si>
    <t>Average of Rs. 4</t>
  </si>
  <si>
    <t>Average of Rs. 5</t>
  </si>
  <si>
    <t>Average of Rs. 6</t>
  </si>
  <si>
    <t>Average of Rs. 7</t>
  </si>
  <si>
    <t>Rs.3</t>
  </si>
  <si>
    <t>Income</t>
  </si>
  <si>
    <t>Average Demand</t>
  </si>
  <si>
    <t>Sum of Average Demand</t>
  </si>
  <si>
    <t>Average Income</t>
  </si>
  <si>
    <t>Total Money Spent on Parle-G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</si>
</sst>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0"/>
    <numFmt numFmtId="165" formatCode="0.000"/>
  </numFmts>
  <fonts count="19" x14ac:knownFonts="1">
    <font>
      <sz val="12"/>
      <color theme="1"/>
      <name val="Gill Sans MT"/>
      <family val="2"/>
    </font>
    <font>
      <sz val="12"/>
      <color theme="1"/>
      <name val="Gill Sans MT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Gill Sans MT"/>
      <family val="2"/>
    </font>
    <font>
      <b/>
      <sz val="13"/>
      <color theme="3"/>
      <name val="Gill Sans MT"/>
      <family val="2"/>
    </font>
    <font>
      <b/>
      <sz val="11"/>
      <color theme="3"/>
      <name val="Gill Sans MT"/>
      <family val="2"/>
    </font>
    <font>
      <sz val="12"/>
      <color rgb="FF006100"/>
      <name val="Gill Sans MT"/>
      <family val="2"/>
    </font>
    <font>
      <sz val="12"/>
      <color rgb="FF9C0006"/>
      <name val="Gill Sans MT"/>
      <family val="2"/>
    </font>
    <font>
      <sz val="12"/>
      <color rgb="FF9C5700"/>
      <name val="Gill Sans MT"/>
      <family val="2"/>
    </font>
    <font>
      <sz val="12"/>
      <color rgb="FF3F3F76"/>
      <name val="Gill Sans MT"/>
      <family val="2"/>
    </font>
    <font>
      <b/>
      <sz val="12"/>
      <color rgb="FF3F3F3F"/>
      <name val="Gill Sans MT"/>
      <family val="2"/>
    </font>
    <font>
      <b/>
      <sz val="12"/>
      <color rgb="FFFA7D00"/>
      <name val="Gill Sans MT"/>
      <family val="2"/>
    </font>
    <font>
      <sz val="12"/>
      <color rgb="FFFA7D00"/>
      <name val="Gill Sans MT"/>
      <family val="2"/>
    </font>
    <font>
      <b/>
      <sz val="12"/>
      <color theme="0"/>
      <name val="Gill Sans MT"/>
      <family val="2"/>
    </font>
    <font>
      <sz val="12"/>
      <color rgb="FFFF0000"/>
      <name val="Gill Sans MT"/>
      <family val="2"/>
    </font>
    <font>
      <i/>
      <sz val="12"/>
      <color rgb="FF7F7F7F"/>
      <name val="Gill Sans MT"/>
      <family val="2"/>
    </font>
    <font>
      <b/>
      <sz val="12"/>
      <color theme="1"/>
      <name val="Gill Sans MT"/>
      <family val="2"/>
    </font>
    <font>
      <sz val="12"/>
      <color theme="0"/>
      <name val="Gill Sans MT"/>
      <family val="2"/>
    </font>
    <font>
      <sz val="8"/>
      <name val="Gill Sans MT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33" borderId="0" xfId="0" applyFill="1"/>
    <xf numFmtId="0" fontId="0" fillId="0" borderId="0" xfId="0" applyAlignment="1">
      <alignment wrapText="1"/>
    </xf>
    <xf numFmtId="164" fontId="0" fillId="0" borderId="0" xfId="0" applyNumberFormat="1"/>
    <xf numFmtId="1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35" borderId="0" xfId="0" applyFill="1"/>
    <xf numFmtId="165" fontId="0" fillId="0" borderId="0" xfId="0" applyNumberFormat="1"/>
    <xf numFmtId="0" fontId="0" fillId="35" borderId="10" xfId="0" applyFill="1" applyBorder="1"/>
    <xf numFmtId="0" fontId="17" fillId="34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IN" sz="1070">
                <a:latin typeface="Times New Roman" panose="02020603050405020304" pitchFamily="18" charset="0"/>
                <a:cs typeface="Times New Roman" panose="02020603050405020304" pitchFamily="18" charset="0"/>
              </a:rPr>
              <a:t>Income Elasticity of Demand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'Income Elasticity Curve'!$D$10</c:f>
              <c:strCache>
                <c:ptCount val="1"/>
                <c:pt idx="0">
                  <c:v>Total Money Spent on Parle-G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'Income Elasticity Curve'!$C$11:$C$15</c:f>
              <c:numCache>
                <c:formatCode>General</c:formatCode>
                <c:ptCount val="5"/>
                <c:pt idx="0">
                  <c:v>0.9</c:v>
                </c:pt>
                <c:pt idx="1">
                  <c:v>2.15</c:v>
                </c:pt>
                <c:pt idx="2">
                  <c:v>3.75</c:v>
                </c:pt>
                <c:pt idx="3">
                  <c:v>7.5</c:v>
                </c:pt>
                <c:pt idx="4">
                  <c:v>10</c:v>
                </c:pt>
              </c:numCache>
            </c:numRef>
          </c:xVal>
          <c:yVal>
            <c:numRef>
              <c:f>'Income Elasticity Curve'!$D$11:$D$15</c:f>
              <c:numCache>
                <c:formatCode>General</c:formatCode>
                <c:ptCount val="5"/>
                <c:pt idx="0">
                  <c:v>175</c:v>
                </c:pt>
                <c:pt idx="1">
                  <c:v>131</c:v>
                </c:pt>
                <c:pt idx="2">
                  <c:v>162.99999999999997</c:v>
                </c:pt>
                <c:pt idx="3">
                  <c:v>207.00000000000003</c:v>
                </c:pt>
                <c:pt idx="4">
                  <c:v>465.99999999999994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73-483D-BBE9-57100ADCB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9842576"/>
        <c:axId val="1433586928"/>
      </c:scatterChart>
      <c:valAx>
        <c:axId val="1429842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9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Average Income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3586928"/>
        <c:crosses val="autoZero"/>
        <c:crossBetween val="midCat"/>
      </c:valAx>
      <c:valAx>
        <c:axId val="1433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9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Money Spent on Parle-G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239089384660250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842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070">
                <a:latin typeface="Times New Roman" panose="02020603050405020304" pitchFamily="18" charset="0"/>
                <a:cs typeface="Times New Roman" panose="02020603050405020304" pitchFamily="18" charset="0"/>
              </a:rPr>
              <a:t>Elasticity of Demand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'Price Elasticity Curve'!$F$8</c:f>
              <c:strCache>
                <c:ptCount val="1"/>
                <c:pt idx="0">
                  <c:v>Price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5340332458442696E-2"/>
                  <c:y val="-0.11653944298629337"/>
                </c:manualLayout>
              </c:layout>
              <c:tx>
                <c:rich>
                  <a:bodyPr/>
                  <a:lstStyle/>
                  <a:p>
                    <a:fld id="{D32DDD06-E16F-4905-9757-0A9B5FDDB2C0}" type="CELLRANGE">
                      <a:rPr lang="en-US"/>
                      <a:pPr/>
                      <a:t>[CELLRANGE]</a:t>
                    </a:fld>
                    <a:endParaRPr lang="en-IN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94A-493F-9E8B-A800D53C6AC7}"/>
                </c:ext>
              </c:extLst>
            </c:dLbl>
            <c:dLbl>
              <c:idx val="1"/>
              <c:layout>
                <c:manualLayout>
                  <c:x val="-3.8368110236220575E-2"/>
                  <c:y val="-0.11339129483814532"/>
                </c:manualLayout>
              </c:layout>
              <c:tx>
                <c:rich>
                  <a:bodyPr/>
                  <a:lstStyle/>
                  <a:p>
                    <a:fld id="{871A91F2-43D3-47CE-8CEF-11EDB42F217A}" type="CELLRANGE">
                      <a:rPr lang="en-US"/>
                      <a:pPr/>
                      <a:t>[CELLRANGE]</a:t>
                    </a:fld>
                    <a:endParaRPr lang="en-IN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94A-493F-9E8B-A800D53C6AC7}"/>
                </c:ext>
              </c:extLst>
            </c:dLbl>
            <c:dLbl>
              <c:idx val="2"/>
              <c:layout>
                <c:manualLayout>
                  <c:x val="-0.12725699912510935"/>
                  <c:y val="-0.11339129483814528"/>
                </c:manualLayout>
              </c:layout>
              <c:tx>
                <c:rich>
                  <a:bodyPr/>
                  <a:lstStyle/>
                  <a:p>
                    <a:fld id="{ED5FAF1B-43F1-4E7C-ADA0-C48F9C60C5B3}" type="CELLRANGE">
                      <a:rPr lang="en-US"/>
                      <a:pPr/>
                      <a:t>[CELLRANGE]</a:t>
                    </a:fld>
                    <a:endParaRPr lang="en-IN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94A-493F-9E8B-A800D53C6AC7}"/>
                </c:ext>
              </c:extLst>
            </c:dLbl>
            <c:dLbl>
              <c:idx val="3"/>
              <c:layout>
                <c:manualLayout>
                  <c:x val="-8.6479221347331589E-2"/>
                  <c:y val="-0.1180209244677749"/>
                </c:manualLayout>
              </c:layout>
              <c:tx>
                <c:rich>
                  <a:bodyPr/>
                  <a:lstStyle/>
                  <a:p>
                    <a:fld id="{54383B1E-1805-4D7B-826E-7CB48C1B8C7D}" type="CELLRANGE">
                      <a:rPr lang="en-US"/>
                      <a:pPr/>
                      <a:t>[CELLRANGE]</a:t>
                    </a:fld>
                    <a:endParaRPr lang="en-IN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94A-493F-9E8B-A800D53C6AC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IN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94A-493F-9E8B-A800D53C6A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'Price Elasticity Curve'!$E$9:$E$13</c:f>
              <c:numCache>
                <c:formatCode>General</c:formatCode>
                <c:ptCount val="5"/>
                <c:pt idx="0">
                  <c:v>3.2727272727272729</c:v>
                </c:pt>
                <c:pt idx="1">
                  <c:v>3.1298701298701297</c:v>
                </c:pt>
                <c:pt idx="2">
                  <c:v>3.0259740259740258</c:v>
                </c:pt>
                <c:pt idx="3">
                  <c:v>2.779220779220779</c:v>
                </c:pt>
                <c:pt idx="4">
                  <c:v>2.6233766233766236</c:v>
                </c:pt>
              </c:numCache>
            </c:numRef>
          </c:xVal>
          <c:yVal>
            <c:numRef>
              <c:f>'Price Elasticity Curve'!$F$9:$F$13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'Price Elasticity Curve'!$G$9:$G$12</c15:f>
                <c15:dlblRangeCache>
                  <c:ptCount val="4"/>
                  <c:pt idx="0">
                    <c:v>-0.156</c:v>
                  </c:pt>
                  <c:pt idx="1">
                    <c:v>-0.152</c:v>
                  </c:pt>
                  <c:pt idx="2">
                    <c:v>-0.468</c:v>
                  </c:pt>
                  <c:pt idx="3">
                    <c:v>-0.375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94A-493F-9E8B-A800D53C6AC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815522848"/>
        <c:axId val="1815512448"/>
      </c:scatterChart>
      <c:valAx>
        <c:axId val="1815522848"/>
        <c:scaling>
          <c:orientation val="minMax"/>
          <c:min val="2.5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9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Average Quantity Demanded</a:t>
                </a:r>
              </a:p>
            </c:rich>
          </c:tx>
          <c:layout>
            <c:manualLayout>
              <c:xMode val="edge"/>
              <c:yMode val="edge"/>
              <c:x val="0.38172112860892388"/>
              <c:y val="0.91506926217556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5512448"/>
        <c:crosses val="autoZero"/>
        <c:crossBetween val="midCat"/>
      </c:valAx>
      <c:valAx>
        <c:axId val="181551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9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Price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430686789151356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5522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IN" sz="1070">
                <a:latin typeface="Times New Roman" panose="02020603050405020304" pitchFamily="18" charset="0"/>
                <a:cs typeface="Times New Roman" panose="02020603050405020304" pitchFamily="18" charset="0"/>
              </a:rPr>
              <a:t>Goods complimentary to Parle-G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explosion val="6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1A9-47D0-8CBC-D23BFD0F69F6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C8-4E95-9C79-EC63B8737BD1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C8-4E95-9C79-EC63B8737BD1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9C8-4E95-9C79-EC63B8737BD1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1A9-47D0-8CBC-D23BFD0F69F6}"/>
              </c:ext>
            </c:extLst>
          </c:dPt>
          <c:dLbls>
            <c:dLbl>
              <c:idx val="4"/>
              <c:layout>
                <c:manualLayout>
                  <c:x val="-7.580905511811023E-2"/>
                  <c:y val="2.93529454651501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A9-47D0-8CBC-D23BFD0F69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Compliments!$B$1:$F$1</c:f>
              <c:strCache>
                <c:ptCount val="5"/>
                <c:pt idx="0">
                  <c:v>Tea</c:v>
                </c:pt>
                <c:pt idx="1">
                  <c:v>Coffee</c:v>
                </c:pt>
                <c:pt idx="2">
                  <c:v>Milk</c:v>
                </c:pt>
                <c:pt idx="3">
                  <c:v>Plain</c:v>
                </c:pt>
                <c:pt idx="4">
                  <c:v>Others</c:v>
                </c:pt>
              </c:strCache>
            </c:strRef>
          </c:cat>
          <c:val>
            <c:numRef>
              <c:f>Compliments!$B$2:$F$2</c:f>
              <c:numCache>
                <c:formatCode>General</c:formatCode>
                <c:ptCount val="5"/>
                <c:pt idx="0">
                  <c:v>55</c:v>
                </c:pt>
                <c:pt idx="1">
                  <c:v>16</c:v>
                </c:pt>
                <c:pt idx="2">
                  <c:v>19</c:v>
                </c:pt>
                <c:pt idx="3">
                  <c:v>19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A9-47D0-8CBC-D23BFD0F69F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070">
                <a:latin typeface="Times New Roman" panose="02020603050405020304" pitchFamily="18" charset="0"/>
                <a:cs typeface="Times New Roman" panose="02020603050405020304" pitchFamily="18" charset="0"/>
              </a:rPr>
              <a:t>Do</a:t>
            </a:r>
            <a:r>
              <a:rPr lang="en-IN" sz="107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biscuits have readily available substitutes?</a:t>
            </a:r>
            <a:endParaRPr lang="en-IN" sz="107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</c:spPr>
          <c:explosion val="5"/>
          <c:dPt>
            <c:idx val="0"/>
            <c:bubble3D val="0"/>
            <c:explosion val="1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6AE-4D08-B36C-54515AFA1DB1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87-4F16-B341-A2E8A67EC5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Substitutes!$B$1:$C$1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Substitutes!$B$2:$C$2</c:f>
              <c:numCache>
                <c:formatCode>General</c:formatCode>
                <c:ptCount val="2"/>
                <c:pt idx="0">
                  <c:v>50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E-4D08-B36C-54515AFA1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'Household and consumption'!$F$1</c:f>
              <c:strCache>
                <c:ptCount val="1"/>
                <c:pt idx="0">
                  <c:v>Yes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'Household and consumption'!$E$2:$E$3</c:f>
              <c:strCache>
                <c:ptCount val="2"/>
                <c:pt idx="0">
                  <c:v>Do you think Parle-G is a household name?</c:v>
                </c:pt>
                <c:pt idx="1">
                  <c:v>Have you ever had Parle-G biscuits?</c:v>
                </c:pt>
              </c:strCache>
            </c:strRef>
          </c:cat>
          <c:val>
            <c:numRef>
              <c:f>'Household and consumption'!$F$2:$F$3</c:f>
              <c:numCache>
                <c:formatCode>General</c:formatCode>
                <c:ptCount val="2"/>
                <c:pt idx="0">
                  <c:v>58</c:v>
                </c:pt>
                <c:pt idx="1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33-401B-A73A-FC5AC931BE86}"/>
            </c:ext>
          </c:extLst>
        </c:ser>
        <c:ser>
          <c:idx val="1"/>
          <c:order val="1"/>
          <c:tx>
            <c:strRef>
              <c:f>'Household and consumption'!$G$1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'Household and consumption'!$E$2:$E$3</c:f>
              <c:strCache>
                <c:ptCount val="2"/>
                <c:pt idx="0">
                  <c:v>Do you think Parle-G is a household name?</c:v>
                </c:pt>
                <c:pt idx="1">
                  <c:v>Have you ever had Parle-G biscuits?</c:v>
                </c:pt>
              </c:strCache>
            </c:strRef>
          </c:cat>
          <c:val>
            <c:numRef>
              <c:f>'Household and consumption'!$G$2:$G$3</c:f>
              <c:numCache>
                <c:formatCode>General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33-401B-A73A-FC5AC931BE86}"/>
            </c:ext>
          </c:extLst>
        </c:ser>
        <c:ser>
          <c:idx val="2"/>
          <c:order val="2"/>
          <c:tx>
            <c:strRef>
              <c:f>'Household and consumption'!$H$1</c:f>
              <c:strCache>
                <c:ptCount val="1"/>
                <c:pt idx="0">
                  <c:v>Not Sure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33-401B-A73A-FC5AC931BE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'Household and consumption'!$E$2:$E$3</c:f>
              <c:strCache>
                <c:ptCount val="2"/>
                <c:pt idx="0">
                  <c:v>Do you think Parle-G is a household name?</c:v>
                </c:pt>
                <c:pt idx="1">
                  <c:v>Have you ever had Parle-G biscuits?</c:v>
                </c:pt>
              </c:strCache>
            </c:strRef>
          </c:cat>
          <c:val>
            <c:numRef>
              <c:f>'Household and consumption'!$H$2:$H$3</c:f>
              <c:numCache>
                <c:formatCode>General</c:formatCode>
                <c:ptCount val="2"/>
                <c:pt idx="0">
                  <c:v>16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33-401B-A73A-FC5AC931B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4942288"/>
        <c:axId val="1124943536"/>
      </c:barChart>
      <c:catAx>
        <c:axId val="1124942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124943536"/>
        <c:crosses val="autoZero"/>
        <c:auto val="1"/>
        <c:lblAlgn val="ctr"/>
        <c:lblOffset val="100"/>
        <c:noMultiLvlLbl val="0"/>
      </c:catAx>
      <c:valAx>
        <c:axId val="1124943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94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200">
                <a:latin typeface="Times New Roman" panose="02020603050405020304" pitchFamily="18" charset="0"/>
                <a:cs typeface="Times New Roman" panose="02020603050405020304" pitchFamily="18" charset="0"/>
              </a:rPr>
              <a:t>Are you aware of any other biscuit offerings by Parle (apart from Parle G)?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explosion val="3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00-4852-BEAC-D94240E829C3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00-4852-BEAC-D94240E829C3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C00-4852-BEAC-D94240E829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Offerings!$B$1:$D$1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Not Sure</c:v>
                </c:pt>
              </c:strCache>
            </c:strRef>
          </c:cat>
          <c:val>
            <c:numRef>
              <c:f>Offerings!$B$2:$D$2</c:f>
              <c:numCache>
                <c:formatCode>0.00%</c:formatCode>
                <c:ptCount val="3"/>
                <c:pt idx="0">
                  <c:v>0.45454545454545453</c:v>
                </c:pt>
                <c:pt idx="1">
                  <c:v>0.27272727272727271</c:v>
                </c:pt>
                <c:pt idx="2">
                  <c:v>0.27272727272727271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0-4852-BEAC-D94240E82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0" u="sng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Availability</a:t>
            </a:r>
            <a:r>
              <a:rPr lang="en-IN" b="0" u="sng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of Parle-G</a:t>
            </a:r>
            <a:endParaRPr lang="en-IN" b="0" u="sng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 w="12700" cap="flat" cmpd="sng" algn="ctr">
              <a:solidFill>
                <a:schemeClr val="tx1"/>
              </a:solidFill>
              <a:miter lim="800000"/>
            </a:ln>
            <a:effectLst/>
          </c:spPr>
          <c:invertIfNegative val="0"/>
          <c:cat>
            <c:numRef>
              <c:f>Accessibility!$B$1:$F$1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Accessibility!$B$2:$F$2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8</c:v>
                </c:pt>
                <c:pt idx="4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3-4FB8-960A-B55F98E54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0"/>
        <c:axId val="1547829840"/>
        <c:axId val="1547828176"/>
      </c:barChart>
      <c:catAx>
        <c:axId val="1547829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7828176"/>
        <c:crosses val="autoZero"/>
        <c:auto val="1"/>
        <c:lblAlgn val="ctr"/>
        <c:lblOffset val="100"/>
        <c:noMultiLvlLbl val="0"/>
      </c:catAx>
      <c:valAx>
        <c:axId val="154782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782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8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IN">
                <a:latin typeface="Times New Roman" panose="02020603050405020304" pitchFamily="18" charset="0"/>
                <a:cs typeface="Times New Roman" panose="02020603050405020304" pitchFamily="18" charset="0"/>
              </a:rPr>
              <a:t>Towards whom is the product priced/directed?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explosion val="9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084-41F6-8B50-C5CD409388B8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084-41F6-8B50-C5CD409388B8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84-41F6-8B50-C5CD409388B8}"/>
              </c:ext>
            </c:extLst>
          </c:dPt>
          <c:dLbls>
            <c:dLbl>
              <c:idx val="0"/>
              <c:layout>
                <c:manualLayout>
                  <c:x val="-0.15546598862642169"/>
                  <c:y val="-0.13467519685039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84-41F6-8B50-C5CD409388B8}"/>
                </c:ext>
              </c:extLst>
            </c:dLbl>
            <c:dLbl>
              <c:idx val="1"/>
              <c:layout>
                <c:manualLayout>
                  <c:x val="-4.8879374453193354E-2"/>
                  <c:y val="3.374671916010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84-41F6-8B50-C5CD409388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'Target Audience'!$B$1:$D$1</c:f>
              <c:strCache>
                <c:ptCount val="3"/>
                <c:pt idx="0">
                  <c:v>Everyone</c:v>
                </c:pt>
                <c:pt idx="1">
                  <c:v>Economically Backward</c:v>
                </c:pt>
                <c:pt idx="2">
                  <c:v>Middle Class</c:v>
                </c:pt>
              </c:strCache>
            </c:strRef>
          </c:cat>
          <c:val>
            <c:numRef>
              <c:f>'Target Audience'!$B$2:$D$2</c:f>
              <c:numCache>
                <c:formatCode>General</c:formatCode>
                <c:ptCount val="3"/>
                <c:pt idx="0">
                  <c:v>50</c:v>
                </c:pt>
                <c:pt idx="1">
                  <c:v>6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4-41F6-8B50-C5CD409388B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en-US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9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</a:schemeClr>
            </a:gs>
            <a:gs pos="100000">
              <a:schemeClr val="dk1">
                <a:lumMod val="75000"/>
                <a:lumOff val="25000"/>
              </a:schemeClr>
            </a:gs>
          </a:gsLst>
          <a:lin ang="10800000" scaled="0"/>
        </a:gradFill>
        <a:round/>
      </a:ln>
      <a:effectLst/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335280</xdr:colOff>
      <xdr:row>3</xdr:row>
      <xdr:rowOff>110490</xdr:rowOff>
    </xdr:from>
    <xdr:to>
      <xdr:col>12</xdr:col>
      <xdr:colOff>213360</xdr:colOff>
      <xdr:row>14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92C4CB-8A52-46C4-83C5-A270B3A9E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5</xdr:row>
      <xdr:rowOff>110490</xdr:rowOff>
    </xdr:from>
    <xdr:to>
      <xdr:col>3</xdr:col>
      <xdr:colOff>1143000</xdr:colOff>
      <xdr:row>16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38419D-B7F3-4680-B1A8-30CD4B11D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502920</xdr:colOff>
      <xdr:row>3</xdr:row>
      <xdr:rowOff>240030</xdr:rowOff>
    </xdr:from>
    <xdr:to>
      <xdr:col>8</xdr:col>
      <xdr:colOff>381000</xdr:colOff>
      <xdr:row>15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207928-FC10-4EB0-9C09-6FEB8FD31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502920</xdr:colOff>
      <xdr:row>3</xdr:row>
      <xdr:rowOff>240030</xdr:rowOff>
    </xdr:from>
    <xdr:to>
      <xdr:col>9</xdr:col>
      <xdr:colOff>381000</xdr:colOff>
      <xdr:row>15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C7D6C1-E41A-4DB8-A962-F5C2979D7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1478280</xdr:colOff>
      <xdr:row>4</xdr:row>
      <xdr:rowOff>125730</xdr:rowOff>
    </xdr:from>
    <xdr:to>
      <xdr:col>7</xdr:col>
      <xdr:colOff>320040</xdr:colOff>
      <xdr:row>17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43EF97-C9FB-48A9-B7BE-3122C177C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1089660</xdr:colOff>
      <xdr:row>3</xdr:row>
      <xdr:rowOff>133350</xdr:rowOff>
    </xdr:from>
    <xdr:to>
      <xdr:col>6</xdr:col>
      <xdr:colOff>396240</xdr:colOff>
      <xdr:row>14</xdr:row>
      <xdr:rowOff>194310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CF6D641-4753-4998-8A30-3FED5A3F0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232410</xdr:rowOff>
    </xdr:from>
    <xdr:to>
      <xdr:col>8</xdr:col>
      <xdr:colOff>548640</xdr:colOff>
      <xdr:row>14</xdr:row>
      <xdr:rowOff>49530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2C5D7DC-475E-44D6-AC16-9D3F4B6D3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3</xdr:row>
      <xdr:rowOff>240030</xdr:rowOff>
    </xdr:from>
    <xdr:to>
      <xdr:col>6</xdr:col>
      <xdr:colOff>510540</xdr:colOff>
      <xdr:row>15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3F76FD-62AD-45FF-84F1-FB6337FD7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navanth Mahendra" refreshedDate="44463.55676284722" createdVersion="7" refreshedVersion="7" minRefreshableVersion="3" recordCount="77" xr:uid="{00000000-000A-0000-FFFF-FFFF51000000}">
  <cacheSource type="worksheet">
    <worksheetSource ref="A1:E78" sheet="Elasticity"/>
  </cacheSource>
  <cacheFields count="5">
    <cacheField name="Rs. 3" numFmtId="0">
      <sharedItems containsSemiMixedTypes="0" containsString="0" containsNumber="1" containsInteger="1" minValue="1" maxValue="5"/>
    </cacheField>
    <cacheField name="Rs. 4" numFmtId="0">
      <sharedItems containsSemiMixedTypes="0" containsString="0" containsNumber="1" containsInteger="1" minValue="1" maxValue="5"/>
    </cacheField>
    <cacheField name="Rs. 5" numFmtId="0">
      <sharedItems containsSemiMixedTypes="0" containsString="0" containsNumber="1" containsInteger="1" minValue="1" maxValue="5"/>
    </cacheField>
    <cacheField name="Rs. 6" numFmtId="0">
      <sharedItems containsSemiMixedTypes="0" containsString="0" containsNumber="1" containsInteger="1" minValue="1" maxValue="5"/>
    </cacheField>
    <cacheField name="Rs. 7" numFmtId="0">
      <sharedItems containsSemiMixedTypes="0" containsString="0" containsNumber="1" containsInteger="1" minValue="1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navanth Mahendra" refreshedDate="44463.68073148148" createdVersion="7" refreshedVersion="7" minRefreshableVersion="3" recordCount="77" xr:uid="{00000000-000A-0000-FFFF-FFFF5C000000}">
  <cacheSource type="worksheet">
    <worksheetSource ref="H1:I78" sheet="Income Elasticity"/>
  </cacheSource>
  <cacheFields count="2">
    <cacheField name="Income" numFmtId="0">
      <sharedItems containsSemiMixedTypes="0" containsString="0" containsNumber="1" minValue="0.9" maxValue="10" count="5">
        <n v="3.75"/>
        <n v="0.9"/>
        <n v="2.15"/>
        <n v="7.5"/>
        <n v="10"/>
      </sharedItems>
    </cacheField>
    <cacheField name="Average Demand" numFmtId="0">
      <sharedItems containsSemiMixedTypes="0" containsString="0" containsNumber="1" minValue="1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7">
  <r>
    <n v="4"/>
    <n v="5"/>
    <n v="4"/>
    <n v="3"/>
    <n v="3"/>
  </r>
  <r>
    <n v="2"/>
    <n v="2"/>
    <n v="2"/>
    <n v="2"/>
    <n v="1"/>
  </r>
  <r>
    <n v="5"/>
    <n v="4"/>
    <n v="3"/>
    <n v="2"/>
    <n v="1"/>
  </r>
  <r>
    <n v="5"/>
    <n v="4"/>
    <n v="3"/>
    <n v="2"/>
    <n v="2"/>
  </r>
  <r>
    <n v="2"/>
    <n v="2"/>
    <n v="4"/>
    <n v="4"/>
    <n v="4"/>
  </r>
  <r>
    <n v="4"/>
    <n v="4"/>
    <n v="4"/>
    <n v="4"/>
    <n v="4"/>
  </r>
  <r>
    <n v="5"/>
    <n v="5"/>
    <n v="5"/>
    <n v="5"/>
    <n v="5"/>
  </r>
  <r>
    <n v="3"/>
    <n v="3"/>
    <n v="3"/>
    <n v="2"/>
    <n v="2"/>
  </r>
  <r>
    <n v="5"/>
    <n v="5"/>
    <n v="5"/>
    <n v="4"/>
    <n v="3"/>
  </r>
  <r>
    <n v="4"/>
    <n v="4"/>
    <n v="4"/>
    <n v="4"/>
    <n v="4"/>
  </r>
  <r>
    <n v="4"/>
    <n v="4"/>
    <n v="4"/>
    <n v="4"/>
    <n v="4"/>
  </r>
  <r>
    <n v="4"/>
    <n v="4"/>
    <n v="4"/>
    <n v="4"/>
    <n v="4"/>
  </r>
  <r>
    <n v="3"/>
    <n v="2"/>
    <n v="1"/>
    <n v="1"/>
    <n v="1"/>
  </r>
  <r>
    <n v="3"/>
    <n v="3"/>
    <n v="2"/>
    <n v="2"/>
    <n v="1"/>
  </r>
  <r>
    <n v="4"/>
    <n v="2"/>
    <n v="1"/>
    <n v="1"/>
    <n v="1"/>
  </r>
  <r>
    <n v="1"/>
    <n v="1"/>
    <n v="1"/>
    <n v="1"/>
    <n v="1"/>
  </r>
  <r>
    <n v="1"/>
    <n v="1"/>
    <n v="1"/>
    <n v="1"/>
    <n v="1"/>
  </r>
  <r>
    <n v="2"/>
    <n v="3"/>
    <n v="3"/>
    <n v="4"/>
    <n v="5"/>
  </r>
  <r>
    <n v="4"/>
    <n v="2"/>
    <n v="2"/>
    <n v="2"/>
    <n v="1"/>
  </r>
  <r>
    <n v="5"/>
    <n v="5"/>
    <n v="5"/>
    <n v="5"/>
    <n v="4"/>
  </r>
  <r>
    <n v="5"/>
    <n v="5"/>
    <n v="5"/>
    <n v="5"/>
    <n v="5"/>
  </r>
  <r>
    <n v="4"/>
    <n v="4"/>
    <n v="4"/>
    <n v="2"/>
    <n v="1"/>
  </r>
  <r>
    <n v="1"/>
    <n v="1"/>
    <n v="1"/>
    <n v="1"/>
    <n v="1"/>
  </r>
  <r>
    <n v="5"/>
    <n v="4"/>
    <n v="3"/>
    <n v="3"/>
    <n v="1"/>
  </r>
  <r>
    <n v="3"/>
    <n v="3"/>
    <n v="3"/>
    <n v="2"/>
    <n v="2"/>
  </r>
  <r>
    <n v="1"/>
    <n v="1"/>
    <n v="1"/>
    <n v="1"/>
    <n v="1"/>
  </r>
  <r>
    <n v="3"/>
    <n v="3"/>
    <n v="2"/>
    <n v="2"/>
    <n v="2"/>
  </r>
  <r>
    <n v="4"/>
    <n v="4"/>
    <n v="4"/>
    <n v="4"/>
    <n v="4"/>
  </r>
  <r>
    <n v="5"/>
    <n v="4"/>
    <n v="2"/>
    <n v="1"/>
    <n v="1"/>
  </r>
  <r>
    <n v="2"/>
    <n v="2"/>
    <n v="2"/>
    <n v="2"/>
    <n v="2"/>
  </r>
  <r>
    <n v="5"/>
    <n v="5"/>
    <n v="5"/>
    <n v="5"/>
    <n v="5"/>
  </r>
  <r>
    <n v="5"/>
    <n v="5"/>
    <n v="5"/>
    <n v="3"/>
    <n v="3"/>
  </r>
  <r>
    <n v="5"/>
    <n v="4"/>
    <n v="3"/>
    <n v="3"/>
    <n v="3"/>
  </r>
  <r>
    <n v="1"/>
    <n v="1"/>
    <n v="1"/>
    <n v="1"/>
    <n v="1"/>
  </r>
  <r>
    <n v="4"/>
    <n v="4"/>
    <n v="2"/>
    <n v="1"/>
    <n v="1"/>
  </r>
  <r>
    <n v="3"/>
    <n v="3"/>
    <n v="3"/>
    <n v="3"/>
    <n v="3"/>
  </r>
  <r>
    <n v="5"/>
    <n v="5"/>
    <n v="5"/>
    <n v="5"/>
    <n v="5"/>
  </r>
  <r>
    <n v="5"/>
    <n v="4"/>
    <n v="3"/>
    <n v="2"/>
    <n v="1"/>
  </r>
  <r>
    <n v="2"/>
    <n v="3"/>
    <n v="2"/>
    <n v="3"/>
    <n v="3"/>
  </r>
  <r>
    <n v="2"/>
    <n v="1"/>
    <n v="1"/>
    <n v="1"/>
    <n v="2"/>
  </r>
  <r>
    <n v="3"/>
    <n v="3"/>
    <n v="4"/>
    <n v="4"/>
    <n v="4"/>
  </r>
  <r>
    <n v="5"/>
    <n v="5"/>
    <n v="5"/>
    <n v="4"/>
    <n v="4"/>
  </r>
  <r>
    <n v="1"/>
    <n v="1"/>
    <n v="3"/>
    <n v="4"/>
    <n v="4"/>
  </r>
  <r>
    <n v="3"/>
    <n v="3"/>
    <n v="3"/>
    <n v="3"/>
    <n v="3"/>
  </r>
  <r>
    <n v="2"/>
    <n v="2"/>
    <n v="2"/>
    <n v="2"/>
    <n v="2"/>
  </r>
  <r>
    <n v="2"/>
    <n v="2"/>
    <n v="2"/>
    <n v="1"/>
    <n v="1"/>
  </r>
  <r>
    <n v="4"/>
    <n v="4"/>
    <n v="3"/>
    <n v="3"/>
    <n v="3"/>
  </r>
  <r>
    <n v="4"/>
    <n v="4"/>
    <n v="4"/>
    <n v="4"/>
    <n v="4"/>
  </r>
  <r>
    <n v="5"/>
    <n v="5"/>
    <n v="5"/>
    <n v="4"/>
    <n v="3"/>
  </r>
  <r>
    <n v="5"/>
    <n v="4"/>
    <n v="3"/>
    <n v="3"/>
    <n v="2"/>
  </r>
  <r>
    <n v="4"/>
    <n v="4"/>
    <n v="4"/>
    <n v="4"/>
    <n v="4"/>
  </r>
  <r>
    <n v="5"/>
    <n v="5"/>
    <n v="5"/>
    <n v="5"/>
    <n v="5"/>
  </r>
  <r>
    <n v="4"/>
    <n v="4"/>
    <n v="3"/>
    <n v="2"/>
    <n v="1"/>
  </r>
  <r>
    <n v="5"/>
    <n v="5"/>
    <n v="5"/>
    <n v="5"/>
    <n v="5"/>
  </r>
  <r>
    <n v="1"/>
    <n v="4"/>
    <n v="4"/>
    <n v="4"/>
    <n v="4"/>
  </r>
  <r>
    <n v="5"/>
    <n v="3"/>
    <n v="5"/>
    <n v="3"/>
    <n v="3"/>
  </r>
  <r>
    <n v="4"/>
    <n v="3"/>
    <n v="3"/>
    <n v="2"/>
    <n v="1"/>
  </r>
  <r>
    <n v="3"/>
    <n v="3"/>
    <n v="3"/>
    <n v="2"/>
    <n v="1"/>
  </r>
  <r>
    <n v="1"/>
    <n v="2"/>
    <n v="3"/>
    <n v="4"/>
    <n v="5"/>
  </r>
  <r>
    <n v="3"/>
    <n v="2"/>
    <n v="2"/>
    <n v="1"/>
    <n v="1"/>
  </r>
  <r>
    <n v="1"/>
    <n v="1"/>
    <n v="1"/>
    <n v="1"/>
    <n v="1"/>
  </r>
  <r>
    <n v="4"/>
    <n v="3"/>
    <n v="3"/>
    <n v="3"/>
    <n v="2"/>
  </r>
  <r>
    <n v="4"/>
    <n v="2"/>
    <n v="2"/>
    <n v="1"/>
    <n v="1"/>
  </r>
  <r>
    <n v="1"/>
    <n v="1"/>
    <n v="2"/>
    <n v="3"/>
    <n v="4"/>
  </r>
  <r>
    <n v="3"/>
    <n v="3"/>
    <n v="3"/>
    <n v="3"/>
    <n v="3"/>
  </r>
  <r>
    <n v="1"/>
    <n v="2"/>
    <n v="1"/>
    <n v="2"/>
    <n v="1"/>
  </r>
  <r>
    <n v="1"/>
    <n v="1"/>
    <n v="1"/>
    <n v="1"/>
    <n v="1"/>
  </r>
  <r>
    <n v="4"/>
    <n v="4"/>
    <n v="4"/>
    <n v="3"/>
    <n v="3"/>
  </r>
  <r>
    <n v="3"/>
    <n v="3"/>
    <n v="3"/>
    <n v="3"/>
    <n v="3"/>
  </r>
  <r>
    <n v="4"/>
    <n v="3"/>
    <n v="2"/>
    <n v="1"/>
    <n v="1"/>
  </r>
  <r>
    <n v="2"/>
    <n v="2"/>
    <n v="2"/>
    <n v="2"/>
    <n v="2"/>
  </r>
  <r>
    <n v="1"/>
    <n v="2"/>
    <n v="3"/>
    <n v="4"/>
    <n v="4"/>
  </r>
  <r>
    <n v="1"/>
    <n v="1"/>
    <n v="1"/>
    <n v="1"/>
    <n v="1"/>
  </r>
  <r>
    <n v="4"/>
    <n v="4"/>
    <n v="4"/>
    <n v="4"/>
    <n v="4"/>
  </r>
  <r>
    <n v="5"/>
    <n v="5"/>
    <n v="5"/>
    <n v="5"/>
    <n v="5"/>
  </r>
  <r>
    <n v="3"/>
    <n v="4"/>
    <n v="5"/>
    <n v="3"/>
    <n v="4"/>
  </r>
  <r>
    <n v="1"/>
    <n v="1"/>
    <n v="2"/>
    <n v="3"/>
    <n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7">
  <r>
    <x v="0"/>
    <n v="3.8"/>
  </r>
  <r>
    <x v="1"/>
    <n v="1.8"/>
  </r>
  <r>
    <x v="2"/>
    <n v="3"/>
  </r>
  <r>
    <x v="3"/>
    <n v="3.2"/>
  </r>
  <r>
    <x v="2"/>
    <n v="3.2"/>
  </r>
  <r>
    <x v="4"/>
    <n v="4"/>
  </r>
  <r>
    <x v="4"/>
    <n v="5"/>
  </r>
  <r>
    <x v="1"/>
    <n v="2.6"/>
  </r>
  <r>
    <x v="1"/>
    <n v="4.4000000000000004"/>
  </r>
  <r>
    <x v="1"/>
    <n v="4"/>
  </r>
  <r>
    <x v="4"/>
    <n v="4"/>
  </r>
  <r>
    <x v="3"/>
    <n v="4"/>
  </r>
  <r>
    <x v="1"/>
    <n v="1.6"/>
  </r>
  <r>
    <x v="4"/>
    <n v="2.2000000000000002"/>
  </r>
  <r>
    <x v="4"/>
    <n v="1.8"/>
  </r>
  <r>
    <x v="4"/>
    <n v="1"/>
  </r>
  <r>
    <x v="4"/>
    <n v="1"/>
  </r>
  <r>
    <x v="1"/>
    <n v="3.4"/>
  </r>
  <r>
    <x v="4"/>
    <n v="2.2000000000000002"/>
  </r>
  <r>
    <x v="4"/>
    <n v="4.8"/>
  </r>
  <r>
    <x v="3"/>
    <n v="5"/>
  </r>
  <r>
    <x v="4"/>
    <n v="3"/>
  </r>
  <r>
    <x v="2"/>
    <n v="1"/>
  </r>
  <r>
    <x v="4"/>
    <n v="3.2"/>
  </r>
  <r>
    <x v="2"/>
    <n v="2.6"/>
  </r>
  <r>
    <x v="4"/>
    <n v="1"/>
  </r>
  <r>
    <x v="1"/>
    <n v="2.4"/>
  </r>
  <r>
    <x v="0"/>
    <n v="4"/>
  </r>
  <r>
    <x v="4"/>
    <n v="2.6"/>
  </r>
  <r>
    <x v="0"/>
    <n v="2"/>
  </r>
  <r>
    <x v="4"/>
    <n v="5"/>
  </r>
  <r>
    <x v="1"/>
    <n v="4.2"/>
  </r>
  <r>
    <x v="4"/>
    <n v="3.6"/>
  </r>
  <r>
    <x v="4"/>
    <n v="1"/>
  </r>
  <r>
    <x v="4"/>
    <n v="2.4"/>
  </r>
  <r>
    <x v="4"/>
    <n v="3"/>
  </r>
  <r>
    <x v="2"/>
    <n v="5"/>
  </r>
  <r>
    <x v="0"/>
    <n v="3"/>
  </r>
  <r>
    <x v="1"/>
    <n v="2.6"/>
  </r>
  <r>
    <x v="4"/>
    <n v="1.4"/>
  </r>
  <r>
    <x v="3"/>
    <n v="3.6"/>
  </r>
  <r>
    <x v="3"/>
    <n v="4.5999999999999996"/>
  </r>
  <r>
    <x v="4"/>
    <n v="2.6"/>
  </r>
  <r>
    <x v="0"/>
    <n v="3"/>
  </r>
  <r>
    <x v="0"/>
    <n v="2"/>
  </r>
  <r>
    <x v="2"/>
    <n v="1.6"/>
  </r>
  <r>
    <x v="4"/>
    <n v="3.4"/>
  </r>
  <r>
    <x v="3"/>
    <n v="4"/>
  </r>
  <r>
    <x v="4"/>
    <n v="4.4000000000000004"/>
  </r>
  <r>
    <x v="0"/>
    <n v="3.4"/>
  </r>
  <r>
    <x v="1"/>
    <n v="4"/>
  </r>
  <r>
    <x v="2"/>
    <n v="5"/>
  </r>
  <r>
    <x v="3"/>
    <n v="2.8"/>
  </r>
  <r>
    <x v="4"/>
    <n v="5"/>
  </r>
  <r>
    <x v="2"/>
    <n v="3.4"/>
  </r>
  <r>
    <x v="4"/>
    <n v="3.8"/>
  </r>
  <r>
    <x v="3"/>
    <n v="2.6"/>
  </r>
  <r>
    <x v="0"/>
    <n v="2.4"/>
  </r>
  <r>
    <x v="0"/>
    <n v="3"/>
  </r>
  <r>
    <x v="3"/>
    <n v="1.8"/>
  </r>
  <r>
    <x v="1"/>
    <n v="1"/>
  </r>
  <r>
    <x v="4"/>
    <n v="3"/>
  </r>
  <r>
    <x v="4"/>
    <n v="2"/>
  </r>
  <r>
    <x v="4"/>
    <n v="2.2000000000000002"/>
  </r>
  <r>
    <x v="4"/>
    <n v="3"/>
  </r>
  <r>
    <x v="2"/>
    <n v="1.4"/>
  </r>
  <r>
    <x v="0"/>
    <n v="1"/>
  </r>
  <r>
    <x v="3"/>
    <n v="3.6"/>
  </r>
  <r>
    <x v="1"/>
    <n v="3"/>
  </r>
  <r>
    <x v="3"/>
    <n v="2.2000000000000002"/>
  </r>
  <r>
    <x v="3"/>
    <n v="2"/>
  </r>
  <r>
    <x v="4"/>
    <n v="2.8"/>
  </r>
  <r>
    <x v="4"/>
    <n v="1"/>
  </r>
  <r>
    <x v="4"/>
    <n v="4"/>
  </r>
  <r>
    <x v="0"/>
    <n v="5"/>
  </r>
  <r>
    <x v="4"/>
    <n v="3.8"/>
  </r>
  <r>
    <x v="3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43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1">
  <location ref="A3:B9" firstHeaderRow="1" firstDataRow="1" firstDataCol="1"/>
  <pivotFields count="2">
    <pivotField axis="axisRow" showAll="0">
      <items count="6">
        <item x="1"/>
        <item x="2"/>
        <item x="0"/>
        <item x="3"/>
        <item x="4"/>
        <item t="default"/>
      </items>
    </pivotField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Average Demand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38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E4" firstHeaderRow="0" firstDataRow="1" firstDataCol="0"/>
  <pivotFields count="5">
    <pivotField dataField="1" showAll="0"/>
    <pivotField dataField="1"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Average of Rs. 3" fld="0" subtotal="average" baseField="0" baseItem="1"/>
    <dataField name="Average of Rs. 4" fld="1" subtotal="average" baseField="0" baseItem="1"/>
    <dataField name="Average of Rs. 5" fld="2" subtotal="average" baseField="0" baseItem="2"/>
    <dataField name="Average of Rs. 6" fld="3" subtotal="average" baseField="0" baseItem="2"/>
    <dataField name="Average of Rs. 7" fld="4" subtotal="average" baseField="0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4">
    <wetp:webextensionref xmlns:r="http://schemas.openxmlformats.org/officeDocument/2006/relationships" r:id="rId1"/>
  </wetp:taskpane>
  <wetp:taskpane dockstate="right" visibility="0" width="438" row="7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AF735782-3E44-4F5A-BB8C-F340DD74CAE1}">
  <we:reference id="wa104168603" version="1.0.0.6" store="en-US" storeType="OMEX"/>
  <we:alternateReferences>
    <we:reference id="WA104168603" version="1.0.0.6" store="WA104168603" storeType="OMEX"/>
  </we:alternateReferences>
  <we:properties>
    <we:property name="savedSettings" value="{&quot;state&quot;:{&quot;seed&quot;:20402,&quot;currentseed&quot;:null,&quot;powerbi&quot;:{&quot;datasetId&quot;:null,&quot;tableName&quot;:null,&quot;datasetName&quot;:null},&quot;powerBILoaded&quot;:false,&quot;VisualizationName&quot;:&quot;Tree Map&quot;,&quot;category&quot;:&quot;Category&quot;,&quot;aggregate&quot;:&quot;Sum&quot;,&quot;measure&quot;:&quot;TableRows&quot;},&quot;date&quot;:&quot;Fri, 24 Sep 2021 03:54:23 GMT&quot;,&quot;appVersion&quot;:&quot;1.140.6206.22452, 28-12-2016 12:28:24&quot;}"/>
  </we:properties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A11F3B66-9C94-4F84-B608-9ACC6A066869}">
  <we:reference id="wa200002503" version="1.0.0.0" store="en-US" storeType="OMEX"/>
  <we:alternateReferences>
    <we:reference id="WA200002503" version="1.0.0.0" store="" storeType="OMEX"/>
  </we:alternateReferences>
  <we:properties/>
  <we:bindings/>
  <we:snapshot xmlns:r="http://schemas.openxmlformats.org/officeDocument/2006/relationships"/>
</we:webextension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8"/>
  <sheetViews>
    <sheetView tabSelected="1" zoomScale="40" zoomScaleNormal="40" workbookViewId="0">
      <selection activeCell="J11" sqref="J11"/>
    </sheetView>
  </sheetViews>
  <sheetFormatPr defaultRowHeight="19.2" x14ac:dyDescent="0.5"/>
  <cols>
    <col min="1" max="1" width="35.8984375" style="8" bestFit="1" customWidth="1"/>
    <col min="2" max="2" width="10.3984375" style="8" bestFit="1" customWidth="1"/>
    <col min="3" max="3" width="30.3984375" style="8" bestFit="1" customWidth="1"/>
    <col min="4" max="4" width="26.59765625" style="8" bestFit="1" customWidth="1"/>
    <col min="5" max="5" width="30.59765625" style="8" bestFit="1" customWidth="1"/>
    <col min="6" max="6" width="62.59765625" style="8" bestFit="1" customWidth="1"/>
    <col min="7" max="7" width="53.09765625" style="8" bestFit="1" customWidth="1"/>
    <col min="8" max="8" width="68.09765625" style="8" bestFit="1" customWidth="1"/>
    <col min="9" max="9" width="34.59765625" style="8" bestFit="1" customWidth="1"/>
    <col min="10" max="10" width="40.8984375" style="8" bestFit="1" customWidth="1"/>
    <col min="11" max="11" width="71.09765625" style="8" bestFit="1" customWidth="1"/>
    <col min="12" max="12" width="78.59765625" style="8" bestFit="1" customWidth="1"/>
    <col min="13" max="14" width="100.09765625" style="8" bestFit="1" customWidth="1"/>
    <col min="15" max="15" width="99.8984375" style="8" bestFit="1" customWidth="1"/>
    <col min="16" max="16" width="100.8984375" style="8" bestFit="1" customWidth="1"/>
    <col min="17" max="17" width="99.8984375" style="8" bestFit="1" customWidth="1"/>
    <col min="18" max="18" width="127.8984375" style="8" bestFit="1" customWidth="1"/>
    <col min="19" max="19" width="45.59765625" style="8" bestFit="1" customWidth="1"/>
    <col min="20" max="20" width="47.59765625" style="8" bestFit="1" customWidth="1"/>
    <col min="21" max="16384" width="8.796875" style="8"/>
  </cols>
  <sheetData>
    <row r="1" spans="1:20" x14ac:dyDescent="0.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</row>
    <row r="2" spans="1:20" x14ac:dyDescent="0.5">
      <c r="A2" s="10" t="s">
        <v>20</v>
      </c>
      <c r="B2" s="10" t="s">
        <v>21</v>
      </c>
      <c r="C2" s="10" t="s">
        <v>22</v>
      </c>
      <c r="D2" s="10" t="s">
        <v>23</v>
      </c>
      <c r="E2" s="10" t="s">
        <v>24</v>
      </c>
      <c r="F2" s="10" t="s">
        <v>25</v>
      </c>
      <c r="G2" s="10" t="s">
        <v>24</v>
      </c>
      <c r="H2" s="10" t="s">
        <v>26</v>
      </c>
      <c r="I2" s="10" t="s">
        <v>27</v>
      </c>
      <c r="J2" s="10" t="s">
        <v>27</v>
      </c>
      <c r="K2" s="10" t="s">
        <v>27</v>
      </c>
      <c r="L2" s="10" t="s">
        <v>27</v>
      </c>
      <c r="M2" s="10">
        <v>4</v>
      </c>
      <c r="N2" s="10">
        <v>5</v>
      </c>
      <c r="O2" s="10">
        <v>4</v>
      </c>
      <c r="P2" s="10">
        <v>3</v>
      </c>
      <c r="Q2" s="10">
        <v>3</v>
      </c>
      <c r="R2" s="10" t="s">
        <v>27</v>
      </c>
      <c r="S2" s="10" t="s">
        <v>164</v>
      </c>
      <c r="T2" s="10">
        <v>5</v>
      </c>
    </row>
    <row r="3" spans="1:20" x14ac:dyDescent="0.5">
      <c r="A3" s="10" t="s">
        <v>28</v>
      </c>
      <c r="B3" s="10" t="s">
        <v>29</v>
      </c>
      <c r="C3" s="10" t="s">
        <v>30</v>
      </c>
      <c r="D3" s="10" t="s">
        <v>31</v>
      </c>
      <c r="E3" s="10" t="s">
        <v>24</v>
      </c>
      <c r="F3" s="10" t="s">
        <v>32</v>
      </c>
      <c r="G3" s="10" t="s">
        <v>27</v>
      </c>
      <c r="H3" s="10" t="s">
        <v>26</v>
      </c>
      <c r="I3" s="10" t="s">
        <v>27</v>
      </c>
      <c r="J3" s="10" t="s">
        <v>27</v>
      </c>
      <c r="K3" s="10" t="s">
        <v>27</v>
      </c>
      <c r="L3" s="10" t="s">
        <v>27</v>
      </c>
      <c r="M3" s="10">
        <v>2</v>
      </c>
      <c r="N3" s="10">
        <v>2</v>
      </c>
      <c r="O3" s="10">
        <v>2</v>
      </c>
      <c r="P3" s="10">
        <v>2</v>
      </c>
      <c r="Q3" s="10">
        <v>1</v>
      </c>
      <c r="R3" s="10" t="s">
        <v>24</v>
      </c>
      <c r="S3" s="10" t="s">
        <v>164</v>
      </c>
      <c r="T3" s="10">
        <v>5</v>
      </c>
    </row>
    <row r="4" spans="1:20" x14ac:dyDescent="0.5">
      <c r="A4" s="10" t="s">
        <v>33</v>
      </c>
      <c r="B4" s="10" t="s">
        <v>34</v>
      </c>
      <c r="C4" s="10" t="s">
        <v>30</v>
      </c>
      <c r="D4" s="10" t="s">
        <v>35</v>
      </c>
      <c r="E4" s="10" t="s">
        <v>24</v>
      </c>
      <c r="F4" s="10" t="s">
        <v>32</v>
      </c>
      <c r="G4" s="10" t="s">
        <v>27</v>
      </c>
      <c r="H4" s="10" t="s">
        <v>36</v>
      </c>
      <c r="I4" s="10" t="s">
        <v>27</v>
      </c>
      <c r="J4" s="10" t="s">
        <v>27</v>
      </c>
      <c r="K4" s="10" t="s">
        <v>27</v>
      </c>
      <c r="L4" s="10" t="s">
        <v>27</v>
      </c>
      <c r="M4" s="10">
        <v>5</v>
      </c>
      <c r="N4" s="10">
        <v>4</v>
      </c>
      <c r="O4" s="10">
        <v>3</v>
      </c>
      <c r="P4" s="10">
        <v>2</v>
      </c>
      <c r="Q4" s="10">
        <v>1</v>
      </c>
      <c r="R4" s="10" t="s">
        <v>27</v>
      </c>
      <c r="S4" s="10" t="s">
        <v>164</v>
      </c>
      <c r="T4" s="10">
        <v>5</v>
      </c>
    </row>
    <row r="5" spans="1:20" x14ac:dyDescent="0.5">
      <c r="A5" s="10" t="s">
        <v>37</v>
      </c>
      <c r="B5" s="10" t="s">
        <v>38</v>
      </c>
      <c r="C5" s="10" t="s">
        <v>39</v>
      </c>
      <c r="D5" s="10" t="s">
        <v>40</v>
      </c>
      <c r="E5" s="10" t="s">
        <v>27</v>
      </c>
      <c r="F5" s="10" t="s">
        <v>41</v>
      </c>
      <c r="G5" s="10" t="s">
        <v>24</v>
      </c>
      <c r="H5" s="10" t="s">
        <v>42</v>
      </c>
      <c r="I5" s="10" t="s">
        <v>27</v>
      </c>
      <c r="J5" s="10" t="s">
        <v>43</v>
      </c>
      <c r="K5" s="10" t="s">
        <v>24</v>
      </c>
      <c r="L5" s="10" t="s">
        <v>27</v>
      </c>
      <c r="M5" s="10">
        <v>5</v>
      </c>
      <c r="N5" s="10">
        <v>4</v>
      </c>
      <c r="O5" s="10">
        <v>3</v>
      </c>
      <c r="P5" s="10">
        <v>2</v>
      </c>
      <c r="Q5" s="10">
        <v>2</v>
      </c>
      <c r="R5" s="10" t="s">
        <v>44</v>
      </c>
      <c r="S5" s="10" t="s">
        <v>164</v>
      </c>
      <c r="T5" s="10">
        <v>3</v>
      </c>
    </row>
    <row r="6" spans="1:20" x14ac:dyDescent="0.5">
      <c r="A6" s="10" t="s">
        <v>45</v>
      </c>
      <c r="B6" s="10" t="s">
        <v>21</v>
      </c>
      <c r="C6" s="10" t="s">
        <v>46</v>
      </c>
      <c r="D6" s="10" t="s">
        <v>35</v>
      </c>
      <c r="E6" s="10" t="s">
        <v>27</v>
      </c>
      <c r="F6" s="10" t="s">
        <v>32</v>
      </c>
      <c r="G6" s="10" t="s">
        <v>27</v>
      </c>
      <c r="H6" s="10" t="s">
        <v>47</v>
      </c>
      <c r="I6" s="10" t="s">
        <v>27</v>
      </c>
      <c r="J6" s="10" t="s">
        <v>27</v>
      </c>
      <c r="K6" s="10" t="s">
        <v>27</v>
      </c>
      <c r="L6" s="10" t="s">
        <v>27</v>
      </c>
      <c r="M6" s="10">
        <v>2</v>
      </c>
      <c r="N6" s="10">
        <v>2</v>
      </c>
      <c r="O6" s="10">
        <v>4</v>
      </c>
      <c r="P6" s="10">
        <v>4</v>
      </c>
      <c r="Q6" s="10">
        <v>4</v>
      </c>
      <c r="R6" s="10" t="s">
        <v>24</v>
      </c>
      <c r="S6" s="10" t="s">
        <v>164</v>
      </c>
      <c r="T6" s="10">
        <v>5</v>
      </c>
    </row>
    <row r="7" spans="1:20" x14ac:dyDescent="0.5">
      <c r="A7" s="10" t="s">
        <v>48</v>
      </c>
      <c r="B7" s="10" t="s">
        <v>21</v>
      </c>
      <c r="C7" s="10" t="s">
        <v>39</v>
      </c>
      <c r="D7" s="10" t="s">
        <v>49</v>
      </c>
      <c r="E7" s="10" t="s">
        <v>27</v>
      </c>
      <c r="F7" s="10" t="s">
        <v>50</v>
      </c>
      <c r="G7" s="10" t="s">
        <v>24</v>
      </c>
      <c r="H7" s="10" t="s">
        <v>51</v>
      </c>
      <c r="I7" s="10" t="s">
        <v>27</v>
      </c>
      <c r="J7" s="10" t="s">
        <v>27</v>
      </c>
      <c r="K7" s="10" t="s">
        <v>24</v>
      </c>
      <c r="L7" s="10" t="s">
        <v>27</v>
      </c>
      <c r="M7" s="10">
        <v>4</v>
      </c>
      <c r="N7" s="10">
        <v>4</v>
      </c>
      <c r="O7" s="10">
        <v>4</v>
      </c>
      <c r="P7" s="10">
        <v>4</v>
      </c>
      <c r="Q7" s="10">
        <v>4</v>
      </c>
      <c r="R7" s="10" t="s">
        <v>24</v>
      </c>
      <c r="S7" s="10" t="s">
        <v>52</v>
      </c>
      <c r="T7" s="10">
        <v>5</v>
      </c>
    </row>
    <row r="8" spans="1:20" x14ac:dyDescent="0.5">
      <c r="A8" s="10" t="s">
        <v>53</v>
      </c>
      <c r="B8" s="10" t="s">
        <v>21</v>
      </c>
      <c r="C8" s="10" t="s">
        <v>39</v>
      </c>
      <c r="D8" s="10" t="s">
        <v>49</v>
      </c>
      <c r="E8" s="10" t="s">
        <v>24</v>
      </c>
      <c r="F8" s="10" t="s">
        <v>32</v>
      </c>
      <c r="G8" s="10" t="s">
        <v>27</v>
      </c>
      <c r="H8" s="10" t="s">
        <v>54</v>
      </c>
      <c r="I8" s="10" t="s">
        <v>27</v>
      </c>
      <c r="J8" s="10" t="s">
        <v>27</v>
      </c>
      <c r="K8" s="10" t="s">
        <v>24</v>
      </c>
      <c r="L8" s="10" t="s">
        <v>27</v>
      </c>
      <c r="M8" s="10">
        <v>5</v>
      </c>
      <c r="N8" s="10">
        <v>5</v>
      </c>
      <c r="O8" s="10">
        <v>5</v>
      </c>
      <c r="P8" s="10">
        <v>5</v>
      </c>
      <c r="Q8" s="10">
        <v>5</v>
      </c>
      <c r="R8" s="10" t="s">
        <v>44</v>
      </c>
      <c r="S8" s="10" t="s">
        <v>164</v>
      </c>
      <c r="T8" s="10">
        <v>5</v>
      </c>
    </row>
    <row r="9" spans="1:20" x14ac:dyDescent="0.5">
      <c r="A9" s="10" t="s">
        <v>55</v>
      </c>
      <c r="B9" s="10" t="s">
        <v>38</v>
      </c>
      <c r="C9" s="10" t="s">
        <v>22</v>
      </c>
      <c r="D9" s="10" t="s">
        <v>31</v>
      </c>
      <c r="E9" s="10" t="s">
        <v>27</v>
      </c>
      <c r="F9" s="10" t="s">
        <v>32</v>
      </c>
      <c r="G9" s="10" t="s">
        <v>27</v>
      </c>
      <c r="H9" s="10" t="s">
        <v>56</v>
      </c>
      <c r="I9" s="10" t="s">
        <v>27</v>
      </c>
      <c r="J9" s="10" t="s">
        <v>43</v>
      </c>
      <c r="K9" s="10" t="s">
        <v>43</v>
      </c>
      <c r="L9" s="10" t="s">
        <v>27</v>
      </c>
      <c r="M9" s="10">
        <v>3</v>
      </c>
      <c r="N9" s="10">
        <v>3</v>
      </c>
      <c r="O9" s="10">
        <v>3</v>
      </c>
      <c r="P9" s="10">
        <v>2</v>
      </c>
      <c r="Q9" s="10">
        <v>2</v>
      </c>
      <c r="R9" s="10" t="s">
        <v>27</v>
      </c>
      <c r="S9" s="10" t="s">
        <v>57</v>
      </c>
      <c r="T9" s="10">
        <v>3</v>
      </c>
    </row>
    <row r="10" spans="1:20" x14ac:dyDescent="0.5">
      <c r="A10" s="10" t="s">
        <v>58</v>
      </c>
      <c r="B10" s="10" t="s">
        <v>29</v>
      </c>
      <c r="C10" s="10" t="s">
        <v>30</v>
      </c>
      <c r="D10" s="10" t="s">
        <v>31</v>
      </c>
      <c r="E10" s="10" t="s">
        <v>24</v>
      </c>
      <c r="F10" s="10" t="s">
        <v>25</v>
      </c>
      <c r="G10" s="10" t="s">
        <v>27</v>
      </c>
      <c r="H10" s="10" t="s">
        <v>42</v>
      </c>
      <c r="I10" s="10" t="s">
        <v>27</v>
      </c>
      <c r="J10" s="10" t="s">
        <v>27</v>
      </c>
      <c r="K10" s="10" t="s">
        <v>27</v>
      </c>
      <c r="L10" s="10" t="s">
        <v>27</v>
      </c>
      <c r="M10" s="10">
        <v>5</v>
      </c>
      <c r="N10" s="10">
        <v>5</v>
      </c>
      <c r="O10" s="10">
        <v>5</v>
      </c>
      <c r="P10" s="10">
        <v>4</v>
      </c>
      <c r="Q10" s="10">
        <v>3</v>
      </c>
      <c r="R10" s="10" t="s">
        <v>24</v>
      </c>
      <c r="S10" s="10" t="s">
        <v>164</v>
      </c>
      <c r="T10" s="10">
        <v>5</v>
      </c>
    </row>
    <row r="11" spans="1:20" x14ac:dyDescent="0.5">
      <c r="A11" s="10" t="s">
        <v>59</v>
      </c>
      <c r="B11" s="10" t="s">
        <v>38</v>
      </c>
      <c r="C11" s="10" t="s">
        <v>60</v>
      </c>
      <c r="D11" s="10" t="s">
        <v>31</v>
      </c>
      <c r="E11" s="10" t="s">
        <v>27</v>
      </c>
      <c r="F11" s="10" t="s">
        <v>32</v>
      </c>
      <c r="G11" s="10" t="s">
        <v>27</v>
      </c>
      <c r="H11" s="10" t="s">
        <v>42</v>
      </c>
      <c r="I11" s="10" t="s">
        <v>27</v>
      </c>
      <c r="J11" s="10" t="s">
        <v>27</v>
      </c>
      <c r="K11" s="10" t="s">
        <v>43</v>
      </c>
      <c r="L11" s="10" t="s">
        <v>27</v>
      </c>
      <c r="M11" s="10">
        <v>4</v>
      </c>
      <c r="N11" s="10">
        <v>4</v>
      </c>
      <c r="O11" s="10">
        <v>4</v>
      </c>
      <c r="P11" s="10">
        <v>4</v>
      </c>
      <c r="Q11" s="10">
        <v>4</v>
      </c>
      <c r="R11" s="10" t="s">
        <v>24</v>
      </c>
      <c r="S11" s="10" t="s">
        <v>164</v>
      </c>
      <c r="T11" s="10">
        <v>5</v>
      </c>
    </row>
    <row r="12" spans="1:20" x14ac:dyDescent="0.5">
      <c r="A12" s="10" t="s">
        <v>61</v>
      </c>
      <c r="B12" s="10" t="s">
        <v>62</v>
      </c>
      <c r="C12" s="10" t="s">
        <v>22</v>
      </c>
      <c r="D12" s="10" t="s">
        <v>49</v>
      </c>
      <c r="E12" s="10" t="s">
        <v>24</v>
      </c>
      <c r="F12" s="10" t="s">
        <v>32</v>
      </c>
      <c r="G12" s="10" t="s">
        <v>27</v>
      </c>
      <c r="H12" s="10" t="s">
        <v>63</v>
      </c>
      <c r="I12" s="10" t="s">
        <v>27</v>
      </c>
      <c r="J12" s="10" t="s">
        <v>27</v>
      </c>
      <c r="K12" s="10" t="s">
        <v>27</v>
      </c>
      <c r="L12" s="10" t="s">
        <v>27</v>
      </c>
      <c r="M12" s="10">
        <v>4</v>
      </c>
      <c r="N12" s="10">
        <v>4</v>
      </c>
      <c r="O12" s="10">
        <v>4</v>
      </c>
      <c r="P12" s="10">
        <v>4</v>
      </c>
      <c r="Q12" s="10">
        <v>4</v>
      </c>
      <c r="R12" s="10" t="s">
        <v>44</v>
      </c>
      <c r="S12" s="10" t="s">
        <v>164</v>
      </c>
      <c r="T12" s="10">
        <v>5</v>
      </c>
    </row>
    <row r="13" spans="1:20" x14ac:dyDescent="0.5">
      <c r="A13" s="10" t="s">
        <v>64</v>
      </c>
      <c r="B13" s="10" t="s">
        <v>21</v>
      </c>
      <c r="C13" s="10" t="s">
        <v>39</v>
      </c>
      <c r="D13" s="10" t="s">
        <v>40</v>
      </c>
      <c r="E13" s="10" t="s">
        <v>24</v>
      </c>
      <c r="F13" s="10" t="s">
        <v>65</v>
      </c>
      <c r="G13" s="10" t="s">
        <v>27</v>
      </c>
      <c r="H13" s="10" t="s">
        <v>66</v>
      </c>
      <c r="I13" s="10" t="s">
        <v>27</v>
      </c>
      <c r="J13" s="10" t="s">
        <v>27</v>
      </c>
      <c r="K13" s="10" t="s">
        <v>27</v>
      </c>
      <c r="L13" s="10" t="s">
        <v>27</v>
      </c>
      <c r="M13" s="10">
        <v>4</v>
      </c>
      <c r="N13" s="10">
        <v>4</v>
      </c>
      <c r="O13" s="10">
        <v>4</v>
      </c>
      <c r="P13" s="10">
        <v>4</v>
      </c>
      <c r="Q13" s="10">
        <v>4</v>
      </c>
      <c r="R13" s="10" t="s">
        <v>24</v>
      </c>
      <c r="S13" s="10" t="s">
        <v>164</v>
      </c>
      <c r="T13" s="10">
        <v>5</v>
      </c>
    </row>
    <row r="14" spans="1:20" x14ac:dyDescent="0.5">
      <c r="A14" s="10" t="s">
        <v>67</v>
      </c>
      <c r="B14" s="10" t="s">
        <v>21</v>
      </c>
      <c r="C14" s="10" t="s">
        <v>22</v>
      </c>
      <c r="D14" s="10" t="s">
        <v>31</v>
      </c>
      <c r="E14" s="10" t="s">
        <v>27</v>
      </c>
      <c r="F14" s="10" t="s">
        <v>32</v>
      </c>
      <c r="G14" s="10" t="s">
        <v>27</v>
      </c>
      <c r="H14" s="10" t="s">
        <v>66</v>
      </c>
      <c r="I14" s="10" t="s">
        <v>27</v>
      </c>
      <c r="J14" s="10" t="s">
        <v>43</v>
      </c>
      <c r="K14" s="10" t="s">
        <v>43</v>
      </c>
      <c r="L14" s="10" t="s">
        <v>27</v>
      </c>
      <c r="M14" s="10">
        <v>3</v>
      </c>
      <c r="N14" s="10">
        <v>2</v>
      </c>
      <c r="O14" s="10">
        <v>1</v>
      </c>
      <c r="P14" s="10">
        <v>1</v>
      </c>
      <c r="Q14" s="10">
        <v>1</v>
      </c>
      <c r="R14" s="10" t="s">
        <v>44</v>
      </c>
      <c r="S14" s="10" t="s">
        <v>57</v>
      </c>
      <c r="T14" s="10">
        <v>5</v>
      </c>
    </row>
    <row r="15" spans="1:20" x14ac:dyDescent="0.5">
      <c r="A15" s="10" t="s">
        <v>68</v>
      </c>
      <c r="B15" s="10" t="s">
        <v>21</v>
      </c>
      <c r="C15" s="10" t="s">
        <v>22</v>
      </c>
      <c r="D15" s="10" t="s">
        <v>49</v>
      </c>
      <c r="E15" s="10" t="s">
        <v>24</v>
      </c>
      <c r="F15" s="10" t="s">
        <v>32</v>
      </c>
      <c r="G15" s="10" t="s">
        <v>27</v>
      </c>
      <c r="H15" s="10" t="s">
        <v>69</v>
      </c>
      <c r="I15" s="10" t="s">
        <v>27</v>
      </c>
      <c r="J15" s="10" t="s">
        <v>27</v>
      </c>
      <c r="K15" s="10" t="s">
        <v>27</v>
      </c>
      <c r="L15" s="10" t="s">
        <v>27</v>
      </c>
      <c r="M15" s="10">
        <v>3</v>
      </c>
      <c r="N15" s="10">
        <v>3</v>
      </c>
      <c r="O15" s="10">
        <v>2</v>
      </c>
      <c r="P15" s="10">
        <v>2</v>
      </c>
      <c r="Q15" s="10">
        <v>1</v>
      </c>
      <c r="R15" s="10" t="s">
        <v>44</v>
      </c>
      <c r="S15" s="10" t="s">
        <v>164</v>
      </c>
      <c r="T15" s="10">
        <v>5</v>
      </c>
    </row>
    <row r="16" spans="1:20" x14ac:dyDescent="0.5">
      <c r="A16" s="10" t="s">
        <v>70</v>
      </c>
      <c r="B16" s="10" t="s">
        <v>21</v>
      </c>
      <c r="C16" s="10" t="s">
        <v>39</v>
      </c>
      <c r="D16" s="10" t="s">
        <v>49</v>
      </c>
      <c r="E16" s="10" t="s">
        <v>24</v>
      </c>
      <c r="F16" s="10" t="s">
        <v>50</v>
      </c>
      <c r="G16" s="10" t="s">
        <v>24</v>
      </c>
      <c r="H16" s="10" t="s">
        <v>42</v>
      </c>
      <c r="I16" s="10" t="s">
        <v>27</v>
      </c>
      <c r="J16" s="10" t="s">
        <v>27</v>
      </c>
      <c r="K16" s="10" t="s">
        <v>24</v>
      </c>
      <c r="L16" s="10" t="s">
        <v>27</v>
      </c>
      <c r="M16" s="10">
        <v>4</v>
      </c>
      <c r="N16" s="10">
        <v>2</v>
      </c>
      <c r="O16" s="10">
        <v>1</v>
      </c>
      <c r="P16" s="10">
        <v>1</v>
      </c>
      <c r="Q16" s="10">
        <v>1</v>
      </c>
      <c r="R16" s="10" t="s">
        <v>27</v>
      </c>
      <c r="S16" s="10" t="s">
        <v>57</v>
      </c>
      <c r="T16" s="10">
        <v>5</v>
      </c>
    </row>
    <row r="17" spans="1:20" x14ac:dyDescent="0.5">
      <c r="A17" s="10" t="s">
        <v>71</v>
      </c>
      <c r="B17" s="10" t="s">
        <v>38</v>
      </c>
      <c r="C17" s="10" t="s">
        <v>39</v>
      </c>
      <c r="D17" s="10" t="s">
        <v>49</v>
      </c>
      <c r="E17" s="10" t="s">
        <v>24</v>
      </c>
      <c r="F17" s="10" t="s">
        <v>32</v>
      </c>
      <c r="G17" s="10" t="s">
        <v>24</v>
      </c>
      <c r="H17" s="10" t="s">
        <v>42</v>
      </c>
      <c r="I17" s="10" t="s">
        <v>27</v>
      </c>
      <c r="J17" s="10" t="s">
        <v>27</v>
      </c>
      <c r="K17" s="10" t="s">
        <v>27</v>
      </c>
      <c r="L17" s="10" t="s">
        <v>27</v>
      </c>
      <c r="M17" s="10">
        <v>1</v>
      </c>
      <c r="N17" s="10">
        <v>1</v>
      </c>
      <c r="O17" s="10">
        <v>1</v>
      </c>
      <c r="P17" s="10">
        <v>1</v>
      </c>
      <c r="Q17" s="10">
        <v>1</v>
      </c>
      <c r="R17" s="10" t="s">
        <v>24</v>
      </c>
      <c r="S17" s="10" t="s">
        <v>52</v>
      </c>
      <c r="T17" s="10">
        <v>4</v>
      </c>
    </row>
    <row r="18" spans="1:20" x14ac:dyDescent="0.5">
      <c r="A18" s="10" t="s">
        <v>72</v>
      </c>
      <c r="B18" s="10" t="s">
        <v>38</v>
      </c>
      <c r="C18" s="10" t="s">
        <v>39</v>
      </c>
      <c r="D18" s="10" t="s">
        <v>49</v>
      </c>
      <c r="E18" s="10" t="s">
        <v>24</v>
      </c>
      <c r="F18" s="10" t="s">
        <v>32</v>
      </c>
      <c r="G18" s="10" t="s">
        <v>24</v>
      </c>
      <c r="H18" s="10" t="s">
        <v>42</v>
      </c>
      <c r="I18" s="10" t="s">
        <v>27</v>
      </c>
      <c r="J18" s="10" t="s">
        <v>27</v>
      </c>
      <c r="K18" s="10" t="s">
        <v>27</v>
      </c>
      <c r="L18" s="10" t="s">
        <v>27</v>
      </c>
      <c r="M18" s="10">
        <v>1</v>
      </c>
      <c r="N18" s="10">
        <v>1</v>
      </c>
      <c r="O18" s="10">
        <v>1</v>
      </c>
      <c r="P18" s="10">
        <v>1</v>
      </c>
      <c r="Q18" s="10">
        <v>1</v>
      </c>
      <c r="R18" s="10" t="s">
        <v>44</v>
      </c>
      <c r="S18" s="10" t="s">
        <v>164</v>
      </c>
      <c r="T18" s="10">
        <v>4</v>
      </c>
    </row>
    <row r="19" spans="1:20" x14ac:dyDescent="0.5">
      <c r="A19" s="10" t="s">
        <v>73</v>
      </c>
      <c r="B19" s="10" t="s">
        <v>21</v>
      </c>
      <c r="C19" s="10" t="s">
        <v>22</v>
      </c>
      <c r="D19" s="10" t="s">
        <v>31</v>
      </c>
      <c r="E19" s="10" t="s">
        <v>27</v>
      </c>
      <c r="F19" s="10" t="s">
        <v>74</v>
      </c>
      <c r="G19" s="10" t="s">
        <v>24</v>
      </c>
      <c r="H19" s="10" t="s">
        <v>66</v>
      </c>
      <c r="I19" s="10" t="s">
        <v>27</v>
      </c>
      <c r="J19" s="10" t="s">
        <v>27</v>
      </c>
      <c r="K19" s="10" t="s">
        <v>24</v>
      </c>
      <c r="L19" s="10" t="s">
        <v>27</v>
      </c>
      <c r="M19" s="10">
        <v>2</v>
      </c>
      <c r="N19" s="10">
        <v>3</v>
      </c>
      <c r="O19" s="10">
        <v>3</v>
      </c>
      <c r="P19" s="10">
        <v>4</v>
      </c>
      <c r="Q19" s="10">
        <v>5</v>
      </c>
      <c r="R19" s="10" t="s">
        <v>24</v>
      </c>
      <c r="S19" s="10" t="s">
        <v>164</v>
      </c>
      <c r="T19" s="10">
        <v>5</v>
      </c>
    </row>
    <row r="20" spans="1:20" x14ac:dyDescent="0.5">
      <c r="A20" s="10" t="s">
        <v>75</v>
      </c>
      <c r="B20" s="10" t="s">
        <v>38</v>
      </c>
      <c r="C20" s="10" t="s">
        <v>39</v>
      </c>
      <c r="D20" s="10" t="s">
        <v>49</v>
      </c>
      <c r="E20" s="10" t="s">
        <v>24</v>
      </c>
      <c r="F20" s="10" t="s">
        <v>74</v>
      </c>
      <c r="G20" s="10" t="s">
        <v>24</v>
      </c>
      <c r="H20" s="10" t="s">
        <v>76</v>
      </c>
      <c r="I20" s="10" t="s">
        <v>27</v>
      </c>
      <c r="J20" s="10" t="s">
        <v>27</v>
      </c>
      <c r="K20" s="10" t="s">
        <v>27</v>
      </c>
      <c r="L20" s="10" t="s">
        <v>27</v>
      </c>
      <c r="M20" s="10">
        <v>4</v>
      </c>
      <c r="N20" s="10">
        <v>2</v>
      </c>
      <c r="O20" s="10">
        <v>2</v>
      </c>
      <c r="P20" s="10">
        <v>2</v>
      </c>
      <c r="Q20" s="10">
        <v>1</v>
      </c>
      <c r="R20" s="10" t="s">
        <v>24</v>
      </c>
      <c r="S20" s="10" t="s">
        <v>164</v>
      </c>
      <c r="T20" s="10">
        <v>5</v>
      </c>
    </row>
    <row r="21" spans="1:20" x14ac:dyDescent="0.5">
      <c r="A21" s="10" t="s">
        <v>77</v>
      </c>
      <c r="B21" s="10" t="s">
        <v>21</v>
      </c>
      <c r="C21" s="10" t="s">
        <v>78</v>
      </c>
      <c r="D21" s="10" t="s">
        <v>49</v>
      </c>
      <c r="E21" s="10" t="s">
        <v>24</v>
      </c>
      <c r="F21" s="10" t="s">
        <v>32</v>
      </c>
      <c r="G21" s="10" t="s">
        <v>27</v>
      </c>
      <c r="H21" s="10" t="s">
        <v>42</v>
      </c>
      <c r="I21" s="10" t="s">
        <v>27</v>
      </c>
      <c r="J21" s="10" t="s">
        <v>27</v>
      </c>
      <c r="K21" s="10" t="s">
        <v>27</v>
      </c>
      <c r="L21" s="10" t="s">
        <v>27</v>
      </c>
      <c r="M21" s="10">
        <v>5</v>
      </c>
      <c r="N21" s="10">
        <v>5</v>
      </c>
      <c r="O21" s="10">
        <v>5</v>
      </c>
      <c r="P21" s="10">
        <v>5</v>
      </c>
      <c r="Q21" s="10">
        <v>4</v>
      </c>
      <c r="R21" s="10" t="s">
        <v>24</v>
      </c>
      <c r="S21" s="10" t="s">
        <v>57</v>
      </c>
      <c r="T21" s="10">
        <v>5</v>
      </c>
    </row>
    <row r="22" spans="1:20" x14ac:dyDescent="0.5">
      <c r="A22" s="10" t="s">
        <v>79</v>
      </c>
      <c r="B22" s="10" t="s">
        <v>38</v>
      </c>
      <c r="C22" s="10" t="s">
        <v>39</v>
      </c>
      <c r="D22" s="10" t="s">
        <v>40</v>
      </c>
      <c r="E22" s="10" t="s">
        <v>27</v>
      </c>
      <c r="F22" s="10" t="s">
        <v>80</v>
      </c>
      <c r="G22" s="10" t="s">
        <v>27</v>
      </c>
      <c r="H22" s="10" t="s">
        <v>36</v>
      </c>
      <c r="I22" s="10" t="s">
        <v>27</v>
      </c>
      <c r="J22" s="10" t="s">
        <v>27</v>
      </c>
      <c r="K22" s="10" t="s">
        <v>27</v>
      </c>
      <c r="L22" s="10" t="s">
        <v>27</v>
      </c>
      <c r="M22" s="10">
        <v>5</v>
      </c>
      <c r="N22" s="10">
        <v>5</v>
      </c>
      <c r="O22" s="10">
        <v>5</v>
      </c>
      <c r="P22" s="10">
        <v>5</v>
      </c>
      <c r="Q22" s="10">
        <v>5</v>
      </c>
      <c r="R22" s="10" t="s">
        <v>24</v>
      </c>
      <c r="S22" s="10" t="s">
        <v>164</v>
      </c>
      <c r="T22" s="10">
        <v>5</v>
      </c>
    </row>
    <row r="23" spans="1:20" x14ac:dyDescent="0.5">
      <c r="A23" s="10" t="s">
        <v>81</v>
      </c>
      <c r="B23" s="10" t="s">
        <v>38</v>
      </c>
      <c r="C23" s="10" t="s">
        <v>39</v>
      </c>
      <c r="D23" s="10" t="s">
        <v>49</v>
      </c>
      <c r="E23" s="10" t="s">
        <v>24</v>
      </c>
      <c r="F23" s="10" t="s">
        <v>82</v>
      </c>
      <c r="G23" s="10" t="s">
        <v>24</v>
      </c>
      <c r="H23" s="10" t="s">
        <v>36</v>
      </c>
      <c r="I23" s="10" t="s">
        <v>27</v>
      </c>
      <c r="J23" s="10" t="s">
        <v>27</v>
      </c>
      <c r="K23" s="10" t="s">
        <v>24</v>
      </c>
      <c r="L23" s="10" t="s">
        <v>27</v>
      </c>
      <c r="M23" s="10">
        <v>4</v>
      </c>
      <c r="N23" s="10">
        <v>4</v>
      </c>
      <c r="O23" s="10">
        <v>4</v>
      </c>
      <c r="P23" s="10">
        <v>2</v>
      </c>
      <c r="Q23" s="10">
        <v>1</v>
      </c>
      <c r="R23" s="10" t="s">
        <v>44</v>
      </c>
      <c r="S23" s="10" t="s">
        <v>57</v>
      </c>
      <c r="T23" s="10">
        <v>5</v>
      </c>
    </row>
    <row r="24" spans="1:20" x14ac:dyDescent="0.5">
      <c r="A24" s="10" t="s">
        <v>83</v>
      </c>
      <c r="B24" s="10" t="s">
        <v>38</v>
      </c>
      <c r="C24" s="10" t="s">
        <v>39</v>
      </c>
      <c r="D24" s="10" t="s">
        <v>35</v>
      </c>
      <c r="E24" s="10" t="s">
        <v>27</v>
      </c>
      <c r="F24" s="10" t="s">
        <v>84</v>
      </c>
      <c r="G24" s="10" t="s">
        <v>27</v>
      </c>
      <c r="H24" s="10" t="s">
        <v>66</v>
      </c>
      <c r="I24" s="10" t="s">
        <v>27</v>
      </c>
      <c r="J24" s="10" t="s">
        <v>27</v>
      </c>
      <c r="K24" s="10" t="s">
        <v>27</v>
      </c>
      <c r="L24" s="10" t="s">
        <v>27</v>
      </c>
      <c r="M24" s="10">
        <v>1</v>
      </c>
      <c r="N24" s="10">
        <v>1</v>
      </c>
      <c r="O24" s="10">
        <v>1</v>
      </c>
      <c r="P24" s="10">
        <v>1</v>
      </c>
      <c r="Q24" s="10">
        <v>1</v>
      </c>
      <c r="R24" s="10" t="s">
        <v>44</v>
      </c>
      <c r="S24" s="10" t="s">
        <v>164</v>
      </c>
      <c r="T24" s="10">
        <v>5</v>
      </c>
    </row>
    <row r="25" spans="1:20" x14ac:dyDescent="0.5">
      <c r="A25" s="10" t="s">
        <v>85</v>
      </c>
      <c r="B25" s="10" t="s">
        <v>21</v>
      </c>
      <c r="C25" s="10" t="s">
        <v>39</v>
      </c>
      <c r="D25" s="10" t="s">
        <v>49</v>
      </c>
      <c r="E25" s="10" t="s">
        <v>27</v>
      </c>
      <c r="F25" s="10" t="s">
        <v>41</v>
      </c>
      <c r="G25" s="10" t="s">
        <v>27</v>
      </c>
      <c r="H25" s="10" t="s">
        <v>36</v>
      </c>
      <c r="I25" s="10" t="s">
        <v>27</v>
      </c>
      <c r="J25" s="10" t="s">
        <v>27</v>
      </c>
      <c r="K25" s="10" t="s">
        <v>43</v>
      </c>
      <c r="L25" s="10" t="s">
        <v>27</v>
      </c>
      <c r="M25" s="10">
        <v>5</v>
      </c>
      <c r="N25" s="10">
        <v>4</v>
      </c>
      <c r="O25" s="10">
        <v>3</v>
      </c>
      <c r="P25" s="10">
        <v>3</v>
      </c>
      <c r="Q25" s="10">
        <v>1</v>
      </c>
      <c r="R25" s="10" t="s">
        <v>24</v>
      </c>
      <c r="S25" s="10" t="s">
        <v>164</v>
      </c>
      <c r="T25" s="10">
        <v>4</v>
      </c>
    </row>
    <row r="26" spans="1:20" x14ac:dyDescent="0.5">
      <c r="A26" s="10" t="s">
        <v>86</v>
      </c>
      <c r="B26" s="10" t="s">
        <v>87</v>
      </c>
      <c r="C26" s="10" t="s">
        <v>88</v>
      </c>
      <c r="D26" s="10" t="s">
        <v>35</v>
      </c>
      <c r="E26" s="10" t="s">
        <v>24</v>
      </c>
      <c r="F26" s="10" t="s">
        <v>74</v>
      </c>
      <c r="G26" s="10" t="s">
        <v>24</v>
      </c>
      <c r="H26" s="10" t="s">
        <v>76</v>
      </c>
      <c r="I26" s="10" t="s">
        <v>27</v>
      </c>
      <c r="J26" s="10" t="s">
        <v>27</v>
      </c>
      <c r="K26" s="10" t="s">
        <v>43</v>
      </c>
      <c r="L26" s="10" t="s">
        <v>27</v>
      </c>
      <c r="M26" s="10">
        <v>3</v>
      </c>
      <c r="N26" s="10">
        <v>3</v>
      </c>
      <c r="O26" s="10">
        <v>3</v>
      </c>
      <c r="P26" s="10">
        <v>2</v>
      </c>
      <c r="Q26" s="10">
        <v>2</v>
      </c>
      <c r="R26" s="10" t="s">
        <v>24</v>
      </c>
      <c r="S26" s="10" t="s">
        <v>57</v>
      </c>
      <c r="T26" s="10">
        <v>5</v>
      </c>
    </row>
    <row r="27" spans="1:20" x14ac:dyDescent="0.5">
      <c r="A27" s="10" t="s">
        <v>89</v>
      </c>
      <c r="B27" s="10" t="s">
        <v>38</v>
      </c>
      <c r="C27" s="10" t="s">
        <v>22</v>
      </c>
      <c r="D27" s="10" t="s">
        <v>49</v>
      </c>
      <c r="E27" s="10" t="s">
        <v>24</v>
      </c>
      <c r="F27" s="10" t="s">
        <v>90</v>
      </c>
      <c r="G27" s="10" t="s">
        <v>24</v>
      </c>
      <c r="H27" s="10" t="s">
        <v>91</v>
      </c>
      <c r="I27" s="10" t="s">
        <v>27</v>
      </c>
      <c r="J27" s="10" t="s">
        <v>43</v>
      </c>
      <c r="K27" s="10" t="s">
        <v>24</v>
      </c>
      <c r="L27" s="10" t="s">
        <v>27</v>
      </c>
      <c r="M27" s="10">
        <v>1</v>
      </c>
      <c r="N27" s="10">
        <v>1</v>
      </c>
      <c r="O27" s="10">
        <v>1</v>
      </c>
      <c r="P27" s="10">
        <v>1</v>
      </c>
      <c r="Q27" s="10">
        <v>1</v>
      </c>
      <c r="R27" s="10" t="s">
        <v>24</v>
      </c>
      <c r="S27" s="10" t="s">
        <v>57</v>
      </c>
      <c r="T27" s="10">
        <v>5</v>
      </c>
    </row>
    <row r="28" spans="1:20" x14ac:dyDescent="0.5">
      <c r="A28" s="10" t="s">
        <v>92</v>
      </c>
      <c r="B28" s="10" t="s">
        <v>38</v>
      </c>
      <c r="C28" s="10" t="s">
        <v>78</v>
      </c>
      <c r="D28" s="10" t="s">
        <v>31</v>
      </c>
      <c r="E28" s="10" t="s">
        <v>27</v>
      </c>
      <c r="F28" s="10" t="s">
        <v>93</v>
      </c>
      <c r="G28" s="10" t="s">
        <v>27</v>
      </c>
      <c r="H28" s="10" t="s">
        <v>42</v>
      </c>
      <c r="I28" s="10" t="s">
        <v>27</v>
      </c>
      <c r="J28" s="10" t="s">
        <v>27</v>
      </c>
      <c r="K28" s="10" t="s">
        <v>43</v>
      </c>
      <c r="L28" s="10" t="s">
        <v>27</v>
      </c>
      <c r="M28" s="10">
        <v>3</v>
      </c>
      <c r="N28" s="10">
        <v>3</v>
      </c>
      <c r="O28" s="10">
        <v>2</v>
      </c>
      <c r="P28" s="10">
        <v>2</v>
      </c>
      <c r="Q28" s="10">
        <v>2</v>
      </c>
      <c r="R28" s="10" t="s">
        <v>24</v>
      </c>
      <c r="S28" s="10" t="s">
        <v>57</v>
      </c>
      <c r="T28" s="10">
        <v>5</v>
      </c>
    </row>
    <row r="29" spans="1:20" x14ac:dyDescent="0.5">
      <c r="A29" s="10" t="s">
        <v>94</v>
      </c>
      <c r="B29" s="10" t="s">
        <v>38</v>
      </c>
      <c r="C29" s="10" t="s">
        <v>39</v>
      </c>
      <c r="D29" s="10" t="s">
        <v>23</v>
      </c>
      <c r="E29" s="10" t="s">
        <v>24</v>
      </c>
      <c r="F29" s="10" t="s">
        <v>74</v>
      </c>
      <c r="G29" s="10" t="s">
        <v>24</v>
      </c>
      <c r="H29" s="10" t="s">
        <v>42</v>
      </c>
      <c r="I29" s="10" t="s">
        <v>27</v>
      </c>
      <c r="J29" s="10" t="s">
        <v>43</v>
      </c>
      <c r="K29" s="10" t="s">
        <v>27</v>
      </c>
      <c r="L29" s="10" t="s">
        <v>27</v>
      </c>
      <c r="M29" s="10">
        <v>4</v>
      </c>
      <c r="N29" s="10">
        <v>4</v>
      </c>
      <c r="O29" s="10">
        <v>4</v>
      </c>
      <c r="P29" s="10">
        <v>4</v>
      </c>
      <c r="Q29" s="10">
        <v>4</v>
      </c>
      <c r="R29" s="10" t="s">
        <v>44</v>
      </c>
      <c r="S29" s="10" t="s">
        <v>57</v>
      </c>
      <c r="T29" s="10">
        <v>5</v>
      </c>
    </row>
    <row r="30" spans="1:20" x14ac:dyDescent="0.5">
      <c r="A30" s="10" t="s">
        <v>95</v>
      </c>
      <c r="B30" s="10" t="s">
        <v>38</v>
      </c>
      <c r="C30" s="10" t="s">
        <v>96</v>
      </c>
      <c r="D30" s="10" t="s">
        <v>49</v>
      </c>
      <c r="E30" s="10" t="s">
        <v>27</v>
      </c>
      <c r="F30" s="10" t="s">
        <v>32</v>
      </c>
      <c r="G30" s="10" t="s">
        <v>24</v>
      </c>
      <c r="H30" s="10" t="s">
        <v>97</v>
      </c>
      <c r="I30" s="10" t="s">
        <v>27</v>
      </c>
      <c r="J30" s="10" t="s">
        <v>27</v>
      </c>
      <c r="K30" s="10" t="s">
        <v>24</v>
      </c>
      <c r="L30" s="10" t="s">
        <v>27</v>
      </c>
      <c r="M30" s="10">
        <v>5</v>
      </c>
      <c r="N30" s="10">
        <v>4</v>
      </c>
      <c r="O30" s="10">
        <v>2</v>
      </c>
      <c r="P30" s="10">
        <v>1</v>
      </c>
      <c r="Q30" s="10">
        <v>1</v>
      </c>
      <c r="R30" s="10" t="s">
        <v>24</v>
      </c>
      <c r="S30" s="10" t="s">
        <v>164</v>
      </c>
      <c r="T30" s="10">
        <v>3</v>
      </c>
    </row>
    <row r="31" spans="1:20" x14ac:dyDescent="0.5">
      <c r="A31" s="10" t="s">
        <v>98</v>
      </c>
      <c r="B31" s="10" t="s">
        <v>21</v>
      </c>
      <c r="C31" s="10" t="s">
        <v>99</v>
      </c>
      <c r="D31" s="10" t="s">
        <v>23</v>
      </c>
      <c r="E31" s="10" t="s">
        <v>27</v>
      </c>
      <c r="F31" s="10" t="s">
        <v>41</v>
      </c>
      <c r="G31" s="10" t="s">
        <v>27</v>
      </c>
      <c r="H31" s="10" t="s">
        <v>100</v>
      </c>
      <c r="I31" s="10" t="s">
        <v>24</v>
      </c>
      <c r="J31" s="10" t="s">
        <v>24</v>
      </c>
      <c r="K31" s="10" t="s">
        <v>24</v>
      </c>
      <c r="L31" s="10" t="s">
        <v>27</v>
      </c>
      <c r="M31" s="10">
        <v>2</v>
      </c>
      <c r="N31" s="10">
        <v>2</v>
      </c>
      <c r="O31" s="10">
        <v>2</v>
      </c>
      <c r="P31" s="10">
        <v>2</v>
      </c>
      <c r="Q31" s="10">
        <v>2</v>
      </c>
      <c r="R31" s="10" t="s">
        <v>24</v>
      </c>
      <c r="S31" s="10" t="s">
        <v>164</v>
      </c>
      <c r="T31" s="10">
        <v>5</v>
      </c>
    </row>
    <row r="32" spans="1:20" x14ac:dyDescent="0.5">
      <c r="A32" s="10" t="s">
        <v>101</v>
      </c>
      <c r="B32" s="10" t="s">
        <v>38</v>
      </c>
      <c r="C32" s="10" t="s">
        <v>102</v>
      </c>
      <c r="D32" s="10" t="s">
        <v>49</v>
      </c>
      <c r="E32" s="10" t="s">
        <v>24</v>
      </c>
      <c r="F32" s="10" t="s">
        <v>32</v>
      </c>
      <c r="G32" s="10" t="s">
        <v>27</v>
      </c>
      <c r="H32" s="10" t="s">
        <v>56</v>
      </c>
      <c r="I32" s="10" t="s">
        <v>27</v>
      </c>
      <c r="J32" s="10" t="s">
        <v>27</v>
      </c>
      <c r="K32" s="10" t="s">
        <v>27</v>
      </c>
      <c r="L32" s="10" t="s">
        <v>27</v>
      </c>
      <c r="M32" s="10">
        <v>5</v>
      </c>
      <c r="N32" s="10">
        <v>5</v>
      </c>
      <c r="O32" s="10">
        <v>5</v>
      </c>
      <c r="P32" s="10">
        <v>5</v>
      </c>
      <c r="Q32" s="10">
        <v>5</v>
      </c>
      <c r="R32" s="10" t="s">
        <v>27</v>
      </c>
      <c r="S32" s="10" t="s">
        <v>164</v>
      </c>
      <c r="T32" s="10">
        <v>5</v>
      </c>
    </row>
    <row r="33" spans="1:20" x14ac:dyDescent="0.5">
      <c r="A33" s="10" t="s">
        <v>103</v>
      </c>
      <c r="B33" s="10" t="s">
        <v>29</v>
      </c>
      <c r="C33" s="10" t="s">
        <v>30</v>
      </c>
      <c r="D33" s="10" t="s">
        <v>31</v>
      </c>
      <c r="E33" s="10" t="s">
        <v>27</v>
      </c>
      <c r="F33" s="10" t="s">
        <v>93</v>
      </c>
      <c r="G33" s="10" t="s">
        <v>27</v>
      </c>
      <c r="H33" s="10" t="s">
        <v>66</v>
      </c>
      <c r="I33" s="10" t="s">
        <v>27</v>
      </c>
      <c r="J33" s="10" t="s">
        <v>43</v>
      </c>
      <c r="K33" s="10" t="s">
        <v>27</v>
      </c>
      <c r="L33" s="10" t="s">
        <v>27</v>
      </c>
      <c r="M33" s="10">
        <v>5</v>
      </c>
      <c r="N33" s="10">
        <v>5</v>
      </c>
      <c r="O33" s="10">
        <v>5</v>
      </c>
      <c r="P33" s="10">
        <v>3</v>
      </c>
      <c r="Q33" s="10">
        <v>3</v>
      </c>
      <c r="R33" s="10" t="s">
        <v>24</v>
      </c>
      <c r="S33" s="10" t="s">
        <v>164</v>
      </c>
      <c r="T33" s="10">
        <v>4</v>
      </c>
    </row>
    <row r="34" spans="1:20" x14ac:dyDescent="0.5">
      <c r="A34" s="10" t="s">
        <v>104</v>
      </c>
      <c r="B34" s="10" t="s">
        <v>38</v>
      </c>
      <c r="C34" s="10" t="s">
        <v>39</v>
      </c>
      <c r="D34" s="10" t="s">
        <v>49</v>
      </c>
      <c r="E34" s="10" t="s">
        <v>27</v>
      </c>
      <c r="F34" s="10" t="s">
        <v>25</v>
      </c>
      <c r="G34" s="10" t="s">
        <v>27</v>
      </c>
      <c r="H34" s="10" t="s">
        <v>42</v>
      </c>
      <c r="I34" s="10" t="s">
        <v>27</v>
      </c>
      <c r="J34" s="10" t="s">
        <v>27</v>
      </c>
      <c r="K34" s="10" t="s">
        <v>27</v>
      </c>
      <c r="L34" s="10" t="s">
        <v>27</v>
      </c>
      <c r="M34" s="10">
        <v>5</v>
      </c>
      <c r="N34" s="10">
        <v>4</v>
      </c>
      <c r="O34" s="10">
        <v>3</v>
      </c>
      <c r="P34" s="10">
        <v>3</v>
      </c>
      <c r="Q34" s="10">
        <v>3</v>
      </c>
      <c r="R34" s="10" t="s">
        <v>24</v>
      </c>
      <c r="S34" s="10" t="s">
        <v>164</v>
      </c>
      <c r="T34" s="10">
        <v>5</v>
      </c>
    </row>
    <row r="35" spans="1:20" x14ac:dyDescent="0.5">
      <c r="A35" s="10" t="s">
        <v>105</v>
      </c>
      <c r="B35" s="10" t="s">
        <v>38</v>
      </c>
      <c r="C35" s="10" t="s">
        <v>22</v>
      </c>
      <c r="D35" s="10" t="s">
        <v>49</v>
      </c>
      <c r="E35" s="10" t="s">
        <v>27</v>
      </c>
      <c r="F35" s="10" t="s">
        <v>32</v>
      </c>
      <c r="G35" s="10" t="s">
        <v>27</v>
      </c>
      <c r="H35" s="10" t="s">
        <v>76</v>
      </c>
      <c r="I35" s="10" t="s">
        <v>27</v>
      </c>
      <c r="J35" s="10" t="s">
        <v>27</v>
      </c>
      <c r="K35" s="10" t="s">
        <v>27</v>
      </c>
      <c r="L35" s="10" t="s">
        <v>27</v>
      </c>
      <c r="M35" s="10">
        <v>1</v>
      </c>
      <c r="N35" s="10">
        <v>1</v>
      </c>
      <c r="O35" s="10">
        <v>1</v>
      </c>
      <c r="P35" s="10">
        <v>1</v>
      </c>
      <c r="Q35" s="10">
        <v>1</v>
      </c>
      <c r="R35" s="10" t="s">
        <v>24</v>
      </c>
      <c r="S35" s="10" t="s">
        <v>164</v>
      </c>
      <c r="T35" s="10">
        <v>5</v>
      </c>
    </row>
    <row r="36" spans="1:20" x14ac:dyDescent="0.5">
      <c r="A36" s="10" t="s">
        <v>106</v>
      </c>
      <c r="B36" s="10" t="s">
        <v>21</v>
      </c>
      <c r="C36" s="10" t="s">
        <v>39</v>
      </c>
      <c r="D36" s="10" t="s">
        <v>49</v>
      </c>
      <c r="E36" s="10" t="s">
        <v>27</v>
      </c>
      <c r="F36" s="10" t="s">
        <v>32</v>
      </c>
      <c r="G36" s="10" t="s">
        <v>24</v>
      </c>
      <c r="H36" s="10" t="s">
        <v>42</v>
      </c>
      <c r="I36" s="10" t="s">
        <v>27</v>
      </c>
      <c r="J36" s="10" t="s">
        <v>27</v>
      </c>
      <c r="K36" s="10" t="s">
        <v>27</v>
      </c>
      <c r="L36" s="10" t="s">
        <v>27</v>
      </c>
      <c r="M36" s="10">
        <v>4</v>
      </c>
      <c r="N36" s="10">
        <v>4</v>
      </c>
      <c r="O36" s="10">
        <v>2</v>
      </c>
      <c r="P36" s="10">
        <v>1</v>
      </c>
      <c r="Q36" s="10">
        <v>1</v>
      </c>
      <c r="R36" s="10" t="s">
        <v>24</v>
      </c>
      <c r="S36" s="10" t="s">
        <v>57</v>
      </c>
      <c r="T36" s="10">
        <v>4</v>
      </c>
    </row>
    <row r="37" spans="1:20" x14ac:dyDescent="0.5">
      <c r="A37" s="10" t="s">
        <v>107</v>
      </c>
      <c r="B37" s="10" t="s">
        <v>21</v>
      </c>
      <c r="C37" s="10" t="s">
        <v>108</v>
      </c>
      <c r="D37" s="10" t="s">
        <v>49</v>
      </c>
      <c r="E37" s="10" t="s">
        <v>24</v>
      </c>
      <c r="F37" s="10" t="s">
        <v>50</v>
      </c>
      <c r="G37" s="10" t="s">
        <v>24</v>
      </c>
      <c r="H37" s="10" t="s">
        <v>42</v>
      </c>
      <c r="I37" s="10" t="s">
        <v>27</v>
      </c>
      <c r="J37" s="10" t="s">
        <v>27</v>
      </c>
      <c r="K37" s="10" t="s">
        <v>27</v>
      </c>
      <c r="L37" s="10" t="s">
        <v>27</v>
      </c>
      <c r="M37" s="10">
        <v>3</v>
      </c>
      <c r="N37" s="10">
        <v>3</v>
      </c>
      <c r="O37" s="10">
        <v>3</v>
      </c>
      <c r="P37" s="10">
        <v>3</v>
      </c>
      <c r="Q37" s="10">
        <v>3</v>
      </c>
      <c r="R37" s="10" t="s">
        <v>24</v>
      </c>
      <c r="S37" s="10" t="s">
        <v>57</v>
      </c>
      <c r="T37" s="10">
        <v>5</v>
      </c>
    </row>
    <row r="38" spans="1:20" x14ac:dyDescent="0.5">
      <c r="A38" s="10" t="s">
        <v>109</v>
      </c>
      <c r="B38" s="10" t="s">
        <v>62</v>
      </c>
      <c r="C38" s="10" t="s">
        <v>22</v>
      </c>
      <c r="D38" s="10" t="s">
        <v>35</v>
      </c>
      <c r="E38" s="10" t="s">
        <v>24</v>
      </c>
      <c r="F38" s="10" t="s">
        <v>74</v>
      </c>
      <c r="G38" s="10" t="s">
        <v>24</v>
      </c>
      <c r="H38" s="10" t="s">
        <v>110</v>
      </c>
      <c r="I38" s="10" t="s">
        <v>27</v>
      </c>
      <c r="J38" s="10" t="s">
        <v>43</v>
      </c>
      <c r="K38" s="10" t="s">
        <v>24</v>
      </c>
      <c r="L38" s="10" t="s">
        <v>24</v>
      </c>
      <c r="M38" s="10">
        <v>5</v>
      </c>
      <c r="N38" s="10">
        <v>5</v>
      </c>
      <c r="O38" s="10">
        <v>5</v>
      </c>
      <c r="P38" s="10">
        <v>5</v>
      </c>
      <c r="Q38" s="10">
        <v>5</v>
      </c>
      <c r="R38" s="10" t="s">
        <v>24</v>
      </c>
      <c r="S38" s="10" t="s">
        <v>164</v>
      </c>
      <c r="T38" s="10">
        <v>5</v>
      </c>
    </row>
    <row r="39" spans="1:20" x14ac:dyDescent="0.5">
      <c r="A39" s="10" t="s">
        <v>111</v>
      </c>
      <c r="B39" s="10" t="s">
        <v>38</v>
      </c>
      <c r="C39" s="10" t="s">
        <v>39</v>
      </c>
      <c r="D39" s="10" t="s">
        <v>23</v>
      </c>
      <c r="E39" s="10" t="s">
        <v>24</v>
      </c>
      <c r="F39" s="10" t="s">
        <v>32</v>
      </c>
      <c r="G39" s="10" t="s">
        <v>27</v>
      </c>
      <c r="H39" s="10" t="s">
        <v>42</v>
      </c>
      <c r="I39" s="10" t="s">
        <v>27</v>
      </c>
      <c r="J39" s="10" t="s">
        <v>27</v>
      </c>
      <c r="K39" s="10" t="s">
        <v>24</v>
      </c>
      <c r="L39" s="10" t="s">
        <v>27</v>
      </c>
      <c r="M39" s="10">
        <v>5</v>
      </c>
      <c r="N39" s="10">
        <v>4</v>
      </c>
      <c r="O39" s="10">
        <v>3</v>
      </c>
      <c r="P39" s="10">
        <v>2</v>
      </c>
      <c r="Q39" s="10">
        <v>1</v>
      </c>
      <c r="R39" s="10" t="s">
        <v>24</v>
      </c>
      <c r="S39" s="10" t="s">
        <v>57</v>
      </c>
      <c r="T39" s="10">
        <v>2</v>
      </c>
    </row>
    <row r="40" spans="1:20" x14ac:dyDescent="0.5">
      <c r="A40" s="10" t="s">
        <v>112</v>
      </c>
      <c r="B40" s="10" t="s">
        <v>21</v>
      </c>
      <c r="C40" s="10" t="s">
        <v>22</v>
      </c>
      <c r="D40" s="10" t="s">
        <v>31</v>
      </c>
      <c r="E40" s="10" t="s">
        <v>27</v>
      </c>
      <c r="F40" s="10" t="s">
        <v>50</v>
      </c>
      <c r="G40" s="10" t="s">
        <v>27</v>
      </c>
      <c r="H40" s="10" t="s">
        <v>66</v>
      </c>
      <c r="I40" s="10" t="s">
        <v>27</v>
      </c>
      <c r="J40" s="10" t="s">
        <v>27</v>
      </c>
      <c r="K40" s="10" t="s">
        <v>43</v>
      </c>
      <c r="L40" s="10" t="s">
        <v>27</v>
      </c>
      <c r="M40" s="10">
        <v>2</v>
      </c>
      <c r="N40" s="10">
        <v>3</v>
      </c>
      <c r="O40" s="10">
        <v>2</v>
      </c>
      <c r="P40" s="10">
        <v>3</v>
      </c>
      <c r="Q40" s="10">
        <v>3</v>
      </c>
      <c r="R40" s="10" t="s">
        <v>24</v>
      </c>
      <c r="S40" s="10" t="s">
        <v>52</v>
      </c>
      <c r="T40" s="10">
        <v>5</v>
      </c>
    </row>
    <row r="41" spans="1:20" x14ac:dyDescent="0.5">
      <c r="A41" s="10" t="s">
        <v>113</v>
      </c>
      <c r="B41" s="10" t="s">
        <v>38</v>
      </c>
      <c r="C41" s="10" t="s">
        <v>22</v>
      </c>
      <c r="D41" s="10" t="s">
        <v>49</v>
      </c>
      <c r="E41" s="10" t="s">
        <v>24</v>
      </c>
      <c r="F41" s="10" t="s">
        <v>32</v>
      </c>
      <c r="G41" s="10" t="s">
        <v>27</v>
      </c>
      <c r="H41" s="10" t="s">
        <v>42</v>
      </c>
      <c r="I41" s="10" t="s">
        <v>27</v>
      </c>
      <c r="J41" s="10" t="s">
        <v>27</v>
      </c>
      <c r="K41" s="10" t="s">
        <v>27</v>
      </c>
      <c r="L41" s="10" t="s">
        <v>27</v>
      </c>
      <c r="M41" s="10">
        <v>2</v>
      </c>
      <c r="N41" s="10">
        <v>1</v>
      </c>
      <c r="O41" s="10">
        <v>1</v>
      </c>
      <c r="P41" s="10">
        <v>1</v>
      </c>
      <c r="Q41" s="10">
        <v>2</v>
      </c>
      <c r="R41" s="10" t="s">
        <v>24</v>
      </c>
      <c r="S41" s="10" t="s">
        <v>164</v>
      </c>
      <c r="T41" s="10">
        <v>5</v>
      </c>
    </row>
    <row r="42" spans="1:20" x14ac:dyDescent="0.5">
      <c r="A42" s="10" t="s">
        <v>114</v>
      </c>
      <c r="B42" s="10" t="s">
        <v>38</v>
      </c>
      <c r="C42" s="10" t="s">
        <v>115</v>
      </c>
      <c r="D42" s="10" t="s">
        <v>40</v>
      </c>
      <c r="E42" s="10" t="s">
        <v>27</v>
      </c>
      <c r="F42" s="10" t="s">
        <v>65</v>
      </c>
      <c r="G42" s="10" t="s">
        <v>27</v>
      </c>
      <c r="H42" s="10" t="s">
        <v>36</v>
      </c>
      <c r="I42" s="10" t="s">
        <v>27</v>
      </c>
      <c r="J42" s="10" t="s">
        <v>43</v>
      </c>
      <c r="K42" s="10" t="s">
        <v>24</v>
      </c>
      <c r="L42" s="10" t="s">
        <v>27</v>
      </c>
      <c r="M42" s="10">
        <v>3</v>
      </c>
      <c r="N42" s="10">
        <v>3</v>
      </c>
      <c r="O42" s="10">
        <v>4</v>
      </c>
      <c r="P42" s="10">
        <v>4</v>
      </c>
      <c r="Q42" s="10">
        <v>4</v>
      </c>
      <c r="R42" s="10" t="s">
        <v>44</v>
      </c>
      <c r="S42" s="10" t="s">
        <v>57</v>
      </c>
      <c r="T42" s="10">
        <v>5</v>
      </c>
    </row>
    <row r="43" spans="1:20" x14ac:dyDescent="0.5">
      <c r="A43" s="10" t="s">
        <v>116</v>
      </c>
      <c r="B43" s="10" t="s">
        <v>21</v>
      </c>
      <c r="C43" s="10" t="s">
        <v>22</v>
      </c>
      <c r="D43" s="10" t="s">
        <v>40</v>
      </c>
      <c r="E43" s="10" t="s">
        <v>24</v>
      </c>
      <c r="F43" s="10" t="s">
        <v>32</v>
      </c>
      <c r="G43" s="10" t="s">
        <v>27</v>
      </c>
      <c r="H43" s="10" t="s">
        <v>42</v>
      </c>
      <c r="I43" s="10" t="s">
        <v>27</v>
      </c>
      <c r="J43" s="10" t="s">
        <v>27</v>
      </c>
      <c r="K43" s="10" t="s">
        <v>43</v>
      </c>
      <c r="L43" s="10" t="s">
        <v>27</v>
      </c>
      <c r="M43" s="10">
        <v>5</v>
      </c>
      <c r="N43" s="10">
        <v>5</v>
      </c>
      <c r="O43" s="10">
        <v>5</v>
      </c>
      <c r="P43" s="10">
        <v>4</v>
      </c>
      <c r="Q43" s="10">
        <v>4</v>
      </c>
      <c r="R43" s="10" t="s">
        <v>24</v>
      </c>
      <c r="S43" s="10" t="s">
        <v>57</v>
      </c>
      <c r="T43" s="10">
        <v>5</v>
      </c>
    </row>
    <row r="44" spans="1:20" x14ac:dyDescent="0.5">
      <c r="A44" s="10" t="s">
        <v>117</v>
      </c>
      <c r="B44" s="10" t="s">
        <v>21</v>
      </c>
      <c r="C44" s="10" t="s">
        <v>39</v>
      </c>
      <c r="D44" s="10" t="s">
        <v>49</v>
      </c>
      <c r="E44" s="10" t="s">
        <v>24</v>
      </c>
      <c r="F44" s="10" t="s">
        <v>32</v>
      </c>
      <c r="G44" s="10" t="s">
        <v>24</v>
      </c>
      <c r="H44" s="10" t="s">
        <v>26</v>
      </c>
      <c r="I44" s="10" t="s">
        <v>27</v>
      </c>
      <c r="J44" s="10" t="s">
        <v>27</v>
      </c>
      <c r="K44" s="10" t="s">
        <v>24</v>
      </c>
      <c r="L44" s="10" t="s">
        <v>27</v>
      </c>
      <c r="M44" s="10">
        <v>1</v>
      </c>
      <c r="N44" s="10">
        <v>1</v>
      </c>
      <c r="O44" s="10">
        <v>3</v>
      </c>
      <c r="P44" s="10">
        <v>4</v>
      </c>
      <c r="Q44" s="10">
        <v>4</v>
      </c>
      <c r="R44" s="10" t="s">
        <v>24</v>
      </c>
      <c r="S44" s="10" t="s">
        <v>164</v>
      </c>
      <c r="T44" s="10">
        <v>5</v>
      </c>
    </row>
    <row r="45" spans="1:20" x14ac:dyDescent="0.5">
      <c r="A45" s="10" t="s">
        <v>118</v>
      </c>
      <c r="B45" s="10" t="s">
        <v>38</v>
      </c>
      <c r="C45" s="10" t="s">
        <v>22</v>
      </c>
      <c r="D45" s="10" t="s">
        <v>23</v>
      </c>
      <c r="E45" s="10" t="s">
        <v>27</v>
      </c>
      <c r="F45" s="10" t="s">
        <v>32</v>
      </c>
      <c r="G45" s="10" t="s">
        <v>27</v>
      </c>
      <c r="H45" s="10" t="s">
        <v>42</v>
      </c>
      <c r="I45" s="10" t="s">
        <v>27</v>
      </c>
      <c r="J45" s="10" t="s">
        <v>24</v>
      </c>
      <c r="K45" s="10" t="s">
        <v>27</v>
      </c>
      <c r="L45" s="10" t="s">
        <v>24</v>
      </c>
      <c r="M45" s="10">
        <v>3</v>
      </c>
      <c r="N45" s="10">
        <v>3</v>
      </c>
      <c r="O45" s="10">
        <v>3</v>
      </c>
      <c r="P45" s="10">
        <v>3</v>
      </c>
      <c r="Q45" s="10">
        <v>3</v>
      </c>
      <c r="R45" s="10" t="s">
        <v>44</v>
      </c>
      <c r="S45" s="10" t="s">
        <v>57</v>
      </c>
      <c r="T45" s="10">
        <v>5</v>
      </c>
    </row>
    <row r="46" spans="1:20" x14ac:dyDescent="0.5">
      <c r="A46" s="10" t="s">
        <v>119</v>
      </c>
      <c r="B46" s="10" t="s">
        <v>38</v>
      </c>
      <c r="C46" s="10" t="s">
        <v>120</v>
      </c>
      <c r="D46" s="10" t="s">
        <v>23</v>
      </c>
      <c r="E46" s="10" t="s">
        <v>27</v>
      </c>
      <c r="F46" s="10" t="s">
        <v>121</v>
      </c>
      <c r="G46" s="10" t="s">
        <v>27</v>
      </c>
      <c r="H46" s="10" t="s">
        <v>26</v>
      </c>
      <c r="I46" s="10" t="s">
        <v>27</v>
      </c>
      <c r="J46" s="10" t="s">
        <v>43</v>
      </c>
      <c r="K46" s="10" t="s">
        <v>43</v>
      </c>
      <c r="L46" s="10" t="s">
        <v>27</v>
      </c>
      <c r="M46" s="10">
        <v>2</v>
      </c>
      <c r="N46" s="10">
        <v>2</v>
      </c>
      <c r="O46" s="10">
        <v>2</v>
      </c>
      <c r="P46" s="10">
        <v>2</v>
      </c>
      <c r="Q46" s="10">
        <v>2</v>
      </c>
      <c r="R46" s="10" t="s">
        <v>24</v>
      </c>
      <c r="S46" s="10" t="s">
        <v>164</v>
      </c>
      <c r="T46" s="10">
        <v>4</v>
      </c>
    </row>
    <row r="47" spans="1:20" x14ac:dyDescent="0.5">
      <c r="A47" s="10" t="s">
        <v>122</v>
      </c>
      <c r="B47" s="10" t="s">
        <v>21</v>
      </c>
      <c r="C47" s="10" t="s">
        <v>22</v>
      </c>
      <c r="D47" s="10" t="s">
        <v>35</v>
      </c>
      <c r="E47" s="10" t="s">
        <v>27</v>
      </c>
      <c r="F47" s="10" t="s">
        <v>32</v>
      </c>
      <c r="G47" s="10" t="s">
        <v>27</v>
      </c>
      <c r="H47" s="10" t="s">
        <v>76</v>
      </c>
      <c r="I47" s="10" t="s">
        <v>27</v>
      </c>
      <c r="J47" s="10" t="s">
        <v>43</v>
      </c>
      <c r="K47" s="10" t="s">
        <v>43</v>
      </c>
      <c r="L47" s="10" t="s">
        <v>27</v>
      </c>
      <c r="M47" s="10">
        <v>2</v>
      </c>
      <c r="N47" s="10">
        <v>2</v>
      </c>
      <c r="O47" s="10">
        <v>2</v>
      </c>
      <c r="P47" s="10">
        <v>1</v>
      </c>
      <c r="Q47" s="10">
        <v>1</v>
      </c>
      <c r="R47" s="10" t="s">
        <v>24</v>
      </c>
      <c r="S47" s="10" t="s">
        <v>164</v>
      </c>
      <c r="T47" s="10">
        <v>5</v>
      </c>
    </row>
    <row r="48" spans="1:20" x14ac:dyDescent="0.5">
      <c r="A48" s="10" t="s">
        <v>123</v>
      </c>
      <c r="B48" s="10" t="s">
        <v>21</v>
      </c>
      <c r="C48" s="10" t="s">
        <v>39</v>
      </c>
      <c r="D48" s="10" t="s">
        <v>49</v>
      </c>
      <c r="E48" s="10" t="s">
        <v>27</v>
      </c>
      <c r="F48" s="10" t="s">
        <v>32</v>
      </c>
      <c r="G48" s="10" t="s">
        <v>24</v>
      </c>
      <c r="H48" s="10" t="s">
        <v>76</v>
      </c>
      <c r="I48" s="10" t="s">
        <v>27</v>
      </c>
      <c r="J48" s="10" t="s">
        <v>27</v>
      </c>
      <c r="K48" s="10" t="s">
        <v>24</v>
      </c>
      <c r="L48" s="10" t="s">
        <v>27</v>
      </c>
      <c r="M48" s="10">
        <v>4</v>
      </c>
      <c r="N48" s="10">
        <v>4</v>
      </c>
      <c r="O48" s="10">
        <v>3</v>
      </c>
      <c r="P48" s="10">
        <v>3</v>
      </c>
      <c r="Q48" s="10">
        <v>3</v>
      </c>
      <c r="R48" s="10" t="s">
        <v>24</v>
      </c>
      <c r="S48" s="10" t="s">
        <v>164</v>
      </c>
      <c r="T48" s="10">
        <v>5</v>
      </c>
    </row>
    <row r="49" spans="1:20" x14ac:dyDescent="0.5">
      <c r="A49" s="10" t="s">
        <v>124</v>
      </c>
      <c r="B49" s="10" t="s">
        <v>21</v>
      </c>
      <c r="C49" s="10" t="s">
        <v>125</v>
      </c>
      <c r="D49" s="10" t="s">
        <v>40</v>
      </c>
      <c r="E49" s="10" t="s">
        <v>27</v>
      </c>
      <c r="F49" s="10" t="s">
        <v>32</v>
      </c>
      <c r="G49" s="10" t="s">
        <v>27</v>
      </c>
      <c r="H49" s="10" t="s">
        <v>126</v>
      </c>
      <c r="I49" s="10" t="s">
        <v>27</v>
      </c>
      <c r="J49" s="10" t="s">
        <v>27</v>
      </c>
      <c r="K49" s="10" t="s">
        <v>27</v>
      </c>
      <c r="L49" s="10" t="s">
        <v>27</v>
      </c>
      <c r="M49" s="10">
        <v>4</v>
      </c>
      <c r="N49" s="10">
        <v>4</v>
      </c>
      <c r="O49" s="10">
        <v>4</v>
      </c>
      <c r="P49" s="10">
        <v>4</v>
      </c>
      <c r="Q49" s="10">
        <v>4</v>
      </c>
      <c r="R49" s="10" t="s">
        <v>44</v>
      </c>
      <c r="S49" s="10" t="s">
        <v>164</v>
      </c>
      <c r="T49" s="10">
        <v>5</v>
      </c>
    </row>
    <row r="50" spans="1:20" x14ac:dyDescent="0.5">
      <c r="A50" s="10" t="s">
        <v>127</v>
      </c>
      <c r="B50" s="10" t="s">
        <v>21</v>
      </c>
      <c r="C50" s="10" t="s">
        <v>39</v>
      </c>
      <c r="D50" s="10" t="s">
        <v>49</v>
      </c>
      <c r="E50" s="10" t="s">
        <v>27</v>
      </c>
      <c r="F50" s="10" t="s">
        <v>32</v>
      </c>
      <c r="G50" s="10" t="s">
        <v>24</v>
      </c>
      <c r="H50" s="10" t="s">
        <v>66</v>
      </c>
      <c r="I50" s="10" t="s">
        <v>27</v>
      </c>
      <c r="J50" s="10" t="s">
        <v>27</v>
      </c>
      <c r="K50" s="10" t="s">
        <v>43</v>
      </c>
      <c r="L50" s="10" t="s">
        <v>27</v>
      </c>
      <c r="M50" s="10">
        <v>5</v>
      </c>
      <c r="N50" s="10">
        <v>5</v>
      </c>
      <c r="O50" s="10">
        <v>5</v>
      </c>
      <c r="P50" s="10">
        <v>4</v>
      </c>
      <c r="Q50" s="10">
        <v>3</v>
      </c>
      <c r="R50" s="10" t="s">
        <v>24</v>
      </c>
      <c r="S50" s="10" t="s">
        <v>164</v>
      </c>
      <c r="T50" s="10">
        <v>5</v>
      </c>
    </row>
    <row r="51" spans="1:20" x14ac:dyDescent="0.5">
      <c r="A51" s="10" t="s">
        <v>128</v>
      </c>
      <c r="B51" s="10" t="s">
        <v>21</v>
      </c>
      <c r="C51" s="10" t="s">
        <v>22</v>
      </c>
      <c r="D51" s="10" t="s">
        <v>23</v>
      </c>
      <c r="E51" s="10" t="s">
        <v>24</v>
      </c>
      <c r="F51" s="10" t="s">
        <v>50</v>
      </c>
      <c r="G51" s="10" t="s">
        <v>27</v>
      </c>
      <c r="H51" s="10" t="s">
        <v>42</v>
      </c>
      <c r="I51" s="10" t="s">
        <v>27</v>
      </c>
      <c r="J51" s="10" t="s">
        <v>24</v>
      </c>
      <c r="K51" s="10" t="s">
        <v>24</v>
      </c>
      <c r="L51" s="10" t="s">
        <v>27</v>
      </c>
      <c r="M51" s="10">
        <v>5</v>
      </c>
      <c r="N51" s="10">
        <v>4</v>
      </c>
      <c r="O51" s="10">
        <v>3</v>
      </c>
      <c r="P51" s="10">
        <v>3</v>
      </c>
      <c r="Q51" s="10">
        <v>2</v>
      </c>
      <c r="R51" s="10" t="s">
        <v>24</v>
      </c>
      <c r="S51" s="10" t="s">
        <v>57</v>
      </c>
      <c r="T51" s="10">
        <v>4</v>
      </c>
    </row>
    <row r="52" spans="1:20" x14ac:dyDescent="0.5">
      <c r="A52" s="10" t="s">
        <v>129</v>
      </c>
      <c r="B52" s="10" t="s">
        <v>38</v>
      </c>
      <c r="C52" s="10" t="s">
        <v>22</v>
      </c>
      <c r="D52" s="10" t="s">
        <v>31</v>
      </c>
      <c r="E52" s="10" t="s">
        <v>27</v>
      </c>
      <c r="F52" s="10" t="s">
        <v>80</v>
      </c>
      <c r="G52" s="10" t="s">
        <v>24</v>
      </c>
      <c r="H52" s="10" t="s">
        <v>26</v>
      </c>
      <c r="I52" s="10" t="s">
        <v>27</v>
      </c>
      <c r="J52" s="10" t="s">
        <v>27</v>
      </c>
      <c r="K52" s="10" t="s">
        <v>43</v>
      </c>
      <c r="L52" s="10" t="s">
        <v>27</v>
      </c>
      <c r="M52" s="10">
        <v>4</v>
      </c>
      <c r="N52" s="10">
        <v>4</v>
      </c>
      <c r="O52" s="10">
        <v>4</v>
      </c>
      <c r="P52" s="10">
        <v>4</v>
      </c>
      <c r="Q52" s="10">
        <v>4</v>
      </c>
      <c r="R52" s="10" t="s">
        <v>24</v>
      </c>
      <c r="S52" s="10" t="s">
        <v>52</v>
      </c>
      <c r="T52" s="10">
        <v>5</v>
      </c>
    </row>
    <row r="53" spans="1:20" x14ac:dyDescent="0.5">
      <c r="A53" s="10" t="s">
        <v>130</v>
      </c>
      <c r="B53" s="10" t="s">
        <v>38</v>
      </c>
      <c r="C53" s="10" t="s">
        <v>125</v>
      </c>
      <c r="D53" s="10" t="s">
        <v>35</v>
      </c>
      <c r="E53" s="10" t="s">
        <v>24</v>
      </c>
      <c r="F53" s="10" t="s">
        <v>50</v>
      </c>
      <c r="G53" s="10" t="s">
        <v>27</v>
      </c>
      <c r="H53" s="10" t="s">
        <v>131</v>
      </c>
      <c r="I53" s="10" t="s">
        <v>27</v>
      </c>
      <c r="J53" s="10" t="s">
        <v>43</v>
      </c>
      <c r="K53" s="10" t="s">
        <v>24</v>
      </c>
      <c r="L53" s="10" t="s">
        <v>27</v>
      </c>
      <c r="M53" s="10">
        <v>5</v>
      </c>
      <c r="N53" s="10">
        <v>5</v>
      </c>
      <c r="O53" s="10">
        <v>5</v>
      </c>
      <c r="P53" s="10">
        <v>5</v>
      </c>
      <c r="Q53" s="10">
        <v>5</v>
      </c>
      <c r="R53" s="10" t="s">
        <v>24</v>
      </c>
      <c r="S53" s="10" t="s">
        <v>164</v>
      </c>
      <c r="T53" s="10">
        <v>5</v>
      </c>
    </row>
    <row r="54" spans="1:20" x14ac:dyDescent="0.5">
      <c r="A54" s="10" t="s">
        <v>132</v>
      </c>
      <c r="B54" s="10" t="s">
        <v>38</v>
      </c>
      <c r="C54" s="10" t="s">
        <v>22</v>
      </c>
      <c r="D54" s="10" t="s">
        <v>40</v>
      </c>
      <c r="E54" s="10" t="s">
        <v>24</v>
      </c>
      <c r="F54" s="10" t="s">
        <v>32</v>
      </c>
      <c r="G54" s="10" t="s">
        <v>24</v>
      </c>
      <c r="H54" s="10" t="s">
        <v>42</v>
      </c>
      <c r="I54" s="10" t="s">
        <v>27</v>
      </c>
      <c r="J54" s="10" t="s">
        <v>27</v>
      </c>
      <c r="K54" s="10" t="s">
        <v>24</v>
      </c>
      <c r="L54" s="10" t="s">
        <v>27</v>
      </c>
      <c r="M54" s="10">
        <v>4</v>
      </c>
      <c r="N54" s="10">
        <v>4</v>
      </c>
      <c r="O54" s="10">
        <v>3</v>
      </c>
      <c r="P54" s="10">
        <v>2</v>
      </c>
      <c r="Q54" s="10">
        <v>1</v>
      </c>
      <c r="R54" s="10" t="s">
        <v>44</v>
      </c>
      <c r="S54" s="10" t="s">
        <v>52</v>
      </c>
      <c r="T54" s="10">
        <v>5</v>
      </c>
    </row>
    <row r="55" spans="1:20" x14ac:dyDescent="0.5">
      <c r="A55" s="10" t="s">
        <v>133</v>
      </c>
      <c r="B55" s="10" t="s">
        <v>38</v>
      </c>
      <c r="C55" s="10" t="s">
        <v>39</v>
      </c>
      <c r="D55" s="10" t="s">
        <v>49</v>
      </c>
      <c r="E55" s="10" t="s">
        <v>27</v>
      </c>
      <c r="F55" s="10" t="s">
        <v>65</v>
      </c>
      <c r="G55" s="10" t="s">
        <v>27</v>
      </c>
      <c r="H55" s="10" t="s">
        <v>54</v>
      </c>
      <c r="I55" s="10" t="s">
        <v>27</v>
      </c>
      <c r="J55" s="10" t="s">
        <v>27</v>
      </c>
      <c r="K55" s="10" t="s">
        <v>43</v>
      </c>
      <c r="L55" s="10" t="s">
        <v>27</v>
      </c>
      <c r="M55" s="10">
        <v>5</v>
      </c>
      <c r="N55" s="10">
        <v>5</v>
      </c>
      <c r="O55" s="10">
        <v>5</v>
      </c>
      <c r="P55" s="10">
        <v>5</v>
      </c>
      <c r="Q55" s="10">
        <v>5</v>
      </c>
      <c r="R55" s="10" t="s">
        <v>24</v>
      </c>
      <c r="S55" s="10" t="s">
        <v>164</v>
      </c>
      <c r="T55" s="10">
        <v>5</v>
      </c>
    </row>
    <row r="56" spans="1:20" x14ac:dyDescent="0.5">
      <c r="A56" s="10" t="s">
        <v>134</v>
      </c>
      <c r="B56" s="10" t="s">
        <v>38</v>
      </c>
      <c r="C56" s="10" t="s">
        <v>39</v>
      </c>
      <c r="D56" s="10" t="s">
        <v>35</v>
      </c>
      <c r="E56" s="10" t="s">
        <v>27</v>
      </c>
      <c r="F56" s="10" t="s">
        <v>32</v>
      </c>
      <c r="G56" s="10" t="s">
        <v>27</v>
      </c>
      <c r="H56" s="10" t="s">
        <v>42</v>
      </c>
      <c r="I56" s="10" t="s">
        <v>27</v>
      </c>
      <c r="J56" s="10" t="s">
        <v>27</v>
      </c>
      <c r="K56" s="10" t="s">
        <v>24</v>
      </c>
      <c r="L56" s="10" t="s">
        <v>27</v>
      </c>
      <c r="M56" s="10">
        <v>1</v>
      </c>
      <c r="N56" s="10">
        <v>4</v>
      </c>
      <c r="O56" s="10">
        <v>4</v>
      </c>
      <c r="P56" s="10">
        <v>4</v>
      </c>
      <c r="Q56" s="10">
        <v>4</v>
      </c>
      <c r="R56" s="10" t="s">
        <v>27</v>
      </c>
      <c r="S56" s="10" t="s">
        <v>164</v>
      </c>
      <c r="T56" s="10">
        <v>5</v>
      </c>
    </row>
    <row r="57" spans="1:20" x14ac:dyDescent="0.5">
      <c r="A57" s="10" t="s">
        <v>135</v>
      </c>
      <c r="B57" s="10" t="s">
        <v>38</v>
      </c>
      <c r="C57" s="10" t="s">
        <v>39</v>
      </c>
      <c r="D57" s="10" t="s">
        <v>49</v>
      </c>
      <c r="E57" s="10" t="s">
        <v>27</v>
      </c>
      <c r="F57" s="10" t="s">
        <v>32</v>
      </c>
      <c r="G57" s="10" t="s">
        <v>27</v>
      </c>
      <c r="H57" s="10" t="s">
        <v>66</v>
      </c>
      <c r="I57" s="10" t="s">
        <v>27</v>
      </c>
      <c r="J57" s="10" t="s">
        <v>27</v>
      </c>
      <c r="K57" s="10" t="s">
        <v>24</v>
      </c>
      <c r="L57" s="10" t="s">
        <v>27</v>
      </c>
      <c r="M57" s="10">
        <v>5</v>
      </c>
      <c r="N57" s="10">
        <v>3</v>
      </c>
      <c r="O57" s="10">
        <v>5</v>
      </c>
      <c r="P57" s="10">
        <v>3</v>
      </c>
      <c r="Q57" s="10">
        <v>3</v>
      </c>
      <c r="R57" s="10" t="s">
        <v>24</v>
      </c>
      <c r="S57" s="10" t="s">
        <v>164</v>
      </c>
      <c r="T57" s="10">
        <v>5</v>
      </c>
    </row>
    <row r="58" spans="1:20" x14ac:dyDescent="0.5">
      <c r="A58" s="10" t="s">
        <v>136</v>
      </c>
      <c r="B58" s="10" t="s">
        <v>38</v>
      </c>
      <c r="C58" s="10" t="s">
        <v>39</v>
      </c>
      <c r="D58" s="10" t="s">
        <v>40</v>
      </c>
      <c r="E58" s="10" t="s">
        <v>27</v>
      </c>
      <c r="F58" s="10" t="s">
        <v>80</v>
      </c>
      <c r="G58" s="10" t="s">
        <v>27</v>
      </c>
      <c r="H58" s="10" t="s">
        <v>36</v>
      </c>
      <c r="I58" s="10" t="s">
        <v>27</v>
      </c>
      <c r="J58" s="10" t="s">
        <v>27</v>
      </c>
      <c r="K58" s="10" t="s">
        <v>27</v>
      </c>
      <c r="L58" s="10" t="s">
        <v>27</v>
      </c>
      <c r="M58" s="10">
        <v>4</v>
      </c>
      <c r="N58" s="10">
        <v>3</v>
      </c>
      <c r="O58" s="10">
        <v>3</v>
      </c>
      <c r="P58" s="10">
        <v>2</v>
      </c>
      <c r="Q58" s="10">
        <v>1</v>
      </c>
      <c r="R58" s="10" t="s">
        <v>24</v>
      </c>
      <c r="S58" s="10" t="s">
        <v>57</v>
      </c>
      <c r="T58" s="10">
        <v>3</v>
      </c>
    </row>
    <row r="59" spans="1:20" x14ac:dyDescent="0.5">
      <c r="A59" s="10" t="s">
        <v>137</v>
      </c>
      <c r="B59" s="10" t="s">
        <v>21</v>
      </c>
      <c r="C59" s="10" t="s">
        <v>39</v>
      </c>
      <c r="D59" s="10" t="s">
        <v>23</v>
      </c>
      <c r="E59" s="10" t="s">
        <v>27</v>
      </c>
      <c r="F59" s="10" t="s">
        <v>82</v>
      </c>
      <c r="G59" s="10" t="s">
        <v>27</v>
      </c>
      <c r="H59" s="10" t="s">
        <v>138</v>
      </c>
      <c r="I59" s="10" t="s">
        <v>27</v>
      </c>
      <c r="J59" s="10" t="s">
        <v>27</v>
      </c>
      <c r="K59" s="10" t="s">
        <v>43</v>
      </c>
      <c r="L59" s="10" t="s">
        <v>27</v>
      </c>
      <c r="M59" s="10">
        <v>3</v>
      </c>
      <c r="N59" s="10">
        <v>3</v>
      </c>
      <c r="O59" s="10">
        <v>3</v>
      </c>
      <c r="P59" s="10">
        <v>2</v>
      </c>
      <c r="Q59" s="10">
        <v>1</v>
      </c>
      <c r="R59" s="10" t="s">
        <v>44</v>
      </c>
      <c r="S59" s="10" t="s">
        <v>164</v>
      </c>
      <c r="T59" s="10">
        <v>3</v>
      </c>
    </row>
    <row r="60" spans="1:20" x14ac:dyDescent="0.5">
      <c r="A60" s="10" t="s">
        <v>139</v>
      </c>
      <c r="B60" s="10" t="s">
        <v>62</v>
      </c>
      <c r="C60" s="10" t="s">
        <v>39</v>
      </c>
      <c r="D60" s="10" t="s">
        <v>23</v>
      </c>
      <c r="E60" s="10" t="s">
        <v>27</v>
      </c>
      <c r="F60" s="10" t="s">
        <v>32</v>
      </c>
      <c r="G60" s="10" t="s">
        <v>24</v>
      </c>
      <c r="H60" s="10" t="s">
        <v>42</v>
      </c>
      <c r="I60" s="10" t="s">
        <v>27</v>
      </c>
      <c r="J60" s="10" t="s">
        <v>27</v>
      </c>
      <c r="K60" s="10" t="s">
        <v>27</v>
      </c>
      <c r="L60" s="10" t="s">
        <v>27</v>
      </c>
      <c r="M60" s="10">
        <v>1</v>
      </c>
      <c r="N60" s="10">
        <v>2</v>
      </c>
      <c r="O60" s="10">
        <v>3</v>
      </c>
      <c r="P60" s="10">
        <v>4</v>
      </c>
      <c r="Q60" s="10">
        <v>5</v>
      </c>
      <c r="R60" s="10" t="s">
        <v>27</v>
      </c>
      <c r="S60" s="10" t="s">
        <v>164</v>
      </c>
      <c r="T60" s="10">
        <v>5</v>
      </c>
    </row>
    <row r="61" spans="1:20" x14ac:dyDescent="0.5">
      <c r="A61" s="10" t="s">
        <v>140</v>
      </c>
      <c r="B61" s="10" t="s">
        <v>21</v>
      </c>
      <c r="C61" s="10" t="s">
        <v>22</v>
      </c>
      <c r="D61" s="10" t="s">
        <v>40</v>
      </c>
      <c r="E61" s="10" t="s">
        <v>27</v>
      </c>
      <c r="F61" s="10" t="s">
        <v>41</v>
      </c>
      <c r="G61" s="10" t="s">
        <v>27</v>
      </c>
      <c r="H61" s="10" t="s">
        <v>42</v>
      </c>
      <c r="I61" s="10" t="s">
        <v>27</v>
      </c>
      <c r="J61" s="10" t="s">
        <v>27</v>
      </c>
      <c r="K61" s="10" t="s">
        <v>27</v>
      </c>
      <c r="L61" s="10" t="s">
        <v>27</v>
      </c>
      <c r="M61" s="10">
        <v>3</v>
      </c>
      <c r="N61" s="10">
        <v>2</v>
      </c>
      <c r="O61" s="10">
        <v>2</v>
      </c>
      <c r="P61" s="10">
        <v>1</v>
      </c>
      <c r="Q61" s="10">
        <v>1</v>
      </c>
      <c r="R61" s="10" t="s">
        <v>24</v>
      </c>
      <c r="S61" s="10" t="s">
        <v>57</v>
      </c>
      <c r="T61" s="10">
        <v>4</v>
      </c>
    </row>
    <row r="62" spans="1:20" x14ac:dyDescent="0.5">
      <c r="A62" s="10" t="s">
        <v>141</v>
      </c>
      <c r="B62" s="10" t="s">
        <v>21</v>
      </c>
      <c r="C62" s="10" t="s">
        <v>78</v>
      </c>
      <c r="D62" s="10" t="s">
        <v>31</v>
      </c>
      <c r="E62" s="10" t="s">
        <v>24</v>
      </c>
      <c r="F62" s="10" t="s">
        <v>25</v>
      </c>
      <c r="G62" s="10" t="s">
        <v>27</v>
      </c>
      <c r="H62" s="10" t="s">
        <v>26</v>
      </c>
      <c r="I62" s="10" t="s">
        <v>27</v>
      </c>
      <c r="J62" s="10" t="s">
        <v>27</v>
      </c>
      <c r="K62" s="10" t="s">
        <v>43</v>
      </c>
      <c r="L62" s="10" t="s">
        <v>27</v>
      </c>
      <c r="M62" s="10">
        <v>1</v>
      </c>
      <c r="N62" s="10">
        <v>1</v>
      </c>
      <c r="O62" s="10">
        <v>1</v>
      </c>
      <c r="P62" s="10">
        <v>1</v>
      </c>
      <c r="Q62" s="10">
        <v>1</v>
      </c>
      <c r="R62" s="10" t="s">
        <v>24</v>
      </c>
      <c r="S62" s="10" t="s">
        <v>164</v>
      </c>
      <c r="T62" s="10">
        <v>5</v>
      </c>
    </row>
    <row r="63" spans="1:20" x14ac:dyDescent="0.5">
      <c r="A63" s="10" t="s">
        <v>142</v>
      </c>
      <c r="B63" s="10" t="s">
        <v>29</v>
      </c>
      <c r="C63" s="10" t="s">
        <v>30</v>
      </c>
      <c r="D63" s="10" t="s">
        <v>49</v>
      </c>
      <c r="E63" s="10" t="s">
        <v>24</v>
      </c>
      <c r="F63" s="10" t="s">
        <v>65</v>
      </c>
      <c r="G63" s="10" t="s">
        <v>24</v>
      </c>
      <c r="H63" s="10" t="s">
        <v>42</v>
      </c>
      <c r="I63" s="10" t="s">
        <v>27</v>
      </c>
      <c r="J63" s="10" t="s">
        <v>27</v>
      </c>
      <c r="K63" s="10" t="s">
        <v>27</v>
      </c>
      <c r="L63" s="10" t="s">
        <v>27</v>
      </c>
      <c r="M63" s="10">
        <v>4</v>
      </c>
      <c r="N63" s="10">
        <v>3</v>
      </c>
      <c r="O63" s="10">
        <v>3</v>
      </c>
      <c r="P63" s="10">
        <v>3</v>
      </c>
      <c r="Q63" s="10">
        <v>2</v>
      </c>
      <c r="R63" s="10" t="s">
        <v>27</v>
      </c>
      <c r="S63" s="10" t="s">
        <v>57</v>
      </c>
      <c r="T63" s="10">
        <v>5</v>
      </c>
    </row>
    <row r="64" spans="1:20" x14ac:dyDescent="0.5">
      <c r="A64" s="10" t="s">
        <v>143</v>
      </c>
      <c r="B64" s="10" t="s">
        <v>21</v>
      </c>
      <c r="C64" s="10" t="s">
        <v>39</v>
      </c>
      <c r="D64" s="10" t="s">
        <v>49</v>
      </c>
      <c r="E64" s="10" t="s">
        <v>27</v>
      </c>
      <c r="F64" s="10" t="s">
        <v>32</v>
      </c>
      <c r="G64" s="10" t="s">
        <v>24</v>
      </c>
      <c r="H64" s="10" t="s">
        <v>42</v>
      </c>
      <c r="I64" s="10" t="s">
        <v>27</v>
      </c>
      <c r="J64" s="10" t="s">
        <v>27</v>
      </c>
      <c r="K64" s="10" t="s">
        <v>43</v>
      </c>
      <c r="L64" s="10" t="s">
        <v>27</v>
      </c>
      <c r="M64" s="10">
        <v>4</v>
      </c>
      <c r="N64" s="10">
        <v>2</v>
      </c>
      <c r="O64" s="10">
        <v>2</v>
      </c>
      <c r="P64" s="10">
        <v>1</v>
      </c>
      <c r="Q64" s="10">
        <v>1</v>
      </c>
      <c r="R64" s="10" t="s">
        <v>44</v>
      </c>
      <c r="S64" s="10" t="s">
        <v>164</v>
      </c>
      <c r="T64" s="10">
        <v>5</v>
      </c>
    </row>
    <row r="65" spans="1:20" x14ac:dyDescent="0.5">
      <c r="A65" s="10" t="s">
        <v>144</v>
      </c>
      <c r="B65" s="10" t="s">
        <v>38</v>
      </c>
      <c r="C65" s="10" t="s">
        <v>39</v>
      </c>
      <c r="D65" s="10" t="s">
        <v>49</v>
      </c>
      <c r="E65" s="10" t="s">
        <v>24</v>
      </c>
      <c r="F65" s="10" t="s">
        <v>32</v>
      </c>
      <c r="G65" s="10" t="s">
        <v>27</v>
      </c>
      <c r="H65" s="10" t="s">
        <v>145</v>
      </c>
      <c r="I65" s="10" t="s">
        <v>27</v>
      </c>
      <c r="J65" s="10" t="s">
        <v>27</v>
      </c>
      <c r="K65" s="10" t="s">
        <v>27</v>
      </c>
      <c r="L65" s="10" t="s">
        <v>27</v>
      </c>
      <c r="M65" s="10">
        <v>1</v>
      </c>
      <c r="N65" s="10">
        <v>1</v>
      </c>
      <c r="O65" s="10">
        <v>2</v>
      </c>
      <c r="P65" s="10">
        <v>3</v>
      </c>
      <c r="Q65" s="10">
        <v>4</v>
      </c>
      <c r="R65" s="10" t="s">
        <v>44</v>
      </c>
      <c r="S65" s="10" t="s">
        <v>164</v>
      </c>
      <c r="T65" s="10">
        <v>5</v>
      </c>
    </row>
    <row r="66" spans="1:20" x14ac:dyDescent="0.5">
      <c r="A66" s="10" t="s">
        <v>146</v>
      </c>
      <c r="B66" s="10" t="s">
        <v>21</v>
      </c>
      <c r="C66" s="10" t="s">
        <v>99</v>
      </c>
      <c r="D66" s="10" t="s">
        <v>49</v>
      </c>
      <c r="E66" s="10" t="s">
        <v>24</v>
      </c>
      <c r="F66" s="10" t="s">
        <v>32</v>
      </c>
      <c r="G66" s="10" t="s">
        <v>24</v>
      </c>
      <c r="H66" s="10" t="s">
        <v>42</v>
      </c>
      <c r="I66" s="10" t="s">
        <v>27</v>
      </c>
      <c r="J66" s="10" t="s">
        <v>27</v>
      </c>
      <c r="K66" s="10" t="s">
        <v>27</v>
      </c>
      <c r="L66" s="10" t="s">
        <v>27</v>
      </c>
      <c r="M66" s="10">
        <v>3</v>
      </c>
      <c r="N66" s="10">
        <v>3</v>
      </c>
      <c r="O66" s="10">
        <v>3</v>
      </c>
      <c r="P66" s="10">
        <v>3</v>
      </c>
      <c r="Q66" s="10">
        <v>3</v>
      </c>
      <c r="R66" s="10" t="s">
        <v>27</v>
      </c>
      <c r="S66" s="10" t="s">
        <v>164</v>
      </c>
      <c r="T66" s="10">
        <v>5</v>
      </c>
    </row>
    <row r="67" spans="1:20" x14ac:dyDescent="0.5">
      <c r="A67" s="10" t="s">
        <v>147</v>
      </c>
      <c r="B67" s="10" t="s">
        <v>21</v>
      </c>
      <c r="C67" s="10" t="s">
        <v>22</v>
      </c>
      <c r="D67" s="10" t="s">
        <v>35</v>
      </c>
      <c r="E67" s="10" t="s">
        <v>24</v>
      </c>
      <c r="F67" s="10" t="s">
        <v>32</v>
      </c>
      <c r="G67" s="10" t="s">
        <v>27</v>
      </c>
      <c r="H67" s="10" t="s">
        <v>91</v>
      </c>
      <c r="I67" s="10" t="s">
        <v>27</v>
      </c>
      <c r="J67" s="10" t="s">
        <v>27</v>
      </c>
      <c r="K67" s="10" t="s">
        <v>24</v>
      </c>
      <c r="L67" s="10" t="s">
        <v>27</v>
      </c>
      <c r="M67" s="10">
        <v>1</v>
      </c>
      <c r="N67" s="10">
        <v>2</v>
      </c>
      <c r="O67" s="10">
        <v>1</v>
      </c>
      <c r="P67" s="10">
        <v>2</v>
      </c>
      <c r="Q67" s="10">
        <v>1</v>
      </c>
      <c r="R67" s="10" t="s">
        <v>24</v>
      </c>
      <c r="S67" s="10" t="s">
        <v>164</v>
      </c>
      <c r="T67" s="10">
        <v>5</v>
      </c>
    </row>
    <row r="68" spans="1:20" x14ac:dyDescent="0.5">
      <c r="A68" s="10" t="s">
        <v>148</v>
      </c>
      <c r="B68" s="10" t="s">
        <v>29</v>
      </c>
      <c r="C68" s="10" t="s">
        <v>30</v>
      </c>
      <c r="D68" s="10" t="s">
        <v>23</v>
      </c>
      <c r="E68" s="10" t="s">
        <v>27</v>
      </c>
      <c r="F68" s="10" t="s">
        <v>149</v>
      </c>
      <c r="G68" s="10" t="s">
        <v>27</v>
      </c>
      <c r="H68" s="10" t="s">
        <v>36</v>
      </c>
      <c r="I68" s="10" t="s">
        <v>27</v>
      </c>
      <c r="J68" s="10" t="s">
        <v>43</v>
      </c>
      <c r="K68" s="10" t="s">
        <v>24</v>
      </c>
      <c r="L68" s="10" t="s">
        <v>27</v>
      </c>
      <c r="M68" s="10">
        <v>1</v>
      </c>
      <c r="N68" s="10">
        <v>1</v>
      </c>
      <c r="O68" s="10">
        <v>1</v>
      </c>
      <c r="P68" s="10">
        <v>1</v>
      </c>
      <c r="Q68" s="10">
        <v>1</v>
      </c>
      <c r="R68" s="10" t="s">
        <v>24</v>
      </c>
      <c r="S68" s="10" t="s">
        <v>164</v>
      </c>
      <c r="T68" s="10">
        <v>5</v>
      </c>
    </row>
    <row r="69" spans="1:20" x14ac:dyDescent="0.5">
      <c r="A69" s="10" t="s">
        <v>150</v>
      </c>
      <c r="B69" s="10" t="s">
        <v>21</v>
      </c>
      <c r="C69" s="10" t="s">
        <v>22</v>
      </c>
      <c r="D69" s="10" t="s">
        <v>40</v>
      </c>
      <c r="E69" s="10" t="s">
        <v>24</v>
      </c>
      <c r="F69" s="10" t="s">
        <v>41</v>
      </c>
      <c r="G69" s="10" t="s">
        <v>24</v>
      </c>
      <c r="H69" s="10" t="s">
        <v>42</v>
      </c>
      <c r="I69" s="10" t="s">
        <v>27</v>
      </c>
      <c r="J69" s="10" t="s">
        <v>27</v>
      </c>
      <c r="K69" s="10" t="s">
        <v>27</v>
      </c>
      <c r="L69" s="10" t="s">
        <v>27</v>
      </c>
      <c r="M69" s="10">
        <v>4</v>
      </c>
      <c r="N69" s="10">
        <v>4</v>
      </c>
      <c r="O69" s="10">
        <v>4</v>
      </c>
      <c r="P69" s="10">
        <v>3</v>
      </c>
      <c r="Q69" s="10">
        <v>3</v>
      </c>
      <c r="R69" s="10" t="s">
        <v>24</v>
      </c>
      <c r="S69" s="10" t="s">
        <v>164</v>
      </c>
      <c r="T69" s="10">
        <v>5</v>
      </c>
    </row>
    <row r="70" spans="1:20" x14ac:dyDescent="0.5">
      <c r="A70" s="10" t="s">
        <v>151</v>
      </c>
      <c r="B70" s="10" t="s">
        <v>29</v>
      </c>
      <c r="C70" s="10" t="s">
        <v>30</v>
      </c>
      <c r="D70" s="10" t="s">
        <v>31</v>
      </c>
      <c r="E70" s="10" t="s">
        <v>24</v>
      </c>
      <c r="F70" s="10" t="s">
        <v>152</v>
      </c>
      <c r="G70" s="10" t="s">
        <v>27</v>
      </c>
      <c r="H70" s="10" t="s">
        <v>138</v>
      </c>
      <c r="I70" s="10" t="s">
        <v>27</v>
      </c>
      <c r="J70" s="10" t="s">
        <v>43</v>
      </c>
      <c r="K70" s="10" t="s">
        <v>27</v>
      </c>
      <c r="L70" s="10" t="s">
        <v>27</v>
      </c>
      <c r="M70" s="10">
        <v>3</v>
      </c>
      <c r="N70" s="10">
        <v>3</v>
      </c>
      <c r="O70" s="10">
        <v>3</v>
      </c>
      <c r="P70" s="10">
        <v>3</v>
      </c>
      <c r="Q70" s="10">
        <v>3</v>
      </c>
      <c r="R70" s="10" t="s">
        <v>27</v>
      </c>
      <c r="S70" s="10" t="s">
        <v>164</v>
      </c>
      <c r="T70" s="10">
        <v>5</v>
      </c>
    </row>
    <row r="71" spans="1:20" x14ac:dyDescent="0.5">
      <c r="A71" s="10" t="s">
        <v>153</v>
      </c>
      <c r="B71" s="10" t="s">
        <v>21</v>
      </c>
      <c r="C71" s="10" t="s">
        <v>22</v>
      </c>
      <c r="D71" s="10" t="s">
        <v>40</v>
      </c>
      <c r="E71" s="10" t="s">
        <v>27</v>
      </c>
      <c r="F71" s="10" t="s">
        <v>32</v>
      </c>
      <c r="G71" s="10" t="s">
        <v>24</v>
      </c>
      <c r="H71" s="10" t="s">
        <v>42</v>
      </c>
      <c r="I71" s="10" t="s">
        <v>27</v>
      </c>
      <c r="J71" s="10" t="s">
        <v>27</v>
      </c>
      <c r="K71" s="10" t="s">
        <v>27</v>
      </c>
      <c r="L71" s="10" t="s">
        <v>27</v>
      </c>
      <c r="M71" s="10">
        <v>4</v>
      </c>
      <c r="N71" s="10">
        <v>3</v>
      </c>
      <c r="O71" s="10">
        <v>2</v>
      </c>
      <c r="P71" s="10">
        <v>1</v>
      </c>
      <c r="Q71" s="10">
        <v>1</v>
      </c>
      <c r="R71" s="10" t="s">
        <v>27</v>
      </c>
      <c r="S71" s="10" t="s">
        <v>57</v>
      </c>
      <c r="T71" s="10">
        <v>5</v>
      </c>
    </row>
    <row r="72" spans="1:20" x14ac:dyDescent="0.5">
      <c r="A72" s="10" t="s">
        <v>154</v>
      </c>
      <c r="B72" s="10" t="s">
        <v>21</v>
      </c>
      <c r="C72" s="10" t="s">
        <v>22</v>
      </c>
      <c r="D72" s="10" t="s">
        <v>40</v>
      </c>
      <c r="E72" s="10" t="s">
        <v>27</v>
      </c>
      <c r="F72" s="10" t="s">
        <v>32</v>
      </c>
      <c r="G72" s="10" t="s">
        <v>27</v>
      </c>
      <c r="H72" s="10" t="s">
        <v>76</v>
      </c>
      <c r="I72" s="10" t="s">
        <v>27</v>
      </c>
      <c r="J72" s="10" t="s">
        <v>27</v>
      </c>
      <c r="K72" s="10" t="s">
        <v>27</v>
      </c>
      <c r="L72" s="10" t="s">
        <v>27</v>
      </c>
      <c r="M72" s="10">
        <v>2</v>
      </c>
      <c r="N72" s="10">
        <v>2</v>
      </c>
      <c r="O72" s="10">
        <v>2</v>
      </c>
      <c r="P72" s="10">
        <v>2</v>
      </c>
      <c r="Q72" s="10">
        <v>2</v>
      </c>
      <c r="R72" s="10" t="s">
        <v>24</v>
      </c>
      <c r="S72" s="10" t="s">
        <v>164</v>
      </c>
      <c r="T72" s="10">
        <v>5</v>
      </c>
    </row>
    <row r="73" spans="1:20" x14ac:dyDescent="0.5">
      <c r="A73" s="10" t="s">
        <v>155</v>
      </c>
      <c r="B73" s="10" t="s">
        <v>38</v>
      </c>
      <c r="C73" s="10" t="s">
        <v>39</v>
      </c>
      <c r="D73" s="10" t="s">
        <v>49</v>
      </c>
      <c r="E73" s="10" t="s">
        <v>24</v>
      </c>
      <c r="F73" s="10" t="s">
        <v>32</v>
      </c>
      <c r="G73" s="10" t="s">
        <v>27</v>
      </c>
      <c r="H73" s="10" t="s">
        <v>42</v>
      </c>
      <c r="I73" s="10" t="s">
        <v>27</v>
      </c>
      <c r="J73" s="10" t="s">
        <v>43</v>
      </c>
      <c r="K73" s="10" t="s">
        <v>43</v>
      </c>
      <c r="L73" s="10" t="s">
        <v>24</v>
      </c>
      <c r="M73" s="10">
        <v>1</v>
      </c>
      <c r="N73" s="10">
        <v>2</v>
      </c>
      <c r="O73" s="10">
        <v>3</v>
      </c>
      <c r="P73" s="10">
        <v>4</v>
      </c>
      <c r="Q73" s="10">
        <v>4</v>
      </c>
      <c r="R73" s="10" t="s">
        <v>44</v>
      </c>
      <c r="S73" s="10" t="s">
        <v>164</v>
      </c>
      <c r="T73" s="10">
        <v>5</v>
      </c>
    </row>
    <row r="74" spans="1:20" x14ac:dyDescent="0.5">
      <c r="A74" s="10" t="s">
        <v>156</v>
      </c>
      <c r="B74" s="10" t="s">
        <v>21</v>
      </c>
      <c r="C74" s="10" t="s">
        <v>39</v>
      </c>
      <c r="D74" s="10" t="s">
        <v>49</v>
      </c>
      <c r="E74" s="10" t="s">
        <v>24</v>
      </c>
      <c r="F74" s="10" t="s">
        <v>157</v>
      </c>
      <c r="G74" s="10" t="s">
        <v>27</v>
      </c>
      <c r="H74" s="10" t="s">
        <v>158</v>
      </c>
      <c r="I74" s="10" t="s">
        <v>27</v>
      </c>
      <c r="J74" s="10" t="s">
        <v>43</v>
      </c>
      <c r="K74" s="10" t="s">
        <v>43</v>
      </c>
      <c r="L74" s="10" t="s">
        <v>27</v>
      </c>
      <c r="M74" s="10">
        <v>1</v>
      </c>
      <c r="N74" s="10">
        <v>1</v>
      </c>
      <c r="O74" s="10">
        <v>1</v>
      </c>
      <c r="P74" s="10">
        <v>1</v>
      </c>
      <c r="Q74" s="10">
        <v>1</v>
      </c>
      <c r="R74" s="10" t="s">
        <v>24</v>
      </c>
      <c r="S74" s="10" t="s">
        <v>164</v>
      </c>
      <c r="T74" s="10">
        <v>5</v>
      </c>
    </row>
    <row r="75" spans="1:20" x14ac:dyDescent="0.5">
      <c r="A75" s="10" t="s">
        <v>159</v>
      </c>
      <c r="B75" s="10" t="s">
        <v>21</v>
      </c>
      <c r="C75" s="10" t="s">
        <v>39</v>
      </c>
      <c r="D75" s="10" t="s">
        <v>49</v>
      </c>
      <c r="E75" s="10" t="s">
        <v>27</v>
      </c>
      <c r="F75" s="10" t="s">
        <v>41</v>
      </c>
      <c r="G75" s="10" t="s">
        <v>27</v>
      </c>
      <c r="H75" s="10" t="s">
        <v>42</v>
      </c>
      <c r="I75" s="10" t="s">
        <v>27</v>
      </c>
      <c r="J75" s="10" t="s">
        <v>27</v>
      </c>
      <c r="K75" s="10" t="s">
        <v>43</v>
      </c>
      <c r="L75" s="10" t="s">
        <v>27</v>
      </c>
      <c r="M75" s="10">
        <v>4</v>
      </c>
      <c r="N75" s="10">
        <v>4</v>
      </c>
      <c r="O75" s="10">
        <v>4</v>
      </c>
      <c r="P75" s="10">
        <v>4</v>
      </c>
      <c r="Q75" s="10">
        <v>4</v>
      </c>
      <c r="R75" s="10" t="s">
        <v>27</v>
      </c>
      <c r="S75" s="10" t="s">
        <v>52</v>
      </c>
      <c r="T75" s="10">
        <v>5</v>
      </c>
    </row>
    <row r="76" spans="1:20" x14ac:dyDescent="0.5">
      <c r="A76" s="10" t="s">
        <v>160</v>
      </c>
      <c r="B76" s="10" t="s">
        <v>21</v>
      </c>
      <c r="C76" s="10" t="s">
        <v>39</v>
      </c>
      <c r="D76" s="10" t="s">
        <v>23</v>
      </c>
      <c r="E76" s="10" t="s">
        <v>24</v>
      </c>
      <c r="F76" s="10" t="s">
        <v>74</v>
      </c>
      <c r="G76" s="10" t="s">
        <v>27</v>
      </c>
      <c r="H76" s="10" t="s">
        <v>42</v>
      </c>
      <c r="I76" s="10" t="s">
        <v>27</v>
      </c>
      <c r="J76" s="10" t="s">
        <v>43</v>
      </c>
      <c r="K76" s="10" t="s">
        <v>27</v>
      </c>
      <c r="L76" s="10" t="s">
        <v>27</v>
      </c>
      <c r="M76" s="10">
        <v>5</v>
      </c>
      <c r="N76" s="10">
        <v>5</v>
      </c>
      <c r="O76" s="10">
        <v>5</v>
      </c>
      <c r="P76" s="10">
        <v>5</v>
      </c>
      <c r="Q76" s="10">
        <v>5</v>
      </c>
      <c r="R76" s="10" t="s">
        <v>24</v>
      </c>
      <c r="S76" s="10" t="s">
        <v>57</v>
      </c>
      <c r="T76" s="10">
        <v>5</v>
      </c>
    </row>
    <row r="77" spans="1:20" x14ac:dyDescent="0.5">
      <c r="A77" s="10" t="s">
        <v>161</v>
      </c>
      <c r="B77" s="10" t="s">
        <v>21</v>
      </c>
      <c r="C77" s="10" t="s">
        <v>39</v>
      </c>
      <c r="D77" s="10" t="s">
        <v>49</v>
      </c>
      <c r="E77" s="10" t="s">
        <v>27</v>
      </c>
      <c r="F77" s="10" t="s">
        <v>32</v>
      </c>
      <c r="G77" s="10" t="s">
        <v>27</v>
      </c>
      <c r="H77" s="10" t="s">
        <v>42</v>
      </c>
      <c r="I77" s="10" t="s">
        <v>27</v>
      </c>
      <c r="J77" s="10" t="s">
        <v>27</v>
      </c>
      <c r="K77" s="10" t="s">
        <v>43</v>
      </c>
      <c r="L77" s="10" t="s">
        <v>27</v>
      </c>
      <c r="M77" s="10">
        <v>3</v>
      </c>
      <c r="N77" s="10">
        <v>4</v>
      </c>
      <c r="O77" s="10">
        <v>5</v>
      </c>
      <c r="P77" s="10">
        <v>3</v>
      </c>
      <c r="Q77" s="10">
        <v>4</v>
      </c>
      <c r="R77" s="10" t="s">
        <v>24</v>
      </c>
      <c r="S77" s="10" t="s">
        <v>164</v>
      </c>
      <c r="T77" s="10">
        <v>5</v>
      </c>
    </row>
    <row r="78" spans="1:20" x14ac:dyDescent="0.5">
      <c r="A78" s="10" t="s">
        <v>162</v>
      </c>
      <c r="B78" s="10" t="s">
        <v>21</v>
      </c>
      <c r="C78" s="10" t="s">
        <v>22</v>
      </c>
      <c r="D78" s="10" t="s">
        <v>40</v>
      </c>
      <c r="E78" s="10" t="s">
        <v>24</v>
      </c>
      <c r="F78" s="10" t="s">
        <v>32</v>
      </c>
      <c r="G78" s="10" t="s">
        <v>27</v>
      </c>
      <c r="H78" s="10" t="s">
        <v>163</v>
      </c>
      <c r="I78" s="10" t="s">
        <v>27</v>
      </c>
      <c r="J78" s="10" t="s">
        <v>27</v>
      </c>
      <c r="K78" s="10" t="s">
        <v>43</v>
      </c>
      <c r="L78" s="10" t="s">
        <v>27</v>
      </c>
      <c r="M78" s="10">
        <v>1</v>
      </c>
      <c r="N78" s="10">
        <v>1</v>
      </c>
      <c r="O78" s="10">
        <v>2</v>
      </c>
      <c r="P78" s="10">
        <v>3</v>
      </c>
      <c r="Q78" s="10">
        <v>3</v>
      </c>
      <c r="R78" s="10" t="s">
        <v>24</v>
      </c>
      <c r="S78" s="10" t="s">
        <v>164</v>
      </c>
      <c r="T78" s="10">
        <v>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8"/>
  <sheetViews>
    <sheetView workbookViewId="0">
      <selection activeCell="K12" sqref="K12"/>
    </sheetView>
  </sheetViews>
  <sheetFormatPr defaultRowHeight="19.2" x14ac:dyDescent="0.5"/>
  <cols>
    <col min="1" max="1" width="17.69921875" customWidth="1"/>
  </cols>
  <sheetData>
    <row r="1" spans="1:6" x14ac:dyDescent="0.5">
      <c r="A1" t="s">
        <v>19</v>
      </c>
      <c r="B1">
        <v>1</v>
      </c>
      <c r="C1">
        <v>2</v>
      </c>
      <c r="D1">
        <v>3</v>
      </c>
      <c r="E1">
        <v>4</v>
      </c>
      <c r="F1">
        <v>5</v>
      </c>
    </row>
    <row r="2" spans="1:6" x14ac:dyDescent="0.5">
      <c r="A2">
        <v>5</v>
      </c>
      <c r="B2">
        <f>COUNTIF($A$2:$A$78, 1)</f>
        <v>0</v>
      </c>
      <c r="C2">
        <f>COUNTIF($A$2:$A$78, 2)</f>
        <v>1</v>
      </c>
      <c r="D2">
        <f>COUNTIF($A$2:$A$78, 3)</f>
        <v>6</v>
      </c>
      <c r="E2">
        <f>COUNTIF($A$2:$A$78, 4)</f>
        <v>8</v>
      </c>
      <c r="F2">
        <f>COUNTIF($A$2:$A$78, 5)</f>
        <v>62</v>
      </c>
    </row>
    <row r="3" spans="1:6" x14ac:dyDescent="0.5">
      <c r="A3">
        <v>5</v>
      </c>
    </row>
    <row r="4" spans="1:6" x14ac:dyDescent="0.5">
      <c r="A4">
        <v>5</v>
      </c>
    </row>
    <row r="5" spans="1:6" x14ac:dyDescent="0.5">
      <c r="A5">
        <v>3</v>
      </c>
    </row>
    <row r="6" spans="1:6" x14ac:dyDescent="0.5">
      <c r="A6">
        <v>5</v>
      </c>
    </row>
    <row r="7" spans="1:6" x14ac:dyDescent="0.5">
      <c r="A7">
        <v>5</v>
      </c>
    </row>
    <row r="8" spans="1:6" x14ac:dyDescent="0.5">
      <c r="A8">
        <v>5</v>
      </c>
    </row>
    <row r="9" spans="1:6" x14ac:dyDescent="0.5">
      <c r="A9">
        <v>3</v>
      </c>
    </row>
    <row r="10" spans="1:6" x14ac:dyDescent="0.5">
      <c r="A10">
        <v>5</v>
      </c>
    </row>
    <row r="11" spans="1:6" x14ac:dyDescent="0.5">
      <c r="A11">
        <v>5</v>
      </c>
    </row>
    <row r="12" spans="1:6" x14ac:dyDescent="0.5">
      <c r="A12">
        <v>5</v>
      </c>
    </row>
    <row r="13" spans="1:6" x14ac:dyDescent="0.5">
      <c r="A13">
        <v>5</v>
      </c>
    </row>
    <row r="14" spans="1:6" x14ac:dyDescent="0.5">
      <c r="A14">
        <v>5</v>
      </c>
    </row>
    <row r="15" spans="1:6" x14ac:dyDescent="0.5">
      <c r="A15">
        <v>5</v>
      </c>
    </row>
    <row r="16" spans="1:6" x14ac:dyDescent="0.5">
      <c r="A16">
        <v>5</v>
      </c>
    </row>
    <row r="17" spans="1:1" x14ac:dyDescent="0.5">
      <c r="A17">
        <v>4</v>
      </c>
    </row>
    <row r="18" spans="1:1" x14ac:dyDescent="0.5">
      <c r="A18">
        <v>4</v>
      </c>
    </row>
    <row r="19" spans="1:1" x14ac:dyDescent="0.5">
      <c r="A19">
        <v>5</v>
      </c>
    </row>
    <row r="20" spans="1:1" x14ac:dyDescent="0.5">
      <c r="A20">
        <v>5</v>
      </c>
    </row>
    <row r="21" spans="1:1" x14ac:dyDescent="0.5">
      <c r="A21">
        <v>5</v>
      </c>
    </row>
    <row r="22" spans="1:1" x14ac:dyDescent="0.5">
      <c r="A22">
        <v>5</v>
      </c>
    </row>
    <row r="23" spans="1:1" x14ac:dyDescent="0.5">
      <c r="A23">
        <v>5</v>
      </c>
    </row>
    <row r="24" spans="1:1" x14ac:dyDescent="0.5">
      <c r="A24">
        <v>5</v>
      </c>
    </row>
    <row r="25" spans="1:1" x14ac:dyDescent="0.5">
      <c r="A25">
        <v>4</v>
      </c>
    </row>
    <row r="26" spans="1:1" x14ac:dyDescent="0.5">
      <c r="A26">
        <v>5</v>
      </c>
    </row>
    <row r="27" spans="1:1" x14ac:dyDescent="0.5">
      <c r="A27">
        <v>5</v>
      </c>
    </row>
    <row r="28" spans="1:1" x14ac:dyDescent="0.5">
      <c r="A28">
        <v>5</v>
      </c>
    </row>
    <row r="29" spans="1:1" x14ac:dyDescent="0.5">
      <c r="A29">
        <v>5</v>
      </c>
    </row>
    <row r="30" spans="1:1" x14ac:dyDescent="0.5">
      <c r="A30">
        <v>3</v>
      </c>
    </row>
    <row r="31" spans="1:1" x14ac:dyDescent="0.5">
      <c r="A31">
        <v>5</v>
      </c>
    </row>
    <row r="32" spans="1:1" x14ac:dyDescent="0.5">
      <c r="A32">
        <v>5</v>
      </c>
    </row>
    <row r="33" spans="1:1" x14ac:dyDescent="0.5">
      <c r="A33">
        <v>4</v>
      </c>
    </row>
    <row r="34" spans="1:1" x14ac:dyDescent="0.5">
      <c r="A34">
        <v>5</v>
      </c>
    </row>
    <row r="35" spans="1:1" x14ac:dyDescent="0.5">
      <c r="A35">
        <v>5</v>
      </c>
    </row>
    <row r="36" spans="1:1" x14ac:dyDescent="0.5">
      <c r="A36">
        <v>4</v>
      </c>
    </row>
    <row r="37" spans="1:1" x14ac:dyDescent="0.5">
      <c r="A37">
        <v>5</v>
      </c>
    </row>
    <row r="38" spans="1:1" x14ac:dyDescent="0.5">
      <c r="A38">
        <v>5</v>
      </c>
    </row>
    <row r="39" spans="1:1" x14ac:dyDescent="0.5">
      <c r="A39">
        <v>2</v>
      </c>
    </row>
    <row r="40" spans="1:1" x14ac:dyDescent="0.5">
      <c r="A40">
        <v>5</v>
      </c>
    </row>
    <row r="41" spans="1:1" x14ac:dyDescent="0.5">
      <c r="A41">
        <v>5</v>
      </c>
    </row>
    <row r="42" spans="1:1" x14ac:dyDescent="0.5">
      <c r="A42">
        <v>5</v>
      </c>
    </row>
    <row r="43" spans="1:1" x14ac:dyDescent="0.5">
      <c r="A43">
        <v>5</v>
      </c>
    </row>
    <row r="44" spans="1:1" x14ac:dyDescent="0.5">
      <c r="A44">
        <v>5</v>
      </c>
    </row>
    <row r="45" spans="1:1" x14ac:dyDescent="0.5">
      <c r="A45">
        <v>5</v>
      </c>
    </row>
    <row r="46" spans="1:1" x14ac:dyDescent="0.5">
      <c r="A46">
        <v>4</v>
      </c>
    </row>
    <row r="47" spans="1:1" x14ac:dyDescent="0.5">
      <c r="A47">
        <v>5</v>
      </c>
    </row>
    <row r="48" spans="1:1" x14ac:dyDescent="0.5">
      <c r="A48">
        <v>5</v>
      </c>
    </row>
    <row r="49" spans="1:1" x14ac:dyDescent="0.5">
      <c r="A49">
        <v>5</v>
      </c>
    </row>
    <row r="50" spans="1:1" x14ac:dyDescent="0.5">
      <c r="A50">
        <v>5</v>
      </c>
    </row>
    <row r="51" spans="1:1" x14ac:dyDescent="0.5">
      <c r="A51">
        <v>4</v>
      </c>
    </row>
    <row r="52" spans="1:1" x14ac:dyDescent="0.5">
      <c r="A52">
        <v>5</v>
      </c>
    </row>
    <row r="53" spans="1:1" x14ac:dyDescent="0.5">
      <c r="A53">
        <v>5</v>
      </c>
    </row>
    <row r="54" spans="1:1" x14ac:dyDescent="0.5">
      <c r="A54">
        <v>5</v>
      </c>
    </row>
    <row r="55" spans="1:1" x14ac:dyDescent="0.5">
      <c r="A55">
        <v>5</v>
      </c>
    </row>
    <row r="56" spans="1:1" x14ac:dyDescent="0.5">
      <c r="A56">
        <v>5</v>
      </c>
    </row>
    <row r="57" spans="1:1" x14ac:dyDescent="0.5">
      <c r="A57">
        <v>5</v>
      </c>
    </row>
    <row r="58" spans="1:1" x14ac:dyDescent="0.5">
      <c r="A58">
        <v>3</v>
      </c>
    </row>
    <row r="59" spans="1:1" x14ac:dyDescent="0.5">
      <c r="A59">
        <v>3</v>
      </c>
    </row>
    <row r="60" spans="1:1" x14ac:dyDescent="0.5">
      <c r="A60">
        <v>5</v>
      </c>
    </row>
    <row r="61" spans="1:1" x14ac:dyDescent="0.5">
      <c r="A61">
        <v>4</v>
      </c>
    </row>
    <row r="62" spans="1:1" x14ac:dyDescent="0.5">
      <c r="A62">
        <v>5</v>
      </c>
    </row>
    <row r="63" spans="1:1" x14ac:dyDescent="0.5">
      <c r="A63">
        <v>5</v>
      </c>
    </row>
    <row r="64" spans="1:1" x14ac:dyDescent="0.5">
      <c r="A64">
        <v>5</v>
      </c>
    </row>
    <row r="65" spans="1:1" x14ac:dyDescent="0.5">
      <c r="A65">
        <v>5</v>
      </c>
    </row>
    <row r="66" spans="1:1" x14ac:dyDescent="0.5">
      <c r="A66">
        <v>5</v>
      </c>
    </row>
    <row r="67" spans="1:1" x14ac:dyDescent="0.5">
      <c r="A67">
        <v>5</v>
      </c>
    </row>
    <row r="68" spans="1:1" x14ac:dyDescent="0.5">
      <c r="A68">
        <v>5</v>
      </c>
    </row>
    <row r="69" spans="1:1" x14ac:dyDescent="0.5">
      <c r="A69">
        <v>5</v>
      </c>
    </row>
    <row r="70" spans="1:1" x14ac:dyDescent="0.5">
      <c r="A70">
        <v>5</v>
      </c>
    </row>
    <row r="71" spans="1:1" x14ac:dyDescent="0.5">
      <c r="A71">
        <v>5</v>
      </c>
    </row>
    <row r="72" spans="1:1" x14ac:dyDescent="0.5">
      <c r="A72">
        <v>5</v>
      </c>
    </row>
    <row r="73" spans="1:1" x14ac:dyDescent="0.5">
      <c r="A73">
        <v>5</v>
      </c>
    </row>
    <row r="74" spans="1:1" x14ac:dyDescent="0.5">
      <c r="A74">
        <v>5</v>
      </c>
    </row>
    <row r="75" spans="1:1" x14ac:dyDescent="0.5">
      <c r="A75">
        <v>5</v>
      </c>
    </row>
    <row r="76" spans="1:1" x14ac:dyDescent="0.5">
      <c r="A76">
        <v>5</v>
      </c>
    </row>
    <row r="77" spans="1:1" x14ac:dyDescent="0.5">
      <c r="A77">
        <v>5</v>
      </c>
    </row>
    <row r="78" spans="1:1" x14ac:dyDescent="0.5">
      <c r="A78">
        <v>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78"/>
  <sheetViews>
    <sheetView workbookViewId="0">
      <selection activeCell="J11" sqref="J11"/>
    </sheetView>
  </sheetViews>
  <sheetFormatPr defaultRowHeight="19.2" x14ac:dyDescent="0.5"/>
  <cols>
    <col min="1" max="1" width="40.3984375" bestFit="1" customWidth="1"/>
    <col min="3" max="3" width="20.19921875" bestFit="1" customWidth="1"/>
    <col min="4" max="4" width="11.19921875" bestFit="1" customWidth="1"/>
  </cols>
  <sheetData>
    <row r="1" spans="1:4" x14ac:dyDescent="0.5">
      <c r="A1" t="s">
        <v>18</v>
      </c>
      <c r="B1" t="s">
        <v>164</v>
      </c>
      <c r="C1" t="str">
        <f>$A$7</f>
        <v>Economically Backward</v>
      </c>
      <c r="D1" t="str">
        <f>A16</f>
        <v>Middle Class</v>
      </c>
    </row>
    <row r="2" spans="1:4" x14ac:dyDescent="0.5">
      <c r="A2" t="s">
        <v>164</v>
      </c>
      <c r="B2">
        <f>COUNTIF($A$2:$A$78, B$1)</f>
        <v>50</v>
      </c>
      <c r="C2">
        <f t="shared" ref="C2:D2" si="0">COUNTIF($A$2:$A$78, C$1)</f>
        <v>6</v>
      </c>
      <c r="D2">
        <f t="shared" si="0"/>
        <v>21</v>
      </c>
    </row>
    <row r="3" spans="1:4" x14ac:dyDescent="0.5">
      <c r="A3" t="s">
        <v>164</v>
      </c>
    </row>
    <row r="4" spans="1:4" x14ac:dyDescent="0.5">
      <c r="A4" t="s">
        <v>164</v>
      </c>
    </row>
    <row r="5" spans="1:4" x14ac:dyDescent="0.5">
      <c r="A5" t="s">
        <v>164</v>
      </c>
    </row>
    <row r="6" spans="1:4" x14ac:dyDescent="0.5">
      <c r="A6" t="s">
        <v>164</v>
      </c>
    </row>
    <row r="7" spans="1:4" x14ac:dyDescent="0.5">
      <c r="A7" t="s">
        <v>52</v>
      </c>
    </row>
    <row r="8" spans="1:4" x14ac:dyDescent="0.5">
      <c r="A8" t="s">
        <v>164</v>
      </c>
    </row>
    <row r="9" spans="1:4" x14ac:dyDescent="0.5">
      <c r="A9" t="s">
        <v>57</v>
      </c>
    </row>
    <row r="10" spans="1:4" x14ac:dyDescent="0.5">
      <c r="A10" t="s">
        <v>164</v>
      </c>
    </row>
    <row r="11" spans="1:4" x14ac:dyDescent="0.5">
      <c r="A11" t="s">
        <v>164</v>
      </c>
    </row>
    <row r="12" spans="1:4" x14ac:dyDescent="0.5">
      <c r="A12" t="s">
        <v>164</v>
      </c>
    </row>
    <row r="13" spans="1:4" x14ac:dyDescent="0.5">
      <c r="A13" t="s">
        <v>164</v>
      </c>
    </row>
    <row r="14" spans="1:4" x14ac:dyDescent="0.5">
      <c r="A14" t="s">
        <v>57</v>
      </c>
    </row>
    <row r="15" spans="1:4" x14ac:dyDescent="0.5">
      <c r="A15" t="s">
        <v>164</v>
      </c>
    </row>
    <row r="16" spans="1:4" x14ac:dyDescent="0.5">
      <c r="A16" t="s">
        <v>57</v>
      </c>
    </row>
    <row r="17" spans="1:1" x14ac:dyDescent="0.5">
      <c r="A17" t="s">
        <v>52</v>
      </c>
    </row>
    <row r="18" spans="1:1" x14ac:dyDescent="0.5">
      <c r="A18" t="s">
        <v>164</v>
      </c>
    </row>
    <row r="19" spans="1:1" x14ac:dyDescent="0.5">
      <c r="A19" t="s">
        <v>164</v>
      </c>
    </row>
    <row r="20" spans="1:1" x14ac:dyDescent="0.5">
      <c r="A20" t="s">
        <v>164</v>
      </c>
    </row>
    <row r="21" spans="1:1" x14ac:dyDescent="0.5">
      <c r="A21" t="s">
        <v>57</v>
      </c>
    </row>
    <row r="22" spans="1:1" x14ac:dyDescent="0.5">
      <c r="A22" t="s">
        <v>164</v>
      </c>
    </row>
    <row r="23" spans="1:1" x14ac:dyDescent="0.5">
      <c r="A23" t="s">
        <v>57</v>
      </c>
    </row>
    <row r="24" spans="1:1" x14ac:dyDescent="0.5">
      <c r="A24" t="s">
        <v>164</v>
      </c>
    </row>
    <row r="25" spans="1:1" x14ac:dyDescent="0.5">
      <c r="A25" t="s">
        <v>164</v>
      </c>
    </row>
    <row r="26" spans="1:1" x14ac:dyDescent="0.5">
      <c r="A26" t="s">
        <v>57</v>
      </c>
    </row>
    <row r="27" spans="1:1" x14ac:dyDescent="0.5">
      <c r="A27" t="s">
        <v>57</v>
      </c>
    </row>
    <row r="28" spans="1:1" x14ac:dyDescent="0.5">
      <c r="A28" t="s">
        <v>57</v>
      </c>
    </row>
    <row r="29" spans="1:1" x14ac:dyDescent="0.5">
      <c r="A29" t="s">
        <v>57</v>
      </c>
    </row>
    <row r="30" spans="1:1" x14ac:dyDescent="0.5">
      <c r="A30" t="s">
        <v>164</v>
      </c>
    </row>
    <row r="31" spans="1:1" x14ac:dyDescent="0.5">
      <c r="A31" t="s">
        <v>164</v>
      </c>
    </row>
    <row r="32" spans="1:1" x14ac:dyDescent="0.5">
      <c r="A32" t="s">
        <v>164</v>
      </c>
    </row>
    <row r="33" spans="1:1" x14ac:dyDescent="0.5">
      <c r="A33" t="s">
        <v>164</v>
      </c>
    </row>
    <row r="34" spans="1:1" x14ac:dyDescent="0.5">
      <c r="A34" t="s">
        <v>164</v>
      </c>
    </row>
    <row r="35" spans="1:1" x14ac:dyDescent="0.5">
      <c r="A35" t="s">
        <v>164</v>
      </c>
    </row>
    <row r="36" spans="1:1" x14ac:dyDescent="0.5">
      <c r="A36" t="s">
        <v>57</v>
      </c>
    </row>
    <row r="37" spans="1:1" x14ac:dyDescent="0.5">
      <c r="A37" t="s">
        <v>57</v>
      </c>
    </row>
    <row r="38" spans="1:1" x14ac:dyDescent="0.5">
      <c r="A38" t="s">
        <v>164</v>
      </c>
    </row>
    <row r="39" spans="1:1" x14ac:dyDescent="0.5">
      <c r="A39" t="s">
        <v>57</v>
      </c>
    </row>
    <row r="40" spans="1:1" x14ac:dyDescent="0.5">
      <c r="A40" t="s">
        <v>52</v>
      </c>
    </row>
    <row r="41" spans="1:1" x14ac:dyDescent="0.5">
      <c r="A41" t="s">
        <v>164</v>
      </c>
    </row>
    <row r="42" spans="1:1" x14ac:dyDescent="0.5">
      <c r="A42" t="s">
        <v>57</v>
      </c>
    </row>
    <row r="43" spans="1:1" x14ac:dyDescent="0.5">
      <c r="A43" t="s">
        <v>57</v>
      </c>
    </row>
    <row r="44" spans="1:1" x14ac:dyDescent="0.5">
      <c r="A44" t="s">
        <v>164</v>
      </c>
    </row>
    <row r="45" spans="1:1" x14ac:dyDescent="0.5">
      <c r="A45" t="s">
        <v>57</v>
      </c>
    </row>
    <row r="46" spans="1:1" x14ac:dyDescent="0.5">
      <c r="A46" t="s">
        <v>164</v>
      </c>
    </row>
    <row r="47" spans="1:1" x14ac:dyDescent="0.5">
      <c r="A47" t="s">
        <v>164</v>
      </c>
    </row>
    <row r="48" spans="1:1" x14ac:dyDescent="0.5">
      <c r="A48" t="s">
        <v>164</v>
      </c>
    </row>
    <row r="49" spans="1:1" x14ac:dyDescent="0.5">
      <c r="A49" t="s">
        <v>164</v>
      </c>
    </row>
    <row r="50" spans="1:1" x14ac:dyDescent="0.5">
      <c r="A50" t="s">
        <v>164</v>
      </c>
    </row>
    <row r="51" spans="1:1" x14ac:dyDescent="0.5">
      <c r="A51" t="s">
        <v>57</v>
      </c>
    </row>
    <row r="52" spans="1:1" x14ac:dyDescent="0.5">
      <c r="A52" t="s">
        <v>52</v>
      </c>
    </row>
    <row r="53" spans="1:1" x14ac:dyDescent="0.5">
      <c r="A53" t="s">
        <v>164</v>
      </c>
    </row>
    <row r="54" spans="1:1" x14ac:dyDescent="0.5">
      <c r="A54" t="s">
        <v>52</v>
      </c>
    </row>
    <row r="55" spans="1:1" x14ac:dyDescent="0.5">
      <c r="A55" t="s">
        <v>164</v>
      </c>
    </row>
    <row r="56" spans="1:1" x14ac:dyDescent="0.5">
      <c r="A56" t="s">
        <v>164</v>
      </c>
    </row>
    <row r="57" spans="1:1" x14ac:dyDescent="0.5">
      <c r="A57" t="s">
        <v>164</v>
      </c>
    </row>
    <row r="58" spans="1:1" x14ac:dyDescent="0.5">
      <c r="A58" t="s">
        <v>57</v>
      </c>
    </row>
    <row r="59" spans="1:1" x14ac:dyDescent="0.5">
      <c r="A59" t="s">
        <v>164</v>
      </c>
    </row>
    <row r="60" spans="1:1" x14ac:dyDescent="0.5">
      <c r="A60" t="s">
        <v>164</v>
      </c>
    </row>
    <row r="61" spans="1:1" x14ac:dyDescent="0.5">
      <c r="A61" t="s">
        <v>57</v>
      </c>
    </row>
    <row r="62" spans="1:1" x14ac:dyDescent="0.5">
      <c r="A62" t="s">
        <v>164</v>
      </c>
    </row>
    <row r="63" spans="1:1" x14ac:dyDescent="0.5">
      <c r="A63" t="s">
        <v>57</v>
      </c>
    </row>
    <row r="64" spans="1:1" x14ac:dyDescent="0.5">
      <c r="A64" t="s">
        <v>164</v>
      </c>
    </row>
    <row r="65" spans="1:1" x14ac:dyDescent="0.5">
      <c r="A65" t="s">
        <v>164</v>
      </c>
    </row>
    <row r="66" spans="1:1" x14ac:dyDescent="0.5">
      <c r="A66" t="s">
        <v>164</v>
      </c>
    </row>
    <row r="67" spans="1:1" x14ac:dyDescent="0.5">
      <c r="A67" t="s">
        <v>164</v>
      </c>
    </row>
    <row r="68" spans="1:1" x14ac:dyDescent="0.5">
      <c r="A68" t="s">
        <v>164</v>
      </c>
    </row>
    <row r="69" spans="1:1" x14ac:dyDescent="0.5">
      <c r="A69" t="s">
        <v>164</v>
      </c>
    </row>
    <row r="70" spans="1:1" x14ac:dyDescent="0.5">
      <c r="A70" t="s">
        <v>164</v>
      </c>
    </row>
    <row r="71" spans="1:1" x14ac:dyDescent="0.5">
      <c r="A71" t="s">
        <v>57</v>
      </c>
    </row>
    <row r="72" spans="1:1" x14ac:dyDescent="0.5">
      <c r="A72" t="s">
        <v>164</v>
      </c>
    </row>
    <row r="73" spans="1:1" x14ac:dyDescent="0.5">
      <c r="A73" t="s">
        <v>164</v>
      </c>
    </row>
    <row r="74" spans="1:1" x14ac:dyDescent="0.5">
      <c r="A74" t="s">
        <v>164</v>
      </c>
    </row>
    <row r="75" spans="1:1" x14ac:dyDescent="0.5">
      <c r="A75" t="s">
        <v>52</v>
      </c>
    </row>
    <row r="76" spans="1:1" x14ac:dyDescent="0.5">
      <c r="A76" t="s">
        <v>57</v>
      </c>
    </row>
    <row r="77" spans="1:1" x14ac:dyDescent="0.5">
      <c r="A77" t="s">
        <v>164</v>
      </c>
    </row>
    <row r="78" spans="1:1" x14ac:dyDescent="0.5">
      <c r="A78" t="s">
        <v>164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17"/>
  <sheetViews>
    <sheetView workbookViewId="0">
      <selection activeCell="O8" sqref="O8"/>
    </sheetView>
  </sheetViews>
  <sheetFormatPr defaultRowHeight="19.2" x14ac:dyDescent="0.5"/>
  <cols>
    <col min="1" max="1" width="13.69921875" bestFit="1" customWidth="1"/>
    <col min="2" max="2" width="25.09765625" bestFit="1" customWidth="1"/>
    <col min="3" max="3" width="14.3984375" bestFit="1" customWidth="1"/>
    <col min="4" max="4" width="12.69921875" bestFit="1" customWidth="1"/>
  </cols>
  <sheetData>
    <row r="3" spans="1:13" x14ac:dyDescent="0.5">
      <c r="A3" s="5" t="s">
        <v>165</v>
      </c>
      <c r="B3" t="s">
        <v>185</v>
      </c>
      <c r="F3" s="8"/>
      <c r="G3" s="8"/>
      <c r="H3" s="8"/>
      <c r="I3" s="8"/>
      <c r="J3" s="8"/>
      <c r="K3" s="8"/>
      <c r="L3" s="8"/>
      <c r="M3" s="8"/>
    </row>
    <row r="4" spans="1:13" x14ac:dyDescent="0.5">
      <c r="A4" s="6">
        <v>0.9</v>
      </c>
      <c r="B4" s="7">
        <v>35</v>
      </c>
      <c r="C4">
        <f>((GETPIVOTDATA("Average Demand",$A$3,"Income",2.15)-GETPIVOTDATA("Average Demand",$A$3,"Income",0.9)) / AVERAGE(B4:B5)) * ((AVERAGE(A4:A5)) / (A5 - A4))</f>
        <v>-0.3508496732026144</v>
      </c>
      <c r="F4" s="8"/>
      <c r="G4" s="8"/>
      <c r="H4" s="8"/>
      <c r="I4" s="8"/>
      <c r="J4" s="8"/>
      <c r="K4" s="8"/>
      <c r="L4" s="8"/>
      <c r="M4" s="8"/>
    </row>
    <row r="5" spans="1:13" x14ac:dyDescent="0.5">
      <c r="A5" s="6">
        <v>2.15</v>
      </c>
      <c r="B5" s="7">
        <v>26.2</v>
      </c>
      <c r="C5">
        <f t="shared" ref="C5:C7" si="0">((GETPIVOTDATA("Average Demand",$A$3,"Income",2.15)-GETPIVOTDATA("Average Demand",$A$3,"Income",0.9)) / AVERAGE(B5:B6)) * ((AVERAGE(A5:A6)) / (A6 - A5))</f>
        <v>-0.55187074829931981</v>
      </c>
      <c r="F5" s="8"/>
      <c r="G5" s="8"/>
      <c r="H5" s="8"/>
      <c r="I5" s="8"/>
      <c r="J5" s="8"/>
      <c r="K5" s="8"/>
      <c r="L5" s="8"/>
      <c r="M5" s="8"/>
    </row>
    <row r="6" spans="1:13" x14ac:dyDescent="0.5">
      <c r="A6" s="6">
        <v>3.75</v>
      </c>
      <c r="B6" s="7">
        <v>32.599999999999994</v>
      </c>
      <c r="C6">
        <f t="shared" si="0"/>
        <v>-0.35675675675675678</v>
      </c>
      <c r="F6" s="8"/>
      <c r="G6" s="8"/>
      <c r="H6" s="8"/>
      <c r="I6" s="8"/>
      <c r="J6" s="8"/>
      <c r="K6" s="8"/>
      <c r="L6" s="8"/>
      <c r="M6" s="8"/>
    </row>
    <row r="7" spans="1:13" x14ac:dyDescent="0.5">
      <c r="A7" s="6">
        <v>7.5</v>
      </c>
      <c r="B7" s="7">
        <v>41.400000000000006</v>
      </c>
      <c r="C7">
        <f t="shared" si="0"/>
        <v>-0.45765230312035665</v>
      </c>
      <c r="F7" s="8"/>
      <c r="G7" s="8"/>
      <c r="H7" s="8"/>
      <c r="I7" s="8"/>
      <c r="J7" s="8"/>
      <c r="K7" s="8"/>
      <c r="L7" s="8"/>
      <c r="M7" s="8"/>
    </row>
    <row r="8" spans="1:13" x14ac:dyDescent="0.5">
      <c r="A8" s="6">
        <v>10</v>
      </c>
      <c r="B8" s="7">
        <v>93.199999999999989</v>
      </c>
      <c r="F8" s="8"/>
      <c r="G8" s="8"/>
      <c r="H8" s="8"/>
      <c r="I8" s="8"/>
      <c r="J8" s="8"/>
      <c r="K8" s="8"/>
      <c r="L8" s="8"/>
      <c r="M8" s="8"/>
    </row>
    <row r="9" spans="1:13" x14ac:dyDescent="0.5">
      <c r="A9" s="6" t="s">
        <v>166</v>
      </c>
      <c r="B9" s="7">
        <v>228.39999999999998</v>
      </c>
      <c r="F9" s="8"/>
      <c r="G9" s="8"/>
      <c r="H9" s="8"/>
      <c r="I9" s="8"/>
      <c r="J9" s="8"/>
      <c r="K9" s="8"/>
      <c r="L9" s="8"/>
      <c r="M9" s="8"/>
    </row>
    <row r="10" spans="1:13" x14ac:dyDescent="0.5">
      <c r="C10" t="s">
        <v>186</v>
      </c>
      <c r="D10" t="s">
        <v>187</v>
      </c>
      <c r="F10" s="8"/>
      <c r="G10" s="8"/>
      <c r="H10" s="8"/>
      <c r="I10" s="8"/>
      <c r="J10" s="8"/>
      <c r="K10" s="8"/>
      <c r="L10" s="8"/>
      <c r="M10" s="8"/>
    </row>
    <row r="11" spans="1:13" x14ac:dyDescent="0.5">
      <c r="C11" s="6">
        <v>0.9</v>
      </c>
      <c r="D11" s="7">
        <f>GETPIVOTDATA("Average Demand",$A$3,"Income",0.9)*5</f>
        <v>175</v>
      </c>
      <c r="F11" s="8"/>
      <c r="G11" s="8"/>
      <c r="H11" s="8"/>
      <c r="I11" s="8"/>
      <c r="J11" s="8"/>
      <c r="K11" s="8"/>
      <c r="L11" s="8"/>
      <c r="M11" s="8"/>
    </row>
    <row r="12" spans="1:13" x14ac:dyDescent="0.5">
      <c r="C12" s="6">
        <v>2.15</v>
      </c>
      <c r="D12" s="7">
        <f>GETPIVOTDATA("Average Demand",$A$3,"Income",2.15)*5</f>
        <v>131</v>
      </c>
      <c r="F12" s="8"/>
      <c r="G12" s="8"/>
      <c r="H12" s="8"/>
      <c r="I12" s="8"/>
      <c r="J12" s="8"/>
      <c r="K12" s="8"/>
      <c r="L12" s="8"/>
      <c r="M12" s="8"/>
    </row>
    <row r="13" spans="1:13" x14ac:dyDescent="0.5">
      <c r="C13" s="6">
        <v>3.75</v>
      </c>
      <c r="D13" s="7">
        <f>GETPIVOTDATA("Average Demand",$A$3,"Income",3.75)*5</f>
        <v>162.99999999999997</v>
      </c>
      <c r="F13" s="8"/>
      <c r="G13" s="8"/>
      <c r="H13" s="8"/>
      <c r="I13" s="8"/>
      <c r="J13" s="8"/>
      <c r="K13" s="8"/>
      <c r="L13" s="8"/>
      <c r="M13" s="8"/>
    </row>
    <row r="14" spans="1:13" x14ac:dyDescent="0.5">
      <c r="C14" s="6">
        <v>7.5</v>
      </c>
      <c r="D14" s="7">
        <f>GETPIVOTDATA("Average Demand",$A$3,"Income",7.5)*5</f>
        <v>207.00000000000003</v>
      </c>
      <c r="F14" s="8"/>
      <c r="G14" s="8"/>
      <c r="H14" s="8"/>
      <c r="I14" s="8"/>
      <c r="J14" s="8"/>
      <c r="K14" s="8"/>
      <c r="L14" s="8"/>
      <c r="M14" s="8"/>
    </row>
    <row r="15" spans="1:13" x14ac:dyDescent="0.5">
      <c r="C15" s="6">
        <v>10</v>
      </c>
      <c r="D15" s="7">
        <f>GETPIVOTDATA("Average Demand",$A$3,"Income",10)*5</f>
        <v>465.99999999999994</v>
      </c>
      <c r="F15" s="8"/>
      <c r="G15" s="8"/>
      <c r="H15" s="8"/>
      <c r="I15" s="8"/>
      <c r="J15" s="8"/>
      <c r="K15" s="8"/>
      <c r="L15" s="8"/>
      <c r="M15" s="8"/>
    </row>
    <row r="16" spans="1:13" x14ac:dyDescent="0.5">
      <c r="F16" s="8"/>
      <c r="G16" s="8"/>
      <c r="H16" s="8"/>
      <c r="I16" s="8"/>
      <c r="J16" s="8"/>
      <c r="K16" s="8"/>
      <c r="L16" s="8"/>
      <c r="M16" s="8"/>
    </row>
    <row r="17" spans="6:13" x14ac:dyDescent="0.5">
      <c r="F17" s="8"/>
      <c r="G17" s="8"/>
      <c r="H17" s="8"/>
      <c r="I17" s="8"/>
      <c r="J17" s="8"/>
      <c r="K17" s="8"/>
      <c r="L17" s="8"/>
      <c r="M17" s="8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8"/>
  <sheetViews>
    <sheetView topLeftCell="B1" workbookViewId="0">
      <selection activeCell="H1" sqref="H1:I78"/>
    </sheetView>
  </sheetViews>
  <sheetFormatPr defaultRowHeight="19.2" x14ac:dyDescent="0.5"/>
  <cols>
    <col min="1" max="1" width="71.59765625" customWidth="1"/>
    <col min="2" max="2" width="24.69921875" bestFit="1" customWidth="1"/>
  </cols>
  <sheetData>
    <row r="1" spans="1:9" ht="38.4" x14ac:dyDescent="0.5">
      <c r="A1" s="2" t="s">
        <v>17</v>
      </c>
      <c r="B1" s="2" t="s">
        <v>3</v>
      </c>
      <c r="C1" s="2" t="s">
        <v>182</v>
      </c>
      <c r="D1" s="2" t="s">
        <v>169</v>
      </c>
      <c r="E1" s="2" t="s">
        <v>170</v>
      </c>
      <c r="F1" s="2" t="s">
        <v>171</v>
      </c>
      <c r="G1" s="2" t="s">
        <v>172</v>
      </c>
      <c r="H1" s="1" t="s">
        <v>183</v>
      </c>
      <c r="I1" s="2" t="s">
        <v>184</v>
      </c>
    </row>
    <row r="2" spans="1:9" x14ac:dyDescent="0.5">
      <c r="A2" t="s">
        <v>27</v>
      </c>
      <c r="B2" t="s">
        <v>23</v>
      </c>
      <c r="C2">
        <v>4</v>
      </c>
      <c r="D2">
        <v>5</v>
      </c>
      <c r="E2">
        <v>4</v>
      </c>
      <c r="F2">
        <v>3</v>
      </c>
      <c r="G2">
        <v>3</v>
      </c>
      <c r="H2">
        <f>IF(B2 = $B$40, 0.9, IF(B2 = $B$4, 2.15, IF(B2 = $B$2, 3.75, IF(B2 = $B$13, 7.5, IF(B2 = $B$12, 10, "NA")))))</f>
        <v>3.75</v>
      </c>
      <c r="I2">
        <f t="shared" ref="I2:I33" si="0">AVERAGE(C2:G2)</f>
        <v>3.8</v>
      </c>
    </row>
    <row r="3" spans="1:9" x14ac:dyDescent="0.5">
      <c r="A3" t="s">
        <v>24</v>
      </c>
      <c r="B3" t="s">
        <v>31</v>
      </c>
      <c r="C3">
        <v>2</v>
      </c>
      <c r="D3">
        <v>2</v>
      </c>
      <c r="E3">
        <v>2</v>
      </c>
      <c r="F3">
        <v>2</v>
      </c>
      <c r="G3">
        <v>1</v>
      </c>
      <c r="H3">
        <f t="shared" ref="H3:H66" si="1">IF(B3 = $B$40, 0.9, IF(B3 = $B$4, 2.15, IF(B3 = $B$2, 3.75, IF(B3 = $B$13, 7.5, IF(B3 = $B$12, 10, "NA")))))</f>
        <v>0.9</v>
      </c>
      <c r="I3">
        <f t="shared" si="0"/>
        <v>1.8</v>
      </c>
    </row>
    <row r="4" spans="1:9" x14ac:dyDescent="0.5">
      <c r="A4" t="s">
        <v>27</v>
      </c>
      <c r="B4" t="s">
        <v>35</v>
      </c>
      <c r="C4">
        <v>5</v>
      </c>
      <c r="D4">
        <v>4</v>
      </c>
      <c r="E4">
        <v>3</v>
      </c>
      <c r="F4">
        <v>2</v>
      </c>
      <c r="G4">
        <v>1</v>
      </c>
      <c r="H4">
        <f t="shared" si="1"/>
        <v>2.15</v>
      </c>
      <c r="I4">
        <f t="shared" si="0"/>
        <v>3</v>
      </c>
    </row>
    <row r="5" spans="1:9" x14ac:dyDescent="0.5">
      <c r="A5" t="s">
        <v>44</v>
      </c>
      <c r="B5" t="s">
        <v>40</v>
      </c>
      <c r="C5">
        <v>5</v>
      </c>
      <c r="D5">
        <v>4</v>
      </c>
      <c r="E5">
        <v>3</v>
      </c>
      <c r="F5">
        <v>2</v>
      </c>
      <c r="G5">
        <v>2</v>
      </c>
      <c r="H5">
        <f t="shared" si="1"/>
        <v>7.5</v>
      </c>
      <c r="I5">
        <f t="shared" si="0"/>
        <v>3.2</v>
      </c>
    </row>
    <row r="6" spans="1:9" x14ac:dyDescent="0.5">
      <c r="A6" t="s">
        <v>24</v>
      </c>
      <c r="B6" t="s">
        <v>35</v>
      </c>
      <c r="C6">
        <v>2</v>
      </c>
      <c r="D6">
        <v>2</v>
      </c>
      <c r="E6">
        <v>4</v>
      </c>
      <c r="F6">
        <v>4</v>
      </c>
      <c r="G6">
        <v>4</v>
      </c>
      <c r="H6">
        <f t="shared" si="1"/>
        <v>2.15</v>
      </c>
      <c r="I6">
        <f t="shared" si="0"/>
        <v>3.2</v>
      </c>
    </row>
    <row r="7" spans="1:9" x14ac:dyDescent="0.5">
      <c r="A7" t="s">
        <v>24</v>
      </c>
      <c r="B7" t="s">
        <v>49</v>
      </c>
      <c r="C7">
        <v>4</v>
      </c>
      <c r="D7">
        <v>4</v>
      </c>
      <c r="E7">
        <v>4</v>
      </c>
      <c r="F7">
        <v>4</v>
      </c>
      <c r="G7">
        <v>4</v>
      </c>
      <c r="H7">
        <f t="shared" si="1"/>
        <v>10</v>
      </c>
      <c r="I7">
        <f t="shared" si="0"/>
        <v>4</v>
      </c>
    </row>
    <row r="8" spans="1:9" x14ac:dyDescent="0.5">
      <c r="A8" t="s">
        <v>44</v>
      </c>
      <c r="B8" t="s">
        <v>49</v>
      </c>
      <c r="C8">
        <v>5</v>
      </c>
      <c r="D8">
        <v>5</v>
      </c>
      <c r="E8">
        <v>5</v>
      </c>
      <c r="F8">
        <v>5</v>
      </c>
      <c r="G8">
        <v>5</v>
      </c>
      <c r="H8">
        <f t="shared" si="1"/>
        <v>10</v>
      </c>
      <c r="I8">
        <f t="shared" si="0"/>
        <v>5</v>
      </c>
    </row>
    <row r="9" spans="1:9" x14ac:dyDescent="0.5">
      <c r="A9" t="s">
        <v>27</v>
      </c>
      <c r="B9" t="s">
        <v>31</v>
      </c>
      <c r="C9">
        <v>3</v>
      </c>
      <c r="D9">
        <v>3</v>
      </c>
      <c r="E9">
        <v>3</v>
      </c>
      <c r="F9">
        <v>2</v>
      </c>
      <c r="G9">
        <v>2</v>
      </c>
      <c r="H9">
        <f t="shared" si="1"/>
        <v>0.9</v>
      </c>
      <c r="I9">
        <f t="shared" si="0"/>
        <v>2.6</v>
      </c>
    </row>
    <row r="10" spans="1:9" x14ac:dyDescent="0.5">
      <c r="A10" t="s">
        <v>24</v>
      </c>
      <c r="B10" t="s">
        <v>31</v>
      </c>
      <c r="C10">
        <v>5</v>
      </c>
      <c r="D10">
        <v>5</v>
      </c>
      <c r="E10">
        <v>5</v>
      </c>
      <c r="F10">
        <v>4</v>
      </c>
      <c r="G10">
        <v>3</v>
      </c>
      <c r="H10">
        <f t="shared" si="1"/>
        <v>0.9</v>
      </c>
      <c r="I10">
        <f t="shared" si="0"/>
        <v>4.4000000000000004</v>
      </c>
    </row>
    <row r="11" spans="1:9" x14ac:dyDescent="0.5">
      <c r="A11" t="s">
        <v>24</v>
      </c>
      <c r="B11" t="s">
        <v>31</v>
      </c>
      <c r="C11">
        <v>4</v>
      </c>
      <c r="D11">
        <v>4</v>
      </c>
      <c r="E11">
        <v>4</v>
      </c>
      <c r="F11">
        <v>4</v>
      </c>
      <c r="G11">
        <v>4</v>
      </c>
      <c r="H11">
        <f t="shared" si="1"/>
        <v>0.9</v>
      </c>
      <c r="I11">
        <f t="shared" si="0"/>
        <v>4</v>
      </c>
    </row>
    <row r="12" spans="1:9" x14ac:dyDescent="0.5">
      <c r="A12" t="s">
        <v>44</v>
      </c>
      <c r="B12" t="s">
        <v>49</v>
      </c>
      <c r="C12">
        <v>4</v>
      </c>
      <c r="D12">
        <v>4</v>
      </c>
      <c r="E12">
        <v>4</v>
      </c>
      <c r="F12">
        <v>4</v>
      </c>
      <c r="G12">
        <v>4</v>
      </c>
      <c r="H12">
        <f t="shared" si="1"/>
        <v>10</v>
      </c>
      <c r="I12">
        <f t="shared" si="0"/>
        <v>4</v>
      </c>
    </row>
    <row r="13" spans="1:9" x14ac:dyDescent="0.5">
      <c r="A13" t="s">
        <v>24</v>
      </c>
      <c r="B13" t="s">
        <v>40</v>
      </c>
      <c r="C13">
        <v>4</v>
      </c>
      <c r="D13">
        <v>4</v>
      </c>
      <c r="E13">
        <v>4</v>
      </c>
      <c r="F13">
        <v>4</v>
      </c>
      <c r="G13">
        <v>4</v>
      </c>
      <c r="H13">
        <f t="shared" si="1"/>
        <v>7.5</v>
      </c>
      <c r="I13">
        <f t="shared" si="0"/>
        <v>4</v>
      </c>
    </row>
    <row r="14" spans="1:9" x14ac:dyDescent="0.5">
      <c r="A14" t="s">
        <v>44</v>
      </c>
      <c r="B14" t="s">
        <v>31</v>
      </c>
      <c r="C14">
        <v>3</v>
      </c>
      <c r="D14">
        <v>2</v>
      </c>
      <c r="E14">
        <v>1</v>
      </c>
      <c r="F14">
        <v>1</v>
      </c>
      <c r="G14">
        <v>1</v>
      </c>
      <c r="H14">
        <f t="shared" si="1"/>
        <v>0.9</v>
      </c>
      <c r="I14">
        <f t="shared" si="0"/>
        <v>1.6</v>
      </c>
    </row>
    <row r="15" spans="1:9" x14ac:dyDescent="0.5">
      <c r="A15" t="s">
        <v>44</v>
      </c>
      <c r="B15" t="s">
        <v>49</v>
      </c>
      <c r="C15">
        <v>3</v>
      </c>
      <c r="D15">
        <v>3</v>
      </c>
      <c r="E15">
        <v>2</v>
      </c>
      <c r="F15">
        <v>2</v>
      </c>
      <c r="G15">
        <v>1</v>
      </c>
      <c r="H15">
        <f t="shared" si="1"/>
        <v>10</v>
      </c>
      <c r="I15">
        <f t="shared" si="0"/>
        <v>2.2000000000000002</v>
      </c>
    </row>
    <row r="16" spans="1:9" x14ac:dyDescent="0.5">
      <c r="A16" t="s">
        <v>27</v>
      </c>
      <c r="B16" t="s">
        <v>49</v>
      </c>
      <c r="C16">
        <v>4</v>
      </c>
      <c r="D16">
        <v>2</v>
      </c>
      <c r="E16">
        <v>1</v>
      </c>
      <c r="F16">
        <v>1</v>
      </c>
      <c r="G16">
        <v>1</v>
      </c>
      <c r="H16">
        <f t="shared" si="1"/>
        <v>10</v>
      </c>
      <c r="I16">
        <f t="shared" si="0"/>
        <v>1.8</v>
      </c>
    </row>
    <row r="17" spans="1:9" x14ac:dyDescent="0.5">
      <c r="A17" t="s">
        <v>24</v>
      </c>
      <c r="B17" t="s">
        <v>49</v>
      </c>
      <c r="C17">
        <v>1</v>
      </c>
      <c r="D17">
        <v>1</v>
      </c>
      <c r="E17">
        <v>1</v>
      </c>
      <c r="F17">
        <v>1</v>
      </c>
      <c r="G17">
        <v>1</v>
      </c>
      <c r="H17">
        <f t="shared" si="1"/>
        <v>10</v>
      </c>
      <c r="I17">
        <f t="shared" si="0"/>
        <v>1</v>
      </c>
    </row>
    <row r="18" spans="1:9" x14ac:dyDescent="0.5">
      <c r="A18" t="s">
        <v>44</v>
      </c>
      <c r="B18" t="s">
        <v>49</v>
      </c>
      <c r="C18">
        <v>1</v>
      </c>
      <c r="D18">
        <v>1</v>
      </c>
      <c r="E18">
        <v>1</v>
      </c>
      <c r="F18">
        <v>1</v>
      </c>
      <c r="G18">
        <v>1</v>
      </c>
      <c r="H18">
        <f t="shared" si="1"/>
        <v>10</v>
      </c>
      <c r="I18">
        <f t="shared" si="0"/>
        <v>1</v>
      </c>
    </row>
    <row r="19" spans="1:9" x14ac:dyDescent="0.5">
      <c r="A19" t="s">
        <v>24</v>
      </c>
      <c r="B19" t="s">
        <v>31</v>
      </c>
      <c r="C19">
        <v>2</v>
      </c>
      <c r="D19">
        <v>3</v>
      </c>
      <c r="E19">
        <v>3</v>
      </c>
      <c r="F19">
        <v>4</v>
      </c>
      <c r="G19">
        <v>5</v>
      </c>
      <c r="H19">
        <f t="shared" si="1"/>
        <v>0.9</v>
      </c>
      <c r="I19">
        <f t="shared" si="0"/>
        <v>3.4</v>
      </c>
    </row>
    <row r="20" spans="1:9" x14ac:dyDescent="0.5">
      <c r="A20" t="s">
        <v>24</v>
      </c>
      <c r="B20" t="s">
        <v>49</v>
      </c>
      <c r="C20">
        <v>4</v>
      </c>
      <c r="D20">
        <v>2</v>
      </c>
      <c r="E20">
        <v>2</v>
      </c>
      <c r="F20">
        <v>2</v>
      </c>
      <c r="G20">
        <v>1</v>
      </c>
      <c r="H20">
        <f t="shared" si="1"/>
        <v>10</v>
      </c>
      <c r="I20">
        <f t="shared" si="0"/>
        <v>2.2000000000000002</v>
      </c>
    </row>
    <row r="21" spans="1:9" x14ac:dyDescent="0.5">
      <c r="A21" t="s">
        <v>24</v>
      </c>
      <c r="B21" t="s">
        <v>49</v>
      </c>
      <c r="C21">
        <v>5</v>
      </c>
      <c r="D21">
        <v>5</v>
      </c>
      <c r="E21">
        <v>5</v>
      </c>
      <c r="F21">
        <v>5</v>
      </c>
      <c r="G21">
        <v>4</v>
      </c>
      <c r="H21">
        <f t="shared" si="1"/>
        <v>10</v>
      </c>
      <c r="I21">
        <f t="shared" si="0"/>
        <v>4.8</v>
      </c>
    </row>
    <row r="22" spans="1:9" x14ac:dyDescent="0.5">
      <c r="A22" t="s">
        <v>24</v>
      </c>
      <c r="B22" t="s">
        <v>40</v>
      </c>
      <c r="C22">
        <v>5</v>
      </c>
      <c r="D22">
        <v>5</v>
      </c>
      <c r="E22">
        <v>5</v>
      </c>
      <c r="F22">
        <v>5</v>
      </c>
      <c r="G22">
        <v>5</v>
      </c>
      <c r="H22">
        <f t="shared" si="1"/>
        <v>7.5</v>
      </c>
      <c r="I22">
        <f t="shared" si="0"/>
        <v>5</v>
      </c>
    </row>
    <row r="23" spans="1:9" x14ac:dyDescent="0.5">
      <c r="A23" t="s">
        <v>44</v>
      </c>
      <c r="B23" t="s">
        <v>49</v>
      </c>
      <c r="C23">
        <v>4</v>
      </c>
      <c r="D23">
        <v>4</v>
      </c>
      <c r="E23">
        <v>4</v>
      </c>
      <c r="F23">
        <v>2</v>
      </c>
      <c r="G23">
        <v>1</v>
      </c>
      <c r="H23">
        <f t="shared" si="1"/>
        <v>10</v>
      </c>
      <c r="I23">
        <f t="shared" si="0"/>
        <v>3</v>
      </c>
    </row>
    <row r="24" spans="1:9" x14ac:dyDescent="0.5">
      <c r="A24" t="s">
        <v>44</v>
      </c>
      <c r="B24" t="s">
        <v>35</v>
      </c>
      <c r="C24">
        <v>1</v>
      </c>
      <c r="D24">
        <v>1</v>
      </c>
      <c r="E24">
        <v>1</v>
      </c>
      <c r="F24">
        <v>1</v>
      </c>
      <c r="G24">
        <v>1</v>
      </c>
      <c r="H24">
        <f t="shared" si="1"/>
        <v>2.15</v>
      </c>
      <c r="I24">
        <f t="shared" si="0"/>
        <v>1</v>
      </c>
    </row>
    <row r="25" spans="1:9" x14ac:dyDescent="0.5">
      <c r="A25" t="s">
        <v>24</v>
      </c>
      <c r="B25" t="s">
        <v>49</v>
      </c>
      <c r="C25">
        <v>5</v>
      </c>
      <c r="D25">
        <v>4</v>
      </c>
      <c r="E25">
        <v>3</v>
      </c>
      <c r="F25">
        <v>3</v>
      </c>
      <c r="G25">
        <v>1</v>
      </c>
      <c r="H25">
        <f t="shared" si="1"/>
        <v>10</v>
      </c>
      <c r="I25">
        <f t="shared" si="0"/>
        <v>3.2</v>
      </c>
    </row>
    <row r="26" spans="1:9" x14ac:dyDescent="0.5">
      <c r="A26" t="s">
        <v>24</v>
      </c>
      <c r="B26" t="s">
        <v>35</v>
      </c>
      <c r="C26">
        <v>3</v>
      </c>
      <c r="D26">
        <v>3</v>
      </c>
      <c r="E26">
        <v>3</v>
      </c>
      <c r="F26">
        <v>2</v>
      </c>
      <c r="G26">
        <v>2</v>
      </c>
      <c r="H26">
        <f t="shared" si="1"/>
        <v>2.15</v>
      </c>
      <c r="I26">
        <f t="shared" si="0"/>
        <v>2.6</v>
      </c>
    </row>
    <row r="27" spans="1:9" x14ac:dyDescent="0.5">
      <c r="A27" t="s">
        <v>24</v>
      </c>
      <c r="B27" t="s">
        <v>49</v>
      </c>
      <c r="C27">
        <v>1</v>
      </c>
      <c r="D27">
        <v>1</v>
      </c>
      <c r="E27">
        <v>1</v>
      </c>
      <c r="F27">
        <v>1</v>
      </c>
      <c r="G27">
        <v>1</v>
      </c>
      <c r="H27">
        <f t="shared" si="1"/>
        <v>10</v>
      </c>
      <c r="I27">
        <f t="shared" si="0"/>
        <v>1</v>
      </c>
    </row>
    <row r="28" spans="1:9" x14ac:dyDescent="0.5">
      <c r="A28" t="s">
        <v>24</v>
      </c>
      <c r="B28" t="s">
        <v>31</v>
      </c>
      <c r="C28">
        <v>3</v>
      </c>
      <c r="D28">
        <v>3</v>
      </c>
      <c r="E28">
        <v>2</v>
      </c>
      <c r="F28">
        <v>2</v>
      </c>
      <c r="G28">
        <v>2</v>
      </c>
      <c r="H28">
        <f t="shared" si="1"/>
        <v>0.9</v>
      </c>
      <c r="I28">
        <f t="shared" si="0"/>
        <v>2.4</v>
      </c>
    </row>
    <row r="29" spans="1:9" x14ac:dyDescent="0.5">
      <c r="A29" t="s">
        <v>44</v>
      </c>
      <c r="B29" t="s">
        <v>23</v>
      </c>
      <c r="C29">
        <v>4</v>
      </c>
      <c r="D29">
        <v>4</v>
      </c>
      <c r="E29">
        <v>4</v>
      </c>
      <c r="F29">
        <v>4</v>
      </c>
      <c r="G29">
        <v>4</v>
      </c>
      <c r="H29">
        <f t="shared" si="1"/>
        <v>3.75</v>
      </c>
      <c r="I29">
        <f t="shared" si="0"/>
        <v>4</v>
      </c>
    </row>
    <row r="30" spans="1:9" x14ac:dyDescent="0.5">
      <c r="A30" t="s">
        <v>24</v>
      </c>
      <c r="B30" t="s">
        <v>49</v>
      </c>
      <c r="C30">
        <v>5</v>
      </c>
      <c r="D30">
        <v>4</v>
      </c>
      <c r="E30">
        <v>2</v>
      </c>
      <c r="F30">
        <v>1</v>
      </c>
      <c r="G30">
        <v>1</v>
      </c>
      <c r="H30">
        <f t="shared" si="1"/>
        <v>10</v>
      </c>
      <c r="I30">
        <f t="shared" si="0"/>
        <v>2.6</v>
      </c>
    </row>
    <row r="31" spans="1:9" x14ac:dyDescent="0.5">
      <c r="A31" t="s">
        <v>24</v>
      </c>
      <c r="B31" t="s">
        <v>23</v>
      </c>
      <c r="C31">
        <v>2</v>
      </c>
      <c r="D31">
        <v>2</v>
      </c>
      <c r="E31">
        <v>2</v>
      </c>
      <c r="F31">
        <v>2</v>
      </c>
      <c r="G31">
        <v>2</v>
      </c>
      <c r="H31">
        <f t="shared" si="1"/>
        <v>3.75</v>
      </c>
      <c r="I31">
        <f t="shared" si="0"/>
        <v>2</v>
      </c>
    </row>
    <row r="32" spans="1:9" x14ac:dyDescent="0.5">
      <c r="A32" t="s">
        <v>27</v>
      </c>
      <c r="B32" t="s">
        <v>49</v>
      </c>
      <c r="C32">
        <v>5</v>
      </c>
      <c r="D32">
        <v>5</v>
      </c>
      <c r="E32">
        <v>5</v>
      </c>
      <c r="F32">
        <v>5</v>
      </c>
      <c r="G32">
        <v>5</v>
      </c>
      <c r="H32">
        <f t="shared" si="1"/>
        <v>10</v>
      </c>
      <c r="I32">
        <f t="shared" si="0"/>
        <v>5</v>
      </c>
    </row>
    <row r="33" spans="1:9" x14ac:dyDescent="0.5">
      <c r="A33" t="s">
        <v>24</v>
      </c>
      <c r="B33" t="s">
        <v>31</v>
      </c>
      <c r="C33">
        <v>5</v>
      </c>
      <c r="D33">
        <v>5</v>
      </c>
      <c r="E33">
        <v>5</v>
      </c>
      <c r="F33">
        <v>3</v>
      </c>
      <c r="G33">
        <v>3</v>
      </c>
      <c r="H33">
        <f t="shared" si="1"/>
        <v>0.9</v>
      </c>
      <c r="I33">
        <f t="shared" si="0"/>
        <v>4.2</v>
      </c>
    </row>
    <row r="34" spans="1:9" x14ac:dyDescent="0.5">
      <c r="A34" t="s">
        <v>24</v>
      </c>
      <c r="B34" t="s">
        <v>49</v>
      </c>
      <c r="C34">
        <v>5</v>
      </c>
      <c r="D34">
        <v>4</v>
      </c>
      <c r="E34">
        <v>3</v>
      </c>
      <c r="F34">
        <v>3</v>
      </c>
      <c r="G34">
        <v>3</v>
      </c>
      <c r="H34">
        <f t="shared" si="1"/>
        <v>10</v>
      </c>
      <c r="I34">
        <f t="shared" ref="I34:I65" si="2">AVERAGE(C34:G34)</f>
        <v>3.6</v>
      </c>
    </row>
    <row r="35" spans="1:9" x14ac:dyDescent="0.5">
      <c r="A35" t="s">
        <v>24</v>
      </c>
      <c r="B35" t="s">
        <v>49</v>
      </c>
      <c r="C35">
        <v>1</v>
      </c>
      <c r="D35">
        <v>1</v>
      </c>
      <c r="E35">
        <v>1</v>
      </c>
      <c r="F35">
        <v>1</v>
      </c>
      <c r="G35">
        <v>1</v>
      </c>
      <c r="H35">
        <f t="shared" si="1"/>
        <v>10</v>
      </c>
      <c r="I35">
        <f t="shared" si="2"/>
        <v>1</v>
      </c>
    </row>
    <row r="36" spans="1:9" x14ac:dyDescent="0.5">
      <c r="A36" t="s">
        <v>24</v>
      </c>
      <c r="B36" t="s">
        <v>49</v>
      </c>
      <c r="C36">
        <v>4</v>
      </c>
      <c r="D36">
        <v>4</v>
      </c>
      <c r="E36">
        <v>2</v>
      </c>
      <c r="F36">
        <v>1</v>
      </c>
      <c r="G36">
        <v>1</v>
      </c>
      <c r="H36">
        <f t="shared" si="1"/>
        <v>10</v>
      </c>
      <c r="I36">
        <f t="shared" si="2"/>
        <v>2.4</v>
      </c>
    </row>
    <row r="37" spans="1:9" x14ac:dyDescent="0.5">
      <c r="A37" t="s">
        <v>24</v>
      </c>
      <c r="B37" t="s">
        <v>49</v>
      </c>
      <c r="C37">
        <v>3</v>
      </c>
      <c r="D37">
        <v>3</v>
      </c>
      <c r="E37">
        <v>3</v>
      </c>
      <c r="F37">
        <v>3</v>
      </c>
      <c r="G37">
        <v>3</v>
      </c>
      <c r="H37">
        <f t="shared" si="1"/>
        <v>10</v>
      </c>
      <c r="I37">
        <f t="shared" si="2"/>
        <v>3</v>
      </c>
    </row>
    <row r="38" spans="1:9" x14ac:dyDescent="0.5">
      <c r="A38" t="s">
        <v>24</v>
      </c>
      <c r="B38" t="s">
        <v>35</v>
      </c>
      <c r="C38">
        <v>5</v>
      </c>
      <c r="D38">
        <v>5</v>
      </c>
      <c r="E38">
        <v>5</v>
      </c>
      <c r="F38">
        <v>5</v>
      </c>
      <c r="G38">
        <v>5</v>
      </c>
      <c r="H38">
        <f t="shared" si="1"/>
        <v>2.15</v>
      </c>
      <c r="I38">
        <f t="shared" si="2"/>
        <v>5</v>
      </c>
    </row>
    <row r="39" spans="1:9" x14ac:dyDescent="0.5">
      <c r="A39" t="s">
        <v>24</v>
      </c>
      <c r="B39" t="s">
        <v>23</v>
      </c>
      <c r="C39">
        <v>5</v>
      </c>
      <c r="D39">
        <v>4</v>
      </c>
      <c r="E39">
        <v>3</v>
      </c>
      <c r="F39">
        <v>2</v>
      </c>
      <c r="G39">
        <v>1</v>
      </c>
      <c r="H39">
        <f t="shared" si="1"/>
        <v>3.75</v>
      </c>
      <c r="I39">
        <f t="shared" si="2"/>
        <v>3</v>
      </c>
    </row>
    <row r="40" spans="1:9" x14ac:dyDescent="0.5">
      <c r="A40" t="s">
        <v>24</v>
      </c>
      <c r="B40" t="s">
        <v>31</v>
      </c>
      <c r="C40">
        <v>2</v>
      </c>
      <c r="D40">
        <v>3</v>
      </c>
      <c r="E40">
        <v>2</v>
      </c>
      <c r="F40">
        <v>3</v>
      </c>
      <c r="G40">
        <v>3</v>
      </c>
      <c r="H40">
        <f t="shared" si="1"/>
        <v>0.9</v>
      </c>
      <c r="I40">
        <f t="shared" si="2"/>
        <v>2.6</v>
      </c>
    </row>
    <row r="41" spans="1:9" x14ac:dyDescent="0.5">
      <c r="A41" t="s">
        <v>24</v>
      </c>
      <c r="B41" t="s">
        <v>49</v>
      </c>
      <c r="C41">
        <v>2</v>
      </c>
      <c r="D41">
        <v>1</v>
      </c>
      <c r="E41">
        <v>1</v>
      </c>
      <c r="F41">
        <v>1</v>
      </c>
      <c r="G41">
        <v>2</v>
      </c>
      <c r="H41">
        <f t="shared" si="1"/>
        <v>10</v>
      </c>
      <c r="I41">
        <f t="shared" si="2"/>
        <v>1.4</v>
      </c>
    </row>
    <row r="42" spans="1:9" x14ac:dyDescent="0.5">
      <c r="A42" t="s">
        <v>44</v>
      </c>
      <c r="B42" t="s">
        <v>40</v>
      </c>
      <c r="C42">
        <v>3</v>
      </c>
      <c r="D42">
        <v>3</v>
      </c>
      <c r="E42">
        <v>4</v>
      </c>
      <c r="F42">
        <v>4</v>
      </c>
      <c r="G42">
        <v>4</v>
      </c>
      <c r="H42">
        <f t="shared" si="1"/>
        <v>7.5</v>
      </c>
      <c r="I42">
        <f t="shared" si="2"/>
        <v>3.6</v>
      </c>
    </row>
    <row r="43" spans="1:9" x14ac:dyDescent="0.5">
      <c r="A43" t="s">
        <v>24</v>
      </c>
      <c r="B43" t="s">
        <v>40</v>
      </c>
      <c r="C43">
        <v>5</v>
      </c>
      <c r="D43">
        <v>5</v>
      </c>
      <c r="E43">
        <v>5</v>
      </c>
      <c r="F43">
        <v>4</v>
      </c>
      <c r="G43">
        <v>4</v>
      </c>
      <c r="H43">
        <f t="shared" si="1"/>
        <v>7.5</v>
      </c>
      <c r="I43">
        <f t="shared" si="2"/>
        <v>4.5999999999999996</v>
      </c>
    </row>
    <row r="44" spans="1:9" x14ac:dyDescent="0.5">
      <c r="A44" t="s">
        <v>24</v>
      </c>
      <c r="B44" t="s">
        <v>49</v>
      </c>
      <c r="C44">
        <v>1</v>
      </c>
      <c r="D44">
        <v>1</v>
      </c>
      <c r="E44">
        <v>3</v>
      </c>
      <c r="F44">
        <v>4</v>
      </c>
      <c r="G44">
        <v>4</v>
      </c>
      <c r="H44">
        <f t="shared" si="1"/>
        <v>10</v>
      </c>
      <c r="I44">
        <f t="shared" si="2"/>
        <v>2.6</v>
      </c>
    </row>
    <row r="45" spans="1:9" x14ac:dyDescent="0.5">
      <c r="A45" t="s">
        <v>44</v>
      </c>
      <c r="B45" t="s">
        <v>23</v>
      </c>
      <c r="C45">
        <v>3</v>
      </c>
      <c r="D45">
        <v>3</v>
      </c>
      <c r="E45">
        <v>3</v>
      </c>
      <c r="F45">
        <v>3</v>
      </c>
      <c r="G45">
        <v>3</v>
      </c>
      <c r="H45">
        <f t="shared" si="1"/>
        <v>3.75</v>
      </c>
      <c r="I45">
        <f t="shared" si="2"/>
        <v>3</v>
      </c>
    </row>
    <row r="46" spans="1:9" x14ac:dyDescent="0.5">
      <c r="A46" t="s">
        <v>24</v>
      </c>
      <c r="B46" t="s">
        <v>23</v>
      </c>
      <c r="C46">
        <v>2</v>
      </c>
      <c r="D46">
        <v>2</v>
      </c>
      <c r="E46">
        <v>2</v>
      </c>
      <c r="F46">
        <v>2</v>
      </c>
      <c r="G46">
        <v>2</v>
      </c>
      <c r="H46">
        <f t="shared" si="1"/>
        <v>3.75</v>
      </c>
      <c r="I46">
        <f t="shared" si="2"/>
        <v>2</v>
      </c>
    </row>
    <row r="47" spans="1:9" x14ac:dyDescent="0.5">
      <c r="A47" t="s">
        <v>24</v>
      </c>
      <c r="B47" t="s">
        <v>35</v>
      </c>
      <c r="C47">
        <v>2</v>
      </c>
      <c r="D47">
        <v>2</v>
      </c>
      <c r="E47">
        <v>2</v>
      </c>
      <c r="F47">
        <v>1</v>
      </c>
      <c r="G47">
        <v>1</v>
      </c>
      <c r="H47">
        <f t="shared" si="1"/>
        <v>2.15</v>
      </c>
      <c r="I47">
        <f t="shared" si="2"/>
        <v>1.6</v>
      </c>
    </row>
    <row r="48" spans="1:9" x14ac:dyDescent="0.5">
      <c r="A48" t="s">
        <v>24</v>
      </c>
      <c r="B48" t="s">
        <v>49</v>
      </c>
      <c r="C48">
        <v>4</v>
      </c>
      <c r="D48">
        <v>4</v>
      </c>
      <c r="E48">
        <v>3</v>
      </c>
      <c r="F48">
        <v>3</v>
      </c>
      <c r="G48">
        <v>3</v>
      </c>
      <c r="H48">
        <f t="shared" si="1"/>
        <v>10</v>
      </c>
      <c r="I48">
        <f t="shared" si="2"/>
        <v>3.4</v>
      </c>
    </row>
    <row r="49" spans="1:9" x14ac:dyDescent="0.5">
      <c r="A49" t="s">
        <v>44</v>
      </c>
      <c r="B49" t="s">
        <v>40</v>
      </c>
      <c r="C49">
        <v>4</v>
      </c>
      <c r="D49">
        <v>4</v>
      </c>
      <c r="E49">
        <v>4</v>
      </c>
      <c r="F49">
        <v>4</v>
      </c>
      <c r="G49">
        <v>4</v>
      </c>
      <c r="H49">
        <f t="shared" si="1"/>
        <v>7.5</v>
      </c>
      <c r="I49">
        <f t="shared" si="2"/>
        <v>4</v>
      </c>
    </row>
    <row r="50" spans="1:9" x14ac:dyDescent="0.5">
      <c r="A50" t="s">
        <v>24</v>
      </c>
      <c r="B50" t="s">
        <v>49</v>
      </c>
      <c r="C50">
        <v>5</v>
      </c>
      <c r="D50">
        <v>5</v>
      </c>
      <c r="E50">
        <v>5</v>
      </c>
      <c r="F50">
        <v>4</v>
      </c>
      <c r="G50">
        <v>3</v>
      </c>
      <c r="H50">
        <f t="shared" si="1"/>
        <v>10</v>
      </c>
      <c r="I50">
        <f t="shared" si="2"/>
        <v>4.4000000000000004</v>
      </c>
    </row>
    <row r="51" spans="1:9" x14ac:dyDescent="0.5">
      <c r="A51" t="s">
        <v>24</v>
      </c>
      <c r="B51" t="s">
        <v>23</v>
      </c>
      <c r="C51">
        <v>5</v>
      </c>
      <c r="D51">
        <v>4</v>
      </c>
      <c r="E51">
        <v>3</v>
      </c>
      <c r="F51">
        <v>3</v>
      </c>
      <c r="G51">
        <v>2</v>
      </c>
      <c r="H51">
        <f t="shared" si="1"/>
        <v>3.75</v>
      </c>
      <c r="I51">
        <f t="shared" si="2"/>
        <v>3.4</v>
      </c>
    </row>
    <row r="52" spans="1:9" x14ac:dyDescent="0.5">
      <c r="A52" t="s">
        <v>24</v>
      </c>
      <c r="B52" t="s">
        <v>31</v>
      </c>
      <c r="C52">
        <v>4</v>
      </c>
      <c r="D52">
        <v>4</v>
      </c>
      <c r="E52">
        <v>4</v>
      </c>
      <c r="F52">
        <v>4</v>
      </c>
      <c r="G52">
        <v>4</v>
      </c>
      <c r="H52">
        <f t="shared" si="1"/>
        <v>0.9</v>
      </c>
      <c r="I52">
        <f t="shared" si="2"/>
        <v>4</v>
      </c>
    </row>
    <row r="53" spans="1:9" x14ac:dyDescent="0.5">
      <c r="A53" t="s">
        <v>24</v>
      </c>
      <c r="B53" t="s">
        <v>35</v>
      </c>
      <c r="C53">
        <v>5</v>
      </c>
      <c r="D53">
        <v>5</v>
      </c>
      <c r="E53">
        <v>5</v>
      </c>
      <c r="F53">
        <v>5</v>
      </c>
      <c r="G53">
        <v>5</v>
      </c>
      <c r="H53">
        <f t="shared" si="1"/>
        <v>2.15</v>
      </c>
      <c r="I53">
        <f t="shared" si="2"/>
        <v>5</v>
      </c>
    </row>
    <row r="54" spans="1:9" x14ac:dyDescent="0.5">
      <c r="A54" t="s">
        <v>44</v>
      </c>
      <c r="B54" t="s">
        <v>40</v>
      </c>
      <c r="C54">
        <v>4</v>
      </c>
      <c r="D54">
        <v>4</v>
      </c>
      <c r="E54">
        <v>3</v>
      </c>
      <c r="F54">
        <v>2</v>
      </c>
      <c r="G54">
        <v>1</v>
      </c>
      <c r="H54">
        <f t="shared" si="1"/>
        <v>7.5</v>
      </c>
      <c r="I54">
        <f t="shared" si="2"/>
        <v>2.8</v>
      </c>
    </row>
    <row r="55" spans="1:9" x14ac:dyDescent="0.5">
      <c r="A55" t="s">
        <v>24</v>
      </c>
      <c r="B55" t="s">
        <v>49</v>
      </c>
      <c r="C55">
        <v>5</v>
      </c>
      <c r="D55">
        <v>5</v>
      </c>
      <c r="E55">
        <v>5</v>
      </c>
      <c r="F55">
        <v>5</v>
      </c>
      <c r="G55">
        <v>5</v>
      </c>
      <c r="H55">
        <f t="shared" si="1"/>
        <v>10</v>
      </c>
      <c r="I55">
        <f t="shared" si="2"/>
        <v>5</v>
      </c>
    </row>
    <row r="56" spans="1:9" x14ac:dyDescent="0.5">
      <c r="A56" t="s">
        <v>27</v>
      </c>
      <c r="B56" t="s">
        <v>35</v>
      </c>
      <c r="C56">
        <v>1</v>
      </c>
      <c r="D56">
        <v>4</v>
      </c>
      <c r="E56">
        <v>4</v>
      </c>
      <c r="F56">
        <v>4</v>
      </c>
      <c r="G56">
        <v>4</v>
      </c>
      <c r="H56">
        <f t="shared" si="1"/>
        <v>2.15</v>
      </c>
      <c r="I56">
        <f t="shared" si="2"/>
        <v>3.4</v>
      </c>
    </row>
    <row r="57" spans="1:9" x14ac:dyDescent="0.5">
      <c r="A57" t="s">
        <v>24</v>
      </c>
      <c r="B57" t="s">
        <v>49</v>
      </c>
      <c r="C57">
        <v>5</v>
      </c>
      <c r="D57">
        <v>3</v>
      </c>
      <c r="E57">
        <v>5</v>
      </c>
      <c r="F57">
        <v>3</v>
      </c>
      <c r="G57">
        <v>3</v>
      </c>
      <c r="H57">
        <f t="shared" si="1"/>
        <v>10</v>
      </c>
      <c r="I57">
        <f t="shared" si="2"/>
        <v>3.8</v>
      </c>
    </row>
    <row r="58" spans="1:9" x14ac:dyDescent="0.5">
      <c r="A58" t="s">
        <v>24</v>
      </c>
      <c r="B58" t="s">
        <v>40</v>
      </c>
      <c r="C58">
        <v>4</v>
      </c>
      <c r="D58">
        <v>3</v>
      </c>
      <c r="E58">
        <v>3</v>
      </c>
      <c r="F58">
        <v>2</v>
      </c>
      <c r="G58">
        <v>1</v>
      </c>
      <c r="H58">
        <f t="shared" si="1"/>
        <v>7.5</v>
      </c>
      <c r="I58">
        <f t="shared" si="2"/>
        <v>2.6</v>
      </c>
    </row>
    <row r="59" spans="1:9" x14ac:dyDescent="0.5">
      <c r="A59" t="s">
        <v>44</v>
      </c>
      <c r="B59" t="s">
        <v>23</v>
      </c>
      <c r="C59">
        <v>3</v>
      </c>
      <c r="D59">
        <v>3</v>
      </c>
      <c r="E59">
        <v>3</v>
      </c>
      <c r="F59">
        <v>2</v>
      </c>
      <c r="G59">
        <v>1</v>
      </c>
      <c r="H59">
        <f t="shared" si="1"/>
        <v>3.75</v>
      </c>
      <c r="I59">
        <f t="shared" si="2"/>
        <v>2.4</v>
      </c>
    </row>
    <row r="60" spans="1:9" x14ac:dyDescent="0.5">
      <c r="A60" t="s">
        <v>27</v>
      </c>
      <c r="B60" t="s">
        <v>23</v>
      </c>
      <c r="C60">
        <v>1</v>
      </c>
      <c r="D60">
        <v>2</v>
      </c>
      <c r="E60">
        <v>3</v>
      </c>
      <c r="F60">
        <v>4</v>
      </c>
      <c r="G60">
        <v>5</v>
      </c>
      <c r="H60">
        <f t="shared" si="1"/>
        <v>3.75</v>
      </c>
      <c r="I60">
        <f t="shared" si="2"/>
        <v>3</v>
      </c>
    </row>
    <row r="61" spans="1:9" x14ac:dyDescent="0.5">
      <c r="A61" t="s">
        <v>24</v>
      </c>
      <c r="B61" t="s">
        <v>40</v>
      </c>
      <c r="C61">
        <v>3</v>
      </c>
      <c r="D61">
        <v>2</v>
      </c>
      <c r="E61">
        <v>2</v>
      </c>
      <c r="F61">
        <v>1</v>
      </c>
      <c r="G61">
        <v>1</v>
      </c>
      <c r="H61">
        <f t="shared" si="1"/>
        <v>7.5</v>
      </c>
      <c r="I61">
        <f t="shared" si="2"/>
        <v>1.8</v>
      </c>
    </row>
    <row r="62" spans="1:9" x14ac:dyDescent="0.5">
      <c r="A62" t="s">
        <v>24</v>
      </c>
      <c r="B62" t="s">
        <v>31</v>
      </c>
      <c r="C62">
        <v>1</v>
      </c>
      <c r="D62">
        <v>1</v>
      </c>
      <c r="E62">
        <v>1</v>
      </c>
      <c r="F62">
        <v>1</v>
      </c>
      <c r="G62">
        <v>1</v>
      </c>
      <c r="H62">
        <f t="shared" si="1"/>
        <v>0.9</v>
      </c>
      <c r="I62">
        <f t="shared" si="2"/>
        <v>1</v>
      </c>
    </row>
    <row r="63" spans="1:9" x14ac:dyDescent="0.5">
      <c r="A63" t="s">
        <v>27</v>
      </c>
      <c r="B63" t="s">
        <v>49</v>
      </c>
      <c r="C63">
        <v>4</v>
      </c>
      <c r="D63">
        <v>3</v>
      </c>
      <c r="E63">
        <v>3</v>
      </c>
      <c r="F63">
        <v>3</v>
      </c>
      <c r="G63">
        <v>2</v>
      </c>
      <c r="H63">
        <f t="shared" si="1"/>
        <v>10</v>
      </c>
      <c r="I63">
        <f t="shared" si="2"/>
        <v>3</v>
      </c>
    </row>
    <row r="64" spans="1:9" x14ac:dyDescent="0.5">
      <c r="A64" t="s">
        <v>44</v>
      </c>
      <c r="B64" t="s">
        <v>49</v>
      </c>
      <c r="C64">
        <v>4</v>
      </c>
      <c r="D64">
        <v>2</v>
      </c>
      <c r="E64">
        <v>2</v>
      </c>
      <c r="F64">
        <v>1</v>
      </c>
      <c r="G64">
        <v>1</v>
      </c>
      <c r="H64">
        <f t="shared" si="1"/>
        <v>10</v>
      </c>
      <c r="I64">
        <f t="shared" si="2"/>
        <v>2</v>
      </c>
    </row>
    <row r="65" spans="1:9" x14ac:dyDescent="0.5">
      <c r="A65" t="s">
        <v>44</v>
      </c>
      <c r="B65" t="s">
        <v>49</v>
      </c>
      <c r="C65">
        <v>1</v>
      </c>
      <c r="D65">
        <v>1</v>
      </c>
      <c r="E65">
        <v>2</v>
      </c>
      <c r="F65">
        <v>3</v>
      </c>
      <c r="G65">
        <v>4</v>
      </c>
      <c r="H65">
        <f t="shared" si="1"/>
        <v>10</v>
      </c>
      <c r="I65">
        <f t="shared" si="2"/>
        <v>2.2000000000000002</v>
      </c>
    </row>
    <row r="66" spans="1:9" x14ac:dyDescent="0.5">
      <c r="A66" t="s">
        <v>27</v>
      </c>
      <c r="B66" t="s">
        <v>49</v>
      </c>
      <c r="C66">
        <v>3</v>
      </c>
      <c r="D66">
        <v>3</v>
      </c>
      <c r="E66">
        <v>3</v>
      </c>
      <c r="F66">
        <v>3</v>
      </c>
      <c r="G66">
        <v>3</v>
      </c>
      <c r="H66">
        <f t="shared" si="1"/>
        <v>10</v>
      </c>
      <c r="I66">
        <f t="shared" ref="I66:I78" si="3">AVERAGE(C66:G66)</f>
        <v>3</v>
      </c>
    </row>
    <row r="67" spans="1:9" x14ac:dyDescent="0.5">
      <c r="A67" t="s">
        <v>24</v>
      </c>
      <c r="B67" t="s">
        <v>35</v>
      </c>
      <c r="C67">
        <v>1</v>
      </c>
      <c r="D67">
        <v>2</v>
      </c>
      <c r="E67">
        <v>1</v>
      </c>
      <c r="F67">
        <v>2</v>
      </c>
      <c r="G67">
        <v>1</v>
      </c>
      <c r="H67">
        <f t="shared" ref="H67:H78" si="4">IF(B67 = $B$40, 0.9, IF(B67 = $B$4, 2.15, IF(B67 = $B$2, 3.75, IF(B67 = $B$13, 7.5, IF(B67 = $B$12, 10, "NA")))))</f>
        <v>2.15</v>
      </c>
      <c r="I67">
        <f t="shared" si="3"/>
        <v>1.4</v>
      </c>
    </row>
    <row r="68" spans="1:9" x14ac:dyDescent="0.5">
      <c r="A68" t="s">
        <v>24</v>
      </c>
      <c r="B68" t="s">
        <v>23</v>
      </c>
      <c r="C68">
        <v>1</v>
      </c>
      <c r="D68">
        <v>1</v>
      </c>
      <c r="E68">
        <v>1</v>
      </c>
      <c r="F68">
        <v>1</v>
      </c>
      <c r="G68">
        <v>1</v>
      </c>
      <c r="H68">
        <f t="shared" si="4"/>
        <v>3.75</v>
      </c>
      <c r="I68">
        <f t="shared" si="3"/>
        <v>1</v>
      </c>
    </row>
    <row r="69" spans="1:9" x14ac:dyDescent="0.5">
      <c r="A69" t="s">
        <v>24</v>
      </c>
      <c r="B69" t="s">
        <v>40</v>
      </c>
      <c r="C69">
        <v>4</v>
      </c>
      <c r="D69">
        <v>4</v>
      </c>
      <c r="E69">
        <v>4</v>
      </c>
      <c r="F69">
        <v>3</v>
      </c>
      <c r="G69">
        <v>3</v>
      </c>
      <c r="H69">
        <f t="shared" si="4"/>
        <v>7.5</v>
      </c>
      <c r="I69">
        <f t="shared" si="3"/>
        <v>3.6</v>
      </c>
    </row>
    <row r="70" spans="1:9" x14ac:dyDescent="0.5">
      <c r="A70" t="s">
        <v>27</v>
      </c>
      <c r="B70" t="s">
        <v>31</v>
      </c>
      <c r="C70">
        <v>3</v>
      </c>
      <c r="D70">
        <v>3</v>
      </c>
      <c r="E70">
        <v>3</v>
      </c>
      <c r="F70">
        <v>3</v>
      </c>
      <c r="G70">
        <v>3</v>
      </c>
      <c r="H70">
        <f t="shared" si="4"/>
        <v>0.9</v>
      </c>
      <c r="I70">
        <f t="shared" si="3"/>
        <v>3</v>
      </c>
    </row>
    <row r="71" spans="1:9" x14ac:dyDescent="0.5">
      <c r="A71" t="s">
        <v>27</v>
      </c>
      <c r="B71" t="s">
        <v>40</v>
      </c>
      <c r="C71">
        <v>4</v>
      </c>
      <c r="D71">
        <v>3</v>
      </c>
      <c r="E71">
        <v>2</v>
      </c>
      <c r="F71">
        <v>1</v>
      </c>
      <c r="G71">
        <v>1</v>
      </c>
      <c r="H71">
        <f t="shared" si="4"/>
        <v>7.5</v>
      </c>
      <c r="I71">
        <f t="shared" si="3"/>
        <v>2.2000000000000002</v>
      </c>
    </row>
    <row r="72" spans="1:9" x14ac:dyDescent="0.5">
      <c r="A72" t="s">
        <v>24</v>
      </c>
      <c r="B72" t="s">
        <v>40</v>
      </c>
      <c r="C72">
        <v>2</v>
      </c>
      <c r="D72">
        <v>2</v>
      </c>
      <c r="E72">
        <v>2</v>
      </c>
      <c r="F72">
        <v>2</v>
      </c>
      <c r="G72">
        <v>2</v>
      </c>
      <c r="H72">
        <f t="shared" si="4"/>
        <v>7.5</v>
      </c>
      <c r="I72">
        <f t="shared" si="3"/>
        <v>2</v>
      </c>
    </row>
    <row r="73" spans="1:9" x14ac:dyDescent="0.5">
      <c r="A73" t="s">
        <v>44</v>
      </c>
      <c r="B73" t="s">
        <v>49</v>
      </c>
      <c r="C73">
        <v>1</v>
      </c>
      <c r="D73">
        <v>2</v>
      </c>
      <c r="E73">
        <v>3</v>
      </c>
      <c r="F73">
        <v>4</v>
      </c>
      <c r="G73">
        <v>4</v>
      </c>
      <c r="H73">
        <f t="shared" si="4"/>
        <v>10</v>
      </c>
      <c r="I73">
        <f t="shared" si="3"/>
        <v>2.8</v>
      </c>
    </row>
    <row r="74" spans="1:9" x14ac:dyDescent="0.5">
      <c r="A74" t="s">
        <v>24</v>
      </c>
      <c r="B74" t="s">
        <v>49</v>
      </c>
      <c r="C74">
        <v>1</v>
      </c>
      <c r="D74">
        <v>1</v>
      </c>
      <c r="E74">
        <v>1</v>
      </c>
      <c r="F74">
        <v>1</v>
      </c>
      <c r="G74">
        <v>1</v>
      </c>
      <c r="H74">
        <f t="shared" si="4"/>
        <v>10</v>
      </c>
      <c r="I74">
        <f t="shared" si="3"/>
        <v>1</v>
      </c>
    </row>
    <row r="75" spans="1:9" x14ac:dyDescent="0.5">
      <c r="A75" t="s">
        <v>27</v>
      </c>
      <c r="B75" t="s">
        <v>49</v>
      </c>
      <c r="C75">
        <v>4</v>
      </c>
      <c r="D75">
        <v>4</v>
      </c>
      <c r="E75">
        <v>4</v>
      </c>
      <c r="F75">
        <v>4</v>
      </c>
      <c r="G75">
        <v>4</v>
      </c>
      <c r="H75">
        <f t="shared" si="4"/>
        <v>10</v>
      </c>
      <c r="I75">
        <f t="shared" si="3"/>
        <v>4</v>
      </c>
    </row>
    <row r="76" spans="1:9" x14ac:dyDescent="0.5">
      <c r="A76" t="s">
        <v>24</v>
      </c>
      <c r="B76" t="s">
        <v>23</v>
      </c>
      <c r="C76">
        <v>5</v>
      </c>
      <c r="D76">
        <v>5</v>
      </c>
      <c r="E76">
        <v>5</v>
      </c>
      <c r="F76">
        <v>5</v>
      </c>
      <c r="G76">
        <v>5</v>
      </c>
      <c r="H76">
        <f t="shared" si="4"/>
        <v>3.75</v>
      </c>
      <c r="I76">
        <f t="shared" si="3"/>
        <v>5</v>
      </c>
    </row>
    <row r="77" spans="1:9" x14ac:dyDescent="0.5">
      <c r="A77" t="s">
        <v>24</v>
      </c>
      <c r="B77" t="s">
        <v>49</v>
      </c>
      <c r="C77">
        <v>3</v>
      </c>
      <c r="D77">
        <v>4</v>
      </c>
      <c r="E77">
        <v>5</v>
      </c>
      <c r="F77">
        <v>3</v>
      </c>
      <c r="G77">
        <v>4</v>
      </c>
      <c r="H77">
        <f t="shared" si="4"/>
        <v>10</v>
      </c>
      <c r="I77">
        <f t="shared" si="3"/>
        <v>3.8</v>
      </c>
    </row>
    <row r="78" spans="1:9" x14ac:dyDescent="0.5">
      <c r="A78" t="s">
        <v>24</v>
      </c>
      <c r="B78" t="s">
        <v>40</v>
      </c>
      <c r="C78">
        <v>1</v>
      </c>
      <c r="D78">
        <v>1</v>
      </c>
      <c r="E78">
        <v>2</v>
      </c>
      <c r="F78">
        <v>3</v>
      </c>
      <c r="G78">
        <v>3</v>
      </c>
      <c r="H78">
        <f t="shared" si="4"/>
        <v>7.5</v>
      </c>
      <c r="I78">
        <f t="shared" si="3"/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G19"/>
  <sheetViews>
    <sheetView workbookViewId="0">
      <selection activeCell="F4" sqref="F4"/>
    </sheetView>
  </sheetViews>
  <sheetFormatPr defaultRowHeight="19.2" x14ac:dyDescent="0.5"/>
  <cols>
    <col min="1" max="5" width="16.3984375" bestFit="1" customWidth="1"/>
    <col min="6" max="6" width="17.796875" bestFit="1" customWidth="1"/>
    <col min="7" max="7" width="13.19921875" bestFit="1" customWidth="1"/>
  </cols>
  <sheetData>
    <row r="3" spans="1:7" x14ac:dyDescent="0.5">
      <c r="A3" t="s">
        <v>177</v>
      </c>
      <c r="B3" t="s">
        <v>178</v>
      </c>
      <c r="C3" t="s">
        <v>179</v>
      </c>
      <c r="D3" t="s">
        <v>180</v>
      </c>
      <c r="E3" t="s">
        <v>181</v>
      </c>
    </row>
    <row r="4" spans="1:7" x14ac:dyDescent="0.5">
      <c r="A4" s="7">
        <v>3.2727272727272729</v>
      </c>
      <c r="B4" s="7">
        <v>3.1298701298701297</v>
      </c>
      <c r="C4" s="7">
        <v>3.0259740259740258</v>
      </c>
      <c r="D4" s="7">
        <v>2.779220779220779</v>
      </c>
      <c r="E4" s="7">
        <v>2.6233766233766236</v>
      </c>
    </row>
    <row r="5" spans="1:7" x14ac:dyDescent="0.5">
      <c r="A5" s="8"/>
      <c r="B5" s="8"/>
      <c r="C5" s="8"/>
      <c r="D5" s="8"/>
    </row>
    <row r="6" spans="1:7" x14ac:dyDescent="0.5">
      <c r="A6" s="8"/>
      <c r="B6" s="8"/>
      <c r="C6" s="8"/>
      <c r="D6" s="8"/>
    </row>
    <row r="7" spans="1:7" x14ac:dyDescent="0.5">
      <c r="A7" s="8"/>
      <c r="B7" s="8"/>
      <c r="C7" s="8"/>
      <c r="D7" s="8"/>
    </row>
    <row r="8" spans="1:7" x14ac:dyDescent="0.5">
      <c r="A8" s="8"/>
      <c r="B8" s="8"/>
      <c r="C8" s="8"/>
      <c r="D8" s="8"/>
      <c r="E8" t="s">
        <v>174</v>
      </c>
      <c r="F8" t="s">
        <v>173</v>
      </c>
      <c r="G8" t="s">
        <v>175</v>
      </c>
    </row>
    <row r="9" spans="1:7" x14ac:dyDescent="0.5">
      <c r="A9" s="8"/>
      <c r="B9" s="8"/>
      <c r="C9" s="8"/>
      <c r="D9" s="8"/>
      <c r="E9" s="7">
        <v>3.2727272727272729</v>
      </c>
      <c r="F9">
        <v>3</v>
      </c>
      <c r="G9" s="9">
        <f>(($E10-$E9) / AVERAGE($E9:$E10)) * (AVERAGE($F9:$F10) / ($F10-$F9))</f>
        <v>-0.15618661257606531</v>
      </c>
    </row>
    <row r="10" spans="1:7" x14ac:dyDescent="0.5">
      <c r="A10" s="8"/>
      <c r="B10" s="8"/>
      <c r="C10" s="8"/>
      <c r="D10" s="8"/>
      <c r="E10" s="7">
        <v>3.1298701298701297</v>
      </c>
      <c r="F10">
        <v>4</v>
      </c>
      <c r="G10" s="9">
        <f t="shared" ref="G10:G12" si="0">(($E11-$E10) / AVERAGE($E10:$E11)) * (AVERAGE($F10:$F11) / ($F11-$F10))</f>
        <v>-0.15189873417721525</v>
      </c>
    </row>
    <row r="11" spans="1:7" x14ac:dyDescent="0.5">
      <c r="A11" s="8"/>
      <c r="B11" s="8"/>
      <c r="C11" s="8"/>
      <c r="D11" s="8"/>
      <c r="E11" s="7">
        <v>3.0259740259740258</v>
      </c>
      <c r="F11">
        <v>5</v>
      </c>
      <c r="G11" s="9">
        <f t="shared" si="0"/>
        <v>-0.46756152125279637</v>
      </c>
    </row>
    <row r="12" spans="1:7" x14ac:dyDescent="0.5">
      <c r="A12" s="8"/>
      <c r="B12" s="8"/>
      <c r="C12" s="8"/>
      <c r="D12" s="8"/>
      <c r="E12" s="7">
        <v>2.779220779220779</v>
      </c>
      <c r="F12">
        <v>6</v>
      </c>
      <c r="G12" s="9">
        <f t="shared" si="0"/>
        <v>-0.37499999999999906</v>
      </c>
    </row>
    <row r="13" spans="1:7" x14ac:dyDescent="0.5">
      <c r="A13" s="8"/>
      <c r="B13" s="8"/>
      <c r="C13" s="8"/>
      <c r="D13" s="8"/>
      <c r="E13" s="7">
        <v>2.6233766233766236</v>
      </c>
      <c r="F13">
        <v>7</v>
      </c>
      <c r="G13" t="s">
        <v>176</v>
      </c>
    </row>
    <row r="14" spans="1:7" x14ac:dyDescent="0.5">
      <c r="A14" s="8"/>
      <c r="B14" s="8"/>
      <c r="C14" s="8"/>
      <c r="D14" s="8"/>
    </row>
    <row r="15" spans="1:7" x14ac:dyDescent="0.5">
      <c r="A15" s="8"/>
      <c r="B15" s="8"/>
      <c r="C15" s="8"/>
      <c r="D15" s="8"/>
    </row>
    <row r="16" spans="1:7" x14ac:dyDescent="0.5">
      <c r="A16" s="8"/>
      <c r="B16" s="8"/>
      <c r="C16" s="8"/>
      <c r="D16" s="8"/>
    </row>
    <row r="17" spans="1:4" x14ac:dyDescent="0.5">
      <c r="A17" s="8"/>
      <c r="B17" s="8"/>
      <c r="C17" s="8"/>
      <c r="D17" s="8"/>
    </row>
    <row r="18" spans="1:4" x14ac:dyDescent="0.5">
      <c r="A18" s="8"/>
      <c r="B18" s="8"/>
      <c r="C18" s="8"/>
      <c r="D18" s="8"/>
    </row>
    <row r="19" spans="1:4" x14ac:dyDescent="0.5">
      <c r="A19" s="8"/>
      <c r="B19" s="8"/>
      <c r="C19" s="8"/>
      <c r="D19" s="8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8"/>
  <sheetViews>
    <sheetView workbookViewId="0">
      <selection sqref="A1:E78"/>
    </sheetView>
  </sheetViews>
  <sheetFormatPr defaultRowHeight="19.2" x14ac:dyDescent="0.5"/>
  <cols>
    <col min="1" max="5" width="4.8984375" bestFit="1" customWidth="1"/>
  </cols>
  <sheetData>
    <row r="1" spans="1:5" x14ac:dyDescent="0.5">
      <c r="A1" t="s">
        <v>168</v>
      </c>
      <c r="B1" t="s">
        <v>169</v>
      </c>
      <c r="C1" t="s">
        <v>170</v>
      </c>
      <c r="D1" t="s">
        <v>171</v>
      </c>
      <c r="E1" t="s">
        <v>172</v>
      </c>
    </row>
    <row r="2" spans="1:5" x14ac:dyDescent="0.5">
      <c r="A2">
        <v>4</v>
      </c>
      <c r="B2">
        <v>5</v>
      </c>
      <c r="C2">
        <v>4</v>
      </c>
      <c r="D2">
        <v>3</v>
      </c>
      <c r="E2">
        <v>3</v>
      </c>
    </row>
    <row r="3" spans="1:5" x14ac:dyDescent="0.5">
      <c r="A3">
        <v>2</v>
      </c>
      <c r="B3">
        <v>2</v>
      </c>
      <c r="C3">
        <v>2</v>
      </c>
      <c r="D3">
        <v>2</v>
      </c>
      <c r="E3">
        <v>1</v>
      </c>
    </row>
    <row r="4" spans="1:5" x14ac:dyDescent="0.5">
      <c r="A4">
        <v>5</v>
      </c>
      <c r="B4">
        <v>4</v>
      </c>
      <c r="C4">
        <v>3</v>
      </c>
      <c r="D4">
        <v>2</v>
      </c>
      <c r="E4">
        <v>1</v>
      </c>
    </row>
    <row r="5" spans="1:5" x14ac:dyDescent="0.5">
      <c r="A5">
        <v>5</v>
      </c>
      <c r="B5">
        <v>4</v>
      </c>
      <c r="C5">
        <v>3</v>
      </c>
      <c r="D5">
        <v>2</v>
      </c>
      <c r="E5">
        <v>2</v>
      </c>
    </row>
    <row r="6" spans="1:5" x14ac:dyDescent="0.5">
      <c r="A6">
        <v>2</v>
      </c>
      <c r="B6">
        <v>2</v>
      </c>
      <c r="C6">
        <v>4</v>
      </c>
      <c r="D6">
        <v>4</v>
      </c>
      <c r="E6">
        <v>4</v>
      </c>
    </row>
    <row r="7" spans="1:5" x14ac:dyDescent="0.5">
      <c r="A7">
        <v>4</v>
      </c>
      <c r="B7">
        <v>4</v>
      </c>
      <c r="C7">
        <v>4</v>
      </c>
      <c r="D7">
        <v>4</v>
      </c>
      <c r="E7">
        <v>4</v>
      </c>
    </row>
    <row r="8" spans="1:5" x14ac:dyDescent="0.5">
      <c r="A8">
        <v>5</v>
      </c>
      <c r="B8">
        <v>5</v>
      </c>
      <c r="C8">
        <v>5</v>
      </c>
      <c r="D8">
        <v>5</v>
      </c>
      <c r="E8">
        <v>5</v>
      </c>
    </row>
    <row r="9" spans="1:5" x14ac:dyDescent="0.5">
      <c r="A9">
        <v>3</v>
      </c>
      <c r="B9">
        <v>3</v>
      </c>
      <c r="C9">
        <v>3</v>
      </c>
      <c r="D9">
        <v>2</v>
      </c>
      <c r="E9">
        <v>2</v>
      </c>
    </row>
    <row r="10" spans="1:5" x14ac:dyDescent="0.5">
      <c r="A10">
        <v>5</v>
      </c>
      <c r="B10">
        <v>5</v>
      </c>
      <c r="C10">
        <v>5</v>
      </c>
      <c r="D10">
        <v>4</v>
      </c>
      <c r="E10">
        <v>3</v>
      </c>
    </row>
    <row r="11" spans="1:5" x14ac:dyDescent="0.5">
      <c r="A11">
        <v>4</v>
      </c>
      <c r="B11">
        <v>4</v>
      </c>
      <c r="C11">
        <v>4</v>
      </c>
      <c r="D11">
        <v>4</v>
      </c>
      <c r="E11">
        <v>4</v>
      </c>
    </row>
    <row r="12" spans="1:5" x14ac:dyDescent="0.5">
      <c r="A12">
        <v>4</v>
      </c>
      <c r="B12">
        <v>4</v>
      </c>
      <c r="C12">
        <v>4</v>
      </c>
      <c r="D12">
        <v>4</v>
      </c>
      <c r="E12">
        <v>4</v>
      </c>
    </row>
    <row r="13" spans="1:5" x14ac:dyDescent="0.5">
      <c r="A13">
        <v>4</v>
      </c>
      <c r="B13">
        <v>4</v>
      </c>
      <c r="C13">
        <v>4</v>
      </c>
      <c r="D13">
        <v>4</v>
      </c>
      <c r="E13">
        <v>4</v>
      </c>
    </row>
    <row r="14" spans="1:5" x14ac:dyDescent="0.5">
      <c r="A14">
        <v>3</v>
      </c>
      <c r="B14">
        <v>2</v>
      </c>
      <c r="C14">
        <v>1</v>
      </c>
      <c r="D14">
        <v>1</v>
      </c>
      <c r="E14">
        <v>1</v>
      </c>
    </row>
    <row r="15" spans="1:5" x14ac:dyDescent="0.5">
      <c r="A15">
        <v>3</v>
      </c>
      <c r="B15">
        <v>3</v>
      </c>
      <c r="C15">
        <v>2</v>
      </c>
      <c r="D15">
        <v>2</v>
      </c>
      <c r="E15">
        <v>1</v>
      </c>
    </row>
    <row r="16" spans="1:5" x14ac:dyDescent="0.5">
      <c r="A16">
        <v>4</v>
      </c>
      <c r="B16">
        <v>2</v>
      </c>
      <c r="C16">
        <v>1</v>
      </c>
      <c r="D16">
        <v>1</v>
      </c>
      <c r="E16">
        <v>1</v>
      </c>
    </row>
    <row r="17" spans="1:5" x14ac:dyDescent="0.5">
      <c r="A17">
        <v>1</v>
      </c>
      <c r="B17">
        <v>1</v>
      </c>
      <c r="C17">
        <v>1</v>
      </c>
      <c r="D17">
        <v>1</v>
      </c>
      <c r="E17">
        <v>1</v>
      </c>
    </row>
    <row r="18" spans="1:5" x14ac:dyDescent="0.5">
      <c r="A18">
        <v>1</v>
      </c>
      <c r="B18">
        <v>1</v>
      </c>
      <c r="C18">
        <v>1</v>
      </c>
      <c r="D18">
        <v>1</v>
      </c>
      <c r="E18">
        <v>1</v>
      </c>
    </row>
    <row r="19" spans="1:5" x14ac:dyDescent="0.5">
      <c r="A19">
        <v>2</v>
      </c>
      <c r="B19">
        <v>3</v>
      </c>
      <c r="C19">
        <v>3</v>
      </c>
      <c r="D19">
        <v>4</v>
      </c>
      <c r="E19">
        <v>5</v>
      </c>
    </row>
    <row r="20" spans="1:5" x14ac:dyDescent="0.5">
      <c r="A20">
        <v>4</v>
      </c>
      <c r="B20">
        <v>2</v>
      </c>
      <c r="C20">
        <v>2</v>
      </c>
      <c r="D20">
        <v>2</v>
      </c>
      <c r="E20">
        <v>1</v>
      </c>
    </row>
    <row r="21" spans="1:5" x14ac:dyDescent="0.5">
      <c r="A21">
        <v>5</v>
      </c>
      <c r="B21">
        <v>5</v>
      </c>
      <c r="C21">
        <v>5</v>
      </c>
      <c r="D21">
        <v>5</v>
      </c>
      <c r="E21">
        <v>4</v>
      </c>
    </row>
    <row r="22" spans="1:5" x14ac:dyDescent="0.5">
      <c r="A22">
        <v>5</v>
      </c>
      <c r="B22">
        <v>5</v>
      </c>
      <c r="C22">
        <v>5</v>
      </c>
      <c r="D22">
        <v>5</v>
      </c>
      <c r="E22">
        <v>5</v>
      </c>
    </row>
    <row r="23" spans="1:5" x14ac:dyDescent="0.5">
      <c r="A23">
        <v>4</v>
      </c>
      <c r="B23">
        <v>4</v>
      </c>
      <c r="C23">
        <v>4</v>
      </c>
      <c r="D23">
        <v>2</v>
      </c>
      <c r="E23">
        <v>1</v>
      </c>
    </row>
    <row r="24" spans="1:5" x14ac:dyDescent="0.5">
      <c r="A24">
        <v>1</v>
      </c>
      <c r="B24">
        <v>1</v>
      </c>
      <c r="C24">
        <v>1</v>
      </c>
      <c r="D24">
        <v>1</v>
      </c>
      <c r="E24">
        <v>1</v>
      </c>
    </row>
    <row r="25" spans="1:5" x14ac:dyDescent="0.5">
      <c r="A25">
        <v>5</v>
      </c>
      <c r="B25">
        <v>4</v>
      </c>
      <c r="C25">
        <v>3</v>
      </c>
      <c r="D25">
        <v>3</v>
      </c>
      <c r="E25">
        <v>1</v>
      </c>
    </row>
    <row r="26" spans="1:5" x14ac:dyDescent="0.5">
      <c r="A26">
        <v>3</v>
      </c>
      <c r="B26">
        <v>3</v>
      </c>
      <c r="C26">
        <v>3</v>
      </c>
      <c r="D26">
        <v>2</v>
      </c>
      <c r="E26">
        <v>2</v>
      </c>
    </row>
    <row r="27" spans="1:5" x14ac:dyDescent="0.5">
      <c r="A27">
        <v>1</v>
      </c>
      <c r="B27">
        <v>1</v>
      </c>
      <c r="C27">
        <v>1</v>
      </c>
      <c r="D27">
        <v>1</v>
      </c>
      <c r="E27">
        <v>1</v>
      </c>
    </row>
    <row r="28" spans="1:5" x14ac:dyDescent="0.5">
      <c r="A28">
        <v>3</v>
      </c>
      <c r="B28">
        <v>3</v>
      </c>
      <c r="C28">
        <v>2</v>
      </c>
      <c r="D28">
        <v>2</v>
      </c>
      <c r="E28">
        <v>2</v>
      </c>
    </row>
    <row r="29" spans="1:5" x14ac:dyDescent="0.5">
      <c r="A29">
        <v>4</v>
      </c>
      <c r="B29">
        <v>4</v>
      </c>
      <c r="C29">
        <v>4</v>
      </c>
      <c r="D29">
        <v>4</v>
      </c>
      <c r="E29">
        <v>4</v>
      </c>
    </row>
    <row r="30" spans="1:5" x14ac:dyDescent="0.5">
      <c r="A30">
        <v>5</v>
      </c>
      <c r="B30">
        <v>4</v>
      </c>
      <c r="C30">
        <v>2</v>
      </c>
      <c r="D30">
        <v>1</v>
      </c>
      <c r="E30">
        <v>1</v>
      </c>
    </row>
    <row r="31" spans="1:5" x14ac:dyDescent="0.5">
      <c r="A31">
        <v>2</v>
      </c>
      <c r="B31">
        <v>2</v>
      </c>
      <c r="C31">
        <v>2</v>
      </c>
      <c r="D31">
        <v>2</v>
      </c>
      <c r="E31">
        <v>2</v>
      </c>
    </row>
    <row r="32" spans="1:5" x14ac:dyDescent="0.5">
      <c r="A32">
        <v>5</v>
      </c>
      <c r="B32">
        <v>5</v>
      </c>
      <c r="C32">
        <v>5</v>
      </c>
      <c r="D32">
        <v>5</v>
      </c>
      <c r="E32">
        <v>5</v>
      </c>
    </row>
    <row r="33" spans="1:5" x14ac:dyDescent="0.5">
      <c r="A33">
        <v>5</v>
      </c>
      <c r="B33">
        <v>5</v>
      </c>
      <c r="C33">
        <v>5</v>
      </c>
      <c r="D33">
        <v>3</v>
      </c>
      <c r="E33">
        <v>3</v>
      </c>
    </row>
    <row r="34" spans="1:5" x14ac:dyDescent="0.5">
      <c r="A34">
        <v>5</v>
      </c>
      <c r="B34">
        <v>4</v>
      </c>
      <c r="C34">
        <v>3</v>
      </c>
      <c r="D34">
        <v>3</v>
      </c>
      <c r="E34">
        <v>3</v>
      </c>
    </row>
    <row r="35" spans="1:5" x14ac:dyDescent="0.5">
      <c r="A35">
        <v>1</v>
      </c>
      <c r="B35">
        <v>1</v>
      </c>
      <c r="C35">
        <v>1</v>
      </c>
      <c r="D35">
        <v>1</v>
      </c>
      <c r="E35">
        <v>1</v>
      </c>
    </row>
    <row r="36" spans="1:5" x14ac:dyDescent="0.5">
      <c r="A36">
        <v>4</v>
      </c>
      <c r="B36">
        <v>4</v>
      </c>
      <c r="C36">
        <v>2</v>
      </c>
      <c r="D36">
        <v>1</v>
      </c>
      <c r="E36">
        <v>1</v>
      </c>
    </row>
    <row r="37" spans="1:5" x14ac:dyDescent="0.5">
      <c r="A37">
        <v>3</v>
      </c>
      <c r="B37">
        <v>3</v>
      </c>
      <c r="C37">
        <v>3</v>
      </c>
      <c r="D37">
        <v>3</v>
      </c>
      <c r="E37">
        <v>3</v>
      </c>
    </row>
    <row r="38" spans="1:5" x14ac:dyDescent="0.5">
      <c r="A38">
        <v>5</v>
      </c>
      <c r="B38">
        <v>5</v>
      </c>
      <c r="C38">
        <v>5</v>
      </c>
      <c r="D38">
        <v>5</v>
      </c>
      <c r="E38">
        <v>5</v>
      </c>
    </row>
    <row r="39" spans="1:5" x14ac:dyDescent="0.5">
      <c r="A39">
        <v>5</v>
      </c>
      <c r="B39">
        <v>4</v>
      </c>
      <c r="C39">
        <v>3</v>
      </c>
      <c r="D39">
        <v>2</v>
      </c>
      <c r="E39">
        <v>1</v>
      </c>
    </row>
    <row r="40" spans="1:5" x14ac:dyDescent="0.5">
      <c r="A40">
        <v>2</v>
      </c>
      <c r="B40">
        <v>3</v>
      </c>
      <c r="C40">
        <v>2</v>
      </c>
      <c r="D40">
        <v>3</v>
      </c>
      <c r="E40">
        <v>3</v>
      </c>
    </row>
    <row r="41" spans="1:5" x14ac:dyDescent="0.5">
      <c r="A41">
        <v>2</v>
      </c>
      <c r="B41">
        <v>1</v>
      </c>
      <c r="C41">
        <v>1</v>
      </c>
      <c r="D41">
        <v>1</v>
      </c>
      <c r="E41">
        <v>2</v>
      </c>
    </row>
    <row r="42" spans="1:5" x14ac:dyDescent="0.5">
      <c r="A42">
        <v>3</v>
      </c>
      <c r="B42">
        <v>3</v>
      </c>
      <c r="C42">
        <v>4</v>
      </c>
      <c r="D42">
        <v>4</v>
      </c>
      <c r="E42">
        <v>4</v>
      </c>
    </row>
    <row r="43" spans="1:5" x14ac:dyDescent="0.5">
      <c r="A43">
        <v>5</v>
      </c>
      <c r="B43">
        <v>5</v>
      </c>
      <c r="C43">
        <v>5</v>
      </c>
      <c r="D43">
        <v>4</v>
      </c>
      <c r="E43">
        <v>4</v>
      </c>
    </row>
    <row r="44" spans="1:5" x14ac:dyDescent="0.5">
      <c r="A44">
        <v>1</v>
      </c>
      <c r="B44">
        <v>1</v>
      </c>
      <c r="C44">
        <v>3</v>
      </c>
      <c r="D44">
        <v>4</v>
      </c>
      <c r="E44">
        <v>4</v>
      </c>
    </row>
    <row r="45" spans="1:5" x14ac:dyDescent="0.5">
      <c r="A45">
        <v>3</v>
      </c>
      <c r="B45">
        <v>3</v>
      </c>
      <c r="C45">
        <v>3</v>
      </c>
      <c r="D45">
        <v>3</v>
      </c>
      <c r="E45">
        <v>3</v>
      </c>
    </row>
    <row r="46" spans="1:5" x14ac:dyDescent="0.5">
      <c r="A46">
        <v>2</v>
      </c>
      <c r="B46">
        <v>2</v>
      </c>
      <c r="C46">
        <v>2</v>
      </c>
      <c r="D46">
        <v>2</v>
      </c>
      <c r="E46">
        <v>2</v>
      </c>
    </row>
    <row r="47" spans="1:5" x14ac:dyDescent="0.5">
      <c r="A47">
        <v>2</v>
      </c>
      <c r="B47">
        <v>2</v>
      </c>
      <c r="C47">
        <v>2</v>
      </c>
      <c r="D47">
        <v>1</v>
      </c>
      <c r="E47">
        <v>1</v>
      </c>
    </row>
    <row r="48" spans="1:5" x14ac:dyDescent="0.5">
      <c r="A48">
        <v>4</v>
      </c>
      <c r="B48">
        <v>4</v>
      </c>
      <c r="C48">
        <v>3</v>
      </c>
      <c r="D48">
        <v>3</v>
      </c>
      <c r="E48">
        <v>3</v>
      </c>
    </row>
    <row r="49" spans="1:5" x14ac:dyDescent="0.5">
      <c r="A49">
        <v>4</v>
      </c>
      <c r="B49">
        <v>4</v>
      </c>
      <c r="C49">
        <v>4</v>
      </c>
      <c r="D49">
        <v>4</v>
      </c>
      <c r="E49">
        <v>4</v>
      </c>
    </row>
    <row r="50" spans="1:5" x14ac:dyDescent="0.5">
      <c r="A50">
        <v>5</v>
      </c>
      <c r="B50">
        <v>5</v>
      </c>
      <c r="C50">
        <v>5</v>
      </c>
      <c r="D50">
        <v>4</v>
      </c>
      <c r="E50">
        <v>3</v>
      </c>
    </row>
    <row r="51" spans="1:5" x14ac:dyDescent="0.5">
      <c r="A51">
        <v>5</v>
      </c>
      <c r="B51">
        <v>4</v>
      </c>
      <c r="C51">
        <v>3</v>
      </c>
      <c r="D51">
        <v>3</v>
      </c>
      <c r="E51">
        <v>2</v>
      </c>
    </row>
    <row r="52" spans="1:5" x14ac:dyDescent="0.5">
      <c r="A52">
        <v>4</v>
      </c>
      <c r="B52">
        <v>4</v>
      </c>
      <c r="C52">
        <v>4</v>
      </c>
      <c r="D52">
        <v>4</v>
      </c>
      <c r="E52">
        <v>4</v>
      </c>
    </row>
    <row r="53" spans="1:5" x14ac:dyDescent="0.5">
      <c r="A53">
        <v>5</v>
      </c>
      <c r="B53">
        <v>5</v>
      </c>
      <c r="C53">
        <v>5</v>
      </c>
      <c r="D53">
        <v>5</v>
      </c>
      <c r="E53">
        <v>5</v>
      </c>
    </row>
    <row r="54" spans="1:5" x14ac:dyDescent="0.5">
      <c r="A54">
        <v>4</v>
      </c>
      <c r="B54">
        <v>4</v>
      </c>
      <c r="C54">
        <v>3</v>
      </c>
      <c r="D54">
        <v>2</v>
      </c>
      <c r="E54">
        <v>1</v>
      </c>
    </row>
    <row r="55" spans="1:5" x14ac:dyDescent="0.5">
      <c r="A55">
        <v>5</v>
      </c>
      <c r="B55">
        <v>5</v>
      </c>
      <c r="C55">
        <v>5</v>
      </c>
      <c r="D55">
        <v>5</v>
      </c>
      <c r="E55">
        <v>5</v>
      </c>
    </row>
    <row r="56" spans="1:5" x14ac:dyDescent="0.5">
      <c r="A56">
        <v>1</v>
      </c>
      <c r="B56">
        <v>4</v>
      </c>
      <c r="C56">
        <v>4</v>
      </c>
      <c r="D56">
        <v>4</v>
      </c>
      <c r="E56">
        <v>4</v>
      </c>
    </row>
    <row r="57" spans="1:5" x14ac:dyDescent="0.5">
      <c r="A57">
        <v>5</v>
      </c>
      <c r="B57">
        <v>3</v>
      </c>
      <c r="C57">
        <v>5</v>
      </c>
      <c r="D57">
        <v>3</v>
      </c>
      <c r="E57">
        <v>3</v>
      </c>
    </row>
    <row r="58" spans="1:5" x14ac:dyDescent="0.5">
      <c r="A58">
        <v>4</v>
      </c>
      <c r="B58">
        <v>3</v>
      </c>
      <c r="C58">
        <v>3</v>
      </c>
      <c r="D58">
        <v>2</v>
      </c>
      <c r="E58">
        <v>1</v>
      </c>
    </row>
    <row r="59" spans="1:5" x14ac:dyDescent="0.5">
      <c r="A59">
        <v>3</v>
      </c>
      <c r="B59">
        <v>3</v>
      </c>
      <c r="C59">
        <v>3</v>
      </c>
      <c r="D59">
        <v>2</v>
      </c>
      <c r="E59">
        <v>1</v>
      </c>
    </row>
    <row r="60" spans="1:5" x14ac:dyDescent="0.5">
      <c r="A60">
        <v>1</v>
      </c>
      <c r="B60">
        <v>2</v>
      </c>
      <c r="C60">
        <v>3</v>
      </c>
      <c r="D60">
        <v>4</v>
      </c>
      <c r="E60">
        <v>5</v>
      </c>
    </row>
    <row r="61" spans="1:5" x14ac:dyDescent="0.5">
      <c r="A61">
        <v>3</v>
      </c>
      <c r="B61">
        <v>2</v>
      </c>
      <c r="C61">
        <v>2</v>
      </c>
      <c r="D61">
        <v>1</v>
      </c>
      <c r="E61">
        <v>1</v>
      </c>
    </row>
    <row r="62" spans="1:5" x14ac:dyDescent="0.5">
      <c r="A62">
        <v>1</v>
      </c>
      <c r="B62">
        <v>1</v>
      </c>
      <c r="C62">
        <v>1</v>
      </c>
      <c r="D62">
        <v>1</v>
      </c>
      <c r="E62">
        <v>1</v>
      </c>
    </row>
    <row r="63" spans="1:5" x14ac:dyDescent="0.5">
      <c r="A63">
        <v>4</v>
      </c>
      <c r="B63">
        <v>3</v>
      </c>
      <c r="C63">
        <v>3</v>
      </c>
      <c r="D63">
        <v>3</v>
      </c>
      <c r="E63">
        <v>2</v>
      </c>
    </row>
    <row r="64" spans="1:5" x14ac:dyDescent="0.5">
      <c r="A64">
        <v>4</v>
      </c>
      <c r="B64">
        <v>2</v>
      </c>
      <c r="C64">
        <v>2</v>
      </c>
      <c r="D64">
        <v>1</v>
      </c>
      <c r="E64">
        <v>1</v>
      </c>
    </row>
    <row r="65" spans="1:5" x14ac:dyDescent="0.5">
      <c r="A65">
        <v>1</v>
      </c>
      <c r="B65">
        <v>1</v>
      </c>
      <c r="C65">
        <v>2</v>
      </c>
      <c r="D65">
        <v>3</v>
      </c>
      <c r="E65">
        <v>4</v>
      </c>
    </row>
    <row r="66" spans="1:5" x14ac:dyDescent="0.5">
      <c r="A66">
        <v>3</v>
      </c>
      <c r="B66">
        <v>3</v>
      </c>
      <c r="C66">
        <v>3</v>
      </c>
      <c r="D66">
        <v>3</v>
      </c>
      <c r="E66">
        <v>3</v>
      </c>
    </row>
    <row r="67" spans="1:5" x14ac:dyDescent="0.5">
      <c r="A67">
        <v>1</v>
      </c>
      <c r="B67">
        <v>2</v>
      </c>
      <c r="C67">
        <v>1</v>
      </c>
      <c r="D67">
        <v>2</v>
      </c>
      <c r="E67">
        <v>1</v>
      </c>
    </row>
    <row r="68" spans="1:5" x14ac:dyDescent="0.5">
      <c r="A68">
        <v>1</v>
      </c>
      <c r="B68">
        <v>1</v>
      </c>
      <c r="C68">
        <v>1</v>
      </c>
      <c r="D68">
        <v>1</v>
      </c>
      <c r="E68">
        <v>1</v>
      </c>
    </row>
    <row r="69" spans="1:5" x14ac:dyDescent="0.5">
      <c r="A69">
        <v>4</v>
      </c>
      <c r="B69">
        <v>4</v>
      </c>
      <c r="C69">
        <v>4</v>
      </c>
      <c r="D69">
        <v>3</v>
      </c>
      <c r="E69">
        <v>3</v>
      </c>
    </row>
    <row r="70" spans="1:5" x14ac:dyDescent="0.5">
      <c r="A70">
        <v>3</v>
      </c>
      <c r="B70">
        <v>3</v>
      </c>
      <c r="C70">
        <v>3</v>
      </c>
      <c r="D70">
        <v>3</v>
      </c>
      <c r="E70">
        <v>3</v>
      </c>
    </row>
    <row r="71" spans="1:5" x14ac:dyDescent="0.5">
      <c r="A71">
        <v>4</v>
      </c>
      <c r="B71">
        <v>3</v>
      </c>
      <c r="C71">
        <v>2</v>
      </c>
      <c r="D71">
        <v>1</v>
      </c>
      <c r="E71">
        <v>1</v>
      </c>
    </row>
    <row r="72" spans="1:5" x14ac:dyDescent="0.5">
      <c r="A72">
        <v>2</v>
      </c>
      <c r="B72">
        <v>2</v>
      </c>
      <c r="C72">
        <v>2</v>
      </c>
      <c r="D72">
        <v>2</v>
      </c>
      <c r="E72">
        <v>2</v>
      </c>
    </row>
    <row r="73" spans="1:5" x14ac:dyDescent="0.5">
      <c r="A73">
        <v>1</v>
      </c>
      <c r="B73">
        <v>2</v>
      </c>
      <c r="C73">
        <v>3</v>
      </c>
      <c r="D73">
        <v>4</v>
      </c>
      <c r="E73">
        <v>4</v>
      </c>
    </row>
    <row r="74" spans="1:5" x14ac:dyDescent="0.5">
      <c r="A74">
        <v>1</v>
      </c>
      <c r="B74">
        <v>1</v>
      </c>
      <c r="C74">
        <v>1</v>
      </c>
      <c r="D74">
        <v>1</v>
      </c>
      <c r="E74">
        <v>1</v>
      </c>
    </row>
    <row r="75" spans="1:5" x14ac:dyDescent="0.5">
      <c r="A75">
        <v>4</v>
      </c>
      <c r="B75">
        <v>4</v>
      </c>
      <c r="C75">
        <v>4</v>
      </c>
      <c r="D75">
        <v>4</v>
      </c>
      <c r="E75">
        <v>4</v>
      </c>
    </row>
    <row r="76" spans="1:5" x14ac:dyDescent="0.5">
      <c r="A76">
        <v>5</v>
      </c>
      <c r="B76">
        <v>5</v>
      </c>
      <c r="C76">
        <v>5</v>
      </c>
      <c r="D76">
        <v>5</v>
      </c>
      <c r="E76">
        <v>5</v>
      </c>
    </row>
    <row r="77" spans="1:5" x14ac:dyDescent="0.5">
      <c r="A77">
        <v>3</v>
      </c>
      <c r="B77">
        <v>4</v>
      </c>
      <c r="C77">
        <v>5</v>
      </c>
      <c r="D77">
        <v>3</v>
      </c>
      <c r="E77">
        <v>4</v>
      </c>
    </row>
    <row r="78" spans="1:5" x14ac:dyDescent="0.5">
      <c r="A78">
        <v>1</v>
      </c>
      <c r="B78">
        <v>1</v>
      </c>
      <c r="C78">
        <v>2</v>
      </c>
      <c r="D78">
        <v>3</v>
      </c>
      <c r="E78">
        <v>3</v>
      </c>
    </row>
  </sheetData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8"/>
  <sheetViews>
    <sheetView workbookViewId="0"/>
  </sheetViews>
  <sheetFormatPr defaultRowHeight="19.2" x14ac:dyDescent="0.5"/>
  <cols>
    <col min="1" max="1" width="56.09765625" bestFit="1" customWidth="1"/>
  </cols>
  <sheetData>
    <row r="1" spans="1:6" x14ac:dyDescent="0.5">
      <c r="A1" t="s">
        <v>5</v>
      </c>
      <c r="B1" t="str">
        <f>$A$3</f>
        <v>Tea</v>
      </c>
      <c r="C1" t="str">
        <f>$A$7</f>
        <v>Coffee</v>
      </c>
      <c r="D1" t="str">
        <f>$A$19</f>
        <v>Milk</v>
      </c>
      <c r="E1" t="str">
        <f>$A$25</f>
        <v>Plain</v>
      </c>
      <c r="F1" t="s">
        <v>167</v>
      </c>
    </row>
    <row r="2" spans="1:6" x14ac:dyDescent="0.5">
      <c r="A2" t="s">
        <v>25</v>
      </c>
      <c r="B2">
        <f>COUNTIF($A$2:$A$78, "*Tea*")</f>
        <v>55</v>
      </c>
      <c r="C2">
        <f>COUNTIF($A$2:$A$78, "*Coffee*")</f>
        <v>16</v>
      </c>
      <c r="D2">
        <f>COUNTIF($A$2:$A$78, "*Milk*")</f>
        <v>19</v>
      </c>
      <c r="E2">
        <f>COUNTIF($A$2:$A$78, "*Plain*")</f>
        <v>19</v>
      </c>
      <c r="F2">
        <v>2</v>
      </c>
    </row>
    <row r="3" spans="1:6" x14ac:dyDescent="0.5">
      <c r="A3" t="s">
        <v>32</v>
      </c>
    </row>
    <row r="4" spans="1:6" x14ac:dyDescent="0.5">
      <c r="A4" t="s">
        <v>32</v>
      </c>
    </row>
    <row r="5" spans="1:6" x14ac:dyDescent="0.5">
      <c r="A5" t="s">
        <v>41</v>
      </c>
    </row>
    <row r="6" spans="1:6" x14ac:dyDescent="0.5">
      <c r="A6" t="s">
        <v>32</v>
      </c>
    </row>
    <row r="7" spans="1:6" x14ac:dyDescent="0.5">
      <c r="A7" t="s">
        <v>50</v>
      </c>
    </row>
    <row r="8" spans="1:6" x14ac:dyDescent="0.5">
      <c r="A8" t="s">
        <v>32</v>
      </c>
    </row>
    <row r="9" spans="1:6" x14ac:dyDescent="0.5">
      <c r="A9" t="s">
        <v>32</v>
      </c>
    </row>
    <row r="10" spans="1:6" x14ac:dyDescent="0.5">
      <c r="A10" t="s">
        <v>25</v>
      </c>
    </row>
    <row r="11" spans="1:6" x14ac:dyDescent="0.5">
      <c r="A11" t="s">
        <v>32</v>
      </c>
    </row>
    <row r="12" spans="1:6" x14ac:dyDescent="0.5">
      <c r="A12" t="s">
        <v>32</v>
      </c>
    </row>
    <row r="13" spans="1:6" x14ac:dyDescent="0.5">
      <c r="A13" t="s">
        <v>65</v>
      </c>
    </row>
    <row r="14" spans="1:6" x14ac:dyDescent="0.5">
      <c r="A14" t="s">
        <v>32</v>
      </c>
    </row>
    <row r="15" spans="1:6" x14ac:dyDescent="0.5">
      <c r="A15" t="s">
        <v>32</v>
      </c>
    </row>
    <row r="16" spans="1:6" x14ac:dyDescent="0.5">
      <c r="A16" t="s">
        <v>50</v>
      </c>
    </row>
    <row r="17" spans="1:1" x14ac:dyDescent="0.5">
      <c r="A17" t="s">
        <v>32</v>
      </c>
    </row>
    <row r="18" spans="1:1" x14ac:dyDescent="0.5">
      <c r="A18" t="s">
        <v>32</v>
      </c>
    </row>
    <row r="19" spans="1:1" x14ac:dyDescent="0.5">
      <c r="A19" t="s">
        <v>74</v>
      </c>
    </row>
    <row r="20" spans="1:1" x14ac:dyDescent="0.5">
      <c r="A20" t="s">
        <v>74</v>
      </c>
    </row>
    <row r="21" spans="1:1" x14ac:dyDescent="0.5">
      <c r="A21" t="s">
        <v>32</v>
      </c>
    </row>
    <row r="22" spans="1:1" x14ac:dyDescent="0.5">
      <c r="A22" t="s">
        <v>80</v>
      </c>
    </row>
    <row r="23" spans="1:1" x14ac:dyDescent="0.5">
      <c r="A23" t="s">
        <v>82</v>
      </c>
    </row>
    <row r="24" spans="1:1" x14ac:dyDescent="0.5">
      <c r="A24" t="s">
        <v>84</v>
      </c>
    </row>
    <row r="25" spans="1:1" x14ac:dyDescent="0.5">
      <c r="A25" t="s">
        <v>41</v>
      </c>
    </row>
    <row r="26" spans="1:1" x14ac:dyDescent="0.5">
      <c r="A26" t="s">
        <v>74</v>
      </c>
    </row>
    <row r="27" spans="1:1" x14ac:dyDescent="0.5">
      <c r="A27" t="s">
        <v>90</v>
      </c>
    </row>
    <row r="28" spans="1:1" x14ac:dyDescent="0.5">
      <c r="A28" t="s">
        <v>93</v>
      </c>
    </row>
    <row r="29" spans="1:1" x14ac:dyDescent="0.5">
      <c r="A29" t="s">
        <v>74</v>
      </c>
    </row>
    <row r="30" spans="1:1" x14ac:dyDescent="0.5">
      <c r="A30" t="s">
        <v>32</v>
      </c>
    </row>
    <row r="31" spans="1:1" x14ac:dyDescent="0.5">
      <c r="A31" t="s">
        <v>41</v>
      </c>
    </row>
    <row r="32" spans="1:1" x14ac:dyDescent="0.5">
      <c r="A32" t="s">
        <v>32</v>
      </c>
    </row>
    <row r="33" spans="1:1" x14ac:dyDescent="0.5">
      <c r="A33" t="s">
        <v>93</v>
      </c>
    </row>
    <row r="34" spans="1:1" x14ac:dyDescent="0.5">
      <c r="A34" t="s">
        <v>25</v>
      </c>
    </row>
    <row r="35" spans="1:1" x14ac:dyDescent="0.5">
      <c r="A35" t="s">
        <v>32</v>
      </c>
    </row>
    <row r="36" spans="1:1" x14ac:dyDescent="0.5">
      <c r="A36" t="s">
        <v>32</v>
      </c>
    </row>
    <row r="37" spans="1:1" x14ac:dyDescent="0.5">
      <c r="A37" t="s">
        <v>50</v>
      </c>
    </row>
    <row r="38" spans="1:1" x14ac:dyDescent="0.5">
      <c r="A38" t="s">
        <v>74</v>
      </c>
    </row>
    <row r="39" spans="1:1" x14ac:dyDescent="0.5">
      <c r="A39" t="s">
        <v>32</v>
      </c>
    </row>
    <row r="40" spans="1:1" x14ac:dyDescent="0.5">
      <c r="A40" t="s">
        <v>50</v>
      </c>
    </row>
    <row r="41" spans="1:1" x14ac:dyDescent="0.5">
      <c r="A41" t="s">
        <v>32</v>
      </c>
    </row>
    <row r="42" spans="1:1" x14ac:dyDescent="0.5">
      <c r="A42" t="s">
        <v>65</v>
      </c>
    </row>
    <row r="43" spans="1:1" x14ac:dyDescent="0.5">
      <c r="A43" t="s">
        <v>32</v>
      </c>
    </row>
    <row r="44" spans="1:1" x14ac:dyDescent="0.5">
      <c r="A44" t="s">
        <v>32</v>
      </c>
    </row>
    <row r="45" spans="1:1" x14ac:dyDescent="0.5">
      <c r="A45" t="s">
        <v>32</v>
      </c>
    </row>
    <row r="46" spans="1:1" x14ac:dyDescent="0.5">
      <c r="A46" t="s">
        <v>121</v>
      </c>
    </row>
    <row r="47" spans="1:1" x14ac:dyDescent="0.5">
      <c r="A47" t="s">
        <v>32</v>
      </c>
    </row>
    <row r="48" spans="1:1" x14ac:dyDescent="0.5">
      <c r="A48" t="s">
        <v>32</v>
      </c>
    </row>
    <row r="49" spans="1:1" x14ac:dyDescent="0.5">
      <c r="A49" t="s">
        <v>32</v>
      </c>
    </row>
    <row r="50" spans="1:1" x14ac:dyDescent="0.5">
      <c r="A50" t="s">
        <v>32</v>
      </c>
    </row>
    <row r="51" spans="1:1" x14ac:dyDescent="0.5">
      <c r="A51" t="s">
        <v>50</v>
      </c>
    </row>
    <row r="52" spans="1:1" x14ac:dyDescent="0.5">
      <c r="A52" t="s">
        <v>80</v>
      </c>
    </row>
    <row r="53" spans="1:1" x14ac:dyDescent="0.5">
      <c r="A53" t="s">
        <v>50</v>
      </c>
    </row>
    <row r="54" spans="1:1" x14ac:dyDescent="0.5">
      <c r="A54" t="s">
        <v>32</v>
      </c>
    </row>
    <row r="55" spans="1:1" x14ac:dyDescent="0.5">
      <c r="A55" t="s">
        <v>65</v>
      </c>
    </row>
    <row r="56" spans="1:1" x14ac:dyDescent="0.5">
      <c r="A56" t="s">
        <v>32</v>
      </c>
    </row>
    <row r="57" spans="1:1" x14ac:dyDescent="0.5">
      <c r="A57" t="s">
        <v>32</v>
      </c>
    </row>
    <row r="58" spans="1:1" x14ac:dyDescent="0.5">
      <c r="A58" t="s">
        <v>80</v>
      </c>
    </row>
    <row r="59" spans="1:1" x14ac:dyDescent="0.5">
      <c r="A59" t="s">
        <v>82</v>
      </c>
    </row>
    <row r="60" spans="1:1" x14ac:dyDescent="0.5">
      <c r="A60" t="s">
        <v>32</v>
      </c>
    </row>
    <row r="61" spans="1:1" x14ac:dyDescent="0.5">
      <c r="A61" t="s">
        <v>41</v>
      </c>
    </row>
    <row r="62" spans="1:1" x14ac:dyDescent="0.5">
      <c r="A62" t="s">
        <v>25</v>
      </c>
    </row>
    <row r="63" spans="1:1" x14ac:dyDescent="0.5">
      <c r="A63" t="s">
        <v>65</v>
      </c>
    </row>
    <row r="64" spans="1:1" x14ac:dyDescent="0.5">
      <c r="A64" t="s">
        <v>32</v>
      </c>
    </row>
    <row r="65" spans="1:1" x14ac:dyDescent="0.5">
      <c r="A65" t="s">
        <v>32</v>
      </c>
    </row>
    <row r="66" spans="1:1" x14ac:dyDescent="0.5">
      <c r="A66" t="s">
        <v>32</v>
      </c>
    </row>
    <row r="67" spans="1:1" x14ac:dyDescent="0.5">
      <c r="A67" t="s">
        <v>32</v>
      </c>
    </row>
    <row r="68" spans="1:1" x14ac:dyDescent="0.5">
      <c r="A68" t="s">
        <v>149</v>
      </c>
    </row>
    <row r="69" spans="1:1" x14ac:dyDescent="0.5">
      <c r="A69" t="s">
        <v>41</v>
      </c>
    </row>
    <row r="70" spans="1:1" x14ac:dyDescent="0.5">
      <c r="A70" t="s">
        <v>152</v>
      </c>
    </row>
    <row r="71" spans="1:1" x14ac:dyDescent="0.5">
      <c r="A71" t="s">
        <v>32</v>
      </c>
    </row>
    <row r="72" spans="1:1" x14ac:dyDescent="0.5">
      <c r="A72" t="s">
        <v>32</v>
      </c>
    </row>
    <row r="73" spans="1:1" x14ac:dyDescent="0.5">
      <c r="A73" t="s">
        <v>32</v>
      </c>
    </row>
    <row r="74" spans="1:1" x14ac:dyDescent="0.5">
      <c r="A74" t="s">
        <v>157</v>
      </c>
    </row>
    <row r="75" spans="1:1" x14ac:dyDescent="0.5">
      <c r="A75" t="s">
        <v>41</v>
      </c>
    </row>
    <row r="76" spans="1:1" x14ac:dyDescent="0.5">
      <c r="A76" t="s">
        <v>74</v>
      </c>
    </row>
    <row r="77" spans="1:1" x14ac:dyDescent="0.5">
      <c r="A77" t="s">
        <v>32</v>
      </c>
    </row>
    <row r="78" spans="1:1" x14ac:dyDescent="0.5">
      <c r="A78" t="s">
        <v>32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8"/>
  <sheetViews>
    <sheetView workbookViewId="0">
      <selection activeCell="I3" sqref="I3"/>
    </sheetView>
  </sheetViews>
  <sheetFormatPr defaultRowHeight="19.2" x14ac:dyDescent="0.5"/>
  <cols>
    <col min="1" max="1" width="47.296875" bestFit="1" customWidth="1"/>
  </cols>
  <sheetData>
    <row r="1" spans="1:3" x14ac:dyDescent="0.5">
      <c r="A1" t="s">
        <v>6</v>
      </c>
      <c r="B1" t="str">
        <f>$A$3</f>
        <v>Yes</v>
      </c>
      <c r="C1" t="str">
        <f>$A$2</f>
        <v>No</v>
      </c>
    </row>
    <row r="2" spans="1:3" x14ac:dyDescent="0.5">
      <c r="A2" t="s">
        <v>24</v>
      </c>
      <c r="B2">
        <f>COUNTIF($A$2:$A$78, B$1)</f>
        <v>50</v>
      </c>
      <c r="C2">
        <f>COUNTIF($A$2:$A$78, C$1)</f>
        <v>27</v>
      </c>
    </row>
    <row r="3" spans="1:3" x14ac:dyDescent="0.5">
      <c r="A3" t="s">
        <v>27</v>
      </c>
    </row>
    <row r="4" spans="1:3" x14ac:dyDescent="0.5">
      <c r="A4" t="s">
        <v>27</v>
      </c>
    </row>
    <row r="5" spans="1:3" x14ac:dyDescent="0.5">
      <c r="A5" t="s">
        <v>24</v>
      </c>
    </row>
    <row r="6" spans="1:3" x14ac:dyDescent="0.5">
      <c r="A6" t="s">
        <v>27</v>
      </c>
    </row>
    <row r="7" spans="1:3" x14ac:dyDescent="0.5">
      <c r="A7" t="s">
        <v>24</v>
      </c>
    </row>
    <row r="8" spans="1:3" x14ac:dyDescent="0.5">
      <c r="A8" t="s">
        <v>27</v>
      </c>
    </row>
    <row r="9" spans="1:3" x14ac:dyDescent="0.5">
      <c r="A9" t="s">
        <v>27</v>
      </c>
    </row>
    <row r="10" spans="1:3" x14ac:dyDescent="0.5">
      <c r="A10" t="s">
        <v>27</v>
      </c>
    </row>
    <row r="11" spans="1:3" x14ac:dyDescent="0.5">
      <c r="A11" t="s">
        <v>27</v>
      </c>
    </row>
    <row r="12" spans="1:3" x14ac:dyDescent="0.5">
      <c r="A12" t="s">
        <v>27</v>
      </c>
    </row>
    <row r="13" spans="1:3" x14ac:dyDescent="0.5">
      <c r="A13" t="s">
        <v>27</v>
      </c>
    </row>
    <row r="14" spans="1:3" x14ac:dyDescent="0.5">
      <c r="A14" t="s">
        <v>27</v>
      </c>
    </row>
    <row r="15" spans="1:3" x14ac:dyDescent="0.5">
      <c r="A15" t="s">
        <v>27</v>
      </c>
    </row>
    <row r="16" spans="1:3" x14ac:dyDescent="0.5">
      <c r="A16" t="s">
        <v>24</v>
      </c>
    </row>
    <row r="17" spans="1:1" x14ac:dyDescent="0.5">
      <c r="A17" t="s">
        <v>24</v>
      </c>
    </row>
    <row r="18" spans="1:1" x14ac:dyDescent="0.5">
      <c r="A18" t="s">
        <v>24</v>
      </c>
    </row>
    <row r="19" spans="1:1" x14ac:dyDescent="0.5">
      <c r="A19" t="s">
        <v>24</v>
      </c>
    </row>
    <row r="20" spans="1:1" x14ac:dyDescent="0.5">
      <c r="A20" t="s">
        <v>24</v>
      </c>
    </row>
    <row r="21" spans="1:1" x14ac:dyDescent="0.5">
      <c r="A21" t="s">
        <v>27</v>
      </c>
    </row>
    <row r="22" spans="1:1" x14ac:dyDescent="0.5">
      <c r="A22" t="s">
        <v>27</v>
      </c>
    </row>
    <row r="23" spans="1:1" x14ac:dyDescent="0.5">
      <c r="A23" t="s">
        <v>24</v>
      </c>
    </row>
    <row r="24" spans="1:1" x14ac:dyDescent="0.5">
      <c r="A24" t="s">
        <v>27</v>
      </c>
    </row>
    <row r="25" spans="1:1" x14ac:dyDescent="0.5">
      <c r="A25" t="s">
        <v>27</v>
      </c>
    </row>
    <row r="26" spans="1:1" x14ac:dyDescent="0.5">
      <c r="A26" t="s">
        <v>24</v>
      </c>
    </row>
    <row r="27" spans="1:1" x14ac:dyDescent="0.5">
      <c r="A27" t="s">
        <v>24</v>
      </c>
    </row>
    <row r="28" spans="1:1" x14ac:dyDescent="0.5">
      <c r="A28" t="s">
        <v>27</v>
      </c>
    </row>
    <row r="29" spans="1:1" x14ac:dyDescent="0.5">
      <c r="A29" t="s">
        <v>24</v>
      </c>
    </row>
    <row r="30" spans="1:1" x14ac:dyDescent="0.5">
      <c r="A30" t="s">
        <v>24</v>
      </c>
    </row>
    <row r="31" spans="1:1" x14ac:dyDescent="0.5">
      <c r="A31" t="s">
        <v>27</v>
      </c>
    </row>
    <row r="32" spans="1:1" x14ac:dyDescent="0.5">
      <c r="A32" t="s">
        <v>27</v>
      </c>
    </row>
    <row r="33" spans="1:1" x14ac:dyDescent="0.5">
      <c r="A33" t="s">
        <v>27</v>
      </c>
    </row>
    <row r="34" spans="1:1" x14ac:dyDescent="0.5">
      <c r="A34" t="s">
        <v>27</v>
      </c>
    </row>
    <row r="35" spans="1:1" x14ac:dyDescent="0.5">
      <c r="A35" t="s">
        <v>27</v>
      </c>
    </row>
    <row r="36" spans="1:1" x14ac:dyDescent="0.5">
      <c r="A36" t="s">
        <v>24</v>
      </c>
    </row>
    <row r="37" spans="1:1" x14ac:dyDescent="0.5">
      <c r="A37" t="s">
        <v>24</v>
      </c>
    </row>
    <row r="38" spans="1:1" x14ac:dyDescent="0.5">
      <c r="A38" t="s">
        <v>24</v>
      </c>
    </row>
    <row r="39" spans="1:1" x14ac:dyDescent="0.5">
      <c r="A39" t="s">
        <v>27</v>
      </c>
    </row>
    <row r="40" spans="1:1" x14ac:dyDescent="0.5">
      <c r="A40" t="s">
        <v>27</v>
      </c>
    </row>
    <row r="41" spans="1:1" x14ac:dyDescent="0.5">
      <c r="A41" t="s">
        <v>27</v>
      </c>
    </row>
    <row r="42" spans="1:1" x14ac:dyDescent="0.5">
      <c r="A42" t="s">
        <v>27</v>
      </c>
    </row>
    <row r="43" spans="1:1" x14ac:dyDescent="0.5">
      <c r="A43" t="s">
        <v>27</v>
      </c>
    </row>
    <row r="44" spans="1:1" x14ac:dyDescent="0.5">
      <c r="A44" t="s">
        <v>24</v>
      </c>
    </row>
    <row r="45" spans="1:1" x14ac:dyDescent="0.5">
      <c r="A45" t="s">
        <v>27</v>
      </c>
    </row>
    <row r="46" spans="1:1" x14ac:dyDescent="0.5">
      <c r="A46" t="s">
        <v>27</v>
      </c>
    </row>
    <row r="47" spans="1:1" x14ac:dyDescent="0.5">
      <c r="A47" t="s">
        <v>27</v>
      </c>
    </row>
    <row r="48" spans="1:1" x14ac:dyDescent="0.5">
      <c r="A48" t="s">
        <v>24</v>
      </c>
    </row>
    <row r="49" spans="1:1" x14ac:dyDescent="0.5">
      <c r="A49" t="s">
        <v>27</v>
      </c>
    </row>
    <row r="50" spans="1:1" x14ac:dyDescent="0.5">
      <c r="A50" t="s">
        <v>24</v>
      </c>
    </row>
    <row r="51" spans="1:1" x14ac:dyDescent="0.5">
      <c r="A51" t="s">
        <v>27</v>
      </c>
    </row>
    <row r="52" spans="1:1" x14ac:dyDescent="0.5">
      <c r="A52" t="s">
        <v>24</v>
      </c>
    </row>
    <row r="53" spans="1:1" x14ac:dyDescent="0.5">
      <c r="A53" t="s">
        <v>27</v>
      </c>
    </row>
    <row r="54" spans="1:1" x14ac:dyDescent="0.5">
      <c r="A54" t="s">
        <v>24</v>
      </c>
    </row>
    <row r="55" spans="1:1" x14ac:dyDescent="0.5">
      <c r="A55" t="s">
        <v>27</v>
      </c>
    </row>
    <row r="56" spans="1:1" x14ac:dyDescent="0.5">
      <c r="A56" t="s">
        <v>27</v>
      </c>
    </row>
    <row r="57" spans="1:1" x14ac:dyDescent="0.5">
      <c r="A57" t="s">
        <v>27</v>
      </c>
    </row>
    <row r="58" spans="1:1" x14ac:dyDescent="0.5">
      <c r="A58" t="s">
        <v>27</v>
      </c>
    </row>
    <row r="59" spans="1:1" x14ac:dyDescent="0.5">
      <c r="A59" t="s">
        <v>27</v>
      </c>
    </row>
    <row r="60" spans="1:1" x14ac:dyDescent="0.5">
      <c r="A60" t="s">
        <v>24</v>
      </c>
    </row>
    <row r="61" spans="1:1" x14ac:dyDescent="0.5">
      <c r="A61" t="s">
        <v>27</v>
      </c>
    </row>
    <row r="62" spans="1:1" x14ac:dyDescent="0.5">
      <c r="A62" t="s">
        <v>27</v>
      </c>
    </row>
    <row r="63" spans="1:1" x14ac:dyDescent="0.5">
      <c r="A63" t="s">
        <v>24</v>
      </c>
    </row>
    <row r="64" spans="1:1" x14ac:dyDescent="0.5">
      <c r="A64" t="s">
        <v>24</v>
      </c>
    </row>
    <row r="65" spans="1:1" x14ac:dyDescent="0.5">
      <c r="A65" t="s">
        <v>27</v>
      </c>
    </row>
    <row r="66" spans="1:1" x14ac:dyDescent="0.5">
      <c r="A66" t="s">
        <v>24</v>
      </c>
    </row>
    <row r="67" spans="1:1" x14ac:dyDescent="0.5">
      <c r="A67" t="s">
        <v>27</v>
      </c>
    </row>
    <row r="68" spans="1:1" x14ac:dyDescent="0.5">
      <c r="A68" t="s">
        <v>27</v>
      </c>
    </row>
    <row r="69" spans="1:1" x14ac:dyDescent="0.5">
      <c r="A69" t="s">
        <v>24</v>
      </c>
    </row>
    <row r="70" spans="1:1" x14ac:dyDescent="0.5">
      <c r="A70" t="s">
        <v>27</v>
      </c>
    </row>
    <row r="71" spans="1:1" x14ac:dyDescent="0.5">
      <c r="A71" t="s">
        <v>24</v>
      </c>
    </row>
    <row r="72" spans="1:1" x14ac:dyDescent="0.5">
      <c r="A72" t="s">
        <v>27</v>
      </c>
    </row>
    <row r="73" spans="1:1" x14ac:dyDescent="0.5">
      <c r="A73" t="s">
        <v>27</v>
      </c>
    </row>
    <row r="74" spans="1:1" x14ac:dyDescent="0.5">
      <c r="A74" t="s">
        <v>27</v>
      </c>
    </row>
    <row r="75" spans="1:1" x14ac:dyDescent="0.5">
      <c r="A75" t="s">
        <v>27</v>
      </c>
    </row>
    <row r="76" spans="1:1" x14ac:dyDescent="0.5">
      <c r="A76" t="s">
        <v>27</v>
      </c>
    </row>
    <row r="77" spans="1:1" x14ac:dyDescent="0.5">
      <c r="A77" t="s">
        <v>27</v>
      </c>
    </row>
    <row r="78" spans="1:1" x14ac:dyDescent="0.5">
      <c r="A78" t="s">
        <v>27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8"/>
  <sheetViews>
    <sheetView zoomScale="85" zoomScaleNormal="85" workbookViewId="0">
      <selection activeCell="L9" sqref="L9"/>
    </sheetView>
  </sheetViews>
  <sheetFormatPr defaultRowHeight="19.2" x14ac:dyDescent="0.5"/>
  <cols>
    <col min="1" max="1" width="37.19921875" bestFit="1" customWidth="1"/>
    <col min="2" max="2" width="31.19921875" bestFit="1" customWidth="1"/>
  </cols>
  <sheetData>
    <row r="1" spans="1:8" x14ac:dyDescent="0.5">
      <c r="A1" t="s">
        <v>9</v>
      </c>
      <c r="B1" t="s">
        <v>8</v>
      </c>
      <c r="F1" t="str">
        <f>$A$2</f>
        <v>Yes</v>
      </c>
      <c r="G1" t="str">
        <f>$A$31</f>
        <v>No</v>
      </c>
      <c r="H1" t="str">
        <f>$A$9</f>
        <v>Not Sure</v>
      </c>
    </row>
    <row r="2" spans="1:8" x14ac:dyDescent="0.5">
      <c r="A2" t="s">
        <v>27</v>
      </c>
      <c r="B2" t="s">
        <v>27</v>
      </c>
      <c r="E2" t="s">
        <v>9</v>
      </c>
      <c r="F2">
        <f>COUNTIF($A$2:$A$78, F$1)</f>
        <v>58</v>
      </c>
      <c r="G2">
        <f t="shared" ref="G2:H2" si="0">COUNTIF($A$2:$A$78, G$1)</f>
        <v>3</v>
      </c>
      <c r="H2">
        <f t="shared" si="0"/>
        <v>16</v>
      </c>
    </row>
    <row r="3" spans="1:8" x14ac:dyDescent="0.5">
      <c r="A3" t="s">
        <v>27</v>
      </c>
      <c r="B3" t="s">
        <v>27</v>
      </c>
      <c r="E3" t="s">
        <v>8</v>
      </c>
      <c r="F3">
        <f>COUNTIF($B$2:$B$78, F$1)</f>
        <v>76</v>
      </c>
      <c r="G3">
        <f t="shared" ref="G3:H3" si="1">COUNTIF($B$2:$B$78, G$1)</f>
        <v>1</v>
      </c>
      <c r="H3">
        <f t="shared" si="1"/>
        <v>0</v>
      </c>
    </row>
    <row r="4" spans="1:8" x14ac:dyDescent="0.5">
      <c r="A4" t="s">
        <v>27</v>
      </c>
      <c r="B4" t="s">
        <v>27</v>
      </c>
    </row>
    <row r="5" spans="1:8" x14ac:dyDescent="0.5">
      <c r="A5" t="s">
        <v>43</v>
      </c>
      <c r="B5" t="s">
        <v>27</v>
      </c>
    </row>
    <row r="6" spans="1:8" x14ac:dyDescent="0.5">
      <c r="A6" t="s">
        <v>27</v>
      </c>
      <c r="B6" t="s">
        <v>27</v>
      </c>
    </row>
    <row r="7" spans="1:8" x14ac:dyDescent="0.5">
      <c r="A7" t="s">
        <v>27</v>
      </c>
      <c r="B7" t="s">
        <v>27</v>
      </c>
    </row>
    <row r="8" spans="1:8" x14ac:dyDescent="0.5">
      <c r="A8" t="s">
        <v>27</v>
      </c>
      <c r="B8" t="s">
        <v>27</v>
      </c>
    </row>
    <row r="9" spans="1:8" x14ac:dyDescent="0.5">
      <c r="A9" t="s">
        <v>43</v>
      </c>
      <c r="B9" t="s">
        <v>27</v>
      </c>
    </row>
    <row r="10" spans="1:8" x14ac:dyDescent="0.5">
      <c r="A10" t="s">
        <v>27</v>
      </c>
      <c r="B10" t="s">
        <v>27</v>
      </c>
    </row>
    <row r="11" spans="1:8" x14ac:dyDescent="0.5">
      <c r="A11" t="s">
        <v>27</v>
      </c>
      <c r="B11" t="s">
        <v>27</v>
      </c>
    </row>
    <row r="12" spans="1:8" x14ac:dyDescent="0.5">
      <c r="A12" t="s">
        <v>27</v>
      </c>
      <c r="B12" t="s">
        <v>27</v>
      </c>
    </row>
    <row r="13" spans="1:8" x14ac:dyDescent="0.5">
      <c r="A13" t="s">
        <v>27</v>
      </c>
      <c r="B13" t="s">
        <v>27</v>
      </c>
    </row>
    <row r="14" spans="1:8" x14ac:dyDescent="0.5">
      <c r="A14" t="s">
        <v>43</v>
      </c>
      <c r="B14" t="s">
        <v>27</v>
      </c>
    </row>
    <row r="15" spans="1:8" x14ac:dyDescent="0.5">
      <c r="A15" t="s">
        <v>27</v>
      </c>
      <c r="B15" t="s">
        <v>27</v>
      </c>
    </row>
    <row r="16" spans="1:8" x14ac:dyDescent="0.5">
      <c r="A16" t="s">
        <v>27</v>
      </c>
      <c r="B16" t="s">
        <v>27</v>
      </c>
    </row>
    <row r="17" spans="1:2" x14ac:dyDescent="0.5">
      <c r="A17" t="s">
        <v>27</v>
      </c>
      <c r="B17" t="s">
        <v>27</v>
      </c>
    </row>
    <row r="18" spans="1:2" x14ac:dyDescent="0.5">
      <c r="A18" t="s">
        <v>27</v>
      </c>
      <c r="B18" t="s">
        <v>27</v>
      </c>
    </row>
    <row r="19" spans="1:2" x14ac:dyDescent="0.5">
      <c r="A19" t="s">
        <v>27</v>
      </c>
      <c r="B19" t="s">
        <v>27</v>
      </c>
    </row>
    <row r="20" spans="1:2" x14ac:dyDescent="0.5">
      <c r="A20" t="s">
        <v>27</v>
      </c>
      <c r="B20" t="s">
        <v>27</v>
      </c>
    </row>
    <row r="21" spans="1:2" x14ac:dyDescent="0.5">
      <c r="A21" t="s">
        <v>27</v>
      </c>
      <c r="B21" t="s">
        <v>27</v>
      </c>
    </row>
    <row r="22" spans="1:2" x14ac:dyDescent="0.5">
      <c r="A22" t="s">
        <v>27</v>
      </c>
      <c r="B22" t="s">
        <v>27</v>
      </c>
    </row>
    <row r="23" spans="1:2" x14ac:dyDescent="0.5">
      <c r="A23" t="s">
        <v>27</v>
      </c>
      <c r="B23" t="s">
        <v>27</v>
      </c>
    </row>
    <row r="24" spans="1:2" x14ac:dyDescent="0.5">
      <c r="A24" t="s">
        <v>27</v>
      </c>
      <c r="B24" t="s">
        <v>27</v>
      </c>
    </row>
    <row r="25" spans="1:2" x14ac:dyDescent="0.5">
      <c r="A25" t="s">
        <v>27</v>
      </c>
      <c r="B25" t="s">
        <v>27</v>
      </c>
    </row>
    <row r="26" spans="1:2" x14ac:dyDescent="0.5">
      <c r="A26" t="s">
        <v>27</v>
      </c>
      <c r="B26" t="s">
        <v>27</v>
      </c>
    </row>
    <row r="27" spans="1:2" x14ac:dyDescent="0.5">
      <c r="A27" t="s">
        <v>43</v>
      </c>
      <c r="B27" t="s">
        <v>27</v>
      </c>
    </row>
    <row r="28" spans="1:2" x14ac:dyDescent="0.5">
      <c r="A28" t="s">
        <v>27</v>
      </c>
      <c r="B28" t="s">
        <v>27</v>
      </c>
    </row>
    <row r="29" spans="1:2" x14ac:dyDescent="0.5">
      <c r="A29" t="s">
        <v>43</v>
      </c>
      <c r="B29" t="s">
        <v>27</v>
      </c>
    </row>
    <row r="30" spans="1:2" x14ac:dyDescent="0.5">
      <c r="A30" t="s">
        <v>27</v>
      </c>
      <c r="B30" t="s">
        <v>27</v>
      </c>
    </row>
    <row r="31" spans="1:2" x14ac:dyDescent="0.5">
      <c r="A31" t="s">
        <v>24</v>
      </c>
      <c r="B31" t="s">
        <v>24</v>
      </c>
    </row>
    <row r="32" spans="1:2" x14ac:dyDescent="0.5">
      <c r="A32" t="s">
        <v>27</v>
      </c>
      <c r="B32" t="s">
        <v>27</v>
      </c>
    </row>
    <row r="33" spans="1:2" x14ac:dyDescent="0.5">
      <c r="A33" t="s">
        <v>43</v>
      </c>
      <c r="B33" t="s">
        <v>27</v>
      </c>
    </row>
    <row r="34" spans="1:2" x14ac:dyDescent="0.5">
      <c r="A34" t="s">
        <v>27</v>
      </c>
      <c r="B34" t="s">
        <v>27</v>
      </c>
    </row>
    <row r="35" spans="1:2" x14ac:dyDescent="0.5">
      <c r="A35" t="s">
        <v>27</v>
      </c>
      <c r="B35" t="s">
        <v>27</v>
      </c>
    </row>
    <row r="36" spans="1:2" x14ac:dyDescent="0.5">
      <c r="A36" t="s">
        <v>27</v>
      </c>
      <c r="B36" t="s">
        <v>27</v>
      </c>
    </row>
    <row r="37" spans="1:2" x14ac:dyDescent="0.5">
      <c r="A37" t="s">
        <v>27</v>
      </c>
      <c r="B37" t="s">
        <v>27</v>
      </c>
    </row>
    <row r="38" spans="1:2" x14ac:dyDescent="0.5">
      <c r="A38" t="s">
        <v>43</v>
      </c>
      <c r="B38" t="s">
        <v>27</v>
      </c>
    </row>
    <row r="39" spans="1:2" x14ac:dyDescent="0.5">
      <c r="A39" t="s">
        <v>27</v>
      </c>
      <c r="B39" t="s">
        <v>27</v>
      </c>
    </row>
    <row r="40" spans="1:2" x14ac:dyDescent="0.5">
      <c r="A40" t="s">
        <v>27</v>
      </c>
      <c r="B40" t="s">
        <v>27</v>
      </c>
    </row>
    <row r="41" spans="1:2" x14ac:dyDescent="0.5">
      <c r="A41" t="s">
        <v>27</v>
      </c>
      <c r="B41" t="s">
        <v>27</v>
      </c>
    </row>
    <row r="42" spans="1:2" x14ac:dyDescent="0.5">
      <c r="A42" t="s">
        <v>43</v>
      </c>
      <c r="B42" t="s">
        <v>27</v>
      </c>
    </row>
    <row r="43" spans="1:2" x14ac:dyDescent="0.5">
      <c r="A43" t="s">
        <v>27</v>
      </c>
      <c r="B43" t="s">
        <v>27</v>
      </c>
    </row>
    <row r="44" spans="1:2" x14ac:dyDescent="0.5">
      <c r="A44" t="s">
        <v>27</v>
      </c>
      <c r="B44" t="s">
        <v>27</v>
      </c>
    </row>
    <row r="45" spans="1:2" x14ac:dyDescent="0.5">
      <c r="A45" t="s">
        <v>24</v>
      </c>
      <c r="B45" t="s">
        <v>27</v>
      </c>
    </row>
    <row r="46" spans="1:2" x14ac:dyDescent="0.5">
      <c r="A46" t="s">
        <v>43</v>
      </c>
      <c r="B46" t="s">
        <v>27</v>
      </c>
    </row>
    <row r="47" spans="1:2" x14ac:dyDescent="0.5">
      <c r="A47" t="s">
        <v>43</v>
      </c>
      <c r="B47" t="s">
        <v>27</v>
      </c>
    </row>
    <row r="48" spans="1:2" x14ac:dyDescent="0.5">
      <c r="A48" t="s">
        <v>27</v>
      </c>
      <c r="B48" t="s">
        <v>27</v>
      </c>
    </row>
    <row r="49" spans="1:2" x14ac:dyDescent="0.5">
      <c r="A49" t="s">
        <v>27</v>
      </c>
      <c r="B49" t="s">
        <v>27</v>
      </c>
    </row>
    <row r="50" spans="1:2" x14ac:dyDescent="0.5">
      <c r="A50" t="s">
        <v>27</v>
      </c>
      <c r="B50" t="s">
        <v>27</v>
      </c>
    </row>
    <row r="51" spans="1:2" x14ac:dyDescent="0.5">
      <c r="A51" t="s">
        <v>24</v>
      </c>
      <c r="B51" t="s">
        <v>27</v>
      </c>
    </row>
    <row r="52" spans="1:2" x14ac:dyDescent="0.5">
      <c r="A52" t="s">
        <v>27</v>
      </c>
      <c r="B52" t="s">
        <v>27</v>
      </c>
    </row>
    <row r="53" spans="1:2" x14ac:dyDescent="0.5">
      <c r="A53" t="s">
        <v>43</v>
      </c>
      <c r="B53" t="s">
        <v>27</v>
      </c>
    </row>
    <row r="54" spans="1:2" x14ac:dyDescent="0.5">
      <c r="A54" t="s">
        <v>27</v>
      </c>
      <c r="B54" t="s">
        <v>27</v>
      </c>
    </row>
    <row r="55" spans="1:2" x14ac:dyDescent="0.5">
      <c r="A55" t="s">
        <v>27</v>
      </c>
      <c r="B55" t="s">
        <v>27</v>
      </c>
    </row>
    <row r="56" spans="1:2" x14ac:dyDescent="0.5">
      <c r="A56" t="s">
        <v>27</v>
      </c>
      <c r="B56" t="s">
        <v>27</v>
      </c>
    </row>
    <row r="57" spans="1:2" x14ac:dyDescent="0.5">
      <c r="A57" t="s">
        <v>27</v>
      </c>
      <c r="B57" t="s">
        <v>27</v>
      </c>
    </row>
    <row r="58" spans="1:2" x14ac:dyDescent="0.5">
      <c r="A58" t="s">
        <v>27</v>
      </c>
      <c r="B58" t="s">
        <v>27</v>
      </c>
    </row>
    <row r="59" spans="1:2" x14ac:dyDescent="0.5">
      <c r="A59" t="s">
        <v>27</v>
      </c>
      <c r="B59" t="s">
        <v>27</v>
      </c>
    </row>
    <row r="60" spans="1:2" x14ac:dyDescent="0.5">
      <c r="A60" t="s">
        <v>27</v>
      </c>
      <c r="B60" t="s">
        <v>27</v>
      </c>
    </row>
    <row r="61" spans="1:2" x14ac:dyDescent="0.5">
      <c r="A61" t="s">
        <v>27</v>
      </c>
      <c r="B61" t="s">
        <v>27</v>
      </c>
    </row>
    <row r="62" spans="1:2" x14ac:dyDescent="0.5">
      <c r="A62" t="s">
        <v>27</v>
      </c>
      <c r="B62" t="s">
        <v>27</v>
      </c>
    </row>
    <row r="63" spans="1:2" x14ac:dyDescent="0.5">
      <c r="A63" t="s">
        <v>27</v>
      </c>
      <c r="B63" t="s">
        <v>27</v>
      </c>
    </row>
    <row r="64" spans="1:2" x14ac:dyDescent="0.5">
      <c r="A64" t="s">
        <v>27</v>
      </c>
      <c r="B64" t="s">
        <v>27</v>
      </c>
    </row>
    <row r="65" spans="1:2" x14ac:dyDescent="0.5">
      <c r="A65" t="s">
        <v>27</v>
      </c>
      <c r="B65" t="s">
        <v>27</v>
      </c>
    </row>
    <row r="66" spans="1:2" x14ac:dyDescent="0.5">
      <c r="A66" t="s">
        <v>27</v>
      </c>
      <c r="B66" t="s">
        <v>27</v>
      </c>
    </row>
    <row r="67" spans="1:2" x14ac:dyDescent="0.5">
      <c r="A67" t="s">
        <v>27</v>
      </c>
      <c r="B67" t="s">
        <v>27</v>
      </c>
    </row>
    <row r="68" spans="1:2" x14ac:dyDescent="0.5">
      <c r="A68" t="s">
        <v>43</v>
      </c>
      <c r="B68" t="s">
        <v>27</v>
      </c>
    </row>
    <row r="69" spans="1:2" x14ac:dyDescent="0.5">
      <c r="A69" t="s">
        <v>27</v>
      </c>
      <c r="B69" t="s">
        <v>27</v>
      </c>
    </row>
    <row r="70" spans="1:2" x14ac:dyDescent="0.5">
      <c r="A70" t="s">
        <v>43</v>
      </c>
      <c r="B70" t="s">
        <v>27</v>
      </c>
    </row>
    <row r="71" spans="1:2" x14ac:dyDescent="0.5">
      <c r="A71" t="s">
        <v>27</v>
      </c>
      <c r="B71" t="s">
        <v>27</v>
      </c>
    </row>
    <row r="72" spans="1:2" x14ac:dyDescent="0.5">
      <c r="A72" t="s">
        <v>27</v>
      </c>
      <c r="B72" t="s">
        <v>27</v>
      </c>
    </row>
    <row r="73" spans="1:2" x14ac:dyDescent="0.5">
      <c r="A73" t="s">
        <v>43</v>
      </c>
      <c r="B73" t="s">
        <v>27</v>
      </c>
    </row>
    <row r="74" spans="1:2" x14ac:dyDescent="0.5">
      <c r="A74" t="s">
        <v>43</v>
      </c>
      <c r="B74" t="s">
        <v>27</v>
      </c>
    </row>
    <row r="75" spans="1:2" x14ac:dyDescent="0.5">
      <c r="A75" t="s">
        <v>27</v>
      </c>
      <c r="B75" t="s">
        <v>27</v>
      </c>
    </row>
    <row r="76" spans="1:2" x14ac:dyDescent="0.5">
      <c r="A76" t="s">
        <v>43</v>
      </c>
      <c r="B76" t="s">
        <v>27</v>
      </c>
    </row>
    <row r="77" spans="1:2" x14ac:dyDescent="0.5">
      <c r="A77" t="s">
        <v>27</v>
      </c>
      <c r="B77" t="s">
        <v>27</v>
      </c>
    </row>
    <row r="78" spans="1:2" x14ac:dyDescent="0.5">
      <c r="A78" t="s">
        <v>27</v>
      </c>
      <c r="B78" t="s">
        <v>27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8"/>
  <sheetViews>
    <sheetView workbookViewId="0">
      <selection activeCell="H11" sqref="H11"/>
    </sheetView>
  </sheetViews>
  <sheetFormatPr defaultRowHeight="19.2" x14ac:dyDescent="0.5"/>
  <cols>
    <col min="1" max="1" width="27.3984375" customWidth="1"/>
    <col min="2" max="2" width="17.5" customWidth="1"/>
    <col min="3" max="3" width="17.59765625" customWidth="1"/>
    <col min="5" max="5" width="16.3984375" bestFit="1" customWidth="1"/>
  </cols>
  <sheetData>
    <row r="1" spans="1:5" ht="57.6" x14ac:dyDescent="0.5">
      <c r="A1" s="2" t="s">
        <v>10</v>
      </c>
      <c r="B1" t="s">
        <v>27</v>
      </c>
      <c r="C1" t="s">
        <v>24</v>
      </c>
      <c r="D1" t="s">
        <v>43</v>
      </c>
    </row>
    <row r="2" spans="1:5" x14ac:dyDescent="0.5">
      <c r="A2" t="s">
        <v>27</v>
      </c>
      <c r="B2" s="4">
        <f>(COUNTIF($A$2:$A$78, B$1)) / COUNTA($A$2:$A$78)</f>
        <v>0.45454545454545453</v>
      </c>
      <c r="C2" s="4">
        <f t="shared" ref="C2:D2" si="0">(COUNTIF($A$2:$A$78, C$1)) / COUNTA($A$2:$A$78)</f>
        <v>0.27272727272727271</v>
      </c>
      <c r="D2" s="4">
        <f t="shared" si="0"/>
        <v>0.27272727272727271</v>
      </c>
      <c r="E2" s="3"/>
    </row>
    <row r="3" spans="1:5" x14ac:dyDescent="0.5">
      <c r="A3" t="s">
        <v>27</v>
      </c>
    </row>
    <row r="4" spans="1:5" x14ac:dyDescent="0.5">
      <c r="A4" t="s">
        <v>27</v>
      </c>
    </row>
    <row r="5" spans="1:5" x14ac:dyDescent="0.5">
      <c r="A5" t="s">
        <v>24</v>
      </c>
    </row>
    <row r="6" spans="1:5" x14ac:dyDescent="0.5">
      <c r="A6" t="s">
        <v>27</v>
      </c>
    </row>
    <row r="7" spans="1:5" x14ac:dyDescent="0.5">
      <c r="A7" t="s">
        <v>24</v>
      </c>
    </row>
    <row r="8" spans="1:5" x14ac:dyDescent="0.5">
      <c r="A8" t="s">
        <v>24</v>
      </c>
    </row>
    <row r="9" spans="1:5" x14ac:dyDescent="0.5">
      <c r="A9" t="s">
        <v>43</v>
      </c>
    </row>
    <row r="10" spans="1:5" x14ac:dyDescent="0.5">
      <c r="A10" t="s">
        <v>27</v>
      </c>
    </row>
    <row r="11" spans="1:5" x14ac:dyDescent="0.5">
      <c r="A11" t="s">
        <v>43</v>
      </c>
    </row>
    <row r="12" spans="1:5" x14ac:dyDescent="0.5">
      <c r="A12" t="s">
        <v>27</v>
      </c>
    </row>
    <row r="13" spans="1:5" x14ac:dyDescent="0.5">
      <c r="A13" t="s">
        <v>27</v>
      </c>
    </row>
    <row r="14" spans="1:5" x14ac:dyDescent="0.5">
      <c r="A14" t="s">
        <v>43</v>
      </c>
    </row>
    <row r="15" spans="1:5" x14ac:dyDescent="0.5">
      <c r="A15" t="s">
        <v>27</v>
      </c>
    </row>
    <row r="16" spans="1:5" x14ac:dyDescent="0.5">
      <c r="A16" t="s">
        <v>24</v>
      </c>
    </row>
    <row r="17" spans="1:1" x14ac:dyDescent="0.5">
      <c r="A17" t="s">
        <v>27</v>
      </c>
    </row>
    <row r="18" spans="1:1" x14ac:dyDescent="0.5">
      <c r="A18" t="s">
        <v>27</v>
      </c>
    </row>
    <row r="19" spans="1:1" x14ac:dyDescent="0.5">
      <c r="A19" t="s">
        <v>24</v>
      </c>
    </row>
    <row r="20" spans="1:1" x14ac:dyDescent="0.5">
      <c r="A20" t="s">
        <v>27</v>
      </c>
    </row>
    <row r="21" spans="1:1" x14ac:dyDescent="0.5">
      <c r="A21" t="s">
        <v>27</v>
      </c>
    </row>
    <row r="22" spans="1:1" x14ac:dyDescent="0.5">
      <c r="A22" t="s">
        <v>27</v>
      </c>
    </row>
    <row r="23" spans="1:1" x14ac:dyDescent="0.5">
      <c r="A23" t="s">
        <v>24</v>
      </c>
    </row>
    <row r="24" spans="1:1" x14ac:dyDescent="0.5">
      <c r="A24" t="s">
        <v>27</v>
      </c>
    </row>
    <row r="25" spans="1:1" x14ac:dyDescent="0.5">
      <c r="A25" t="s">
        <v>43</v>
      </c>
    </row>
    <row r="26" spans="1:1" x14ac:dyDescent="0.5">
      <c r="A26" t="s">
        <v>43</v>
      </c>
    </row>
    <row r="27" spans="1:1" x14ac:dyDescent="0.5">
      <c r="A27" t="s">
        <v>24</v>
      </c>
    </row>
    <row r="28" spans="1:1" x14ac:dyDescent="0.5">
      <c r="A28" t="s">
        <v>43</v>
      </c>
    </row>
    <row r="29" spans="1:1" x14ac:dyDescent="0.5">
      <c r="A29" t="s">
        <v>27</v>
      </c>
    </row>
    <row r="30" spans="1:1" x14ac:dyDescent="0.5">
      <c r="A30" t="s">
        <v>24</v>
      </c>
    </row>
    <row r="31" spans="1:1" x14ac:dyDescent="0.5">
      <c r="A31" t="s">
        <v>24</v>
      </c>
    </row>
    <row r="32" spans="1:1" x14ac:dyDescent="0.5">
      <c r="A32" t="s">
        <v>27</v>
      </c>
    </row>
    <row r="33" spans="1:1" x14ac:dyDescent="0.5">
      <c r="A33" t="s">
        <v>27</v>
      </c>
    </row>
    <row r="34" spans="1:1" x14ac:dyDescent="0.5">
      <c r="A34" t="s">
        <v>27</v>
      </c>
    </row>
    <row r="35" spans="1:1" x14ac:dyDescent="0.5">
      <c r="A35" t="s">
        <v>27</v>
      </c>
    </row>
    <row r="36" spans="1:1" x14ac:dyDescent="0.5">
      <c r="A36" t="s">
        <v>27</v>
      </c>
    </row>
    <row r="37" spans="1:1" x14ac:dyDescent="0.5">
      <c r="A37" t="s">
        <v>27</v>
      </c>
    </row>
    <row r="38" spans="1:1" x14ac:dyDescent="0.5">
      <c r="A38" t="s">
        <v>24</v>
      </c>
    </row>
    <row r="39" spans="1:1" x14ac:dyDescent="0.5">
      <c r="A39" t="s">
        <v>24</v>
      </c>
    </row>
    <row r="40" spans="1:1" x14ac:dyDescent="0.5">
      <c r="A40" t="s">
        <v>43</v>
      </c>
    </row>
    <row r="41" spans="1:1" x14ac:dyDescent="0.5">
      <c r="A41" t="s">
        <v>27</v>
      </c>
    </row>
    <row r="42" spans="1:1" x14ac:dyDescent="0.5">
      <c r="A42" t="s">
        <v>24</v>
      </c>
    </row>
    <row r="43" spans="1:1" x14ac:dyDescent="0.5">
      <c r="A43" t="s">
        <v>43</v>
      </c>
    </row>
    <row r="44" spans="1:1" x14ac:dyDescent="0.5">
      <c r="A44" t="s">
        <v>24</v>
      </c>
    </row>
    <row r="45" spans="1:1" x14ac:dyDescent="0.5">
      <c r="A45" t="s">
        <v>27</v>
      </c>
    </row>
    <row r="46" spans="1:1" x14ac:dyDescent="0.5">
      <c r="A46" t="s">
        <v>43</v>
      </c>
    </row>
    <row r="47" spans="1:1" x14ac:dyDescent="0.5">
      <c r="A47" t="s">
        <v>43</v>
      </c>
    </row>
    <row r="48" spans="1:1" x14ac:dyDescent="0.5">
      <c r="A48" t="s">
        <v>24</v>
      </c>
    </row>
    <row r="49" spans="1:1" x14ac:dyDescent="0.5">
      <c r="A49" t="s">
        <v>27</v>
      </c>
    </row>
    <row r="50" spans="1:1" x14ac:dyDescent="0.5">
      <c r="A50" t="s">
        <v>43</v>
      </c>
    </row>
    <row r="51" spans="1:1" x14ac:dyDescent="0.5">
      <c r="A51" t="s">
        <v>24</v>
      </c>
    </row>
    <row r="52" spans="1:1" x14ac:dyDescent="0.5">
      <c r="A52" t="s">
        <v>43</v>
      </c>
    </row>
    <row r="53" spans="1:1" x14ac:dyDescent="0.5">
      <c r="A53" t="s">
        <v>24</v>
      </c>
    </row>
    <row r="54" spans="1:1" x14ac:dyDescent="0.5">
      <c r="A54" t="s">
        <v>24</v>
      </c>
    </row>
    <row r="55" spans="1:1" x14ac:dyDescent="0.5">
      <c r="A55" t="s">
        <v>43</v>
      </c>
    </row>
    <row r="56" spans="1:1" x14ac:dyDescent="0.5">
      <c r="A56" t="s">
        <v>24</v>
      </c>
    </row>
    <row r="57" spans="1:1" x14ac:dyDescent="0.5">
      <c r="A57" t="s">
        <v>24</v>
      </c>
    </row>
    <row r="58" spans="1:1" x14ac:dyDescent="0.5">
      <c r="A58" t="s">
        <v>27</v>
      </c>
    </row>
    <row r="59" spans="1:1" x14ac:dyDescent="0.5">
      <c r="A59" t="s">
        <v>43</v>
      </c>
    </row>
    <row r="60" spans="1:1" x14ac:dyDescent="0.5">
      <c r="A60" t="s">
        <v>27</v>
      </c>
    </row>
    <row r="61" spans="1:1" x14ac:dyDescent="0.5">
      <c r="A61" t="s">
        <v>27</v>
      </c>
    </row>
    <row r="62" spans="1:1" x14ac:dyDescent="0.5">
      <c r="A62" t="s">
        <v>43</v>
      </c>
    </row>
    <row r="63" spans="1:1" x14ac:dyDescent="0.5">
      <c r="A63" t="s">
        <v>27</v>
      </c>
    </row>
    <row r="64" spans="1:1" x14ac:dyDescent="0.5">
      <c r="A64" t="s">
        <v>43</v>
      </c>
    </row>
    <row r="65" spans="1:1" x14ac:dyDescent="0.5">
      <c r="A65" t="s">
        <v>27</v>
      </c>
    </row>
    <row r="66" spans="1:1" x14ac:dyDescent="0.5">
      <c r="A66" t="s">
        <v>27</v>
      </c>
    </row>
    <row r="67" spans="1:1" x14ac:dyDescent="0.5">
      <c r="A67" t="s">
        <v>24</v>
      </c>
    </row>
    <row r="68" spans="1:1" x14ac:dyDescent="0.5">
      <c r="A68" t="s">
        <v>24</v>
      </c>
    </row>
    <row r="69" spans="1:1" x14ac:dyDescent="0.5">
      <c r="A69" t="s">
        <v>27</v>
      </c>
    </row>
    <row r="70" spans="1:1" x14ac:dyDescent="0.5">
      <c r="A70" t="s">
        <v>27</v>
      </c>
    </row>
    <row r="71" spans="1:1" x14ac:dyDescent="0.5">
      <c r="A71" t="s">
        <v>27</v>
      </c>
    </row>
    <row r="72" spans="1:1" x14ac:dyDescent="0.5">
      <c r="A72" t="s">
        <v>27</v>
      </c>
    </row>
    <row r="73" spans="1:1" x14ac:dyDescent="0.5">
      <c r="A73" t="s">
        <v>43</v>
      </c>
    </row>
    <row r="74" spans="1:1" x14ac:dyDescent="0.5">
      <c r="A74" t="s">
        <v>43</v>
      </c>
    </row>
    <row r="75" spans="1:1" x14ac:dyDescent="0.5">
      <c r="A75" t="s">
        <v>43</v>
      </c>
    </row>
    <row r="76" spans="1:1" x14ac:dyDescent="0.5">
      <c r="A76" t="s">
        <v>27</v>
      </c>
    </row>
    <row r="77" spans="1:1" x14ac:dyDescent="0.5">
      <c r="A77" t="s">
        <v>43</v>
      </c>
    </row>
    <row r="78" spans="1:1" x14ac:dyDescent="0.5">
      <c r="A78" t="s">
        <v>43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Economic Analysis on Demand of </vt:lpstr>
      <vt:lpstr>Income Elasticity Curve</vt:lpstr>
      <vt:lpstr>Income Elasticity</vt:lpstr>
      <vt:lpstr>Price Elasticity Curve</vt:lpstr>
      <vt:lpstr>Elasticity</vt:lpstr>
      <vt:lpstr>Compliments</vt:lpstr>
      <vt:lpstr>Substitutes</vt:lpstr>
      <vt:lpstr>Household and consumption</vt:lpstr>
      <vt:lpstr>Offerings</vt:lpstr>
      <vt:lpstr>Accessibility</vt:lpstr>
      <vt:lpstr>Target Audience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Gunavanth Mahendra</cp:lastModifiedBy>
  <dcterms:created xsi:type="dcterms:W3CDTF">2021-09-24T03:46:10Z</dcterms:created>
  <dcterms:modified xsi:type="dcterms:W3CDTF">2021-09-25T14:49:16Z</dcterms:modified>
</cp:coreProperties>
</file>