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37DB1F16-1F44-4ACE-A3AA-6A654E104E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 responses 1" sheetId="1" r:id="rId1"/>
  </sheets>
  <calcPr calcId="181029"/>
</workbook>
</file>

<file path=xl/calcChain.xml><?xml version="1.0" encoding="utf-8"?>
<calcChain xmlns="http://schemas.openxmlformats.org/spreadsheetml/2006/main">
  <c r="C51" i="1" l="1"/>
  <c r="C50" i="1"/>
  <c r="C49" i="1"/>
  <c r="C48" i="1"/>
  <c r="C46" i="1"/>
  <c r="C45" i="1"/>
  <c r="C44" i="1"/>
  <c r="I56" i="1"/>
  <c r="I57" i="1"/>
  <c r="I58" i="1"/>
  <c r="I53" i="1"/>
  <c r="I52" i="1"/>
  <c r="I54" i="1"/>
  <c r="I50" i="1"/>
  <c r="I48" i="1"/>
  <c r="I49" i="1"/>
  <c r="I46" i="1"/>
  <c r="I45" i="1"/>
  <c r="I44" i="1"/>
  <c r="F52" i="1"/>
  <c r="F51" i="1"/>
  <c r="F50" i="1"/>
  <c r="F49" i="1"/>
  <c r="F47" i="1"/>
  <c r="F46" i="1"/>
  <c r="F45" i="1"/>
  <c r="F44" i="1"/>
  <c r="O42" i="1"/>
  <c r="P42" i="1"/>
  <c r="N42" i="1"/>
  <c r="M42" i="1"/>
</calcChain>
</file>

<file path=xl/sharedStrings.xml><?xml version="1.0" encoding="utf-8"?>
<sst xmlns="http://schemas.openxmlformats.org/spreadsheetml/2006/main" count="446" uniqueCount="76">
  <si>
    <t>Timestamp</t>
  </si>
  <si>
    <t>How old are you?</t>
  </si>
  <si>
    <t>Where do you live?</t>
  </si>
  <si>
    <t>Employment Status</t>
  </si>
  <si>
    <t>Family Income (Annual)</t>
  </si>
  <si>
    <t xml:space="preserve">How many servings/bottles of soft drinks do you consume in a month on average? </t>
  </si>
  <si>
    <t>Do you consume cola? If so, which drink in specific do you prefer?</t>
  </si>
  <si>
    <t>Let's say your favorite drink's price gets hiked by ₹10. While the substitutes' does not. Will you switch to a substitute with a similar taste?</t>
  </si>
  <si>
    <t>Suppose your family income has been cut short by 20% due to a slump in the economy. Would that affect your consumption habits?</t>
  </si>
  <si>
    <t>When ordering food online, if the restaurant you're ordering from has a different drink available than the one you prefer, Would you go out of your way to purchase your favorite drink?</t>
  </si>
  <si>
    <t xml:space="preserve">If the government imposes a ban on the sale of a soft drink(NOT your preferred one) for violating health regulations(similar condition to the Maggi ban). Would that change your consumption habits? </t>
  </si>
  <si>
    <t/>
  </si>
  <si>
    <t>On a scale of 1 to 5 how much do these factors matter in a soft drink? (1- Not at all; 5- Matters the most) [Taste]</t>
  </si>
  <si>
    <t>On a scale of 1 to 5 how much do these factors matter in a soft drink? (1- Not at all; 5- Matters the most) [Price]</t>
  </si>
  <si>
    <t>On a scale of 1 to 5 how much do these factors matter in a soft drink? (1- Not at all; 5- Matters the most) [Availibility ]</t>
  </si>
  <si>
    <t>On a scale of 1 to 5 how much do these factors matter in a soft drink? (1- Not at all; 5- Matters the most) [Nutritional Values]</t>
  </si>
  <si>
    <t>18-24</t>
  </si>
  <si>
    <t>Mumbai</t>
  </si>
  <si>
    <t>Student</t>
  </si>
  <si>
    <t>20Lakh +</t>
  </si>
  <si>
    <t>5-10</t>
  </si>
  <si>
    <t>Pepsi</t>
  </si>
  <si>
    <t>Yes</t>
  </si>
  <si>
    <t>No</t>
  </si>
  <si>
    <t>Delhi NCR</t>
  </si>
  <si>
    <t>10-20 Lakh</t>
  </si>
  <si>
    <t>1-5</t>
  </si>
  <si>
    <t>CocaCola</t>
  </si>
  <si>
    <t>24+</t>
  </si>
  <si>
    <t>Sagar</t>
  </si>
  <si>
    <t>Self Employed</t>
  </si>
  <si>
    <t>0-5 Lakh</t>
  </si>
  <si>
    <t>None</t>
  </si>
  <si>
    <t>Thums Up</t>
  </si>
  <si>
    <t>Can't Say</t>
  </si>
  <si>
    <t>10-20</t>
  </si>
  <si>
    <t>13-18</t>
  </si>
  <si>
    <t>Unemployed</t>
  </si>
  <si>
    <t>5-10 Lakh</t>
  </si>
  <si>
    <t>I don't consume Cola.</t>
  </si>
  <si>
    <t>Chiplun</t>
  </si>
  <si>
    <t>USA</t>
  </si>
  <si>
    <t>Employed</t>
  </si>
  <si>
    <t>Bhopal</t>
  </si>
  <si>
    <t>Rajasthan</t>
  </si>
  <si>
    <t>Sagar ,mp</t>
  </si>
  <si>
    <t xml:space="preserve">Usually no </t>
  </si>
  <si>
    <t>Sprite</t>
  </si>
  <si>
    <t>AVERAGE</t>
  </si>
  <si>
    <t>Count of 1-5 Drinks per month</t>
  </si>
  <si>
    <t>Count of No Drinks per month</t>
  </si>
  <si>
    <t>Count of 5-10 Drinks per month</t>
  </si>
  <si>
    <t>Count of 10-20 Drinks per month</t>
  </si>
  <si>
    <t>Count of "CocaCola"</t>
  </si>
  <si>
    <t>Count of "Pepsi"</t>
  </si>
  <si>
    <t>Count of "ThumsUp"</t>
  </si>
  <si>
    <t>Count of "I don't consume Cola."</t>
  </si>
  <si>
    <t>Price Hike Count- Yes</t>
  </si>
  <si>
    <t>Price Hike Count- No</t>
  </si>
  <si>
    <t>Price Hike Count- Can't Say</t>
  </si>
  <si>
    <t>Income cut short Count- Yes</t>
  </si>
  <si>
    <t>Income cut short Count- No</t>
  </si>
  <si>
    <t>Income cut short Count- Can't Say</t>
  </si>
  <si>
    <t>Substitute Condition Count- Yes</t>
  </si>
  <si>
    <t>Substitute Condition Count- No</t>
  </si>
  <si>
    <t>Substitute Condition Count- Can't Say</t>
  </si>
  <si>
    <t>Health Regulation Count- Yes</t>
  </si>
  <si>
    <t>Health Regulation Count-No</t>
  </si>
  <si>
    <t>Health Regulation Count- Can't Say</t>
  </si>
  <si>
    <t>Age Count(13-18)</t>
  </si>
  <si>
    <t>Age Count(18-24)</t>
  </si>
  <si>
    <t>Age Count(24+)</t>
  </si>
  <si>
    <t>Employment Count- Student</t>
  </si>
  <si>
    <t>Employment Count- Employed</t>
  </si>
  <si>
    <t>Employment Count- Self Employed</t>
  </si>
  <si>
    <t>Employment Count- Unemployed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</si>
</sst>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0" fontId="3" fillId="2" borderId="3" xfId="0" applyFont="1" applyFill="1" applyBorder="1" applyAlignment="1"/>
    <xf numFmtId="2" fontId="0" fillId="2" borderId="3" xfId="0" applyNumberFormat="1" applyFont="1" applyFill="1" applyBorder="1" applyAlignment="1"/>
    <xf numFmtId="2" fontId="0" fillId="2" borderId="4" xfId="0" applyNumberFormat="1" applyFont="1" applyFill="1" applyBorder="1" applyAlignment="1"/>
    <xf numFmtId="0" fontId="4" fillId="3" borderId="2" xfId="0" applyFont="1" applyFill="1" applyBorder="1" applyAlignment="1">
      <alignment horizontal="center"/>
    </xf>
    <xf numFmtId="164" fontId="1" fillId="4" borderId="1" xfId="0" applyNumberFormat="1" applyFont="1" applyFill="1" applyBorder="1" applyAlignment="1"/>
    <xf numFmtId="0" fontId="1" fillId="5" borderId="1" xfId="0" applyFont="1" applyFill="1" applyBorder="1" applyAlignment="1"/>
    <xf numFmtId="0" fontId="1" fillId="2" borderId="1" xfId="0" applyFont="1" applyFill="1" applyBorder="1" applyAlignment="1"/>
    <xf numFmtId="0" fontId="1" fillId="6" borderId="1" xfId="0" applyFont="1" applyFill="1" applyBorder="1" applyAlignment="1"/>
    <xf numFmtId="0" fontId="1" fillId="7" borderId="1" xfId="0" applyFont="1" applyFill="1" applyBorder="1" applyAlignment="1"/>
    <xf numFmtId="0" fontId="1" fillId="8" borderId="1" xfId="0" quotePrefix="1" applyFont="1" applyFill="1" applyBorder="1" applyAlignment="1"/>
    <xf numFmtId="0" fontId="1" fillId="8" borderId="1" xfId="0" applyFont="1" applyFill="1" applyBorder="1" applyAlignment="1"/>
    <xf numFmtId="0" fontId="1" fillId="9" borderId="1" xfId="0" applyFont="1" applyFill="1" applyBorder="1" applyAlignment="1"/>
    <xf numFmtId="0" fontId="1" fillId="10" borderId="1" xfId="0" applyFont="1" applyFill="1" applyBorder="1" applyAlignment="1"/>
    <xf numFmtId="0" fontId="1" fillId="11" borderId="1" xfId="0" applyFont="1" applyFill="1" applyBorder="1" applyAlignment="1"/>
    <xf numFmtId="0" fontId="1" fillId="12" borderId="1" xfId="0" applyFont="1" applyFill="1" applyBorder="1" applyAlignment="1"/>
    <xf numFmtId="0" fontId="1" fillId="4" borderId="1" xfId="0" applyFont="1" applyFill="1" applyBorder="1" applyAlignment="1"/>
    <xf numFmtId="0" fontId="1" fillId="13" borderId="1" xfId="0" applyFont="1" applyFill="1" applyBorder="1" applyAlignment="1"/>
    <xf numFmtId="164" fontId="1" fillId="4" borderId="5" xfId="0" applyNumberFormat="1" applyFont="1" applyFill="1" applyBorder="1" applyAlignment="1"/>
    <xf numFmtId="0" fontId="1" fillId="5" borderId="5" xfId="0" applyFont="1" applyFill="1" applyBorder="1" applyAlignment="1"/>
    <xf numFmtId="0" fontId="1" fillId="2" borderId="5" xfId="0" applyFont="1" applyFill="1" applyBorder="1" applyAlignment="1"/>
    <xf numFmtId="0" fontId="1" fillId="6" borderId="5" xfId="0" applyFont="1" applyFill="1" applyBorder="1" applyAlignment="1"/>
    <xf numFmtId="0" fontId="1" fillId="7" borderId="5" xfId="0" applyFont="1" applyFill="1" applyBorder="1" applyAlignment="1"/>
    <xf numFmtId="0" fontId="1" fillId="8" borderId="5" xfId="0" quotePrefix="1" applyFont="1" applyFill="1" applyBorder="1" applyAlignment="1"/>
    <xf numFmtId="0" fontId="1" fillId="9" borderId="5" xfId="0" applyFont="1" applyFill="1" applyBorder="1" applyAlignment="1"/>
    <xf numFmtId="0" fontId="1" fillId="10" borderId="5" xfId="0" applyFont="1" applyFill="1" applyBorder="1" applyAlignment="1"/>
    <xf numFmtId="0" fontId="1" fillId="11" borderId="5" xfId="0" applyFont="1" applyFill="1" applyBorder="1" applyAlignment="1"/>
    <xf numFmtId="0" fontId="1" fillId="12" borderId="5" xfId="0" applyFont="1" applyFill="1" applyBorder="1" applyAlignment="1"/>
    <xf numFmtId="0" fontId="1" fillId="4" borderId="5" xfId="0" applyFont="1" applyFill="1" applyBorder="1" applyAlignment="1"/>
    <xf numFmtId="0" fontId="1" fillId="13" borderId="5" xfId="0" applyFont="1" applyFill="1" applyBorder="1" applyAlignment="1"/>
    <xf numFmtId="0" fontId="5" fillId="14" borderId="1" xfId="0" applyFont="1" applyFill="1" applyBorder="1"/>
    <xf numFmtId="0" fontId="5" fillId="14" borderId="1" xfId="0" applyFont="1" applyFill="1" applyBorder="1" applyAlignment="1"/>
    <xf numFmtId="0" fontId="6" fillId="14" borderId="1" xfId="0" applyFont="1" applyFill="1" applyBorder="1" applyAlignment="1"/>
    <xf numFmtId="0" fontId="0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58"/>
  <sheetViews>
    <sheetView tabSelected="1" workbookViewId="0">
      <pane ySplit="1" topLeftCell="A2" activePane="bottomLeft" state="frozen"/>
      <selection pane="bottomLeft" activeCell="A50" sqref="A50"/>
    </sheetView>
  </sheetViews>
  <sheetFormatPr defaultColWidth="14.42578125" defaultRowHeight="15.75" customHeight="1" x14ac:dyDescent="0.2"/>
  <cols>
    <col min="1" max="1" width="21.5703125" customWidth="1"/>
    <col min="2" max="2" width="33.85546875" customWidth="1"/>
    <col min="3" max="4" width="21.5703125" customWidth="1"/>
    <col min="5" max="5" width="27.5703125" customWidth="1"/>
    <col min="6" max="7" width="21.5703125" customWidth="1"/>
    <col min="8" max="8" width="31.140625" customWidth="1"/>
    <col min="9" max="24" width="21.5703125" customWidth="1"/>
  </cols>
  <sheetData>
    <row r="1" spans="1:18" ht="12.75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  <c r="L1" s="33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1" t="s">
        <v>11</v>
      </c>
      <c r="R1" s="1" t="s">
        <v>11</v>
      </c>
    </row>
    <row r="2" spans="1:18" ht="12.75" x14ac:dyDescent="0.2">
      <c r="A2" s="20">
        <v>44455.987684201391</v>
      </c>
      <c r="B2" s="21" t="s">
        <v>16</v>
      </c>
      <c r="C2" s="22" t="s">
        <v>17</v>
      </c>
      <c r="D2" s="23" t="s">
        <v>18</v>
      </c>
      <c r="E2" s="24" t="s">
        <v>19</v>
      </c>
      <c r="F2" s="25" t="s">
        <v>20</v>
      </c>
      <c r="G2" s="26" t="s">
        <v>21</v>
      </c>
      <c r="H2" s="27" t="s">
        <v>22</v>
      </c>
      <c r="I2" s="28" t="s">
        <v>22</v>
      </c>
      <c r="J2" s="29" t="s">
        <v>23</v>
      </c>
      <c r="K2" s="30" t="s">
        <v>23</v>
      </c>
      <c r="L2" s="2"/>
      <c r="M2" s="31">
        <v>4</v>
      </c>
      <c r="N2" s="31">
        <v>4</v>
      </c>
      <c r="O2" s="31">
        <v>3</v>
      </c>
      <c r="P2" s="31">
        <v>2</v>
      </c>
      <c r="Q2" s="2"/>
      <c r="R2" s="2"/>
    </row>
    <row r="3" spans="1:18" ht="12.75" x14ac:dyDescent="0.2">
      <c r="A3" s="7">
        <v>44455.997938078704</v>
      </c>
      <c r="B3" s="8" t="s">
        <v>16</v>
      </c>
      <c r="C3" s="9" t="s">
        <v>24</v>
      </c>
      <c r="D3" s="10" t="s">
        <v>18</v>
      </c>
      <c r="E3" s="11" t="s">
        <v>25</v>
      </c>
      <c r="F3" s="12" t="s">
        <v>26</v>
      </c>
      <c r="G3" s="14" t="s">
        <v>27</v>
      </c>
      <c r="H3" s="15" t="s">
        <v>22</v>
      </c>
      <c r="I3" s="16" t="s">
        <v>22</v>
      </c>
      <c r="J3" s="17" t="s">
        <v>22</v>
      </c>
      <c r="K3" s="18" t="s">
        <v>23</v>
      </c>
      <c r="L3" s="2"/>
      <c r="M3" s="19">
        <v>5</v>
      </c>
      <c r="N3" s="19">
        <v>4</v>
      </c>
      <c r="O3" s="19">
        <v>3</v>
      </c>
      <c r="P3" s="19">
        <v>3</v>
      </c>
      <c r="Q3" s="2"/>
      <c r="R3" s="2"/>
    </row>
    <row r="4" spans="1:18" ht="12.75" x14ac:dyDescent="0.2">
      <c r="A4" s="7">
        <v>44455.999096134256</v>
      </c>
      <c r="B4" s="8" t="s">
        <v>16</v>
      </c>
      <c r="C4" s="9" t="s">
        <v>24</v>
      </c>
      <c r="D4" s="10" t="s">
        <v>18</v>
      </c>
      <c r="E4" s="11" t="s">
        <v>25</v>
      </c>
      <c r="F4" s="12" t="s">
        <v>26</v>
      </c>
      <c r="G4" s="14" t="s">
        <v>27</v>
      </c>
      <c r="H4" s="15" t="s">
        <v>23</v>
      </c>
      <c r="I4" s="16" t="s">
        <v>23</v>
      </c>
      <c r="J4" s="17" t="s">
        <v>23</v>
      </c>
      <c r="K4" s="18" t="s">
        <v>23</v>
      </c>
      <c r="L4" s="2"/>
      <c r="M4" s="19">
        <v>5</v>
      </c>
      <c r="N4" s="19">
        <v>5</v>
      </c>
      <c r="O4" s="19">
        <v>2</v>
      </c>
      <c r="P4" s="19">
        <v>2</v>
      </c>
      <c r="Q4" s="2"/>
      <c r="R4" s="2"/>
    </row>
    <row r="5" spans="1:18" ht="12.75" x14ac:dyDescent="0.2">
      <c r="A5" s="7">
        <v>44455.999155486112</v>
      </c>
      <c r="B5" s="8" t="s">
        <v>16</v>
      </c>
      <c r="C5" s="9" t="s">
        <v>24</v>
      </c>
      <c r="D5" s="10" t="s">
        <v>18</v>
      </c>
      <c r="E5" s="11" t="s">
        <v>19</v>
      </c>
      <c r="F5" s="12" t="s">
        <v>26</v>
      </c>
      <c r="G5" s="14" t="s">
        <v>27</v>
      </c>
      <c r="H5" s="15" t="s">
        <v>22</v>
      </c>
      <c r="I5" s="16" t="s">
        <v>22</v>
      </c>
      <c r="J5" s="17" t="s">
        <v>23</v>
      </c>
      <c r="K5" s="18" t="s">
        <v>23</v>
      </c>
      <c r="L5" s="2"/>
      <c r="M5" s="19">
        <v>5</v>
      </c>
      <c r="N5" s="19">
        <v>5</v>
      </c>
      <c r="O5" s="19">
        <v>3</v>
      </c>
      <c r="P5" s="19">
        <v>1</v>
      </c>
      <c r="Q5" s="2"/>
      <c r="R5" s="2"/>
    </row>
    <row r="6" spans="1:18" ht="12.75" x14ac:dyDescent="0.2">
      <c r="A6" s="7">
        <v>44455.999656793982</v>
      </c>
      <c r="B6" s="8" t="s">
        <v>28</v>
      </c>
      <c r="C6" s="9" t="s">
        <v>29</v>
      </c>
      <c r="D6" s="10" t="s">
        <v>30</v>
      </c>
      <c r="E6" s="11" t="s">
        <v>31</v>
      </c>
      <c r="F6" s="13" t="s">
        <v>32</v>
      </c>
      <c r="G6" s="14" t="s">
        <v>33</v>
      </c>
      <c r="H6" s="15" t="s">
        <v>22</v>
      </c>
      <c r="I6" s="16" t="s">
        <v>22</v>
      </c>
      <c r="J6" s="17" t="s">
        <v>23</v>
      </c>
      <c r="K6" s="18" t="s">
        <v>22</v>
      </c>
      <c r="L6" s="2"/>
      <c r="M6" s="19">
        <v>5</v>
      </c>
      <c r="N6" s="19">
        <v>3</v>
      </c>
      <c r="O6" s="19">
        <v>3</v>
      </c>
      <c r="P6" s="19">
        <v>2</v>
      </c>
      <c r="Q6" s="2"/>
      <c r="R6" s="2"/>
    </row>
    <row r="7" spans="1:18" ht="12.75" x14ac:dyDescent="0.2">
      <c r="A7" s="7">
        <v>44456.001840335652</v>
      </c>
      <c r="B7" s="8" t="s">
        <v>16</v>
      </c>
      <c r="C7" s="9" t="s">
        <v>17</v>
      </c>
      <c r="D7" s="10" t="s">
        <v>18</v>
      </c>
      <c r="E7" s="11" t="s">
        <v>19</v>
      </c>
      <c r="F7" s="12" t="s">
        <v>26</v>
      </c>
      <c r="G7" s="14" t="s">
        <v>33</v>
      </c>
      <c r="H7" s="15" t="s">
        <v>23</v>
      </c>
      <c r="I7" s="16" t="s">
        <v>23</v>
      </c>
      <c r="J7" s="17" t="s">
        <v>34</v>
      </c>
      <c r="K7" s="18" t="s">
        <v>22</v>
      </c>
      <c r="L7" s="2"/>
      <c r="M7" s="19">
        <v>4</v>
      </c>
      <c r="N7" s="19">
        <v>4</v>
      </c>
      <c r="O7" s="19">
        <v>3</v>
      </c>
      <c r="P7" s="19">
        <v>3</v>
      </c>
      <c r="Q7" s="2"/>
      <c r="R7" s="2"/>
    </row>
    <row r="8" spans="1:18" ht="12.75" x14ac:dyDescent="0.2">
      <c r="A8" s="7">
        <v>44456.00342543982</v>
      </c>
      <c r="B8" s="8" t="s">
        <v>16</v>
      </c>
      <c r="C8" s="9" t="s">
        <v>24</v>
      </c>
      <c r="D8" s="10" t="s">
        <v>18</v>
      </c>
      <c r="E8" s="11" t="s">
        <v>19</v>
      </c>
      <c r="F8" s="12" t="s">
        <v>20</v>
      </c>
      <c r="G8" s="14" t="s">
        <v>33</v>
      </c>
      <c r="H8" s="15" t="s">
        <v>23</v>
      </c>
      <c r="I8" s="16" t="s">
        <v>22</v>
      </c>
      <c r="J8" s="17" t="s">
        <v>23</v>
      </c>
      <c r="K8" s="18" t="s">
        <v>22</v>
      </c>
      <c r="L8" s="2"/>
      <c r="M8" s="19">
        <v>4</v>
      </c>
      <c r="N8" s="19">
        <v>3</v>
      </c>
      <c r="O8" s="19">
        <v>2</v>
      </c>
      <c r="P8" s="19">
        <v>2</v>
      </c>
      <c r="Q8" s="2"/>
      <c r="R8" s="2"/>
    </row>
    <row r="9" spans="1:18" ht="12.75" x14ac:dyDescent="0.2">
      <c r="A9" s="7">
        <v>44456.006052685188</v>
      </c>
      <c r="B9" s="8" t="s">
        <v>16</v>
      </c>
      <c r="C9" s="9" t="s">
        <v>24</v>
      </c>
      <c r="D9" s="10" t="s">
        <v>18</v>
      </c>
      <c r="E9" s="11" t="s">
        <v>25</v>
      </c>
      <c r="F9" s="12" t="s">
        <v>26</v>
      </c>
      <c r="G9" s="14" t="s">
        <v>27</v>
      </c>
      <c r="H9" s="15" t="s">
        <v>22</v>
      </c>
      <c r="I9" s="16" t="s">
        <v>22</v>
      </c>
      <c r="J9" s="17" t="s">
        <v>22</v>
      </c>
      <c r="K9" s="18" t="s">
        <v>34</v>
      </c>
      <c r="L9" s="2"/>
      <c r="M9" s="19">
        <v>3</v>
      </c>
      <c r="N9" s="19">
        <v>4</v>
      </c>
      <c r="O9" s="19">
        <v>2</v>
      </c>
      <c r="P9" s="19">
        <v>3</v>
      </c>
      <c r="Q9" s="2"/>
      <c r="R9" s="2"/>
    </row>
    <row r="10" spans="1:18" ht="12.75" x14ac:dyDescent="0.2">
      <c r="A10" s="7">
        <v>44456.006158460645</v>
      </c>
      <c r="B10" s="8" t="s">
        <v>16</v>
      </c>
      <c r="C10" s="9" t="s">
        <v>17</v>
      </c>
      <c r="D10" s="10" t="s">
        <v>18</v>
      </c>
      <c r="E10" s="11" t="s">
        <v>19</v>
      </c>
      <c r="F10" s="12" t="s">
        <v>20</v>
      </c>
      <c r="G10" s="14" t="s">
        <v>33</v>
      </c>
      <c r="H10" s="15" t="s">
        <v>23</v>
      </c>
      <c r="I10" s="16" t="s">
        <v>23</v>
      </c>
      <c r="J10" s="17" t="s">
        <v>23</v>
      </c>
      <c r="K10" s="18" t="s">
        <v>34</v>
      </c>
      <c r="L10" s="2"/>
      <c r="M10" s="19">
        <v>5</v>
      </c>
      <c r="N10" s="19">
        <v>2</v>
      </c>
      <c r="O10" s="19">
        <v>4</v>
      </c>
      <c r="P10" s="19">
        <v>3</v>
      </c>
      <c r="Q10" s="2"/>
      <c r="R10" s="2"/>
    </row>
    <row r="11" spans="1:18" ht="12.75" x14ac:dyDescent="0.2">
      <c r="A11" s="7">
        <v>44456.006873796301</v>
      </c>
      <c r="B11" s="8" t="s">
        <v>16</v>
      </c>
      <c r="C11" s="9" t="s">
        <v>24</v>
      </c>
      <c r="D11" s="10" t="s">
        <v>18</v>
      </c>
      <c r="E11" s="11" t="s">
        <v>25</v>
      </c>
      <c r="F11" s="13" t="s">
        <v>35</v>
      </c>
      <c r="G11" s="14" t="s">
        <v>27</v>
      </c>
      <c r="H11" s="15" t="s">
        <v>22</v>
      </c>
      <c r="I11" s="16" t="s">
        <v>22</v>
      </c>
      <c r="J11" s="17" t="s">
        <v>23</v>
      </c>
      <c r="K11" s="18" t="s">
        <v>22</v>
      </c>
      <c r="L11" s="2"/>
      <c r="M11" s="19">
        <v>4</v>
      </c>
      <c r="N11" s="19">
        <v>3</v>
      </c>
      <c r="O11" s="19">
        <v>5</v>
      </c>
      <c r="P11" s="19">
        <v>3</v>
      </c>
      <c r="Q11" s="2"/>
      <c r="R11" s="2"/>
    </row>
    <row r="12" spans="1:18" ht="12.75" x14ac:dyDescent="0.2">
      <c r="A12" s="7">
        <v>44456.014382592592</v>
      </c>
      <c r="B12" s="8" t="s">
        <v>36</v>
      </c>
      <c r="C12" s="9" t="s">
        <v>24</v>
      </c>
      <c r="D12" s="10" t="s">
        <v>37</v>
      </c>
      <c r="E12" s="11" t="s">
        <v>19</v>
      </c>
      <c r="F12" s="12" t="s">
        <v>26</v>
      </c>
      <c r="G12" s="14" t="s">
        <v>27</v>
      </c>
      <c r="H12" s="15" t="s">
        <v>34</v>
      </c>
      <c r="I12" s="16" t="s">
        <v>22</v>
      </c>
      <c r="J12" s="17" t="s">
        <v>22</v>
      </c>
      <c r="K12" s="18" t="s">
        <v>23</v>
      </c>
      <c r="L12" s="2"/>
      <c r="M12" s="19">
        <v>5</v>
      </c>
      <c r="N12" s="19">
        <v>4</v>
      </c>
      <c r="O12" s="19">
        <v>2</v>
      </c>
      <c r="P12" s="19">
        <v>3</v>
      </c>
      <c r="Q12" s="2"/>
      <c r="R12" s="2"/>
    </row>
    <row r="13" spans="1:18" ht="12.75" x14ac:dyDescent="0.2">
      <c r="A13" s="7">
        <v>44456.017865601854</v>
      </c>
      <c r="B13" s="8" t="s">
        <v>16</v>
      </c>
      <c r="C13" s="9" t="s">
        <v>17</v>
      </c>
      <c r="D13" s="10" t="s">
        <v>18</v>
      </c>
      <c r="E13" s="11" t="s">
        <v>38</v>
      </c>
      <c r="F13" s="13" t="s">
        <v>32</v>
      </c>
      <c r="G13" s="14" t="s">
        <v>39</v>
      </c>
      <c r="H13" s="15" t="s">
        <v>22</v>
      </c>
      <c r="I13" s="16" t="s">
        <v>22</v>
      </c>
      <c r="J13" s="17" t="s">
        <v>23</v>
      </c>
      <c r="K13" s="18" t="s">
        <v>34</v>
      </c>
      <c r="L13" s="2"/>
      <c r="M13" s="19">
        <v>5</v>
      </c>
      <c r="N13" s="19">
        <v>1</v>
      </c>
      <c r="O13" s="19">
        <v>3</v>
      </c>
      <c r="P13" s="19">
        <v>4</v>
      </c>
      <c r="Q13" s="2"/>
      <c r="R13" s="2"/>
    </row>
    <row r="14" spans="1:18" ht="12.75" x14ac:dyDescent="0.2">
      <c r="A14" s="7">
        <v>44456.021805185184</v>
      </c>
      <c r="B14" s="8" t="s">
        <v>16</v>
      </c>
      <c r="C14" s="9" t="s">
        <v>40</v>
      </c>
      <c r="D14" s="10" t="s">
        <v>18</v>
      </c>
      <c r="E14" s="11" t="s">
        <v>38</v>
      </c>
      <c r="F14" s="12" t="s">
        <v>26</v>
      </c>
      <c r="G14" s="14" t="s">
        <v>33</v>
      </c>
      <c r="H14" s="15" t="s">
        <v>22</v>
      </c>
      <c r="I14" s="16" t="s">
        <v>22</v>
      </c>
      <c r="J14" s="17" t="s">
        <v>34</v>
      </c>
      <c r="K14" s="18" t="s">
        <v>22</v>
      </c>
      <c r="L14" s="2"/>
      <c r="M14" s="19">
        <v>5</v>
      </c>
      <c r="N14" s="19">
        <v>5</v>
      </c>
      <c r="O14" s="19">
        <v>3</v>
      </c>
      <c r="P14" s="19">
        <v>3</v>
      </c>
      <c r="Q14" s="2"/>
      <c r="R14" s="2"/>
    </row>
    <row r="15" spans="1:18" ht="12.75" x14ac:dyDescent="0.2">
      <c r="A15" s="7">
        <v>44456.024111377315</v>
      </c>
      <c r="B15" s="8" t="s">
        <v>16</v>
      </c>
      <c r="C15" s="9" t="s">
        <v>24</v>
      </c>
      <c r="D15" s="10" t="s">
        <v>18</v>
      </c>
      <c r="E15" s="11" t="s">
        <v>25</v>
      </c>
      <c r="F15" s="12" t="s">
        <v>26</v>
      </c>
      <c r="G15" s="14" t="s">
        <v>33</v>
      </c>
      <c r="H15" s="15" t="s">
        <v>34</v>
      </c>
      <c r="I15" s="16" t="s">
        <v>34</v>
      </c>
      <c r="J15" s="17" t="s">
        <v>22</v>
      </c>
      <c r="K15" s="18" t="s">
        <v>22</v>
      </c>
      <c r="L15" s="2"/>
      <c r="M15" s="19">
        <v>4</v>
      </c>
      <c r="N15" s="19">
        <v>4</v>
      </c>
      <c r="O15" s="19">
        <v>4</v>
      </c>
      <c r="P15" s="19">
        <v>2</v>
      </c>
      <c r="Q15" s="2"/>
      <c r="R15" s="2"/>
    </row>
    <row r="16" spans="1:18" ht="12.75" x14ac:dyDescent="0.2">
      <c r="A16" s="7">
        <v>44456.042773090274</v>
      </c>
      <c r="B16" s="8" t="s">
        <v>16</v>
      </c>
      <c r="C16" s="9" t="s">
        <v>17</v>
      </c>
      <c r="D16" s="10" t="s">
        <v>18</v>
      </c>
      <c r="E16" s="11" t="s">
        <v>38</v>
      </c>
      <c r="F16" s="12" t="s">
        <v>26</v>
      </c>
      <c r="G16" s="14" t="s">
        <v>33</v>
      </c>
      <c r="H16" s="15" t="s">
        <v>22</v>
      </c>
      <c r="I16" s="16" t="s">
        <v>34</v>
      </c>
      <c r="J16" s="17" t="s">
        <v>23</v>
      </c>
      <c r="K16" s="18" t="s">
        <v>22</v>
      </c>
      <c r="L16" s="2"/>
      <c r="M16" s="19">
        <v>4</v>
      </c>
      <c r="N16" s="19">
        <v>3</v>
      </c>
      <c r="O16" s="19">
        <v>4</v>
      </c>
      <c r="P16" s="19">
        <v>4</v>
      </c>
      <c r="Q16" s="2"/>
      <c r="R16" s="2"/>
    </row>
    <row r="17" spans="1:18" ht="12.75" x14ac:dyDescent="0.2">
      <c r="A17" s="7">
        <v>44456.046731087961</v>
      </c>
      <c r="B17" s="8" t="s">
        <v>16</v>
      </c>
      <c r="C17" s="9" t="s">
        <v>17</v>
      </c>
      <c r="D17" s="10" t="s">
        <v>18</v>
      </c>
      <c r="E17" s="11" t="s">
        <v>19</v>
      </c>
      <c r="F17" s="13" t="s">
        <v>32</v>
      </c>
      <c r="G17" s="14" t="s">
        <v>39</v>
      </c>
      <c r="H17" s="15" t="s">
        <v>22</v>
      </c>
      <c r="I17" s="16" t="s">
        <v>22</v>
      </c>
      <c r="J17" s="17" t="s">
        <v>22</v>
      </c>
      <c r="K17" s="18" t="s">
        <v>22</v>
      </c>
      <c r="L17" s="2"/>
      <c r="M17" s="19">
        <v>3</v>
      </c>
      <c r="N17" s="19">
        <v>5</v>
      </c>
      <c r="O17" s="19">
        <v>3</v>
      </c>
      <c r="P17" s="19">
        <v>2</v>
      </c>
      <c r="Q17" s="2"/>
      <c r="R17" s="2"/>
    </row>
    <row r="18" spans="1:18" ht="12.75" x14ac:dyDescent="0.2">
      <c r="A18" s="7">
        <v>44456.053383460647</v>
      </c>
      <c r="B18" s="8" t="s">
        <v>28</v>
      </c>
      <c r="C18" s="9" t="s">
        <v>41</v>
      </c>
      <c r="D18" s="10" t="s">
        <v>42</v>
      </c>
      <c r="E18" s="11" t="s">
        <v>19</v>
      </c>
      <c r="F18" s="12" t="s">
        <v>26</v>
      </c>
      <c r="G18" s="14" t="s">
        <v>39</v>
      </c>
      <c r="H18" s="15" t="s">
        <v>22</v>
      </c>
      <c r="I18" s="16" t="s">
        <v>34</v>
      </c>
      <c r="J18" s="17" t="s">
        <v>23</v>
      </c>
      <c r="K18" s="18" t="s">
        <v>22</v>
      </c>
      <c r="L18" s="2"/>
      <c r="M18" s="19">
        <v>5</v>
      </c>
      <c r="N18" s="19">
        <v>1</v>
      </c>
      <c r="O18" s="19">
        <v>5</v>
      </c>
      <c r="P18" s="19">
        <v>3</v>
      </c>
      <c r="Q18" s="2"/>
      <c r="R18" s="2"/>
    </row>
    <row r="19" spans="1:18" ht="12.75" x14ac:dyDescent="0.2">
      <c r="A19" s="7">
        <v>44456.107357326386</v>
      </c>
      <c r="B19" s="8" t="s">
        <v>16</v>
      </c>
      <c r="C19" s="9" t="s">
        <v>43</v>
      </c>
      <c r="D19" s="10" t="s">
        <v>18</v>
      </c>
      <c r="E19" s="11" t="s">
        <v>19</v>
      </c>
      <c r="F19" s="12" t="s">
        <v>20</v>
      </c>
      <c r="G19" s="14" t="s">
        <v>27</v>
      </c>
      <c r="H19" s="15" t="s">
        <v>22</v>
      </c>
      <c r="I19" s="16" t="s">
        <v>22</v>
      </c>
      <c r="J19" s="17" t="s">
        <v>22</v>
      </c>
      <c r="K19" s="18" t="s">
        <v>22</v>
      </c>
      <c r="L19" s="2"/>
      <c r="M19" s="19">
        <v>3</v>
      </c>
      <c r="N19" s="19">
        <v>3</v>
      </c>
      <c r="O19" s="19">
        <v>2</v>
      </c>
      <c r="P19" s="19">
        <v>2</v>
      </c>
      <c r="Q19" s="2"/>
      <c r="R19" s="2"/>
    </row>
    <row r="20" spans="1:18" ht="12.75" x14ac:dyDescent="0.2">
      <c r="A20" s="7">
        <v>44456.296270370367</v>
      </c>
      <c r="B20" s="8" t="s">
        <v>28</v>
      </c>
      <c r="C20" s="9" t="s">
        <v>29</v>
      </c>
      <c r="D20" s="10" t="s">
        <v>42</v>
      </c>
      <c r="E20" s="11" t="s">
        <v>31</v>
      </c>
      <c r="F20" s="13" t="s">
        <v>32</v>
      </c>
      <c r="G20" s="14" t="s">
        <v>39</v>
      </c>
      <c r="H20" s="15" t="s">
        <v>22</v>
      </c>
      <c r="I20" s="16" t="s">
        <v>22</v>
      </c>
      <c r="J20" s="17" t="s">
        <v>22</v>
      </c>
      <c r="K20" s="18" t="s">
        <v>34</v>
      </c>
      <c r="L20" s="2"/>
      <c r="M20" s="19">
        <v>3</v>
      </c>
      <c r="N20" s="19">
        <v>3</v>
      </c>
      <c r="O20" s="19">
        <v>4</v>
      </c>
      <c r="P20" s="19">
        <v>1</v>
      </c>
      <c r="Q20" s="2"/>
      <c r="R20" s="2"/>
    </row>
    <row r="21" spans="1:18" ht="12.75" x14ac:dyDescent="0.2">
      <c r="A21" s="7">
        <v>44456.299745995369</v>
      </c>
      <c r="B21" s="8" t="s">
        <v>28</v>
      </c>
      <c r="C21" s="9" t="s">
        <v>43</v>
      </c>
      <c r="D21" s="10" t="s">
        <v>42</v>
      </c>
      <c r="E21" s="11" t="s">
        <v>25</v>
      </c>
      <c r="F21" s="13" t="s">
        <v>32</v>
      </c>
      <c r="G21" s="14" t="s">
        <v>39</v>
      </c>
      <c r="H21" s="15" t="s">
        <v>23</v>
      </c>
      <c r="I21" s="16" t="s">
        <v>22</v>
      </c>
      <c r="J21" s="17" t="s">
        <v>23</v>
      </c>
      <c r="K21" s="18" t="s">
        <v>34</v>
      </c>
      <c r="L21" s="2"/>
      <c r="M21" s="19">
        <v>4</v>
      </c>
      <c r="N21" s="19">
        <v>4</v>
      </c>
      <c r="O21" s="19">
        <v>4</v>
      </c>
      <c r="P21" s="19">
        <v>2</v>
      </c>
      <c r="Q21" s="2"/>
      <c r="R21" s="2"/>
    </row>
    <row r="22" spans="1:18" ht="12.75" x14ac:dyDescent="0.2">
      <c r="A22" s="7">
        <v>44456.31395703704</v>
      </c>
      <c r="B22" s="8" t="s">
        <v>16</v>
      </c>
      <c r="C22" s="9" t="s">
        <v>17</v>
      </c>
      <c r="D22" s="10" t="s">
        <v>18</v>
      </c>
      <c r="E22" s="11" t="s">
        <v>19</v>
      </c>
      <c r="F22" s="13" t="s">
        <v>32</v>
      </c>
      <c r="G22" s="14" t="s">
        <v>39</v>
      </c>
      <c r="H22" s="15" t="s">
        <v>22</v>
      </c>
      <c r="I22" s="16" t="s">
        <v>22</v>
      </c>
      <c r="J22" s="17" t="s">
        <v>34</v>
      </c>
      <c r="K22" s="18" t="s">
        <v>22</v>
      </c>
      <c r="L22" s="2"/>
      <c r="M22" s="19">
        <v>4</v>
      </c>
      <c r="N22" s="19">
        <v>5</v>
      </c>
      <c r="O22" s="19">
        <v>3</v>
      </c>
      <c r="P22" s="19">
        <v>1</v>
      </c>
      <c r="Q22" s="2"/>
      <c r="R22" s="2"/>
    </row>
    <row r="23" spans="1:18" ht="12.75" x14ac:dyDescent="0.2">
      <c r="A23" s="7">
        <v>44456.340415416664</v>
      </c>
      <c r="B23" s="8" t="s">
        <v>16</v>
      </c>
      <c r="C23" s="9" t="s">
        <v>44</v>
      </c>
      <c r="D23" s="10" t="s">
        <v>18</v>
      </c>
      <c r="E23" s="11" t="s">
        <v>31</v>
      </c>
      <c r="F23" s="12" t="s">
        <v>26</v>
      </c>
      <c r="G23" s="14" t="s">
        <v>27</v>
      </c>
      <c r="H23" s="15" t="s">
        <v>22</v>
      </c>
      <c r="I23" s="16" t="s">
        <v>22</v>
      </c>
      <c r="J23" s="17" t="s">
        <v>23</v>
      </c>
      <c r="K23" s="18" t="s">
        <v>22</v>
      </c>
      <c r="L23" s="2"/>
      <c r="M23" s="19">
        <v>5</v>
      </c>
      <c r="N23" s="19">
        <v>5</v>
      </c>
      <c r="O23" s="19">
        <v>2</v>
      </c>
      <c r="P23" s="19">
        <v>1</v>
      </c>
      <c r="Q23" s="2"/>
      <c r="R23" s="2"/>
    </row>
    <row r="24" spans="1:18" ht="12.75" x14ac:dyDescent="0.2">
      <c r="A24" s="7">
        <v>44456.342017627314</v>
      </c>
      <c r="B24" s="8" t="s">
        <v>28</v>
      </c>
      <c r="C24" s="9" t="s">
        <v>43</v>
      </c>
      <c r="D24" s="10" t="s">
        <v>42</v>
      </c>
      <c r="E24" s="11" t="s">
        <v>19</v>
      </c>
      <c r="F24" s="12" t="s">
        <v>26</v>
      </c>
      <c r="G24" s="14" t="s">
        <v>33</v>
      </c>
      <c r="H24" s="15" t="s">
        <v>22</v>
      </c>
      <c r="I24" s="16" t="s">
        <v>22</v>
      </c>
      <c r="J24" s="17" t="s">
        <v>22</v>
      </c>
      <c r="K24" s="18" t="s">
        <v>22</v>
      </c>
      <c r="L24" s="2"/>
      <c r="M24" s="19">
        <v>5</v>
      </c>
      <c r="N24" s="19">
        <v>2</v>
      </c>
      <c r="O24" s="19">
        <v>5</v>
      </c>
      <c r="P24" s="19">
        <v>2</v>
      </c>
      <c r="Q24" s="2"/>
      <c r="R24" s="2"/>
    </row>
    <row r="25" spans="1:18" ht="12.75" x14ac:dyDescent="0.2">
      <c r="A25" s="7">
        <v>44456.356139884258</v>
      </c>
      <c r="B25" s="8" t="s">
        <v>28</v>
      </c>
      <c r="C25" s="9" t="s">
        <v>29</v>
      </c>
      <c r="D25" s="10" t="s">
        <v>37</v>
      </c>
      <c r="E25" s="11" t="s">
        <v>31</v>
      </c>
      <c r="F25" s="13" t="s">
        <v>32</v>
      </c>
      <c r="G25" s="14" t="s">
        <v>39</v>
      </c>
      <c r="H25" s="15" t="s">
        <v>34</v>
      </c>
      <c r="I25" s="16" t="s">
        <v>22</v>
      </c>
      <c r="J25" s="17" t="s">
        <v>22</v>
      </c>
      <c r="K25" s="18" t="s">
        <v>34</v>
      </c>
      <c r="L25" s="2"/>
      <c r="M25" s="19">
        <v>5</v>
      </c>
      <c r="N25" s="19">
        <v>4</v>
      </c>
      <c r="O25" s="19">
        <v>4</v>
      </c>
      <c r="P25" s="19">
        <v>3</v>
      </c>
      <c r="Q25" s="2"/>
      <c r="R25" s="2"/>
    </row>
    <row r="26" spans="1:18" ht="12.75" x14ac:dyDescent="0.2">
      <c r="A26" s="7">
        <v>44456.393844872684</v>
      </c>
      <c r="B26" s="8" t="s">
        <v>16</v>
      </c>
      <c r="C26" s="9" t="s">
        <v>24</v>
      </c>
      <c r="D26" s="10" t="s">
        <v>18</v>
      </c>
      <c r="E26" s="11" t="s">
        <v>38</v>
      </c>
      <c r="F26" s="12" t="s">
        <v>26</v>
      </c>
      <c r="G26" s="14" t="s">
        <v>27</v>
      </c>
      <c r="H26" s="15" t="s">
        <v>34</v>
      </c>
      <c r="I26" s="16" t="s">
        <v>23</v>
      </c>
      <c r="J26" s="17" t="s">
        <v>22</v>
      </c>
      <c r="K26" s="18" t="s">
        <v>22</v>
      </c>
      <c r="L26" s="2"/>
      <c r="M26" s="19">
        <v>5</v>
      </c>
      <c r="N26" s="19">
        <v>3</v>
      </c>
      <c r="O26" s="19">
        <v>3</v>
      </c>
      <c r="P26" s="19">
        <v>1</v>
      </c>
      <c r="Q26" s="2"/>
      <c r="R26" s="2"/>
    </row>
    <row r="27" spans="1:18" ht="12.75" x14ac:dyDescent="0.2">
      <c r="A27" s="7">
        <v>44456.402694074073</v>
      </c>
      <c r="B27" s="8" t="s">
        <v>16</v>
      </c>
      <c r="C27" s="9" t="s">
        <v>17</v>
      </c>
      <c r="D27" s="10" t="s">
        <v>18</v>
      </c>
      <c r="E27" s="11" t="s">
        <v>19</v>
      </c>
      <c r="F27" s="12" t="s">
        <v>26</v>
      </c>
      <c r="G27" s="14" t="s">
        <v>33</v>
      </c>
      <c r="H27" s="15" t="s">
        <v>22</v>
      </c>
      <c r="I27" s="16" t="s">
        <v>22</v>
      </c>
      <c r="J27" s="17" t="s">
        <v>22</v>
      </c>
      <c r="K27" s="18" t="s">
        <v>22</v>
      </c>
      <c r="L27" s="2"/>
      <c r="M27" s="19">
        <v>5</v>
      </c>
      <c r="N27" s="19">
        <v>2</v>
      </c>
      <c r="O27" s="19">
        <v>2</v>
      </c>
      <c r="P27" s="19">
        <v>3</v>
      </c>
      <c r="Q27" s="2"/>
      <c r="R27" s="2"/>
    </row>
    <row r="28" spans="1:18" ht="12.75" x14ac:dyDescent="0.2">
      <c r="A28" s="7">
        <v>44456.418477719912</v>
      </c>
      <c r="B28" s="8" t="s">
        <v>36</v>
      </c>
      <c r="C28" s="9" t="s">
        <v>24</v>
      </c>
      <c r="D28" s="10" t="s">
        <v>18</v>
      </c>
      <c r="E28" s="11" t="s">
        <v>31</v>
      </c>
      <c r="F28" s="12" t="s">
        <v>26</v>
      </c>
      <c r="G28" s="14" t="s">
        <v>27</v>
      </c>
      <c r="H28" s="15" t="s">
        <v>22</v>
      </c>
      <c r="I28" s="16" t="s">
        <v>22</v>
      </c>
      <c r="J28" s="17" t="s">
        <v>23</v>
      </c>
      <c r="K28" s="18" t="s">
        <v>23</v>
      </c>
      <c r="L28" s="2"/>
      <c r="M28" s="19">
        <v>4</v>
      </c>
      <c r="N28" s="19">
        <v>5</v>
      </c>
      <c r="O28" s="19">
        <v>3</v>
      </c>
      <c r="P28" s="19">
        <v>2</v>
      </c>
      <c r="Q28" s="2"/>
      <c r="R28" s="2"/>
    </row>
    <row r="29" spans="1:18" ht="12.75" x14ac:dyDescent="0.2">
      <c r="A29" s="7">
        <v>44456.437086087964</v>
      </c>
      <c r="B29" s="8" t="s">
        <v>28</v>
      </c>
      <c r="C29" s="9" t="s">
        <v>43</v>
      </c>
      <c r="D29" s="10" t="s">
        <v>37</v>
      </c>
      <c r="E29" s="11" t="s">
        <v>38</v>
      </c>
      <c r="F29" s="13" t="s">
        <v>32</v>
      </c>
      <c r="G29" s="14" t="s">
        <v>21</v>
      </c>
      <c r="H29" s="15" t="s">
        <v>22</v>
      </c>
      <c r="I29" s="16" t="s">
        <v>22</v>
      </c>
      <c r="J29" s="17" t="s">
        <v>23</v>
      </c>
      <c r="K29" s="18" t="s">
        <v>22</v>
      </c>
      <c r="L29" s="2"/>
      <c r="M29" s="19">
        <v>4</v>
      </c>
      <c r="N29" s="19">
        <v>5</v>
      </c>
      <c r="O29" s="19">
        <v>2</v>
      </c>
      <c r="P29" s="19">
        <v>2</v>
      </c>
      <c r="Q29" s="2"/>
      <c r="R29" s="2"/>
    </row>
    <row r="30" spans="1:18" ht="12.75" x14ac:dyDescent="0.2">
      <c r="A30" s="7">
        <v>44456.552310995372</v>
      </c>
      <c r="B30" s="8" t="s">
        <v>28</v>
      </c>
      <c r="C30" s="9" t="s">
        <v>24</v>
      </c>
      <c r="D30" s="10" t="s">
        <v>37</v>
      </c>
      <c r="E30" s="11" t="s">
        <v>19</v>
      </c>
      <c r="F30" s="12" t="s">
        <v>26</v>
      </c>
      <c r="G30" s="14" t="s">
        <v>27</v>
      </c>
      <c r="H30" s="15" t="s">
        <v>34</v>
      </c>
      <c r="I30" s="16" t="s">
        <v>34</v>
      </c>
      <c r="J30" s="17" t="s">
        <v>22</v>
      </c>
      <c r="K30" s="18" t="s">
        <v>34</v>
      </c>
      <c r="L30" s="2"/>
      <c r="M30" s="19">
        <v>4</v>
      </c>
      <c r="N30" s="19">
        <v>5</v>
      </c>
      <c r="O30" s="19">
        <v>3</v>
      </c>
      <c r="P30" s="19">
        <v>2</v>
      </c>
      <c r="Q30" s="2"/>
      <c r="R30" s="2"/>
    </row>
    <row r="31" spans="1:18" ht="12.75" x14ac:dyDescent="0.2">
      <c r="A31" s="7">
        <v>44456.556265729167</v>
      </c>
      <c r="B31" s="8" t="s">
        <v>16</v>
      </c>
      <c r="C31" s="9" t="s">
        <v>29</v>
      </c>
      <c r="D31" s="10" t="s">
        <v>18</v>
      </c>
      <c r="E31" s="11" t="s">
        <v>31</v>
      </c>
      <c r="F31" s="12" t="s">
        <v>26</v>
      </c>
      <c r="G31" s="14" t="s">
        <v>27</v>
      </c>
      <c r="H31" s="15" t="s">
        <v>34</v>
      </c>
      <c r="I31" s="16" t="s">
        <v>34</v>
      </c>
      <c r="J31" s="17" t="s">
        <v>34</v>
      </c>
      <c r="K31" s="18" t="s">
        <v>34</v>
      </c>
      <c r="L31" s="2"/>
      <c r="M31" s="19">
        <v>4</v>
      </c>
      <c r="N31" s="19">
        <v>5</v>
      </c>
      <c r="O31" s="19">
        <v>3</v>
      </c>
      <c r="P31" s="19">
        <v>2</v>
      </c>
      <c r="Q31" s="2"/>
      <c r="R31" s="2"/>
    </row>
    <row r="32" spans="1:18" ht="12.75" x14ac:dyDescent="0.2">
      <c r="A32" s="7">
        <v>44456.556303310186</v>
      </c>
      <c r="B32" s="8" t="s">
        <v>28</v>
      </c>
      <c r="C32" s="9" t="s">
        <v>29</v>
      </c>
      <c r="D32" s="10" t="s">
        <v>30</v>
      </c>
      <c r="E32" s="11" t="s">
        <v>31</v>
      </c>
      <c r="F32" s="13" t="s">
        <v>32</v>
      </c>
      <c r="G32" s="14" t="s">
        <v>39</v>
      </c>
      <c r="H32" s="15" t="s">
        <v>34</v>
      </c>
      <c r="I32" s="16" t="s">
        <v>34</v>
      </c>
      <c r="J32" s="17" t="s">
        <v>34</v>
      </c>
      <c r="K32" s="18" t="s">
        <v>34</v>
      </c>
      <c r="L32" s="2"/>
      <c r="M32" s="19">
        <v>4</v>
      </c>
      <c r="N32" s="19">
        <v>4</v>
      </c>
      <c r="O32" s="19">
        <v>3</v>
      </c>
      <c r="P32" s="19">
        <v>3</v>
      </c>
      <c r="Q32" s="2"/>
      <c r="R32" s="2"/>
    </row>
    <row r="33" spans="1:18" ht="12.75" x14ac:dyDescent="0.2">
      <c r="A33" s="7">
        <v>44456.57664240741</v>
      </c>
      <c r="B33" s="8" t="s">
        <v>28</v>
      </c>
      <c r="C33" s="9" t="s">
        <v>29</v>
      </c>
      <c r="D33" s="10" t="s">
        <v>37</v>
      </c>
      <c r="E33" s="11" t="s">
        <v>31</v>
      </c>
      <c r="F33" s="13" t="s">
        <v>32</v>
      </c>
      <c r="G33" s="14" t="s">
        <v>21</v>
      </c>
      <c r="H33" s="15" t="s">
        <v>22</v>
      </c>
      <c r="I33" s="16" t="s">
        <v>22</v>
      </c>
      <c r="J33" s="17" t="s">
        <v>23</v>
      </c>
      <c r="K33" s="18" t="s">
        <v>22</v>
      </c>
      <c r="L33" s="2"/>
      <c r="M33" s="19">
        <v>5</v>
      </c>
      <c r="N33" s="19">
        <v>3</v>
      </c>
      <c r="O33" s="19">
        <v>2</v>
      </c>
      <c r="P33" s="19">
        <v>1</v>
      </c>
      <c r="Q33" s="2"/>
      <c r="R33" s="2"/>
    </row>
    <row r="34" spans="1:18" ht="12.75" x14ac:dyDescent="0.2">
      <c r="A34" s="7">
        <v>44456.69032105324</v>
      </c>
      <c r="B34" s="8" t="s">
        <v>16</v>
      </c>
      <c r="C34" s="9" t="s">
        <v>24</v>
      </c>
      <c r="D34" s="10" t="s">
        <v>18</v>
      </c>
      <c r="E34" s="11" t="s">
        <v>31</v>
      </c>
      <c r="F34" s="12" t="s">
        <v>26</v>
      </c>
      <c r="G34" s="14" t="s">
        <v>27</v>
      </c>
      <c r="H34" s="15" t="s">
        <v>23</v>
      </c>
      <c r="I34" s="16" t="s">
        <v>34</v>
      </c>
      <c r="J34" s="17" t="s">
        <v>23</v>
      </c>
      <c r="K34" s="18" t="s">
        <v>34</v>
      </c>
      <c r="L34" s="2"/>
      <c r="M34" s="19">
        <v>4</v>
      </c>
      <c r="N34" s="19">
        <v>4</v>
      </c>
      <c r="O34" s="19">
        <v>3</v>
      </c>
      <c r="P34" s="19">
        <v>4</v>
      </c>
      <c r="Q34" s="2"/>
      <c r="R34" s="2"/>
    </row>
    <row r="35" spans="1:18" ht="12.75" x14ac:dyDescent="0.2">
      <c r="A35" s="7">
        <v>44456.752256388892</v>
      </c>
      <c r="B35" s="8" t="s">
        <v>36</v>
      </c>
      <c r="C35" s="9" t="s">
        <v>45</v>
      </c>
      <c r="D35" s="10" t="s">
        <v>18</v>
      </c>
      <c r="E35" s="11" t="s">
        <v>31</v>
      </c>
      <c r="F35" s="13" t="s">
        <v>32</v>
      </c>
      <c r="G35" s="14" t="s">
        <v>46</v>
      </c>
      <c r="H35" s="15" t="s">
        <v>23</v>
      </c>
      <c r="I35" s="16" t="s">
        <v>34</v>
      </c>
      <c r="J35" s="17" t="s">
        <v>23</v>
      </c>
      <c r="K35" s="18" t="s">
        <v>22</v>
      </c>
      <c r="L35" s="2"/>
      <c r="M35" s="19">
        <v>3</v>
      </c>
      <c r="N35" s="19">
        <v>4</v>
      </c>
      <c r="O35" s="19">
        <v>3</v>
      </c>
      <c r="P35" s="19">
        <v>3</v>
      </c>
      <c r="Q35" s="2"/>
      <c r="R35" s="2"/>
    </row>
    <row r="36" spans="1:18" ht="12.75" x14ac:dyDescent="0.2">
      <c r="A36" s="7">
        <v>44456.753467060189</v>
      </c>
      <c r="B36" s="8" t="s">
        <v>36</v>
      </c>
      <c r="C36" s="9" t="s">
        <v>45</v>
      </c>
      <c r="D36" s="10" t="s">
        <v>18</v>
      </c>
      <c r="E36" s="11" t="s">
        <v>31</v>
      </c>
      <c r="F36" s="13" t="s">
        <v>32</v>
      </c>
      <c r="G36" s="14" t="s">
        <v>46</v>
      </c>
      <c r="H36" s="15" t="s">
        <v>23</v>
      </c>
      <c r="I36" s="16" t="s">
        <v>34</v>
      </c>
      <c r="J36" s="17" t="s">
        <v>23</v>
      </c>
      <c r="K36" s="18" t="s">
        <v>22</v>
      </c>
      <c r="L36" s="2"/>
      <c r="M36" s="19">
        <v>4</v>
      </c>
      <c r="N36" s="19">
        <v>4</v>
      </c>
      <c r="O36" s="19">
        <v>5</v>
      </c>
      <c r="P36" s="19">
        <v>2</v>
      </c>
      <c r="Q36" s="2"/>
      <c r="R36" s="2"/>
    </row>
    <row r="37" spans="1:18" ht="12.75" x14ac:dyDescent="0.2">
      <c r="A37" s="7">
        <v>44456.782719178242</v>
      </c>
      <c r="B37" s="8" t="s">
        <v>36</v>
      </c>
      <c r="C37" s="9" t="s">
        <v>29</v>
      </c>
      <c r="D37" s="10" t="s">
        <v>18</v>
      </c>
      <c r="E37" s="11" t="s">
        <v>31</v>
      </c>
      <c r="F37" s="12" t="s">
        <v>26</v>
      </c>
      <c r="G37" s="14" t="s">
        <v>47</v>
      </c>
      <c r="H37" s="15" t="s">
        <v>34</v>
      </c>
      <c r="I37" s="16" t="s">
        <v>22</v>
      </c>
      <c r="J37" s="17" t="s">
        <v>34</v>
      </c>
      <c r="K37" s="18" t="s">
        <v>34</v>
      </c>
      <c r="L37" s="2"/>
      <c r="M37" s="19">
        <v>5</v>
      </c>
      <c r="N37" s="19">
        <v>3</v>
      </c>
      <c r="O37" s="19">
        <v>2</v>
      </c>
      <c r="P37" s="19">
        <v>4</v>
      </c>
      <c r="Q37" s="2"/>
      <c r="R37" s="2"/>
    </row>
    <row r="38" spans="1:18" ht="12.75" x14ac:dyDescent="0.2">
      <c r="A38" s="7">
        <v>44456.934408900459</v>
      </c>
      <c r="B38" s="8" t="s">
        <v>28</v>
      </c>
      <c r="C38" s="9" t="s">
        <v>24</v>
      </c>
      <c r="D38" s="10" t="s">
        <v>42</v>
      </c>
      <c r="E38" s="11" t="s">
        <v>19</v>
      </c>
      <c r="F38" s="13" t="s">
        <v>32</v>
      </c>
      <c r="G38" s="14" t="s">
        <v>33</v>
      </c>
      <c r="H38" s="15" t="s">
        <v>22</v>
      </c>
      <c r="I38" s="16" t="s">
        <v>22</v>
      </c>
      <c r="J38" s="17" t="s">
        <v>22</v>
      </c>
      <c r="K38" s="18" t="s">
        <v>22</v>
      </c>
      <c r="L38" s="2"/>
      <c r="M38" s="19">
        <v>5</v>
      </c>
      <c r="N38" s="19">
        <v>5</v>
      </c>
      <c r="O38" s="19">
        <v>3</v>
      </c>
      <c r="P38" s="19">
        <v>5</v>
      </c>
      <c r="Q38" s="2"/>
      <c r="R38" s="2"/>
    </row>
    <row r="39" spans="1:18" ht="12.75" x14ac:dyDescent="0.2">
      <c r="A39" s="7">
        <v>44457.314259918981</v>
      </c>
      <c r="B39" s="8" t="s">
        <v>28</v>
      </c>
      <c r="C39" s="9" t="s">
        <v>41</v>
      </c>
      <c r="D39" s="10" t="s">
        <v>42</v>
      </c>
      <c r="E39" s="11" t="s">
        <v>19</v>
      </c>
      <c r="F39" s="12" t="s">
        <v>26</v>
      </c>
      <c r="G39" s="14" t="s">
        <v>27</v>
      </c>
      <c r="H39" s="15" t="s">
        <v>34</v>
      </c>
      <c r="I39" s="16" t="s">
        <v>22</v>
      </c>
      <c r="J39" s="17" t="s">
        <v>23</v>
      </c>
      <c r="K39" s="18" t="s">
        <v>22</v>
      </c>
      <c r="L39" s="2"/>
      <c r="M39" s="19">
        <v>4</v>
      </c>
      <c r="N39" s="19">
        <v>2</v>
      </c>
      <c r="O39" s="19">
        <v>4</v>
      </c>
      <c r="P39" s="19">
        <v>2</v>
      </c>
      <c r="Q39" s="2"/>
      <c r="R39" s="2"/>
    </row>
    <row r="40" spans="1:18" ht="12.75" x14ac:dyDescent="0.2">
      <c r="A40" s="7">
        <v>44457.974284930555</v>
      </c>
      <c r="B40" s="8" t="s">
        <v>16</v>
      </c>
      <c r="C40" s="9" t="s">
        <v>17</v>
      </c>
      <c r="D40" s="10" t="s">
        <v>18</v>
      </c>
      <c r="E40" s="11" t="s">
        <v>19</v>
      </c>
      <c r="F40" s="12" t="s">
        <v>26</v>
      </c>
      <c r="G40" s="14" t="s">
        <v>33</v>
      </c>
      <c r="H40" s="15" t="s">
        <v>23</v>
      </c>
      <c r="I40" s="16" t="s">
        <v>22</v>
      </c>
      <c r="J40" s="17" t="s">
        <v>22</v>
      </c>
      <c r="K40" s="18" t="s">
        <v>23</v>
      </c>
      <c r="L40" s="2"/>
      <c r="M40" s="19">
        <v>5</v>
      </c>
      <c r="N40" s="19">
        <v>4</v>
      </c>
      <c r="O40" s="19">
        <v>3</v>
      </c>
      <c r="P40" s="19">
        <v>4</v>
      </c>
      <c r="Q40" s="2"/>
      <c r="R40" s="2"/>
    </row>
    <row r="41" spans="1:18" ht="12.75" x14ac:dyDescent="0.2">
      <c r="A41" s="7">
        <v>44457.979722222219</v>
      </c>
      <c r="B41" s="8" t="s">
        <v>36</v>
      </c>
      <c r="C41" s="9" t="s">
        <v>24</v>
      </c>
      <c r="D41" s="10" t="s">
        <v>18</v>
      </c>
      <c r="E41" s="11" t="s">
        <v>19</v>
      </c>
      <c r="F41" s="12" t="s">
        <v>20</v>
      </c>
      <c r="G41" s="14" t="s">
        <v>21</v>
      </c>
      <c r="H41" s="15" t="s">
        <v>22</v>
      </c>
      <c r="I41" s="16" t="s">
        <v>22</v>
      </c>
      <c r="J41" s="17" t="s">
        <v>22</v>
      </c>
      <c r="K41" s="18" t="s">
        <v>22</v>
      </c>
      <c r="M41" s="19">
        <v>4</v>
      </c>
      <c r="N41" s="19">
        <v>3</v>
      </c>
      <c r="O41" s="19">
        <v>4</v>
      </c>
      <c r="P41" s="19">
        <v>2</v>
      </c>
    </row>
    <row r="42" spans="1:18" ht="15.75" customHeight="1" x14ac:dyDescent="0.2">
      <c r="L42" s="6" t="s">
        <v>48</v>
      </c>
      <c r="M42" s="3">
        <f>AVERAGE(M2:M41)</f>
        <v>4.3250000000000002</v>
      </c>
      <c r="N42" s="4">
        <f>AVERAGE(N2,N41)</f>
        <v>3.5</v>
      </c>
      <c r="O42" s="4">
        <f>AVERAGE(O2,O41)</f>
        <v>3.5</v>
      </c>
      <c r="P42" s="5">
        <f t="shared" ref="P42" si="0">AVERAGE(P2,P41)</f>
        <v>2</v>
      </c>
    </row>
    <row r="44" spans="1:18" ht="15.75" customHeight="1" x14ac:dyDescent="0.2">
      <c r="B44" s="8" t="s">
        <v>69</v>
      </c>
      <c r="C44" s="35">
        <f>COUNTIF($B$2:$B$41, "13-18")</f>
        <v>6</v>
      </c>
      <c r="E44" s="11" t="s">
        <v>49</v>
      </c>
      <c r="F44" s="35">
        <f>COUNTIF(F2:F41, "1-5")</f>
        <v>21</v>
      </c>
      <c r="H44" s="15" t="s">
        <v>57</v>
      </c>
      <c r="I44" s="35">
        <f>COUNTIF($H$2:$H$41, "Yes")</f>
        <v>22</v>
      </c>
    </row>
    <row r="45" spans="1:18" ht="15.75" customHeight="1" x14ac:dyDescent="0.2">
      <c r="B45" s="8" t="s">
        <v>70</v>
      </c>
      <c r="C45" s="35">
        <f>COUNTIF($B$2:$B$41, "18-24")</f>
        <v>22</v>
      </c>
      <c r="E45" s="11" t="s">
        <v>50</v>
      </c>
      <c r="F45" s="35">
        <f>COUNTIF(F2:F41, "None")</f>
        <v>13</v>
      </c>
      <c r="H45" s="15" t="s">
        <v>58</v>
      </c>
      <c r="I45" s="35">
        <f>COUNTIF($H$2:$H$41, "No")</f>
        <v>9</v>
      </c>
    </row>
    <row r="46" spans="1:18" ht="15.75" customHeight="1" x14ac:dyDescent="0.2">
      <c r="B46" s="8" t="s">
        <v>71</v>
      </c>
      <c r="C46" s="35">
        <f>COUNTIF($B$2:$B$41, "24+")</f>
        <v>12</v>
      </c>
      <c r="E46" s="11" t="s">
        <v>51</v>
      </c>
      <c r="F46" s="35">
        <f>COUNTIF(F2:F41, "5-10")</f>
        <v>5</v>
      </c>
      <c r="H46" s="15" t="s">
        <v>59</v>
      </c>
      <c r="I46" s="35">
        <f>COUNTIF($H$2:$H$41, "Can't Say")</f>
        <v>9</v>
      </c>
    </row>
    <row r="47" spans="1:18" ht="15.75" customHeight="1" x14ac:dyDescent="0.2">
      <c r="E47" s="11" t="s">
        <v>52</v>
      </c>
      <c r="F47" s="35">
        <f>COUNTIF(F2:F41, "10-20")</f>
        <v>1</v>
      </c>
    </row>
    <row r="48" spans="1:18" ht="15.75" customHeight="1" x14ac:dyDescent="0.2">
      <c r="B48" s="8" t="s">
        <v>72</v>
      </c>
      <c r="C48" s="35">
        <f>COUNTIF($D$2:$D$41, "Student")</f>
        <v>27</v>
      </c>
      <c r="H48" s="15" t="s">
        <v>60</v>
      </c>
      <c r="I48" s="35">
        <f>COUNTIF($I$2:$I$41, "Yes")</f>
        <v>27</v>
      </c>
    </row>
    <row r="49" spans="2:9" ht="15.75" customHeight="1" x14ac:dyDescent="0.2">
      <c r="B49" s="8" t="s">
        <v>73</v>
      </c>
      <c r="C49" s="35">
        <f>COUNTIF($D$2:$D$41, "Employed")</f>
        <v>6</v>
      </c>
      <c r="E49" s="11" t="s">
        <v>53</v>
      </c>
      <c r="F49" s="35">
        <f>COUNTIF(G2:G41,"CocaCola")</f>
        <v>14</v>
      </c>
      <c r="H49" s="15" t="s">
        <v>61</v>
      </c>
      <c r="I49" s="35">
        <f>COUNTIF($I$2:$I$41, "No")</f>
        <v>4</v>
      </c>
    </row>
    <row r="50" spans="2:9" ht="15.75" customHeight="1" x14ac:dyDescent="0.2">
      <c r="B50" s="8" t="s">
        <v>74</v>
      </c>
      <c r="C50" s="35">
        <f>COUNTIF($D$2:$D$41, "Self Employed")</f>
        <v>2</v>
      </c>
      <c r="E50" s="11" t="s">
        <v>54</v>
      </c>
      <c r="F50" s="35">
        <f>COUNTIF(G2:G41, "Pepsi")</f>
        <v>4</v>
      </c>
      <c r="H50" s="15" t="s">
        <v>62</v>
      </c>
      <c r="I50" s="35">
        <f>COUNTIF($I$2:$I$41, "Can't Say")</f>
        <v>9</v>
      </c>
    </row>
    <row r="51" spans="2:9" ht="15.75" customHeight="1" x14ac:dyDescent="0.2">
      <c r="B51" s="8" t="s">
        <v>75</v>
      </c>
      <c r="C51" s="35">
        <f>COUNTIF($D$2:$D$41, "Unemployed")</f>
        <v>5</v>
      </c>
      <c r="E51" s="11" t="s">
        <v>55</v>
      </c>
      <c r="F51" s="35">
        <f>COUNTIF(G2:G41, "Thums Up")</f>
        <v>11</v>
      </c>
    </row>
    <row r="52" spans="2:9" ht="15.75" customHeight="1" x14ac:dyDescent="0.2">
      <c r="E52" s="11" t="s">
        <v>56</v>
      </c>
      <c r="F52" s="35">
        <f>40-SUM(F49:F51)</f>
        <v>11</v>
      </c>
      <c r="H52" s="15" t="s">
        <v>63</v>
      </c>
      <c r="I52" s="35">
        <f>COUNTIF($J$2:$J$41, "Yes")</f>
        <v>15</v>
      </c>
    </row>
    <row r="53" spans="2:9" ht="15.75" customHeight="1" x14ac:dyDescent="0.2">
      <c r="H53" s="15" t="s">
        <v>64</v>
      </c>
      <c r="I53" s="35">
        <f>COUNTIF($J$2:$J$41, "No")</f>
        <v>19</v>
      </c>
    </row>
    <row r="54" spans="2:9" ht="15.75" customHeight="1" x14ac:dyDescent="0.2">
      <c r="H54" s="15" t="s">
        <v>65</v>
      </c>
      <c r="I54" s="35">
        <f>COUNTIF($J$2:$J$41, "Can't Say")</f>
        <v>6</v>
      </c>
    </row>
    <row r="56" spans="2:9" ht="15.75" customHeight="1" x14ac:dyDescent="0.2">
      <c r="H56" s="15" t="s">
        <v>66</v>
      </c>
      <c r="I56" s="35">
        <f>COUNTIF($K$2:$K$41, "Yes")</f>
        <v>22</v>
      </c>
    </row>
    <row r="57" spans="2:9" ht="15.75" customHeight="1" x14ac:dyDescent="0.2">
      <c r="H57" s="15" t="s">
        <v>67</v>
      </c>
      <c r="I57" s="35">
        <f>COUNTIF($K$2:$K$41, "No")</f>
        <v>7</v>
      </c>
    </row>
    <row r="58" spans="2:9" ht="15.75" customHeight="1" x14ac:dyDescent="0.2">
      <c r="H58" s="15" t="s">
        <v>68</v>
      </c>
      <c r="I58" s="35">
        <f>COUNTIF($K$2:$K$41, "Can't Say")</f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SABYASACHI RATHORE</cp:lastModifiedBy>
  <dcterms:modified xsi:type="dcterms:W3CDTF">2021-09-25T18:55:10Z</dcterms:modified>
</cp:coreProperties>
</file>