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hit Jain\Dropbox\My PC (lappy)\Desktop\"/>
    </mc:Choice>
  </mc:AlternateContent>
  <xr:revisionPtr revIDLastSave="0" documentId="13_ncr:1_{00BA3B9C-155B-4279-88D5-4397B8E7DF9A}" xr6:coauthVersionLast="47" xr6:coauthVersionMax="47" xr10:uidLastSave="{00000000-0000-0000-0000-000000000000}"/>
  <bookViews>
    <workbookView xWindow="-108" yWindow="-108" windowWidth="23256" windowHeight="12456" firstSheet="1" activeTab="1" xr2:uid="{E808E446-C82E-4068-9BED-A10ED7EDF225}"/>
  </bookViews>
  <sheets>
    <sheet name="Group Details" sheetId="12" r:id="rId1"/>
    <sheet name="HDFC Historical Data" sheetId="3" r:id="rId2"/>
    <sheet name="ONGC Historical Data" sheetId="7" r:id="rId3"/>
    <sheet name="SpiceJet Historical Data" sheetId="10" r:id="rId4"/>
    <sheet name="Sharpe Ratio Analysis" sheetId="11" r:id="rId5"/>
    <sheet name="Portfolio Data Inv D" sheetId="8" r:id="rId6"/>
    <sheet name="Portfolio Data Inv E" sheetId="9" r:id="rId7"/>
    <sheet name="Portfolio Data Inv F" sheetId="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6" l="1"/>
  <c r="F3" i="6"/>
  <c r="F4" i="6"/>
  <c r="F5" i="6"/>
  <c r="F6" i="6"/>
  <c r="F7" i="6"/>
  <c r="F8" i="6"/>
  <c r="R3" i="6" s="1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D3" i="6"/>
  <c r="D4" i="6"/>
  <c r="D5" i="6"/>
  <c r="D6" i="6"/>
  <c r="D7" i="6"/>
  <c r="D8" i="6"/>
  <c r="D9" i="6"/>
  <c r="R2" i="6" s="1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" i="6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3" i="9"/>
  <c r="F4" i="9"/>
  <c r="F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" i="9"/>
  <c r="F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" i="8"/>
  <c r="H3" i="10"/>
  <c r="H4" i="10"/>
  <c r="H5" i="10"/>
  <c r="H6" i="10"/>
  <c r="H7" i="10"/>
  <c r="H8" i="10"/>
  <c r="H9" i="10"/>
  <c r="H10" i="10"/>
  <c r="P6" i="10" s="1"/>
  <c r="P5" i="10" s="1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71" i="10"/>
  <c r="H172" i="10"/>
  <c r="H173" i="10"/>
  <c r="H174" i="10"/>
  <c r="H175" i="10"/>
  <c r="H176" i="10"/>
  <c r="H177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H190" i="10"/>
  <c r="H191" i="10"/>
  <c r="H192" i="10"/>
  <c r="H193" i="10"/>
  <c r="H194" i="10"/>
  <c r="H195" i="10"/>
  <c r="H196" i="10"/>
  <c r="H197" i="10"/>
  <c r="H198" i="10"/>
  <c r="H199" i="10"/>
  <c r="H200" i="10"/>
  <c r="H201" i="10"/>
  <c r="H202" i="10"/>
  <c r="H203" i="10"/>
  <c r="H204" i="10"/>
  <c r="H205" i="10"/>
  <c r="H206" i="10"/>
  <c r="H207" i="10"/>
  <c r="H208" i="10"/>
  <c r="H209" i="10"/>
  <c r="H210" i="10"/>
  <c r="H211" i="10"/>
  <c r="H212" i="10"/>
  <c r="H213" i="10"/>
  <c r="H214" i="10"/>
  <c r="H215" i="10"/>
  <c r="H216" i="10"/>
  <c r="H217" i="10"/>
  <c r="H218" i="10"/>
  <c r="H219" i="10"/>
  <c r="H220" i="10"/>
  <c r="H221" i="10"/>
  <c r="H222" i="10"/>
  <c r="H223" i="10"/>
  <c r="H224" i="10"/>
  <c r="H225" i="10"/>
  <c r="H226" i="10"/>
  <c r="H227" i="10"/>
  <c r="H228" i="10"/>
  <c r="H229" i="10"/>
  <c r="H230" i="10"/>
  <c r="H231" i="10"/>
  <c r="H232" i="10"/>
  <c r="H233" i="10"/>
  <c r="H234" i="10"/>
  <c r="H235" i="10"/>
  <c r="H236" i="10"/>
  <c r="H237" i="10"/>
  <c r="H238" i="10"/>
  <c r="H239" i="10"/>
  <c r="H240" i="10"/>
  <c r="H241" i="10"/>
  <c r="H242" i="10"/>
  <c r="H243" i="10"/>
  <c r="H244" i="10"/>
  <c r="H245" i="10"/>
  <c r="H246" i="10"/>
  <c r="H2" i="10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" i="7"/>
  <c r="Q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" i="3"/>
  <c r="R4" i="6"/>
  <c r="S9" i="9"/>
  <c r="R9" i="8"/>
  <c r="F247" i="8"/>
  <c r="B7" i="11"/>
  <c r="B13" i="11"/>
  <c r="B19" i="11"/>
  <c r="P8" i="10"/>
  <c r="P7" i="10"/>
  <c r="P4" i="10"/>
  <c r="P9" i="10" s="1"/>
  <c r="J243" i="10" s="1"/>
  <c r="P2" i="10"/>
  <c r="P4" i="7"/>
  <c r="P9" i="7" s="1"/>
  <c r="P2" i="7"/>
  <c r="J6" i="7" l="1"/>
  <c r="P3" i="7"/>
  <c r="R8" i="6"/>
  <c r="R6" i="6"/>
  <c r="R5" i="6"/>
  <c r="R7" i="6" s="1"/>
  <c r="S3" i="9"/>
  <c r="S6" i="9"/>
  <c r="S5" i="9"/>
  <c r="S8" i="9" s="1"/>
  <c r="S4" i="9"/>
  <c r="R6" i="8"/>
  <c r="R4" i="8"/>
  <c r="R3" i="8"/>
  <c r="R5" i="8"/>
  <c r="J88" i="10"/>
  <c r="J184" i="10"/>
  <c r="J216" i="10"/>
  <c r="J2" i="10"/>
  <c r="J17" i="10"/>
  <c r="J65" i="10"/>
  <c r="J89" i="10"/>
  <c r="J121" i="10"/>
  <c r="J161" i="10"/>
  <c r="J225" i="10"/>
  <c r="J240" i="10"/>
  <c r="J25" i="10"/>
  <c r="J33" i="10"/>
  <c r="J49" i="10"/>
  <c r="J73" i="10"/>
  <c r="J97" i="10"/>
  <c r="J113" i="10"/>
  <c r="J137" i="10"/>
  <c r="J153" i="10"/>
  <c r="J185" i="10"/>
  <c r="J209" i="10"/>
  <c r="J233" i="10"/>
  <c r="J34" i="10"/>
  <c r="J58" i="10"/>
  <c r="J82" i="10"/>
  <c r="J98" i="10"/>
  <c r="J122" i="10"/>
  <c r="J138" i="10"/>
  <c r="J162" i="10"/>
  <c r="J186" i="10"/>
  <c r="J210" i="10"/>
  <c r="J226" i="10"/>
  <c r="J11" i="10"/>
  <c r="J19" i="10"/>
  <c r="J27" i="10"/>
  <c r="J43" i="10"/>
  <c r="J59" i="10"/>
  <c r="J75" i="10"/>
  <c r="J99" i="10"/>
  <c r="J123" i="10"/>
  <c r="J139" i="10"/>
  <c r="J155" i="10"/>
  <c r="J171" i="10"/>
  <c r="J195" i="10"/>
  <c r="J219" i="10"/>
  <c r="J235" i="10"/>
  <c r="J40" i="10"/>
  <c r="J104" i="10"/>
  <c r="J120" i="10"/>
  <c r="J136" i="10"/>
  <c r="J152" i="10"/>
  <c r="J168" i="10"/>
  <c r="J192" i="10"/>
  <c r="J208" i="10"/>
  <c r="J224" i="10"/>
  <c r="J9" i="10"/>
  <c r="J41" i="10"/>
  <c r="J57" i="10"/>
  <c r="J81" i="10"/>
  <c r="J105" i="10"/>
  <c r="J129" i="10"/>
  <c r="J145" i="10"/>
  <c r="J169" i="10"/>
  <c r="J177" i="10"/>
  <c r="J193" i="10"/>
  <c r="J201" i="10"/>
  <c r="J217" i="10"/>
  <c r="J241" i="10"/>
  <c r="J10" i="10"/>
  <c r="J26" i="10"/>
  <c r="J42" i="10"/>
  <c r="J50" i="10"/>
  <c r="J66" i="10"/>
  <c r="J74" i="10"/>
  <c r="J90" i="10"/>
  <c r="J114" i="10"/>
  <c r="J130" i="10"/>
  <c r="J154" i="10"/>
  <c r="J170" i="10"/>
  <c r="J178" i="10"/>
  <c r="J202" i="10"/>
  <c r="J218" i="10"/>
  <c r="J242" i="10"/>
  <c r="J3" i="10"/>
  <c r="J35" i="10"/>
  <c r="J51" i="10"/>
  <c r="J67" i="10"/>
  <c r="J83" i="10"/>
  <c r="J91" i="10"/>
  <c r="J107" i="10"/>
  <c r="J115" i="10"/>
  <c r="J131" i="10"/>
  <c r="J147" i="10"/>
  <c r="J163" i="10"/>
  <c r="J179" i="10"/>
  <c r="J187" i="10"/>
  <c r="J203" i="10"/>
  <c r="J211" i="10"/>
  <c r="J227" i="10"/>
  <c r="J24" i="10"/>
  <c r="J32" i="10"/>
  <c r="J48" i="10"/>
  <c r="J56" i="10"/>
  <c r="J64" i="10"/>
  <c r="J72" i="10"/>
  <c r="J80" i="10"/>
  <c r="J96" i="10"/>
  <c r="J112" i="10"/>
  <c r="J128" i="10"/>
  <c r="J144" i="10"/>
  <c r="J160" i="10"/>
  <c r="J176" i="10"/>
  <c r="J200" i="10"/>
  <c r="J232" i="10"/>
  <c r="J18" i="10"/>
  <c r="J106" i="10"/>
  <c r="J146" i="10"/>
  <c r="J194" i="10"/>
  <c r="J234" i="10"/>
  <c r="P3" i="10"/>
  <c r="J4" i="10"/>
  <c r="J16" i="10"/>
  <c r="J8" i="10"/>
  <c r="J247" i="10"/>
  <c r="J239" i="10"/>
  <c r="J231" i="10"/>
  <c r="J223" i="10"/>
  <c r="J215" i="10"/>
  <c r="J207" i="10"/>
  <c r="J199" i="10"/>
  <c r="J191" i="10"/>
  <c r="J183" i="10"/>
  <c r="J175" i="10"/>
  <c r="J167" i="10"/>
  <c r="J159" i="10"/>
  <c r="J151" i="10"/>
  <c r="J143" i="10"/>
  <c r="J135" i="10"/>
  <c r="J127" i="10"/>
  <c r="J119" i="10"/>
  <c r="J111" i="10"/>
  <c r="J103" i="10"/>
  <c r="J95" i="10"/>
  <c r="J87" i="10"/>
  <c r="J79" i="10"/>
  <c r="J71" i="10"/>
  <c r="J63" i="10"/>
  <c r="J55" i="10"/>
  <c r="J47" i="10"/>
  <c r="J39" i="10"/>
  <c r="J31" i="10"/>
  <c r="J23" i="10"/>
  <c r="J15" i="10"/>
  <c r="J7" i="10"/>
  <c r="J246" i="10"/>
  <c r="J238" i="10"/>
  <c r="J230" i="10"/>
  <c r="J222" i="10"/>
  <c r="J214" i="10"/>
  <c r="J206" i="10"/>
  <c r="J198" i="10"/>
  <c r="J190" i="10"/>
  <c r="J182" i="10"/>
  <c r="J174" i="10"/>
  <c r="J166" i="10"/>
  <c r="J158" i="10"/>
  <c r="J150" i="10"/>
  <c r="J142" i="10"/>
  <c r="J134" i="10"/>
  <c r="J126" i="10"/>
  <c r="J118" i="10"/>
  <c r="J110" i="10"/>
  <c r="J102" i="10"/>
  <c r="J94" i="10"/>
  <c r="J86" i="10"/>
  <c r="J78" i="10"/>
  <c r="J70" i="10"/>
  <c r="J62" i="10"/>
  <c r="J54" i="10"/>
  <c r="J46" i="10"/>
  <c r="J38" i="10"/>
  <c r="J30" i="10"/>
  <c r="J22" i="10"/>
  <c r="J14" i="10"/>
  <c r="J6" i="10"/>
  <c r="J245" i="10"/>
  <c r="J237" i="10"/>
  <c r="J229" i="10"/>
  <c r="J221" i="10"/>
  <c r="J213" i="10"/>
  <c r="J205" i="10"/>
  <c r="J197" i="10"/>
  <c r="J189" i="10"/>
  <c r="J181" i="10"/>
  <c r="J173" i="10"/>
  <c r="J165" i="10"/>
  <c r="J157" i="10"/>
  <c r="J149" i="10"/>
  <c r="J141" i="10"/>
  <c r="J133" i="10"/>
  <c r="J125" i="10"/>
  <c r="J117" i="10"/>
  <c r="J109" i="10"/>
  <c r="J101" i="10"/>
  <c r="J93" i="10"/>
  <c r="J85" i="10"/>
  <c r="J77" i="10"/>
  <c r="J69" i="10"/>
  <c r="J61" i="10"/>
  <c r="J53" i="10"/>
  <c r="J45" i="10"/>
  <c r="J37" i="10"/>
  <c r="J29" i="10"/>
  <c r="J21" i="10"/>
  <c r="J13" i="10"/>
  <c r="J5" i="10"/>
  <c r="J244" i="10"/>
  <c r="J236" i="10"/>
  <c r="J228" i="10"/>
  <c r="J220" i="10"/>
  <c r="J212" i="10"/>
  <c r="J204" i="10"/>
  <c r="J196" i="10"/>
  <c r="J188" i="10"/>
  <c r="J180" i="10"/>
  <c r="J172" i="10"/>
  <c r="J164" i="10"/>
  <c r="J156" i="10"/>
  <c r="J148" i="10"/>
  <c r="J140" i="10"/>
  <c r="J132" i="10"/>
  <c r="J124" i="10"/>
  <c r="J116" i="10"/>
  <c r="J108" i="10"/>
  <c r="J100" i="10"/>
  <c r="J92" i="10"/>
  <c r="J84" i="10"/>
  <c r="J76" i="10"/>
  <c r="J68" i="10"/>
  <c r="J60" i="10"/>
  <c r="J52" i="10"/>
  <c r="J44" i="10"/>
  <c r="J36" i="10"/>
  <c r="J28" i="10"/>
  <c r="J20" i="10"/>
  <c r="J12" i="10"/>
  <c r="J221" i="7"/>
  <c r="J165" i="7"/>
  <c r="J149" i="7"/>
  <c r="J117" i="7"/>
  <c r="J109" i="7"/>
  <c r="J93" i="7"/>
  <c r="J85" i="7"/>
  <c r="J53" i="7"/>
  <c r="J29" i="7"/>
  <c r="J13" i="7"/>
  <c r="J5" i="7"/>
  <c r="P6" i="7"/>
  <c r="P5" i="7" s="1"/>
  <c r="J244" i="7"/>
  <c r="J236" i="7"/>
  <c r="J228" i="7"/>
  <c r="J220" i="7"/>
  <c r="J212" i="7"/>
  <c r="J204" i="7"/>
  <c r="J196" i="7"/>
  <c r="J188" i="7"/>
  <c r="J180" i="7"/>
  <c r="J172" i="7"/>
  <c r="J164" i="7"/>
  <c r="J156" i="7"/>
  <c r="J148" i="7"/>
  <c r="J140" i="7"/>
  <c r="J132" i="7"/>
  <c r="J124" i="7"/>
  <c r="J116" i="7"/>
  <c r="J108" i="7"/>
  <c r="J100" i="7"/>
  <c r="J92" i="7"/>
  <c r="J84" i="7"/>
  <c r="J76" i="7"/>
  <c r="J68" i="7"/>
  <c r="J60" i="7"/>
  <c r="J52" i="7"/>
  <c r="J44" i="7"/>
  <c r="J36" i="7"/>
  <c r="J28" i="7"/>
  <c r="J20" i="7"/>
  <c r="J12" i="7"/>
  <c r="J4" i="7"/>
  <c r="J213" i="7"/>
  <c r="J141" i="7"/>
  <c r="J37" i="7"/>
  <c r="P7" i="7"/>
  <c r="J243" i="7"/>
  <c r="J235" i="7"/>
  <c r="J227" i="7"/>
  <c r="J219" i="7"/>
  <c r="J211" i="7"/>
  <c r="J203" i="7"/>
  <c r="J195" i="7"/>
  <c r="J187" i="7"/>
  <c r="J179" i="7"/>
  <c r="J171" i="7"/>
  <c r="J163" i="7"/>
  <c r="J155" i="7"/>
  <c r="J147" i="7"/>
  <c r="J139" i="7"/>
  <c r="J131" i="7"/>
  <c r="J123" i="7"/>
  <c r="J115" i="7"/>
  <c r="J107" i="7"/>
  <c r="J99" i="7"/>
  <c r="J91" i="7"/>
  <c r="J83" i="7"/>
  <c r="J75" i="7"/>
  <c r="J67" i="7"/>
  <c r="J59" i="7"/>
  <c r="J51" i="7"/>
  <c r="J43" i="7"/>
  <c r="J35" i="7"/>
  <c r="J27" i="7"/>
  <c r="J19" i="7"/>
  <c r="J11" i="7"/>
  <c r="J3" i="7"/>
  <c r="J181" i="7"/>
  <c r="J61" i="7"/>
  <c r="P8" i="7"/>
  <c r="J242" i="7"/>
  <c r="J234" i="7"/>
  <c r="J226" i="7"/>
  <c r="J218" i="7"/>
  <c r="J210" i="7"/>
  <c r="J202" i="7"/>
  <c r="J194" i="7"/>
  <c r="J186" i="7"/>
  <c r="J178" i="7"/>
  <c r="J170" i="7"/>
  <c r="J162" i="7"/>
  <c r="J154" i="7"/>
  <c r="J146" i="7"/>
  <c r="J138" i="7"/>
  <c r="J130" i="7"/>
  <c r="J122" i="7"/>
  <c r="J114" i="7"/>
  <c r="J106" i="7"/>
  <c r="J98" i="7"/>
  <c r="J90" i="7"/>
  <c r="J82" i="7"/>
  <c r="J74" i="7"/>
  <c r="J66" i="7"/>
  <c r="J58" i="7"/>
  <c r="J50" i="7"/>
  <c r="J42" i="7"/>
  <c r="J34" i="7"/>
  <c r="J26" i="7"/>
  <c r="J18" i="7"/>
  <c r="J10" i="7"/>
  <c r="J173" i="7"/>
  <c r="J69" i="7"/>
  <c r="J241" i="7"/>
  <c r="J233" i="7"/>
  <c r="J225" i="7"/>
  <c r="J217" i="7"/>
  <c r="J209" i="7"/>
  <c r="J201" i="7"/>
  <c r="J193" i="7"/>
  <c r="J185" i="7"/>
  <c r="J177" i="7"/>
  <c r="J169" i="7"/>
  <c r="J161" i="7"/>
  <c r="J153" i="7"/>
  <c r="J145" i="7"/>
  <c r="J137" i="7"/>
  <c r="J129" i="7"/>
  <c r="J121" i="7"/>
  <c r="J113" i="7"/>
  <c r="J105" i="7"/>
  <c r="J97" i="7"/>
  <c r="J89" i="7"/>
  <c r="J81" i="7"/>
  <c r="J73" i="7"/>
  <c r="J65" i="7"/>
  <c r="J57" i="7"/>
  <c r="J49" i="7"/>
  <c r="J41" i="7"/>
  <c r="J33" i="7"/>
  <c r="J25" i="7"/>
  <c r="J17" i="7"/>
  <c r="J9" i="7"/>
  <c r="J245" i="7"/>
  <c r="J205" i="7"/>
  <c r="J133" i="7"/>
  <c r="J45" i="7"/>
  <c r="J2" i="7"/>
  <c r="J240" i="7"/>
  <c r="J232" i="7"/>
  <c r="J224" i="7"/>
  <c r="J216" i="7"/>
  <c r="J208" i="7"/>
  <c r="J200" i="7"/>
  <c r="J192" i="7"/>
  <c r="J184" i="7"/>
  <c r="J176" i="7"/>
  <c r="J168" i="7"/>
  <c r="J160" i="7"/>
  <c r="J152" i="7"/>
  <c r="J144" i="7"/>
  <c r="J136" i="7"/>
  <c r="J128" i="7"/>
  <c r="J120" i="7"/>
  <c r="J112" i="7"/>
  <c r="J104" i="7"/>
  <c r="J96" i="7"/>
  <c r="J88" i="7"/>
  <c r="J80" i="7"/>
  <c r="J72" i="7"/>
  <c r="J64" i="7"/>
  <c r="J56" i="7"/>
  <c r="J48" i="7"/>
  <c r="J40" i="7"/>
  <c r="J32" i="7"/>
  <c r="J24" i="7"/>
  <c r="J16" i="7"/>
  <c r="J8" i="7"/>
  <c r="J237" i="7"/>
  <c r="J229" i="7"/>
  <c r="J197" i="7"/>
  <c r="J157" i="7"/>
  <c r="J125" i="7"/>
  <c r="J101" i="7"/>
  <c r="J21" i="7"/>
  <c r="J247" i="7"/>
  <c r="J239" i="7"/>
  <c r="J231" i="7"/>
  <c r="J223" i="7"/>
  <c r="J215" i="7"/>
  <c r="J207" i="7"/>
  <c r="J199" i="7"/>
  <c r="J191" i="7"/>
  <c r="J183" i="7"/>
  <c r="J175" i="7"/>
  <c r="J167" i="7"/>
  <c r="J159" i="7"/>
  <c r="J151" i="7"/>
  <c r="J143" i="7"/>
  <c r="J135" i="7"/>
  <c r="J127" i="7"/>
  <c r="J119" i="7"/>
  <c r="J111" i="7"/>
  <c r="J103" i="7"/>
  <c r="J95" i="7"/>
  <c r="J87" i="7"/>
  <c r="J79" i="7"/>
  <c r="J71" i="7"/>
  <c r="J63" i="7"/>
  <c r="J55" i="7"/>
  <c r="J47" i="7"/>
  <c r="J39" i="7"/>
  <c r="J31" i="7"/>
  <c r="J23" i="7"/>
  <c r="J15" i="7"/>
  <c r="J7" i="7"/>
  <c r="J189" i="7"/>
  <c r="J77" i="7"/>
  <c r="J246" i="7"/>
  <c r="J238" i="7"/>
  <c r="J230" i="7"/>
  <c r="J222" i="7"/>
  <c r="J214" i="7"/>
  <c r="J206" i="7"/>
  <c r="J198" i="7"/>
  <c r="J190" i="7"/>
  <c r="J182" i="7"/>
  <c r="J174" i="7"/>
  <c r="J166" i="7"/>
  <c r="J158" i="7"/>
  <c r="J150" i="7"/>
  <c r="J142" i="7"/>
  <c r="J134" i="7"/>
  <c r="J126" i="7"/>
  <c r="J118" i="7"/>
  <c r="J110" i="7"/>
  <c r="J102" i="7"/>
  <c r="J94" i="7"/>
  <c r="J86" i="7"/>
  <c r="J78" i="7"/>
  <c r="J70" i="7"/>
  <c r="J62" i="7"/>
  <c r="J54" i="7"/>
  <c r="J46" i="7"/>
  <c r="J38" i="7"/>
  <c r="J30" i="7"/>
  <c r="J22" i="7"/>
  <c r="J14" i="7"/>
  <c r="S7" i="9" l="1"/>
  <c r="R8" i="8"/>
  <c r="R7" i="8"/>
  <c r="P10" i="10"/>
  <c r="P11" i="10"/>
  <c r="P11" i="7"/>
  <c r="P10" i="7"/>
  <c r="Q8" i="3" l="1"/>
  <c r="Q7" i="3"/>
  <c r="Q4" i="3"/>
  <c r="Q9" i="3" s="1"/>
  <c r="Q2" i="3"/>
  <c r="Q6" i="3" l="1"/>
  <c r="Q5" i="3" s="1"/>
  <c r="J26" i="3"/>
  <c r="J34" i="3"/>
  <c r="J42" i="3"/>
  <c r="J50" i="3"/>
  <c r="J58" i="3"/>
  <c r="J66" i="3"/>
  <c r="J74" i="3"/>
  <c r="J82" i="3"/>
  <c r="J90" i="3"/>
  <c r="J98" i="3"/>
  <c r="J106" i="3"/>
  <c r="J114" i="3"/>
  <c r="J122" i="3"/>
  <c r="J130" i="3"/>
  <c r="J138" i="3"/>
  <c r="J146" i="3"/>
  <c r="J154" i="3"/>
  <c r="J162" i="3"/>
  <c r="J170" i="3"/>
  <c r="J178" i="3"/>
  <c r="J186" i="3"/>
  <c r="J194" i="3"/>
  <c r="J202" i="3"/>
  <c r="J210" i="3"/>
  <c r="J218" i="3"/>
  <c r="J226" i="3"/>
  <c r="J234" i="3"/>
  <c r="J242" i="3"/>
  <c r="J5" i="3"/>
  <c r="J13" i="3"/>
  <c r="J21" i="3"/>
  <c r="J214" i="3"/>
  <c r="J17" i="3"/>
  <c r="J27" i="3"/>
  <c r="J35" i="3"/>
  <c r="J43" i="3"/>
  <c r="J51" i="3"/>
  <c r="J59" i="3"/>
  <c r="J67" i="3"/>
  <c r="J75" i="3"/>
  <c r="J83" i="3"/>
  <c r="J91" i="3"/>
  <c r="J99" i="3"/>
  <c r="J107" i="3"/>
  <c r="J115" i="3"/>
  <c r="J123" i="3"/>
  <c r="J131" i="3"/>
  <c r="J139" i="3"/>
  <c r="J147" i="3"/>
  <c r="J155" i="3"/>
  <c r="J163" i="3"/>
  <c r="J171" i="3"/>
  <c r="J179" i="3"/>
  <c r="J187" i="3"/>
  <c r="J195" i="3"/>
  <c r="J203" i="3"/>
  <c r="J211" i="3"/>
  <c r="J219" i="3"/>
  <c r="J227" i="3"/>
  <c r="J235" i="3"/>
  <c r="J243" i="3"/>
  <c r="J6" i="3"/>
  <c r="J14" i="3"/>
  <c r="J2" i="3"/>
  <c r="J222" i="3"/>
  <c r="J9" i="3"/>
  <c r="J28" i="3"/>
  <c r="J36" i="3"/>
  <c r="J44" i="3"/>
  <c r="J52" i="3"/>
  <c r="J60" i="3"/>
  <c r="J68" i="3"/>
  <c r="J76" i="3"/>
  <c r="J84" i="3"/>
  <c r="J92" i="3"/>
  <c r="J100" i="3"/>
  <c r="J108" i="3"/>
  <c r="J116" i="3"/>
  <c r="J124" i="3"/>
  <c r="J132" i="3"/>
  <c r="J140" i="3"/>
  <c r="J148" i="3"/>
  <c r="J156" i="3"/>
  <c r="J164" i="3"/>
  <c r="J172" i="3"/>
  <c r="J180" i="3"/>
  <c r="J188" i="3"/>
  <c r="J196" i="3"/>
  <c r="J204" i="3"/>
  <c r="J212" i="3"/>
  <c r="J220" i="3"/>
  <c r="J228" i="3"/>
  <c r="J236" i="3"/>
  <c r="J244" i="3"/>
  <c r="J7" i="3"/>
  <c r="J15" i="3"/>
  <c r="J22" i="3"/>
  <c r="J38" i="3"/>
  <c r="J54" i="3"/>
  <c r="J70" i="3"/>
  <c r="J94" i="3"/>
  <c r="J110" i="3"/>
  <c r="J126" i="3"/>
  <c r="J142" i="3"/>
  <c r="J158" i="3"/>
  <c r="J174" i="3"/>
  <c r="J190" i="3"/>
  <c r="J206" i="3"/>
  <c r="J238" i="3"/>
  <c r="J29" i="3"/>
  <c r="J37" i="3"/>
  <c r="J45" i="3"/>
  <c r="J53" i="3"/>
  <c r="J61" i="3"/>
  <c r="J69" i="3"/>
  <c r="J77" i="3"/>
  <c r="J85" i="3"/>
  <c r="J93" i="3"/>
  <c r="J101" i="3"/>
  <c r="J109" i="3"/>
  <c r="J117" i="3"/>
  <c r="J125" i="3"/>
  <c r="J133" i="3"/>
  <c r="J141" i="3"/>
  <c r="J149" i="3"/>
  <c r="J157" i="3"/>
  <c r="J165" i="3"/>
  <c r="J173" i="3"/>
  <c r="J181" i="3"/>
  <c r="J189" i="3"/>
  <c r="J197" i="3"/>
  <c r="J205" i="3"/>
  <c r="J213" i="3"/>
  <c r="J221" i="3"/>
  <c r="J229" i="3"/>
  <c r="J237" i="3"/>
  <c r="J245" i="3"/>
  <c r="J8" i="3"/>
  <c r="J16" i="3"/>
  <c r="J30" i="3"/>
  <c r="J46" i="3"/>
  <c r="J62" i="3"/>
  <c r="J78" i="3"/>
  <c r="J86" i="3"/>
  <c r="J102" i="3"/>
  <c r="J118" i="3"/>
  <c r="J134" i="3"/>
  <c r="J150" i="3"/>
  <c r="J166" i="3"/>
  <c r="J182" i="3"/>
  <c r="J198" i="3"/>
  <c r="J230" i="3"/>
  <c r="J246" i="3"/>
  <c r="J23" i="3"/>
  <c r="J31" i="3"/>
  <c r="J39" i="3"/>
  <c r="J47" i="3"/>
  <c r="J55" i="3"/>
  <c r="J63" i="3"/>
  <c r="J71" i="3"/>
  <c r="J79" i="3"/>
  <c r="J87" i="3"/>
  <c r="J95" i="3"/>
  <c r="J103" i="3"/>
  <c r="J111" i="3"/>
  <c r="J119" i="3"/>
  <c r="J127" i="3"/>
  <c r="J135" i="3"/>
  <c r="J143" i="3"/>
  <c r="J151" i="3"/>
  <c r="J159" i="3"/>
  <c r="J167" i="3"/>
  <c r="J175" i="3"/>
  <c r="J183" i="3"/>
  <c r="J191" i="3"/>
  <c r="J199" i="3"/>
  <c r="J207" i="3"/>
  <c r="J215" i="3"/>
  <c r="J223" i="3"/>
  <c r="J231" i="3"/>
  <c r="J239" i="3"/>
  <c r="J247" i="3"/>
  <c r="J10" i="3"/>
  <c r="J18" i="3"/>
  <c r="J33" i="3"/>
  <c r="J49" i="3"/>
  <c r="J65" i="3"/>
  <c r="J73" i="3"/>
  <c r="J81" i="3"/>
  <c r="J97" i="3"/>
  <c r="J105" i="3"/>
  <c r="J121" i="3"/>
  <c r="J137" i="3"/>
  <c r="J145" i="3"/>
  <c r="J161" i="3"/>
  <c r="J177" i="3"/>
  <c r="J193" i="3"/>
  <c r="J209" i="3"/>
  <c r="J233" i="3"/>
  <c r="J4" i="3"/>
  <c r="J12" i="3"/>
  <c r="J20" i="3"/>
  <c r="J24" i="3"/>
  <c r="J32" i="3"/>
  <c r="J40" i="3"/>
  <c r="J48" i="3"/>
  <c r="J56" i="3"/>
  <c r="J64" i="3"/>
  <c r="J72" i="3"/>
  <c r="J80" i="3"/>
  <c r="J88" i="3"/>
  <c r="J96" i="3"/>
  <c r="J104" i="3"/>
  <c r="J112" i="3"/>
  <c r="J120" i="3"/>
  <c r="J128" i="3"/>
  <c r="J136" i="3"/>
  <c r="J144" i="3"/>
  <c r="J152" i="3"/>
  <c r="J160" i="3"/>
  <c r="J168" i="3"/>
  <c r="J176" i="3"/>
  <c r="J184" i="3"/>
  <c r="J192" i="3"/>
  <c r="J200" i="3"/>
  <c r="J208" i="3"/>
  <c r="J216" i="3"/>
  <c r="J224" i="3"/>
  <c r="J232" i="3"/>
  <c r="J240" i="3"/>
  <c r="J3" i="3"/>
  <c r="J11" i="3"/>
  <c r="J19" i="3"/>
  <c r="J25" i="3"/>
  <c r="J41" i="3"/>
  <c r="J57" i="3"/>
  <c r="J89" i="3"/>
  <c r="J113" i="3"/>
  <c r="J129" i="3"/>
  <c r="J153" i="3"/>
  <c r="J169" i="3"/>
  <c r="J185" i="3"/>
  <c r="J201" i="3"/>
  <c r="J217" i="3"/>
  <c r="J225" i="3"/>
  <c r="J241" i="3"/>
  <c r="Q11" i="3" l="1"/>
  <c r="Q10" i="3"/>
</calcChain>
</file>

<file path=xl/sharedStrings.xml><?xml version="1.0" encoding="utf-8"?>
<sst xmlns="http://schemas.openxmlformats.org/spreadsheetml/2006/main" count="122" uniqueCount="61">
  <si>
    <t>Date</t>
  </si>
  <si>
    <t>Open</t>
  </si>
  <si>
    <t>High</t>
  </si>
  <si>
    <t>Low</t>
  </si>
  <si>
    <t>Close</t>
  </si>
  <si>
    <t>Adj Close</t>
  </si>
  <si>
    <t>HDFC</t>
  </si>
  <si>
    <t>ONGC</t>
  </si>
  <si>
    <t>SPICEJET</t>
  </si>
  <si>
    <t>Risk Free rate</t>
  </si>
  <si>
    <t>For HDFC Limited</t>
  </si>
  <si>
    <t>Expected Return</t>
  </si>
  <si>
    <t>Standard Deviation of Returns</t>
  </si>
  <si>
    <t>Sharpe Ratio</t>
  </si>
  <si>
    <t>For ONGC Limited</t>
  </si>
  <si>
    <t>For SpiceJet Limited</t>
  </si>
  <si>
    <t>Add your comments here:</t>
  </si>
  <si>
    <t>FILL YOUR ANSWERS IN THE CELLS HIGHLIGHTED IN YELLOW COLOUR.</t>
  </si>
  <si>
    <t>Institute of Actuarial and Quantitative Studies</t>
  </si>
  <si>
    <t>B.Sc. in Actuarial Science and Quantitative Finance</t>
  </si>
  <si>
    <t>Semester 1</t>
  </si>
  <si>
    <t>Division -</t>
  </si>
  <si>
    <t>Group Members:</t>
  </si>
  <si>
    <t>Name</t>
  </si>
  <si>
    <t>Roll No</t>
  </si>
  <si>
    <t>Expected Share Price</t>
  </si>
  <si>
    <t>Variance of Share Price</t>
  </si>
  <si>
    <t>Return</t>
  </si>
  <si>
    <t>Variance of Return</t>
  </si>
  <si>
    <t>Skewness</t>
  </si>
  <si>
    <t>Kurtosis</t>
  </si>
  <si>
    <t>Standardized Data</t>
  </si>
  <si>
    <t>Standard Deviation</t>
  </si>
  <si>
    <t>Platykurtic Data</t>
  </si>
  <si>
    <t>Positively Skewed</t>
  </si>
  <si>
    <t>Mean of Standardised Data</t>
  </si>
  <si>
    <t>Variance of Standardised Data</t>
  </si>
  <si>
    <t>Standardised Data</t>
  </si>
  <si>
    <t>Standard Deviation of Returm</t>
  </si>
  <si>
    <t>Standard Deviation of Return</t>
  </si>
  <si>
    <t>Negatively Skewed</t>
  </si>
  <si>
    <t>Return of HDFC</t>
  </si>
  <si>
    <t>Return of ONGC</t>
  </si>
  <si>
    <t>Expected Return of Combination of 2 Stocks</t>
  </si>
  <si>
    <t>Variance of HDFC</t>
  </si>
  <si>
    <t>Variance of ONGC</t>
  </si>
  <si>
    <t>Variance of Return of Combination of 2 Assets</t>
  </si>
  <si>
    <t>Mean of Return of HDFC</t>
  </si>
  <si>
    <t>Mean of Return of ONGC</t>
  </si>
  <si>
    <t>Correlation of 2 Stocks</t>
  </si>
  <si>
    <t>Return on ONGC</t>
  </si>
  <si>
    <t>Return on Spicejet</t>
  </si>
  <si>
    <t>Mean of Return of Spicejt</t>
  </si>
  <si>
    <t>Variance of Spicejet</t>
  </si>
  <si>
    <t>Return on HDFC</t>
  </si>
  <si>
    <t>Return of Spicejet</t>
  </si>
  <si>
    <t>Investor C is making Highest Return Per Risk on the Stock HDFC Limited.</t>
  </si>
  <si>
    <t>Tarush Gupta</t>
  </si>
  <si>
    <t>Grisha Jain</t>
  </si>
  <si>
    <t>Rohit Jain</t>
  </si>
  <si>
    <t>The calculation were performed using the value for close share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</si>
</sst>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14" fontId="0" fillId="0" borderId="0" xfId="0" applyNumberFormat="1"/>
    <xf numFmtId="0" fontId="1" fillId="0" borderId="0" xfId="0" applyFont="1"/>
    <xf numFmtId="0" fontId="1" fillId="2" borderId="0" xfId="0" applyFont="1" applyFill="1"/>
    <xf numFmtId="9" fontId="0" fillId="2" borderId="0" xfId="0" applyNumberFormat="1" applyFill="1"/>
    <xf numFmtId="0" fontId="1" fillId="3" borderId="0" xfId="0" applyFont="1" applyFill="1"/>
    <xf numFmtId="0" fontId="1" fillId="4" borderId="0" xfId="0" applyFont="1" applyFill="1"/>
    <xf numFmtId="0" fontId="0" fillId="5" borderId="0" xfId="0" applyFill="1"/>
    <xf numFmtId="0" fontId="1" fillId="5" borderId="0" xfId="0" applyFont="1" applyFill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4" fillId="0" borderId="0" xfId="0" applyFont="1" applyFill="1" applyAlignment="1"/>
    <xf numFmtId="0" fontId="3" fillId="0" borderId="0" xfId="0" applyFont="1"/>
    <xf numFmtId="0" fontId="3" fillId="0" borderId="1" xfId="0" applyFont="1" applyBorder="1"/>
    <xf numFmtId="0" fontId="6" fillId="5" borderId="1" xfId="0" applyFont="1" applyFill="1" applyBorder="1"/>
    <xf numFmtId="1" fontId="0" fillId="0" borderId="0" xfId="0" applyNumberFormat="1"/>
    <xf numFmtId="0" fontId="0" fillId="0" borderId="0" xfId="0" applyFill="1" applyBorder="1" applyAlignment="1"/>
    <xf numFmtId="0" fontId="1" fillId="8" borderId="0" xfId="0" applyFont="1" applyFill="1" applyAlignment="1">
      <alignment horizontal="center"/>
    </xf>
    <xf numFmtId="0" fontId="1" fillId="7" borderId="1" xfId="0" applyFont="1" applyFill="1" applyBorder="1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0" xfId="0" applyBorder="1"/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1" fillId="7" borderId="11" xfId="0" applyFont="1" applyFill="1" applyBorder="1"/>
    <xf numFmtId="0" fontId="1" fillId="7" borderId="12" xfId="0" applyFont="1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0" xfId="0" applyFill="1" applyBorder="1"/>
    <xf numFmtId="0" fontId="0" fillId="8" borderId="15" xfId="0" applyFill="1" applyBorder="1"/>
    <xf numFmtId="0" fontId="0" fillId="8" borderId="16" xfId="0" applyFill="1" applyBorder="1"/>
    <xf numFmtId="0" fontId="0" fillId="8" borderId="17" xfId="0" applyFill="1" applyBorder="1"/>
    <xf numFmtId="0" fontId="0" fillId="8" borderId="18" xfId="0" applyFill="1" applyBorder="1"/>
    <xf numFmtId="0" fontId="0" fillId="8" borderId="11" xfId="0" applyFont="1" applyFill="1" applyBorder="1"/>
    <xf numFmtId="0" fontId="0" fillId="8" borderId="12" xfId="0" applyFont="1" applyFill="1" applyBorder="1"/>
    <xf numFmtId="0" fontId="0" fillId="8" borderId="13" xfId="0" applyFont="1" applyFill="1" applyBorder="1"/>
    <xf numFmtId="0" fontId="0" fillId="8" borderId="15" xfId="0" applyFont="1" applyFill="1" applyBorder="1"/>
    <xf numFmtId="0" fontId="0" fillId="8" borderId="16" xfId="0" applyFont="1" applyFill="1" applyBorder="1"/>
    <xf numFmtId="0" fontId="0" fillId="8" borderId="17" xfId="0" applyFont="1" applyFill="1" applyBorder="1"/>
    <xf numFmtId="0" fontId="0" fillId="8" borderId="18" xfId="0" applyFont="1" applyFill="1" applyBorder="1"/>
    <xf numFmtId="0" fontId="7" fillId="8" borderId="11" xfId="0" applyFont="1" applyFill="1" applyBorder="1"/>
    <xf numFmtId="0" fontId="7" fillId="8" borderId="12" xfId="0" applyFont="1" applyFill="1" applyBorder="1"/>
    <xf numFmtId="0" fontId="7" fillId="8" borderId="14" xfId="0" applyFont="1" applyFill="1" applyBorder="1"/>
    <xf numFmtId="0" fontId="7" fillId="8" borderId="0" xfId="0" applyFont="1" applyFill="1" applyBorder="1"/>
    <xf numFmtId="0" fontId="7" fillId="8" borderId="16" xfId="0" applyFont="1" applyFill="1" applyBorder="1"/>
    <xf numFmtId="0" fontId="7" fillId="8" borderId="17" xfId="0" applyFont="1" applyFill="1" applyBorder="1"/>
    <xf numFmtId="0" fontId="1" fillId="7" borderId="13" xfId="0" applyFont="1" applyFill="1" applyBorder="1"/>
    <xf numFmtId="0" fontId="7" fillId="8" borderId="14" xfId="0" applyFont="1" applyFill="1" applyBorder="1" applyAlignment="1"/>
    <xf numFmtId="0" fontId="7" fillId="8" borderId="16" xfId="0" applyFont="1" applyFill="1" applyBorder="1" applyAlignment="1"/>
    <xf numFmtId="0" fontId="1" fillId="7" borderId="5" xfId="0" applyFont="1" applyFill="1" applyBorder="1" applyAlignment="1">
      <alignment horizontal="center"/>
    </xf>
    <xf numFmtId="0" fontId="7" fillId="8" borderId="15" xfId="0" applyFont="1" applyFill="1" applyBorder="1"/>
    <xf numFmtId="0" fontId="1" fillId="8" borderId="0" xfId="0" applyFont="1" applyFill="1" applyBorder="1" applyAlignment="1"/>
    <xf numFmtId="14" fontId="0" fillId="0" borderId="14" xfId="0" applyNumberFormat="1" applyBorder="1"/>
    <xf numFmtId="1" fontId="0" fillId="0" borderId="0" xfId="0" applyNumberFormat="1" applyBorder="1"/>
    <xf numFmtId="14" fontId="0" fillId="0" borderId="16" xfId="0" applyNumberFormat="1" applyBorder="1"/>
    <xf numFmtId="0" fontId="7" fillId="8" borderId="0" xfId="0" applyFont="1" applyFill="1" applyBorder="1" applyAlignment="1"/>
    <xf numFmtId="0" fontId="0" fillId="8" borderId="0" xfId="0" applyFill="1" applyBorder="1" applyAlignment="1"/>
    <xf numFmtId="0" fontId="2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center"/>
    </xf>
    <xf numFmtId="0" fontId="1" fillId="8" borderId="12" xfId="0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1641-7652-4E56-91B3-55BE1088C0B4}">
  <dimension ref="F3:Q12"/>
  <sheetViews>
    <sheetView workbookViewId="0">
      <selection activeCell="L11" sqref="L11"/>
    </sheetView>
  </sheetViews>
  <sheetFormatPr defaultRowHeight="14.4" x14ac:dyDescent="0.3"/>
  <cols>
    <col min="10" max="10" width="9.44140625" bestFit="1" customWidth="1"/>
  </cols>
  <sheetData>
    <row r="3" spans="6:17" ht="31.2" x14ac:dyDescent="0.6">
      <c r="G3" s="72" t="s">
        <v>18</v>
      </c>
      <c r="H3" s="72"/>
      <c r="I3" s="72"/>
      <c r="J3" s="72"/>
      <c r="K3" s="72"/>
      <c r="L3" s="72"/>
      <c r="M3" s="72"/>
      <c r="N3" s="72"/>
      <c r="O3" s="72"/>
      <c r="P3" s="72"/>
      <c r="Q3" s="72"/>
    </row>
    <row r="4" spans="6:17" ht="31.2" x14ac:dyDescent="0.6">
      <c r="G4" s="72" t="s">
        <v>19</v>
      </c>
      <c r="H4" s="72"/>
      <c r="I4" s="72"/>
      <c r="J4" s="72"/>
      <c r="K4" s="72"/>
      <c r="L4" s="72"/>
      <c r="M4" s="72"/>
      <c r="N4" s="72"/>
      <c r="O4" s="72"/>
      <c r="P4" s="72"/>
      <c r="Q4" s="72"/>
    </row>
    <row r="5" spans="6:17" ht="31.2" x14ac:dyDescent="0.6">
      <c r="G5" s="72" t="s">
        <v>20</v>
      </c>
      <c r="H5" s="72"/>
      <c r="I5" s="72"/>
      <c r="J5" s="72"/>
      <c r="K5" s="72"/>
      <c r="L5" s="72"/>
      <c r="M5" s="72"/>
      <c r="N5" s="72"/>
      <c r="O5" s="72"/>
      <c r="P5" s="72"/>
      <c r="Q5" s="72"/>
    </row>
    <row r="6" spans="6:17" ht="31.2" x14ac:dyDescent="0.6">
      <c r="G6" s="73" t="s">
        <v>21</v>
      </c>
      <c r="H6" s="73"/>
      <c r="I6" s="73"/>
      <c r="J6" s="73"/>
      <c r="K6" s="73"/>
      <c r="L6" s="73"/>
      <c r="M6" s="73"/>
      <c r="N6" s="73"/>
      <c r="O6" s="73"/>
      <c r="P6" s="73"/>
      <c r="Q6" s="73"/>
    </row>
    <row r="8" spans="6:17" ht="25.8" x14ac:dyDescent="0.5">
      <c r="G8" s="76" t="s">
        <v>22</v>
      </c>
      <c r="H8" s="76"/>
      <c r="I8" s="76"/>
      <c r="J8" s="76"/>
      <c r="K8" s="12"/>
    </row>
    <row r="9" spans="6:17" ht="21" x14ac:dyDescent="0.4">
      <c r="F9" s="13"/>
      <c r="G9" s="75" t="s">
        <v>23</v>
      </c>
      <c r="H9" s="75"/>
      <c r="I9" s="75"/>
      <c r="J9" s="15" t="s">
        <v>24</v>
      </c>
    </row>
    <row r="10" spans="6:17" ht="21" x14ac:dyDescent="0.4">
      <c r="F10" s="13">
        <v>1</v>
      </c>
      <c r="G10" s="74" t="s">
        <v>57</v>
      </c>
      <c r="H10" s="74"/>
      <c r="I10" s="74"/>
      <c r="J10" s="14">
        <v>24</v>
      </c>
    </row>
    <row r="11" spans="6:17" ht="21" x14ac:dyDescent="0.4">
      <c r="F11" s="13">
        <v>2</v>
      </c>
      <c r="G11" s="74" t="s">
        <v>58</v>
      </c>
      <c r="H11" s="74"/>
      <c r="I11" s="74"/>
      <c r="J11" s="14">
        <v>30</v>
      </c>
    </row>
    <row r="12" spans="6:17" ht="21" x14ac:dyDescent="0.4">
      <c r="F12" s="13">
        <v>3</v>
      </c>
      <c r="G12" s="74" t="s">
        <v>59</v>
      </c>
      <c r="H12" s="74"/>
      <c r="I12" s="74"/>
      <c r="J12" s="14">
        <v>34</v>
      </c>
    </row>
  </sheetData>
  <mergeCells count="9">
    <mergeCell ref="G4:Q4"/>
    <mergeCell ref="G3:Q3"/>
    <mergeCell ref="G5:Q5"/>
    <mergeCell ref="G6:Q6"/>
    <mergeCell ref="G12:I12"/>
    <mergeCell ref="G9:I9"/>
    <mergeCell ref="G8:J8"/>
    <mergeCell ref="G10:I10"/>
    <mergeCell ref="G11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A909F-D6B9-4F9F-970E-D6EDBA81176F}">
  <dimension ref="A1:U247"/>
  <sheetViews>
    <sheetView tabSelected="1" topLeftCell="D1" workbookViewId="0">
      <selection activeCell="O14" sqref="O14"/>
    </sheetView>
  </sheetViews>
  <sheetFormatPr defaultRowHeight="14.4" x14ac:dyDescent="0.3"/>
  <cols>
    <col min="1" max="1" width="10.44140625" bestFit="1" customWidth="1"/>
    <col min="2" max="6" width="11.77734375" bestFit="1" customWidth="1"/>
    <col min="7" max="7" width="8.77734375" style="82" bestFit="1" customWidth="1"/>
    <col min="9" max="9" width="8.88671875" style="79"/>
    <col min="10" max="10" width="16" customWidth="1"/>
    <col min="12" max="12" width="12.6640625" bestFit="1" customWidth="1"/>
    <col min="16" max="16" width="31.44140625" customWidth="1"/>
    <col min="17" max="17" width="12.6640625" bestFit="1" customWidth="1"/>
    <col min="18" max="18" width="16" customWidth="1"/>
    <col min="19" max="19" width="18.5546875" customWidth="1"/>
  </cols>
  <sheetData>
    <row r="1" spans="1:20" x14ac:dyDescent="0.3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80"/>
      <c r="H1" s="19" t="s">
        <v>27</v>
      </c>
      <c r="I1" s="77"/>
      <c r="J1" s="19" t="s">
        <v>31</v>
      </c>
    </row>
    <row r="2" spans="1:20" x14ac:dyDescent="0.3">
      <c r="A2" s="21">
        <v>44179</v>
      </c>
      <c r="B2" s="22">
        <v>1383</v>
      </c>
      <c r="C2" s="20">
        <v>1388</v>
      </c>
      <c r="D2" s="20">
        <v>1368</v>
      </c>
      <c r="E2" s="20">
        <v>1372.150024</v>
      </c>
      <c r="F2" s="20">
        <v>1366.236938</v>
      </c>
      <c r="G2" s="81"/>
      <c r="H2" s="20">
        <f>LN(E3/E2)</f>
        <v>1.3859726820025252E-2</v>
      </c>
      <c r="I2" s="78"/>
      <c r="J2" s="20">
        <f t="shared" ref="J2:J65" si="0">STANDARDIZE(E2,$Q$2,$Q$9)</f>
        <v>-1.9163100343910384</v>
      </c>
      <c r="P2" s="58" t="s">
        <v>25</v>
      </c>
      <c r="Q2" s="43">
        <f>AVERAGE(E2:E247)</f>
        <v>1509.1308956138214</v>
      </c>
      <c r="R2" s="43"/>
    </row>
    <row r="3" spans="1:20" x14ac:dyDescent="0.3">
      <c r="A3" s="21">
        <v>44180</v>
      </c>
      <c r="B3" s="20">
        <v>1380.8000489999999</v>
      </c>
      <c r="C3" s="20">
        <v>1394.9499510000001</v>
      </c>
      <c r="D3" s="20">
        <v>1366</v>
      </c>
      <c r="E3" s="20">
        <v>1391.3000489999999</v>
      </c>
      <c r="F3" s="20">
        <v>1385.304443</v>
      </c>
      <c r="G3" s="81"/>
      <c r="H3" s="20">
        <f t="shared" ref="H3:H66" si="1">LN(E4/E3)</f>
        <v>1.3847403279236552E-2</v>
      </c>
      <c r="I3" s="78"/>
      <c r="J3" s="20">
        <f t="shared" si="0"/>
        <v>-1.648408504535126</v>
      </c>
      <c r="P3" s="58" t="s">
        <v>11</v>
      </c>
      <c r="Q3" s="43">
        <f>AVERAGE(H2:H247)</f>
        <v>4.245213171571003E-4</v>
      </c>
      <c r="R3" s="43"/>
    </row>
    <row r="4" spans="1:20" x14ac:dyDescent="0.3">
      <c r="A4" s="21">
        <v>44181</v>
      </c>
      <c r="B4" s="20">
        <v>1404</v>
      </c>
      <c r="C4" s="20">
        <v>1416.8000489999999</v>
      </c>
      <c r="D4" s="20">
        <v>1394.5</v>
      </c>
      <c r="E4" s="20">
        <v>1410.6999510000001</v>
      </c>
      <c r="F4" s="20">
        <v>1404.6207280000001</v>
      </c>
      <c r="G4" s="81"/>
      <c r="H4" s="20">
        <f t="shared" si="1"/>
        <v>2.1806366609846715E-2</v>
      </c>
      <c r="I4" s="78"/>
      <c r="J4" s="20">
        <f t="shared" si="0"/>
        <v>-1.3770112909620456</v>
      </c>
      <c r="P4" s="58" t="s">
        <v>26</v>
      </c>
      <c r="Q4" s="43">
        <f>VAR(E2:E247)</f>
        <v>5109.6164721979712</v>
      </c>
      <c r="R4" s="43"/>
    </row>
    <row r="5" spans="1:20" x14ac:dyDescent="0.3">
      <c r="A5" s="21">
        <v>44182</v>
      </c>
      <c r="B5" s="20">
        <v>1418.599976</v>
      </c>
      <c r="C5" s="20">
        <v>1445</v>
      </c>
      <c r="D5" s="20">
        <v>1404.5</v>
      </c>
      <c r="E5" s="20">
        <v>1441.8000489999999</v>
      </c>
      <c r="F5" s="20">
        <v>1435.5867920000001</v>
      </c>
      <c r="G5" s="81"/>
      <c r="H5" s="20">
        <f t="shared" si="1"/>
        <v>-2.1345690839884839E-2</v>
      </c>
      <c r="I5" s="78"/>
      <c r="J5" s="20">
        <f t="shared" si="0"/>
        <v>-0.94193280762487952</v>
      </c>
      <c r="P5" s="58" t="s">
        <v>39</v>
      </c>
      <c r="Q5" s="43">
        <f>Q6^0.5</f>
        <v>1.5229440799586927E-2</v>
      </c>
      <c r="R5" s="43"/>
    </row>
    <row r="6" spans="1:20" x14ac:dyDescent="0.3">
      <c r="A6" s="21">
        <v>44183</v>
      </c>
      <c r="B6" s="20">
        <v>1435</v>
      </c>
      <c r="C6" s="20">
        <v>1439.6999510000001</v>
      </c>
      <c r="D6" s="20">
        <v>1406.3000489999999</v>
      </c>
      <c r="E6" s="20">
        <v>1411.349976</v>
      </c>
      <c r="F6" s="20">
        <v>1405.2679439999999</v>
      </c>
      <c r="G6" s="81"/>
      <c r="H6" s="20">
        <f t="shared" si="1"/>
        <v>-2.7803480601964262E-2</v>
      </c>
      <c r="I6" s="78"/>
      <c r="J6" s="20">
        <f t="shared" si="0"/>
        <v>-1.3679176896772134</v>
      </c>
      <c r="P6" s="58" t="s">
        <v>28</v>
      </c>
      <c r="Q6" s="43">
        <f>VAR(H2:H247)</f>
        <v>2.3193586706812287E-4</v>
      </c>
      <c r="R6" s="43"/>
    </row>
    <row r="7" spans="1:20" x14ac:dyDescent="0.3">
      <c r="A7" s="21">
        <v>44186</v>
      </c>
      <c r="B7" s="20">
        <v>1417.5</v>
      </c>
      <c r="C7" s="20">
        <v>1423.849976</v>
      </c>
      <c r="D7" s="20">
        <v>1366.6999510000001</v>
      </c>
      <c r="E7" s="20">
        <v>1372.650024</v>
      </c>
      <c r="F7" s="20">
        <v>1366.734741</v>
      </c>
      <c r="G7" s="81"/>
      <c r="H7" s="20">
        <f t="shared" si="1"/>
        <v>3.2774433508349522E-4</v>
      </c>
      <c r="I7" s="78"/>
      <c r="J7" s="20">
        <f t="shared" si="0"/>
        <v>-1.9093152255107391</v>
      </c>
      <c r="P7" s="58" t="s">
        <v>29</v>
      </c>
      <c r="Q7" s="43">
        <f>SKEW(E2:E247)</f>
        <v>0.17879165599453348</v>
      </c>
      <c r="R7" s="58" t="s">
        <v>34</v>
      </c>
    </row>
    <row r="8" spans="1:20" x14ac:dyDescent="0.3">
      <c r="A8" s="21">
        <v>44187</v>
      </c>
      <c r="B8" s="20">
        <v>1384.8000489999999</v>
      </c>
      <c r="C8" s="20">
        <v>1384.8000489999999</v>
      </c>
      <c r="D8" s="20">
        <v>1345</v>
      </c>
      <c r="E8" s="20">
        <v>1373.099976</v>
      </c>
      <c r="F8" s="20">
        <v>1367.1827390000001</v>
      </c>
      <c r="G8" s="81"/>
      <c r="H8" s="20">
        <f t="shared" si="1"/>
        <v>1.8554242703526925E-3</v>
      </c>
      <c r="I8" s="78"/>
      <c r="J8" s="20">
        <f t="shared" si="0"/>
        <v>-1.903020569020123</v>
      </c>
      <c r="P8" s="58" t="s">
        <v>30</v>
      </c>
      <c r="Q8" s="43">
        <f>KURT(E2:E247)</f>
        <v>-0.48308668232787033</v>
      </c>
      <c r="R8" s="58" t="s">
        <v>33</v>
      </c>
    </row>
    <row r="9" spans="1:20" x14ac:dyDescent="0.3">
      <c r="A9" s="21">
        <v>44188</v>
      </c>
      <c r="B9" s="20">
        <v>1367.5</v>
      </c>
      <c r="C9" s="20">
        <v>1380.9499510000001</v>
      </c>
      <c r="D9" s="20">
        <v>1361.0500489999999</v>
      </c>
      <c r="E9" s="20">
        <v>1375.650024</v>
      </c>
      <c r="F9" s="20">
        <v>1369.721802</v>
      </c>
      <c r="G9" s="81"/>
      <c r="H9" s="20">
        <f t="shared" si="1"/>
        <v>1.5472278358639114E-2</v>
      </c>
      <c r="I9" s="78"/>
      <c r="J9" s="20">
        <f t="shared" si="0"/>
        <v>-1.8673463722289423</v>
      </c>
      <c r="P9" s="70" t="s">
        <v>32</v>
      </c>
      <c r="Q9" s="71">
        <f>Q4^0.5</f>
        <v>71.481581349309636</v>
      </c>
      <c r="R9" s="43"/>
    </row>
    <row r="10" spans="1:20" x14ac:dyDescent="0.3">
      <c r="A10" s="21">
        <v>44189</v>
      </c>
      <c r="B10" s="20">
        <v>1389.400024</v>
      </c>
      <c r="C10" s="20">
        <v>1404</v>
      </c>
      <c r="D10" s="20">
        <v>1377</v>
      </c>
      <c r="E10" s="20">
        <v>1397.099976</v>
      </c>
      <c r="F10" s="20">
        <v>1391.079346</v>
      </c>
      <c r="G10" s="81"/>
      <c r="H10" s="20">
        <f t="shared" si="1"/>
        <v>1.1210281471994292E-2</v>
      </c>
      <c r="I10" s="78"/>
      <c r="J10" s="20">
        <f t="shared" si="0"/>
        <v>-1.5672697427657483</v>
      </c>
      <c r="P10" s="70" t="s">
        <v>35</v>
      </c>
      <c r="Q10" s="43">
        <f>AVERAGE(J2:J247)</f>
        <v>-3.6665566698418405E-15</v>
      </c>
      <c r="R10" s="43"/>
    </row>
    <row r="11" spans="1:20" x14ac:dyDescent="0.3">
      <c r="A11" s="21">
        <v>44193</v>
      </c>
      <c r="B11" s="20">
        <v>1405</v>
      </c>
      <c r="C11" s="20">
        <v>1421</v>
      </c>
      <c r="D11" s="20">
        <v>1404</v>
      </c>
      <c r="E11" s="20">
        <v>1412.849976</v>
      </c>
      <c r="F11" s="20">
        <v>1406.761475</v>
      </c>
      <c r="G11" s="81"/>
      <c r="H11" s="20">
        <f t="shared" si="1"/>
        <v>1.0105524542790399E-2</v>
      </c>
      <c r="I11" s="78"/>
      <c r="J11" s="20">
        <f t="shared" si="0"/>
        <v>-1.3469332630363151</v>
      </c>
      <c r="P11" s="70" t="s">
        <v>36</v>
      </c>
      <c r="Q11" s="43">
        <f>VAR(J2:J247)</f>
        <v>1</v>
      </c>
      <c r="R11" s="43"/>
      <c r="S11" s="17"/>
      <c r="T11" s="17"/>
    </row>
    <row r="12" spans="1:20" x14ac:dyDescent="0.3">
      <c r="A12" s="21">
        <v>44194</v>
      </c>
      <c r="B12" s="20">
        <v>1421.0500489999999</v>
      </c>
      <c r="C12" s="20">
        <v>1434.75</v>
      </c>
      <c r="D12" s="20">
        <v>1420</v>
      </c>
      <c r="E12" s="20">
        <v>1427.1999510000001</v>
      </c>
      <c r="F12" s="20">
        <v>1421.049683</v>
      </c>
      <c r="G12" s="81"/>
      <c r="H12" s="20">
        <f t="shared" si="1"/>
        <v>3.7067210961099829E-3</v>
      </c>
      <c r="I12" s="78"/>
      <c r="J12" s="20">
        <f t="shared" si="0"/>
        <v>-1.1461825979121631</v>
      </c>
      <c r="S12" s="17"/>
      <c r="T12" s="17"/>
    </row>
    <row r="13" spans="1:20" x14ac:dyDescent="0.3">
      <c r="A13" s="21">
        <v>44195</v>
      </c>
      <c r="B13" s="20">
        <v>1439.900024</v>
      </c>
      <c r="C13" s="20">
        <v>1439.900024</v>
      </c>
      <c r="D13" s="20">
        <v>1413</v>
      </c>
      <c r="E13" s="20">
        <v>1432.5</v>
      </c>
      <c r="F13" s="20">
        <v>1426.326904</v>
      </c>
      <c r="G13" s="81"/>
      <c r="H13" s="20">
        <f t="shared" si="1"/>
        <v>2.6492269643173284E-3</v>
      </c>
      <c r="I13" s="78"/>
      <c r="J13" s="20">
        <f t="shared" si="0"/>
        <v>-1.0720369382897192</v>
      </c>
      <c r="P13" s="70" t="s">
        <v>60</v>
      </c>
      <c r="S13" s="17"/>
      <c r="T13" s="17"/>
    </row>
    <row r="14" spans="1:20" x14ac:dyDescent="0.3">
      <c r="A14" s="21">
        <v>44196</v>
      </c>
      <c r="B14" s="20">
        <v>1435</v>
      </c>
      <c r="C14" s="20">
        <v>1444</v>
      </c>
      <c r="D14" s="20">
        <v>1425.0500489999999</v>
      </c>
      <c r="E14" s="20">
        <v>1436.3000489999999</v>
      </c>
      <c r="F14" s="20">
        <v>1430.1104740000001</v>
      </c>
      <c r="G14" s="81"/>
      <c r="H14" s="20">
        <f t="shared" si="1"/>
        <v>-7.8634613619646045E-3</v>
      </c>
      <c r="I14" s="78"/>
      <c r="J14" s="20">
        <f t="shared" si="0"/>
        <v>-1.0188757053081736</v>
      </c>
      <c r="P14" s="17"/>
      <c r="Q14" s="17"/>
      <c r="S14" s="17"/>
      <c r="T14" s="17"/>
    </row>
    <row r="15" spans="1:20" x14ac:dyDescent="0.3">
      <c r="A15" s="21">
        <v>44197</v>
      </c>
      <c r="B15" s="20">
        <v>1440</v>
      </c>
      <c r="C15" s="20">
        <v>1443</v>
      </c>
      <c r="D15" s="20">
        <v>1420.599976</v>
      </c>
      <c r="E15" s="20">
        <v>1425.0500489999999</v>
      </c>
      <c r="F15" s="20">
        <v>1418.909058</v>
      </c>
      <c r="G15" s="81"/>
      <c r="H15" s="20">
        <f t="shared" si="1"/>
        <v>-6.3709399375822982E-3</v>
      </c>
      <c r="I15" s="78"/>
      <c r="J15" s="20">
        <f t="shared" si="0"/>
        <v>-1.1762589051149117</v>
      </c>
      <c r="P15" s="17"/>
      <c r="Q15" s="17"/>
      <c r="S15" s="17"/>
      <c r="T15" s="17"/>
    </row>
    <row r="16" spans="1:20" x14ac:dyDescent="0.3">
      <c r="A16" s="21">
        <v>44200</v>
      </c>
      <c r="B16" s="20">
        <v>1438</v>
      </c>
      <c r="C16" s="20">
        <v>1438</v>
      </c>
      <c r="D16" s="20">
        <v>1399</v>
      </c>
      <c r="E16" s="20">
        <v>1416</v>
      </c>
      <c r="F16" s="20">
        <v>1409.8979489999999</v>
      </c>
      <c r="G16" s="81"/>
      <c r="H16" s="20">
        <f t="shared" si="1"/>
        <v>7.5280555221111543E-3</v>
      </c>
      <c r="I16" s="78"/>
      <c r="J16" s="20">
        <f t="shared" si="0"/>
        <v>-1.3028656313396016</v>
      </c>
      <c r="P16" s="17"/>
      <c r="Q16" s="17"/>
      <c r="S16" s="17"/>
      <c r="T16" s="17"/>
    </row>
    <row r="17" spans="1:21" x14ac:dyDescent="0.3">
      <c r="A17" s="21">
        <v>44201</v>
      </c>
      <c r="B17" s="20">
        <v>1419.1999510000001</v>
      </c>
      <c r="C17" s="20">
        <v>1430.75</v>
      </c>
      <c r="D17" s="20">
        <v>1409</v>
      </c>
      <c r="E17" s="20">
        <v>1426.6999510000001</v>
      </c>
      <c r="F17" s="20">
        <v>1420.5517580000001</v>
      </c>
      <c r="G17" s="81"/>
      <c r="H17" s="20">
        <f t="shared" si="1"/>
        <v>-4.3198957336820602E-3</v>
      </c>
      <c r="I17" s="78"/>
      <c r="J17" s="20">
        <f t="shared" si="0"/>
        <v>-1.1531774067924625</v>
      </c>
      <c r="P17" s="17"/>
      <c r="Q17" s="17"/>
      <c r="S17" s="17"/>
      <c r="T17" s="17"/>
    </row>
    <row r="18" spans="1:21" x14ac:dyDescent="0.3">
      <c r="A18" s="21">
        <v>44202</v>
      </c>
      <c r="B18" s="20">
        <v>1435</v>
      </c>
      <c r="C18" s="20">
        <v>1440</v>
      </c>
      <c r="D18" s="20">
        <v>1413.099976</v>
      </c>
      <c r="E18" s="20">
        <v>1420.5500489999999</v>
      </c>
      <c r="F18" s="20">
        <v>1414.428345</v>
      </c>
      <c r="G18" s="81"/>
      <c r="H18" s="20">
        <f t="shared" si="1"/>
        <v>-3.031621699878132E-3</v>
      </c>
      <c r="I18" s="78"/>
      <c r="J18" s="20">
        <f t="shared" si="0"/>
        <v>-1.239212185037607</v>
      </c>
      <c r="P18" s="17"/>
      <c r="Q18" s="17"/>
      <c r="S18" s="17"/>
      <c r="T18" s="17"/>
    </row>
    <row r="19" spans="1:21" x14ac:dyDescent="0.3">
      <c r="A19" s="21">
        <v>44203</v>
      </c>
      <c r="B19" s="20">
        <v>1432.5</v>
      </c>
      <c r="C19" s="20">
        <v>1432.599976</v>
      </c>
      <c r="D19" s="20">
        <v>1412.5500489999999</v>
      </c>
      <c r="E19" s="20">
        <v>1416.25</v>
      </c>
      <c r="F19" s="20">
        <v>1410.146851</v>
      </c>
      <c r="G19" s="81"/>
      <c r="H19" s="20">
        <f t="shared" si="1"/>
        <v>1.0815108660602675E-2</v>
      </c>
      <c r="I19" s="78"/>
      <c r="J19" s="20">
        <f t="shared" si="0"/>
        <v>-1.299368226899452</v>
      </c>
      <c r="P19" s="17"/>
      <c r="Q19" s="17"/>
      <c r="S19" s="17"/>
      <c r="T19" s="17"/>
    </row>
    <row r="20" spans="1:21" x14ac:dyDescent="0.3">
      <c r="A20" s="21">
        <v>44204</v>
      </c>
      <c r="B20" s="20">
        <v>1432</v>
      </c>
      <c r="C20" s="20">
        <v>1442</v>
      </c>
      <c r="D20" s="20">
        <v>1423.099976</v>
      </c>
      <c r="E20" s="20">
        <v>1431.650024</v>
      </c>
      <c r="F20" s="20">
        <v>1425.480591</v>
      </c>
      <c r="G20" s="81"/>
      <c r="H20" s="20">
        <f t="shared" si="1"/>
        <v>1.3735380985540219E-2</v>
      </c>
      <c r="I20" s="78"/>
      <c r="J20" s="20">
        <f t="shared" si="0"/>
        <v>-1.0839277776354015</v>
      </c>
      <c r="P20" s="17"/>
      <c r="Q20" s="17"/>
      <c r="S20" s="17"/>
      <c r="T20" s="17"/>
    </row>
    <row r="21" spans="1:21" x14ac:dyDescent="0.3">
      <c r="A21" s="21">
        <v>44207</v>
      </c>
      <c r="B21" s="20">
        <v>1450</v>
      </c>
      <c r="C21" s="20">
        <v>1464.900024</v>
      </c>
      <c r="D21" s="20">
        <v>1436.3000489999999</v>
      </c>
      <c r="E21" s="20">
        <v>1451.4499510000001</v>
      </c>
      <c r="F21" s="20">
        <v>1445.1951899999999</v>
      </c>
      <c r="G21" s="81"/>
      <c r="H21" s="20">
        <f t="shared" si="1"/>
        <v>2.0154512279439905E-2</v>
      </c>
      <c r="I21" s="78"/>
      <c r="J21" s="20">
        <f t="shared" si="0"/>
        <v>-0.80693436721763878</v>
      </c>
      <c r="P21" s="17"/>
      <c r="Q21" s="17"/>
      <c r="S21" s="17"/>
      <c r="T21" s="17"/>
    </row>
    <row r="22" spans="1:21" x14ac:dyDescent="0.3">
      <c r="A22" s="21">
        <v>44208</v>
      </c>
      <c r="B22" s="20">
        <v>1452.4499510000001</v>
      </c>
      <c r="C22" s="20">
        <v>1487.6999510000001</v>
      </c>
      <c r="D22" s="20">
        <v>1449.099976</v>
      </c>
      <c r="E22" s="20">
        <v>1481</v>
      </c>
      <c r="F22" s="20">
        <v>1474.617798</v>
      </c>
      <c r="G22" s="81"/>
      <c r="H22" s="20">
        <f t="shared" si="1"/>
        <v>-7.0130390363378967E-3</v>
      </c>
      <c r="I22" s="78"/>
      <c r="J22" s="20">
        <f t="shared" si="0"/>
        <v>-0.39354047690067057</v>
      </c>
      <c r="P22" s="17"/>
      <c r="Q22" s="17"/>
      <c r="S22" s="17"/>
      <c r="T22" s="17"/>
    </row>
    <row r="23" spans="1:21" x14ac:dyDescent="0.3">
      <c r="A23" s="21">
        <v>44209</v>
      </c>
      <c r="B23" s="20">
        <v>1492.900024</v>
      </c>
      <c r="C23" s="20">
        <v>1496.900024</v>
      </c>
      <c r="D23" s="20">
        <v>1462.099976</v>
      </c>
      <c r="E23" s="20">
        <v>1470.650024</v>
      </c>
      <c r="F23" s="20">
        <v>1464.3125</v>
      </c>
      <c r="G23" s="81"/>
      <c r="H23" s="20">
        <f t="shared" si="1"/>
        <v>-1.2927973389918535E-3</v>
      </c>
      <c r="I23" s="78"/>
      <c r="J23" s="20">
        <f t="shared" si="0"/>
        <v>-0.5383326849720429</v>
      </c>
      <c r="P23" s="17"/>
      <c r="Q23" s="17"/>
      <c r="R23" s="17"/>
      <c r="S23" s="17"/>
      <c r="T23" s="17"/>
    </row>
    <row r="24" spans="1:21" x14ac:dyDescent="0.3">
      <c r="A24" s="21">
        <v>44210</v>
      </c>
      <c r="B24" s="20">
        <v>1471.150024</v>
      </c>
      <c r="C24" s="20">
        <v>1488</v>
      </c>
      <c r="D24" s="20">
        <v>1456</v>
      </c>
      <c r="E24" s="20">
        <v>1468.75</v>
      </c>
      <c r="F24" s="20">
        <v>1462.420654</v>
      </c>
      <c r="G24" s="81"/>
      <c r="H24" s="20">
        <f t="shared" si="1"/>
        <v>-1.4307939913342448E-3</v>
      </c>
      <c r="I24" s="78"/>
      <c r="J24" s="20">
        <f t="shared" si="0"/>
        <v>-0.56491329446800764</v>
      </c>
      <c r="P24" s="17"/>
      <c r="Q24" s="17"/>
      <c r="R24" s="17"/>
      <c r="S24" s="17"/>
      <c r="T24" s="17"/>
    </row>
    <row r="25" spans="1:21" x14ac:dyDescent="0.3">
      <c r="A25" s="21">
        <v>44211</v>
      </c>
      <c r="B25" s="20">
        <v>1469.099976</v>
      </c>
      <c r="C25" s="20">
        <v>1471.650024</v>
      </c>
      <c r="D25" s="20">
        <v>1445</v>
      </c>
      <c r="E25" s="20">
        <v>1466.650024</v>
      </c>
      <c r="F25" s="20">
        <v>1460.329712</v>
      </c>
      <c r="G25" s="81"/>
      <c r="H25" s="20">
        <f t="shared" si="1"/>
        <v>1.115357066446105E-2</v>
      </c>
      <c r="I25" s="78"/>
      <c r="J25" s="20">
        <f t="shared" si="0"/>
        <v>-0.59429115601443872</v>
      </c>
      <c r="P25" s="17"/>
      <c r="Q25" s="17"/>
      <c r="R25" s="17"/>
      <c r="S25" s="17"/>
      <c r="T25" s="17"/>
    </row>
    <row r="26" spans="1:21" x14ac:dyDescent="0.3">
      <c r="A26" s="21">
        <v>44214</v>
      </c>
      <c r="B26" s="20">
        <v>1469.900024</v>
      </c>
      <c r="C26" s="20">
        <v>1502.849976</v>
      </c>
      <c r="D26" s="20">
        <v>1467</v>
      </c>
      <c r="E26" s="20">
        <v>1483.099976</v>
      </c>
      <c r="F26" s="20">
        <v>1476.70874</v>
      </c>
      <c r="G26" s="81"/>
      <c r="H26" s="20">
        <f t="shared" si="1"/>
        <v>1.3893994968827188E-2</v>
      </c>
      <c r="I26" s="78"/>
      <c r="J26" s="20">
        <f t="shared" si="0"/>
        <v>-0.36416261535423949</v>
      </c>
      <c r="P26" s="17"/>
      <c r="Q26" s="17"/>
      <c r="R26" s="17"/>
      <c r="S26" s="17"/>
      <c r="T26" s="17"/>
    </row>
    <row r="27" spans="1:21" x14ac:dyDescent="0.3">
      <c r="A27" s="21">
        <v>44215</v>
      </c>
      <c r="B27" s="20">
        <v>1491.8000489999999</v>
      </c>
      <c r="C27" s="20">
        <v>1511.650024</v>
      </c>
      <c r="D27" s="20">
        <v>1467</v>
      </c>
      <c r="E27" s="20">
        <v>1503.849976</v>
      </c>
      <c r="F27" s="20">
        <v>1497.369385</v>
      </c>
      <c r="G27" s="81"/>
      <c r="H27" s="20">
        <f t="shared" si="1"/>
        <v>-7.9109687707167933E-3</v>
      </c>
      <c r="I27" s="78"/>
      <c r="J27" s="20">
        <f t="shared" si="0"/>
        <v>-7.3878046821811497E-2</v>
      </c>
      <c r="P27" s="17"/>
      <c r="Q27" s="17"/>
      <c r="R27" s="17"/>
      <c r="S27" s="17"/>
      <c r="T27" s="17"/>
      <c r="U27" s="17"/>
    </row>
    <row r="28" spans="1:21" x14ac:dyDescent="0.3">
      <c r="A28" s="21">
        <v>44216</v>
      </c>
      <c r="B28" s="20">
        <v>1501</v>
      </c>
      <c r="C28" s="20">
        <v>1501</v>
      </c>
      <c r="D28" s="20">
        <v>1486</v>
      </c>
      <c r="E28" s="20">
        <v>1492</v>
      </c>
      <c r="F28" s="20">
        <v>1485.5704350000001</v>
      </c>
      <c r="G28" s="81"/>
      <c r="H28" s="20">
        <f t="shared" si="1"/>
        <v>-1.1595081178873265E-2</v>
      </c>
      <c r="I28" s="78"/>
      <c r="J28" s="20">
        <f t="shared" si="0"/>
        <v>-0.23965468153408226</v>
      </c>
      <c r="T28" s="17"/>
      <c r="U28" s="17"/>
    </row>
    <row r="29" spans="1:21" x14ac:dyDescent="0.3">
      <c r="A29" s="21">
        <v>44217</v>
      </c>
      <c r="B29" s="20">
        <v>1492</v>
      </c>
      <c r="C29" s="20">
        <v>1494.349976</v>
      </c>
      <c r="D29" s="20">
        <v>1468.150024</v>
      </c>
      <c r="E29" s="20">
        <v>1474.8000489999999</v>
      </c>
      <c r="F29" s="20">
        <v>1468.4445800000001</v>
      </c>
      <c r="G29" s="81"/>
      <c r="H29" s="20">
        <f t="shared" si="1"/>
        <v>-2.1417029105070685E-2</v>
      </c>
      <c r="I29" s="78"/>
      <c r="J29" s="20">
        <f t="shared" si="0"/>
        <v>-0.48027542152511454</v>
      </c>
      <c r="T29" s="17"/>
      <c r="U29" s="17"/>
    </row>
    <row r="30" spans="1:21" x14ac:dyDescent="0.3">
      <c r="A30" s="21">
        <v>44218</v>
      </c>
      <c r="B30" s="20">
        <v>1467.900024</v>
      </c>
      <c r="C30" s="20">
        <v>1467.900024</v>
      </c>
      <c r="D30" s="20">
        <v>1440.150024</v>
      </c>
      <c r="E30" s="20">
        <v>1443.5500489999999</v>
      </c>
      <c r="F30" s="20">
        <v>1437.3292240000001</v>
      </c>
      <c r="G30" s="81"/>
      <c r="H30" s="20">
        <f t="shared" si="1"/>
        <v>1.3281179827671916E-2</v>
      </c>
      <c r="I30" s="78"/>
      <c r="J30" s="20">
        <f t="shared" si="0"/>
        <v>-0.91745097654383134</v>
      </c>
      <c r="T30" s="17"/>
      <c r="U30" s="17"/>
    </row>
    <row r="31" spans="1:21" x14ac:dyDescent="0.3">
      <c r="A31" s="21">
        <v>44221</v>
      </c>
      <c r="B31" s="20">
        <v>1465.099976</v>
      </c>
      <c r="C31" s="20">
        <v>1481</v>
      </c>
      <c r="D31" s="20">
        <v>1455.150024</v>
      </c>
      <c r="E31" s="20">
        <v>1462.849976</v>
      </c>
      <c r="F31" s="20">
        <v>1456.5460210000001</v>
      </c>
      <c r="G31" s="81"/>
      <c r="H31" s="20">
        <f t="shared" si="1"/>
        <v>-3.7080612151625995E-2</v>
      </c>
      <c r="I31" s="78"/>
      <c r="J31" s="20">
        <f t="shared" si="0"/>
        <v>-0.64745237500636799</v>
      </c>
      <c r="T31" s="17"/>
      <c r="U31" s="17"/>
    </row>
    <row r="32" spans="1:21" x14ac:dyDescent="0.3">
      <c r="A32" s="21">
        <v>44223</v>
      </c>
      <c r="B32" s="20">
        <v>1468</v>
      </c>
      <c r="C32" s="20">
        <v>1471.900024</v>
      </c>
      <c r="D32" s="20">
        <v>1406.150024</v>
      </c>
      <c r="E32" s="20">
        <v>1409.599976</v>
      </c>
      <c r="F32" s="20">
        <v>1403.525513</v>
      </c>
      <c r="G32" s="81"/>
      <c r="H32" s="20">
        <f t="shared" si="1"/>
        <v>-2.7437420605871961E-2</v>
      </c>
      <c r="I32" s="78"/>
      <c r="J32" s="20">
        <f t="shared" si="0"/>
        <v>-1.3923995207582616</v>
      </c>
    </row>
    <row r="33" spans="1:10" x14ac:dyDescent="0.3">
      <c r="A33" s="21">
        <v>44224</v>
      </c>
      <c r="B33" s="20">
        <v>1389.900024</v>
      </c>
      <c r="C33" s="20">
        <v>1401.3000489999999</v>
      </c>
      <c r="D33" s="20">
        <v>1342</v>
      </c>
      <c r="E33" s="20">
        <v>1371.4499510000001</v>
      </c>
      <c r="F33" s="20">
        <v>1365.5399170000001</v>
      </c>
      <c r="G33" s="81"/>
      <c r="H33" s="20">
        <f t="shared" si="1"/>
        <v>1.379485612408334E-2</v>
      </c>
      <c r="I33" s="78"/>
      <c r="J33" s="20">
        <f t="shared" si="0"/>
        <v>-1.9261037880655538</v>
      </c>
    </row>
    <row r="34" spans="1:10" x14ac:dyDescent="0.3">
      <c r="A34" s="21">
        <v>44225</v>
      </c>
      <c r="B34" s="20">
        <v>1391.349976</v>
      </c>
      <c r="C34" s="20">
        <v>1408.75</v>
      </c>
      <c r="D34" s="20">
        <v>1364.5</v>
      </c>
      <c r="E34" s="20">
        <v>1390.5</v>
      </c>
      <c r="F34" s="20">
        <v>1384.5078129999999</v>
      </c>
      <c r="G34" s="81"/>
      <c r="H34" s="20">
        <f t="shared" si="1"/>
        <v>6.0180332513325031E-2</v>
      </c>
      <c r="I34" s="78"/>
      <c r="J34" s="20">
        <f t="shared" si="0"/>
        <v>-1.6596008842348746</v>
      </c>
    </row>
    <row r="35" spans="1:10" x14ac:dyDescent="0.3">
      <c r="A35" s="21">
        <v>44228</v>
      </c>
      <c r="B35" s="20">
        <v>1410.25</v>
      </c>
      <c r="C35" s="20">
        <v>1482.5</v>
      </c>
      <c r="D35" s="20">
        <v>1401</v>
      </c>
      <c r="E35" s="20">
        <v>1476.75</v>
      </c>
      <c r="F35" s="20">
        <v>1470.3861079999999</v>
      </c>
      <c r="G35" s="81"/>
      <c r="H35" s="20">
        <f t="shared" si="1"/>
        <v>5.5194627421868939E-2</v>
      </c>
      <c r="I35" s="78"/>
      <c r="J35" s="20">
        <f t="shared" si="0"/>
        <v>-0.45299635238321606</v>
      </c>
    </row>
    <row r="36" spans="1:10" x14ac:dyDescent="0.3">
      <c r="A36" s="21">
        <v>44229</v>
      </c>
      <c r="B36" s="20">
        <v>1501</v>
      </c>
      <c r="C36" s="20">
        <v>1578.5</v>
      </c>
      <c r="D36" s="20">
        <v>1497.400024</v>
      </c>
      <c r="E36" s="20">
        <v>1560.5500489999999</v>
      </c>
      <c r="F36" s="20">
        <v>1553.825073</v>
      </c>
      <c r="G36" s="81"/>
      <c r="H36" s="20">
        <f t="shared" si="1"/>
        <v>9.0899565754305779E-3</v>
      </c>
      <c r="I36" s="78"/>
      <c r="J36" s="20">
        <f t="shared" si="0"/>
        <v>0.71933430144624455</v>
      </c>
    </row>
    <row r="37" spans="1:10" x14ac:dyDescent="0.3">
      <c r="A37" s="21">
        <v>44230</v>
      </c>
      <c r="B37" s="20">
        <v>1579</v>
      </c>
      <c r="C37" s="20">
        <v>1581.6999510000001</v>
      </c>
      <c r="D37" s="20">
        <v>1542</v>
      </c>
      <c r="E37" s="20">
        <v>1574.8000489999999</v>
      </c>
      <c r="F37" s="20">
        <v>1568.013672</v>
      </c>
      <c r="G37" s="81"/>
      <c r="H37" s="20">
        <f t="shared" si="1"/>
        <v>2.726738089422363E-3</v>
      </c>
      <c r="I37" s="78"/>
      <c r="J37" s="20">
        <f t="shared" si="0"/>
        <v>0.91868635453477943</v>
      </c>
    </row>
    <row r="38" spans="1:10" x14ac:dyDescent="0.3">
      <c r="A38" s="21">
        <v>44231</v>
      </c>
      <c r="B38" s="20">
        <v>1566</v>
      </c>
      <c r="C38" s="20">
        <v>1588</v>
      </c>
      <c r="D38" s="20">
        <v>1543.4499510000001</v>
      </c>
      <c r="E38" s="20">
        <v>1579.099976</v>
      </c>
      <c r="F38" s="20">
        <v>1572.295044</v>
      </c>
      <c r="G38" s="81"/>
      <c r="H38" s="20">
        <f t="shared" si="1"/>
        <v>1.1647438805005053E-2</v>
      </c>
      <c r="I38" s="78"/>
      <c r="J38" s="20">
        <f t="shared" si="0"/>
        <v>0.97884068966325877</v>
      </c>
    </row>
    <row r="39" spans="1:10" x14ac:dyDescent="0.3">
      <c r="A39" s="21">
        <v>44232</v>
      </c>
      <c r="B39" s="20">
        <v>1548</v>
      </c>
      <c r="C39" s="20">
        <v>1618.25</v>
      </c>
      <c r="D39" s="20">
        <v>1548</v>
      </c>
      <c r="E39" s="20">
        <v>1597.599976</v>
      </c>
      <c r="F39" s="20">
        <v>1590.715332</v>
      </c>
      <c r="G39" s="81"/>
      <c r="H39" s="20">
        <f t="shared" si="1"/>
        <v>4.7770195950862194E-3</v>
      </c>
      <c r="I39" s="78"/>
      <c r="J39" s="20">
        <f t="shared" si="0"/>
        <v>1.2376486182343391</v>
      </c>
    </row>
    <row r="40" spans="1:10" x14ac:dyDescent="0.3">
      <c r="A40" s="21">
        <v>44235</v>
      </c>
      <c r="B40" s="20">
        <v>1620</v>
      </c>
      <c r="C40" s="20">
        <v>1631.650024</v>
      </c>
      <c r="D40" s="20">
        <v>1595.6999510000001</v>
      </c>
      <c r="E40" s="20">
        <v>1605.25</v>
      </c>
      <c r="F40" s="20">
        <v>1598.3323969999999</v>
      </c>
      <c r="G40" s="81"/>
      <c r="H40" s="20">
        <f t="shared" si="1"/>
        <v>4.1030650638954882E-3</v>
      </c>
      <c r="I40" s="78"/>
      <c r="J40" s="20">
        <f t="shared" si="0"/>
        <v>1.3446695298537477</v>
      </c>
    </row>
    <row r="41" spans="1:10" x14ac:dyDescent="0.3">
      <c r="A41" s="21">
        <v>44236</v>
      </c>
      <c r="B41" s="20">
        <v>1610</v>
      </c>
      <c r="C41" s="20">
        <v>1628</v>
      </c>
      <c r="D41" s="20">
        <v>1586.6999510000001</v>
      </c>
      <c r="E41" s="20">
        <v>1611.849976</v>
      </c>
      <c r="F41" s="20">
        <v>1604.9039310000001</v>
      </c>
      <c r="G41" s="81"/>
      <c r="H41" s="20">
        <f t="shared" si="1"/>
        <v>-1.8850743711059603E-2</v>
      </c>
      <c r="I41" s="78"/>
      <c r="J41" s="20">
        <f t="shared" si="0"/>
        <v>1.437000671322874</v>
      </c>
    </row>
    <row r="42" spans="1:10" x14ac:dyDescent="0.3">
      <c r="A42" s="21">
        <v>44237</v>
      </c>
      <c r="B42" s="20">
        <v>1608.349976</v>
      </c>
      <c r="C42" s="20">
        <v>1614.849976</v>
      </c>
      <c r="D42" s="20">
        <v>1567</v>
      </c>
      <c r="E42" s="20">
        <v>1581.75</v>
      </c>
      <c r="F42" s="20">
        <v>1574.933716</v>
      </c>
      <c r="G42" s="81"/>
      <c r="H42" s="20">
        <f t="shared" si="1"/>
        <v>-5.960528773197942E-3</v>
      </c>
      <c r="I42" s="78"/>
      <c r="J42" s="20">
        <f t="shared" si="0"/>
        <v>1.0159135124796725</v>
      </c>
    </row>
    <row r="43" spans="1:10" x14ac:dyDescent="0.3">
      <c r="A43" s="21">
        <v>44238</v>
      </c>
      <c r="B43" s="20">
        <v>1582</v>
      </c>
      <c r="C43" s="20">
        <v>1597.8000489999999</v>
      </c>
      <c r="D43" s="20">
        <v>1564.1999510000001</v>
      </c>
      <c r="E43" s="20">
        <v>1572.349976</v>
      </c>
      <c r="F43" s="20">
        <v>1565.5742190000001</v>
      </c>
      <c r="G43" s="81"/>
      <c r="H43" s="20">
        <f t="shared" si="1"/>
        <v>6.0869320373274924E-3</v>
      </c>
      <c r="I43" s="78"/>
      <c r="J43" s="20">
        <f t="shared" si="0"/>
        <v>0.88441076977921584</v>
      </c>
    </row>
    <row r="44" spans="1:10" x14ac:dyDescent="0.3">
      <c r="A44" s="21">
        <v>44239</v>
      </c>
      <c r="B44" s="20">
        <v>1573.900024</v>
      </c>
      <c r="C44" s="20">
        <v>1592.5</v>
      </c>
      <c r="D44" s="20">
        <v>1573</v>
      </c>
      <c r="E44" s="20">
        <v>1581.9499510000001</v>
      </c>
      <c r="F44" s="20">
        <v>1575.1328129999999</v>
      </c>
      <c r="G44" s="81"/>
      <c r="H44" s="20">
        <f t="shared" si="1"/>
        <v>2.1666931162647778E-2</v>
      </c>
      <c r="I44" s="78"/>
      <c r="J44" s="20">
        <f t="shared" si="0"/>
        <v>1.0187107505405228</v>
      </c>
    </row>
    <row r="45" spans="1:10" x14ac:dyDescent="0.3">
      <c r="A45" s="21">
        <v>44242</v>
      </c>
      <c r="B45" s="20">
        <v>1600.099976</v>
      </c>
      <c r="C45" s="20">
        <v>1625</v>
      </c>
      <c r="D45" s="20">
        <v>1596.6999510000001</v>
      </c>
      <c r="E45" s="20">
        <v>1616.599976</v>
      </c>
      <c r="F45" s="20">
        <v>1609.633423</v>
      </c>
      <c r="G45" s="81"/>
      <c r="H45" s="20">
        <f t="shared" si="1"/>
        <v>6.1975365254328795E-3</v>
      </c>
      <c r="I45" s="78"/>
      <c r="J45" s="20">
        <f t="shared" si="0"/>
        <v>1.503451355685719</v>
      </c>
    </row>
    <row r="46" spans="1:10" x14ac:dyDescent="0.3">
      <c r="A46" s="21">
        <v>44243</v>
      </c>
      <c r="B46" s="20">
        <v>1621.1999510000001</v>
      </c>
      <c r="C46" s="20">
        <v>1641</v>
      </c>
      <c r="D46" s="20">
        <v>1608.4499510000001</v>
      </c>
      <c r="E46" s="20">
        <v>1626.650024</v>
      </c>
      <c r="F46" s="20">
        <v>1619.640259</v>
      </c>
      <c r="G46" s="81"/>
      <c r="H46" s="20">
        <f t="shared" si="1"/>
        <v>-2.4992367955953426E-2</v>
      </c>
      <c r="I46" s="78"/>
      <c r="J46" s="20">
        <f t="shared" si="0"/>
        <v>1.6440476856813917</v>
      </c>
    </row>
    <row r="47" spans="1:10" x14ac:dyDescent="0.3">
      <c r="A47" s="21">
        <v>44244</v>
      </c>
      <c r="B47" s="20">
        <v>1620</v>
      </c>
      <c r="C47" s="20">
        <v>1621.8000489999999</v>
      </c>
      <c r="D47" s="20">
        <v>1583</v>
      </c>
      <c r="E47" s="20">
        <v>1586.5</v>
      </c>
      <c r="F47" s="20">
        <v>1579.6632079999999</v>
      </c>
      <c r="G47" s="81"/>
      <c r="H47" s="20">
        <f t="shared" si="1"/>
        <v>-2.0505017008952929E-2</v>
      </c>
      <c r="I47" s="78"/>
      <c r="J47" s="20">
        <f t="shared" si="0"/>
        <v>1.0823641968425175</v>
      </c>
    </row>
    <row r="48" spans="1:10" x14ac:dyDescent="0.3">
      <c r="A48" s="21">
        <v>44245</v>
      </c>
      <c r="B48" s="20">
        <v>1605.9499510000001</v>
      </c>
      <c r="C48" s="20">
        <v>1605.9499510000001</v>
      </c>
      <c r="D48" s="20">
        <v>1548</v>
      </c>
      <c r="E48" s="20">
        <v>1554.3000489999999</v>
      </c>
      <c r="F48" s="20">
        <v>1547.6020510000001</v>
      </c>
      <c r="G48" s="81"/>
      <c r="H48" s="20">
        <f t="shared" si="1"/>
        <v>-9.8275006219178049E-3</v>
      </c>
      <c r="I48" s="78"/>
      <c r="J48" s="20">
        <f t="shared" si="0"/>
        <v>0.6318991904425012</v>
      </c>
    </row>
    <row r="49" spans="1:10" x14ac:dyDescent="0.3">
      <c r="A49" s="21">
        <v>44246</v>
      </c>
      <c r="B49" s="20">
        <v>1545</v>
      </c>
      <c r="C49" s="20">
        <v>1564.1999510000001</v>
      </c>
      <c r="D49" s="20">
        <v>1533</v>
      </c>
      <c r="E49" s="20">
        <v>1539.099976</v>
      </c>
      <c r="F49" s="20">
        <v>1532.4674070000001</v>
      </c>
      <c r="G49" s="81"/>
      <c r="H49" s="20">
        <f t="shared" si="1"/>
        <v>5.7659607572928609E-3</v>
      </c>
      <c r="I49" s="78"/>
      <c r="J49" s="20">
        <f t="shared" si="0"/>
        <v>0.41925597923930114</v>
      </c>
    </row>
    <row r="50" spans="1:10" x14ac:dyDescent="0.3">
      <c r="A50" s="21">
        <v>44249</v>
      </c>
      <c r="B50" s="20">
        <v>1545.0500489999999</v>
      </c>
      <c r="C50" s="20">
        <v>1573.900024</v>
      </c>
      <c r="D50" s="20">
        <v>1539.4499510000001</v>
      </c>
      <c r="E50" s="20">
        <v>1548</v>
      </c>
      <c r="F50" s="20">
        <v>1541.3291019999999</v>
      </c>
      <c r="G50" s="81"/>
      <c r="H50" s="20">
        <f t="shared" si="1"/>
        <v>-1.2251734001920332E-2</v>
      </c>
      <c r="I50" s="78"/>
      <c r="J50" s="20">
        <f t="shared" si="0"/>
        <v>0.54376391305945837</v>
      </c>
    </row>
    <row r="51" spans="1:10" x14ac:dyDescent="0.3">
      <c r="A51" s="21">
        <v>44250</v>
      </c>
      <c r="B51" s="20">
        <v>1553.75</v>
      </c>
      <c r="C51" s="20">
        <v>1557.6999510000001</v>
      </c>
      <c r="D51" s="20">
        <v>1522.650024</v>
      </c>
      <c r="E51" s="20">
        <v>1529.150024</v>
      </c>
      <c r="F51" s="20">
        <v>1522.5604249999999</v>
      </c>
      <c r="G51" s="81"/>
      <c r="H51" s="20">
        <f t="shared" si="1"/>
        <v>4.9314703861238693E-2</v>
      </c>
      <c r="I51" s="78"/>
      <c r="J51" s="20">
        <f t="shared" si="0"/>
        <v>0.28005995402299505</v>
      </c>
    </row>
    <row r="52" spans="1:10" x14ac:dyDescent="0.3">
      <c r="A52" s="21">
        <v>44251</v>
      </c>
      <c r="B52" s="20">
        <v>1526.5</v>
      </c>
      <c r="C52" s="20">
        <v>1613.9499510000001</v>
      </c>
      <c r="D52" s="20">
        <v>1516.25</v>
      </c>
      <c r="E52" s="20">
        <v>1606.4499510000001</v>
      </c>
      <c r="F52" s="20">
        <v>1599.5272219999999</v>
      </c>
      <c r="G52" s="81"/>
      <c r="H52" s="20">
        <f t="shared" si="1"/>
        <v>-3.1079571341613714E-5</v>
      </c>
      <c r="I52" s="78"/>
      <c r="J52" s="20">
        <f t="shared" si="0"/>
        <v>1.3614563856751969</v>
      </c>
    </row>
    <row r="53" spans="1:10" x14ac:dyDescent="0.3">
      <c r="A53" s="21">
        <v>44252</v>
      </c>
      <c r="B53" s="20">
        <v>1609.75</v>
      </c>
      <c r="C53" s="20">
        <v>1636.25</v>
      </c>
      <c r="D53" s="20">
        <v>1602</v>
      </c>
      <c r="E53" s="20">
        <v>1606.400024</v>
      </c>
      <c r="F53" s="20">
        <v>1599.4774170000001</v>
      </c>
      <c r="G53" s="81"/>
      <c r="H53" s="20">
        <f t="shared" si="1"/>
        <v>-4.585622466718238E-2</v>
      </c>
      <c r="I53" s="78"/>
      <c r="J53" s="20">
        <f t="shared" si="0"/>
        <v>1.360757926029263</v>
      </c>
    </row>
    <row r="54" spans="1:10" x14ac:dyDescent="0.3">
      <c r="A54" s="21">
        <v>44253</v>
      </c>
      <c r="B54" s="20">
        <v>1587.0500489999999</v>
      </c>
      <c r="C54" s="20">
        <v>1588.900024</v>
      </c>
      <c r="D54" s="20">
        <v>1521</v>
      </c>
      <c r="E54" s="20">
        <v>1534.400024</v>
      </c>
      <c r="F54" s="20">
        <v>1527.78772</v>
      </c>
      <c r="G54" s="81"/>
      <c r="H54" s="20">
        <f t="shared" si="1"/>
        <v>1.5841018943639588E-2</v>
      </c>
      <c r="I54" s="78"/>
      <c r="J54" s="20">
        <f t="shared" si="0"/>
        <v>0.35350544726613947</v>
      </c>
    </row>
    <row r="55" spans="1:10" x14ac:dyDescent="0.3">
      <c r="A55" s="21">
        <v>44256</v>
      </c>
      <c r="B55" s="20">
        <v>1564</v>
      </c>
      <c r="C55" s="20">
        <v>1572.5500489999999</v>
      </c>
      <c r="D55" s="20">
        <v>1540.6999510000001</v>
      </c>
      <c r="E55" s="20">
        <v>1558.900024</v>
      </c>
      <c r="F55" s="20">
        <v>1552.182129</v>
      </c>
      <c r="G55" s="81"/>
      <c r="H55" s="20">
        <f t="shared" si="1"/>
        <v>5.9479738367003258E-3</v>
      </c>
      <c r="I55" s="78"/>
      <c r="J55" s="20">
        <f t="shared" si="0"/>
        <v>0.69625108240081346</v>
      </c>
    </row>
    <row r="56" spans="1:10" x14ac:dyDescent="0.3">
      <c r="A56" s="21">
        <v>44257</v>
      </c>
      <c r="B56" s="20">
        <v>1575.6999510000001</v>
      </c>
      <c r="C56" s="20">
        <v>1587.5</v>
      </c>
      <c r="D56" s="20">
        <v>1551</v>
      </c>
      <c r="E56" s="20">
        <v>1568.1999510000001</v>
      </c>
      <c r="F56" s="20">
        <v>1561.4420170000001</v>
      </c>
      <c r="G56" s="81"/>
      <c r="H56" s="20">
        <f t="shared" si="1"/>
        <v>1.1822470425783719E-2</v>
      </c>
      <c r="I56" s="78"/>
      <c r="J56" s="20">
        <f t="shared" si="0"/>
        <v>0.82635350633228744</v>
      </c>
    </row>
    <row r="57" spans="1:10" x14ac:dyDescent="0.3">
      <c r="A57" s="21">
        <v>44258</v>
      </c>
      <c r="B57" s="20">
        <v>1584</v>
      </c>
      <c r="C57" s="20">
        <v>1596</v>
      </c>
      <c r="D57" s="20">
        <v>1565</v>
      </c>
      <c r="E57" s="20">
        <v>1586.849976</v>
      </c>
      <c r="F57" s="20">
        <v>1580.0117190000001</v>
      </c>
      <c r="G57" s="81"/>
      <c r="H57" s="20">
        <f t="shared" si="1"/>
        <v>-2.2174234686373653E-2</v>
      </c>
      <c r="I57" s="78"/>
      <c r="J57" s="20">
        <f t="shared" si="0"/>
        <v>1.0872602273079004</v>
      </c>
    </row>
    <row r="58" spans="1:10" x14ac:dyDescent="0.3">
      <c r="A58" s="21">
        <v>44259</v>
      </c>
      <c r="B58" s="20">
        <v>1548.5500489999999</v>
      </c>
      <c r="C58" s="20">
        <v>1571</v>
      </c>
      <c r="D58" s="20">
        <v>1539.099976</v>
      </c>
      <c r="E58" s="20">
        <v>1552.0500489999999</v>
      </c>
      <c r="F58" s="20">
        <v>1545.3616939999999</v>
      </c>
      <c r="G58" s="81"/>
      <c r="H58" s="20">
        <f t="shared" si="1"/>
        <v>-1.43089339037354E-2</v>
      </c>
      <c r="I58" s="78"/>
      <c r="J58" s="20">
        <f t="shared" si="0"/>
        <v>0.60042255048115356</v>
      </c>
    </row>
    <row r="59" spans="1:10" x14ac:dyDescent="0.3">
      <c r="A59" s="21">
        <v>44260</v>
      </c>
      <c r="B59" s="20">
        <v>1531</v>
      </c>
      <c r="C59" s="20">
        <v>1545.599976</v>
      </c>
      <c r="D59" s="20">
        <v>1521.099976</v>
      </c>
      <c r="E59" s="20">
        <v>1530</v>
      </c>
      <c r="F59" s="20">
        <v>1523.4067379999999</v>
      </c>
      <c r="G59" s="81"/>
      <c r="H59" s="20">
        <f t="shared" si="1"/>
        <v>-6.8864020296333598E-3</v>
      </c>
      <c r="I59" s="78"/>
      <c r="J59" s="20">
        <f t="shared" si="0"/>
        <v>0.29195079336867746</v>
      </c>
    </row>
    <row r="60" spans="1:10" x14ac:dyDescent="0.3">
      <c r="A60" s="21">
        <v>44263</v>
      </c>
      <c r="B60" s="20">
        <v>1542</v>
      </c>
      <c r="C60" s="20">
        <v>1555</v>
      </c>
      <c r="D60" s="20">
        <v>1512.5</v>
      </c>
      <c r="E60" s="20">
        <v>1519.5</v>
      </c>
      <c r="F60" s="20">
        <v>1512.951904</v>
      </c>
      <c r="G60" s="81"/>
      <c r="H60" s="20">
        <f t="shared" si="1"/>
        <v>2.7905769253708832E-2</v>
      </c>
      <c r="I60" s="78"/>
      <c r="J60" s="20">
        <f t="shared" si="0"/>
        <v>0.14505980688238859</v>
      </c>
    </row>
    <row r="61" spans="1:10" x14ac:dyDescent="0.3">
      <c r="A61" s="21">
        <v>44264</v>
      </c>
      <c r="B61" s="20">
        <v>1545</v>
      </c>
      <c r="C61" s="20">
        <v>1565.6999510000001</v>
      </c>
      <c r="D61" s="20">
        <v>1538.25</v>
      </c>
      <c r="E61" s="20">
        <v>1562.5</v>
      </c>
      <c r="F61" s="20">
        <v>1555.7666019999999</v>
      </c>
      <c r="G61" s="81"/>
      <c r="H61" s="20">
        <f t="shared" si="1"/>
        <v>-4.3293581612292896E-3</v>
      </c>
      <c r="I61" s="78"/>
      <c r="J61" s="20">
        <f t="shared" si="0"/>
        <v>0.74661337058814303</v>
      </c>
    </row>
    <row r="62" spans="1:10" x14ac:dyDescent="0.3">
      <c r="A62" s="21">
        <v>44265</v>
      </c>
      <c r="B62" s="20">
        <v>1572</v>
      </c>
      <c r="C62" s="20">
        <v>1575</v>
      </c>
      <c r="D62" s="20">
        <v>1552.150024</v>
      </c>
      <c r="E62" s="20">
        <v>1555.75</v>
      </c>
      <c r="F62" s="20">
        <v>1549.0457759999999</v>
      </c>
      <c r="G62" s="81"/>
      <c r="H62" s="20">
        <f t="shared" si="1"/>
        <v>-2.4455712931535263E-3</v>
      </c>
      <c r="I62" s="78"/>
      <c r="J62" s="20">
        <f t="shared" si="0"/>
        <v>0.65218345070410011</v>
      </c>
    </row>
    <row r="63" spans="1:10" x14ac:dyDescent="0.3">
      <c r="A63" s="21">
        <v>44267</v>
      </c>
      <c r="B63" s="20">
        <v>1600</v>
      </c>
      <c r="C63" s="20">
        <v>1600</v>
      </c>
      <c r="D63" s="20">
        <v>1535.0500489999999</v>
      </c>
      <c r="E63" s="20">
        <v>1551.9499510000001</v>
      </c>
      <c r="F63" s="20">
        <v>1545.2620850000001</v>
      </c>
      <c r="G63" s="81"/>
      <c r="H63" s="20">
        <f t="shared" si="1"/>
        <v>-1.5127164513233952E-2</v>
      </c>
      <c r="I63" s="78"/>
      <c r="J63" s="20">
        <f t="shared" si="0"/>
        <v>0.59902221772255471</v>
      </c>
    </row>
    <row r="64" spans="1:10" x14ac:dyDescent="0.3">
      <c r="A64" s="21">
        <v>44270</v>
      </c>
      <c r="B64" s="20">
        <v>1548.400024</v>
      </c>
      <c r="C64" s="20">
        <v>1548.400024</v>
      </c>
      <c r="D64" s="20">
        <v>1515.3000489999999</v>
      </c>
      <c r="E64" s="20">
        <v>1528.650024</v>
      </c>
      <c r="F64" s="20">
        <v>1522.0625</v>
      </c>
      <c r="G64" s="81"/>
      <c r="H64" s="20">
        <f t="shared" si="1"/>
        <v>-1.085251360343833E-2</v>
      </c>
      <c r="I64" s="78"/>
      <c r="J64" s="20">
        <f t="shared" si="0"/>
        <v>0.27306514514269559</v>
      </c>
    </row>
    <row r="65" spans="1:10" x14ac:dyDescent="0.3">
      <c r="A65" s="21">
        <v>44271</v>
      </c>
      <c r="B65" s="20">
        <v>1530.900024</v>
      </c>
      <c r="C65" s="20">
        <v>1540.400024</v>
      </c>
      <c r="D65" s="20">
        <v>1510</v>
      </c>
      <c r="E65" s="20">
        <v>1512.150024</v>
      </c>
      <c r="F65" s="20">
        <v>1505.6336670000001</v>
      </c>
      <c r="G65" s="81"/>
      <c r="H65" s="20">
        <f t="shared" si="1"/>
        <v>-1.1172217952433117E-2</v>
      </c>
      <c r="I65" s="78"/>
      <c r="J65" s="20">
        <f t="shared" si="0"/>
        <v>4.2236452092813064E-2</v>
      </c>
    </row>
    <row r="66" spans="1:10" x14ac:dyDescent="0.3">
      <c r="A66" s="21">
        <v>44272</v>
      </c>
      <c r="B66" s="20">
        <v>1524.25</v>
      </c>
      <c r="C66" s="20">
        <v>1539</v>
      </c>
      <c r="D66" s="20">
        <v>1490.1999510000001</v>
      </c>
      <c r="E66" s="20">
        <v>1495.349976</v>
      </c>
      <c r="F66" s="20">
        <v>1488.9060059999999</v>
      </c>
      <c r="G66" s="81"/>
      <c r="H66" s="20">
        <f t="shared" si="1"/>
        <v>-2.9132413223298256E-3</v>
      </c>
      <c r="I66" s="78"/>
      <c r="J66" s="20">
        <f t="shared" ref="J66:J129" si="2">STANDARDIZE(E66,$Q$2,$Q$9)</f>
        <v>-0.19278979778690247</v>
      </c>
    </row>
    <row r="67" spans="1:10" x14ac:dyDescent="0.3">
      <c r="A67" s="21">
        <v>44273</v>
      </c>
      <c r="B67" s="20">
        <v>1511.75</v>
      </c>
      <c r="C67" s="20">
        <v>1522.0500489999999</v>
      </c>
      <c r="D67" s="20">
        <v>1481.150024</v>
      </c>
      <c r="E67" s="20">
        <v>1491</v>
      </c>
      <c r="F67" s="20">
        <v>1484.574707</v>
      </c>
      <c r="G67" s="81"/>
      <c r="H67" s="20">
        <f t="shared" ref="H67:H130" si="3">LN(E68/E67)</f>
        <v>4.3500152248660429E-3</v>
      </c>
      <c r="I67" s="78"/>
      <c r="J67" s="20">
        <f t="shared" si="2"/>
        <v>-0.25364429929468119</v>
      </c>
    </row>
    <row r="68" spans="1:10" x14ac:dyDescent="0.3">
      <c r="A68" s="21">
        <v>44274</v>
      </c>
      <c r="B68" s="20">
        <v>1485</v>
      </c>
      <c r="C68" s="20">
        <v>1511.1999510000001</v>
      </c>
      <c r="D68" s="20">
        <v>1474.0500489999999</v>
      </c>
      <c r="E68" s="20">
        <v>1497.5</v>
      </c>
      <c r="F68" s="20">
        <v>1491.0467530000001</v>
      </c>
      <c r="G68" s="81"/>
      <c r="H68" s="20">
        <f t="shared" si="3"/>
        <v>-1.9113032413548853E-2</v>
      </c>
      <c r="I68" s="78"/>
      <c r="J68" s="20">
        <f t="shared" si="2"/>
        <v>-0.16271178385078808</v>
      </c>
    </row>
    <row r="69" spans="1:10" x14ac:dyDescent="0.3">
      <c r="A69" s="21">
        <v>44277</v>
      </c>
      <c r="B69" s="20">
        <v>1494.900024</v>
      </c>
      <c r="C69" s="20">
        <v>1494.900024</v>
      </c>
      <c r="D69" s="20">
        <v>1460.400024</v>
      </c>
      <c r="E69" s="20">
        <v>1469.150024</v>
      </c>
      <c r="F69" s="20">
        <v>1462.81897</v>
      </c>
      <c r="G69" s="81"/>
      <c r="H69" s="20">
        <f t="shared" si="3"/>
        <v>2.088110051297937E-2</v>
      </c>
      <c r="I69" s="78"/>
      <c r="J69" s="20">
        <f t="shared" si="2"/>
        <v>-0.5593171116129414</v>
      </c>
    </row>
    <row r="70" spans="1:10" x14ac:dyDescent="0.3">
      <c r="A70" s="21">
        <v>44278</v>
      </c>
      <c r="B70" s="20">
        <v>1470</v>
      </c>
      <c r="C70" s="20">
        <v>1507.4499510000001</v>
      </c>
      <c r="D70" s="20">
        <v>1469.099976</v>
      </c>
      <c r="E70" s="20">
        <v>1500.150024</v>
      </c>
      <c r="F70" s="20">
        <v>1493.685303</v>
      </c>
      <c r="G70" s="81"/>
      <c r="H70" s="20">
        <f t="shared" si="3"/>
        <v>-1.4334137891584239E-2</v>
      </c>
      <c r="I70" s="78"/>
      <c r="J70" s="20">
        <f t="shared" si="2"/>
        <v>-0.12563896103437422</v>
      </c>
    </row>
    <row r="71" spans="1:10" x14ac:dyDescent="0.3">
      <c r="A71" s="21">
        <v>44279</v>
      </c>
      <c r="B71" s="20">
        <v>1490.900024</v>
      </c>
      <c r="C71" s="20">
        <v>1506.4499510000001</v>
      </c>
      <c r="D71" s="20">
        <v>1471</v>
      </c>
      <c r="E71" s="20">
        <v>1478.8000489999999</v>
      </c>
      <c r="F71" s="20">
        <v>1472.4273679999999</v>
      </c>
      <c r="G71" s="81"/>
      <c r="H71" s="20">
        <f t="shared" si="3"/>
        <v>-1.0502669740287766E-2</v>
      </c>
      <c r="I71" s="78"/>
      <c r="J71" s="20">
        <f t="shared" si="2"/>
        <v>-0.42431695048271878</v>
      </c>
    </row>
    <row r="72" spans="1:10" x14ac:dyDescent="0.3">
      <c r="A72" s="21">
        <v>44280</v>
      </c>
      <c r="B72" s="20">
        <v>1490.1999510000001</v>
      </c>
      <c r="C72" s="20">
        <v>1495.5500489999999</v>
      </c>
      <c r="D72" s="20">
        <v>1450.25</v>
      </c>
      <c r="E72" s="20">
        <v>1463.349976</v>
      </c>
      <c r="F72" s="20">
        <v>1457.043823</v>
      </c>
      <c r="G72" s="81"/>
      <c r="H72" s="20">
        <f t="shared" si="3"/>
        <v>1.8919944168811903E-2</v>
      </c>
      <c r="I72" s="78"/>
      <c r="J72" s="20">
        <f t="shared" si="2"/>
        <v>-0.64045756612606852</v>
      </c>
    </row>
    <row r="73" spans="1:10" x14ac:dyDescent="0.3">
      <c r="A73" s="21">
        <v>44281</v>
      </c>
      <c r="B73" s="20">
        <v>1494</v>
      </c>
      <c r="C73" s="20">
        <v>1499</v>
      </c>
      <c r="D73" s="20">
        <v>1474</v>
      </c>
      <c r="E73" s="20">
        <v>1491.3000489999999</v>
      </c>
      <c r="F73" s="20">
        <v>1484.8735349999999</v>
      </c>
      <c r="G73" s="81"/>
      <c r="H73" s="20">
        <f t="shared" si="3"/>
        <v>4.0990895934360533E-2</v>
      </c>
      <c r="I73" s="78"/>
      <c r="J73" s="20">
        <f t="shared" si="2"/>
        <v>-0.24944672847523203</v>
      </c>
    </row>
    <row r="74" spans="1:10" x14ac:dyDescent="0.3">
      <c r="A74" s="21">
        <v>44285</v>
      </c>
      <c r="B74" s="20">
        <v>1506.650024</v>
      </c>
      <c r="C74" s="20">
        <v>1562.5500489999999</v>
      </c>
      <c r="D74" s="20">
        <v>1501.5500489999999</v>
      </c>
      <c r="E74" s="20">
        <v>1553.6999510000001</v>
      </c>
      <c r="F74" s="20">
        <v>1547.0045170000001</v>
      </c>
      <c r="G74" s="81"/>
      <c r="H74" s="20">
        <f t="shared" si="3"/>
        <v>-3.9416346660144909E-2</v>
      </c>
      <c r="I74" s="78"/>
      <c r="J74" s="20">
        <f t="shared" si="2"/>
        <v>0.62350404880360288</v>
      </c>
    </row>
    <row r="75" spans="1:10" x14ac:dyDescent="0.3">
      <c r="A75" s="21">
        <v>44286</v>
      </c>
      <c r="B75" s="20">
        <v>1548</v>
      </c>
      <c r="C75" s="20">
        <v>1548</v>
      </c>
      <c r="D75" s="20">
        <v>1488</v>
      </c>
      <c r="E75" s="20">
        <v>1493.650024</v>
      </c>
      <c r="F75" s="20">
        <v>1487.213379</v>
      </c>
      <c r="G75" s="81"/>
      <c r="H75" s="20">
        <f t="shared" si="3"/>
        <v>-4.6302753134871907E-3</v>
      </c>
      <c r="I75" s="78"/>
      <c r="J75" s="20">
        <f t="shared" si="2"/>
        <v>-0.21657147647826733</v>
      </c>
    </row>
    <row r="76" spans="1:10" x14ac:dyDescent="0.3">
      <c r="A76" s="21">
        <v>44287</v>
      </c>
      <c r="B76" s="20">
        <v>1499.400024</v>
      </c>
      <c r="C76" s="20">
        <v>1499.400024</v>
      </c>
      <c r="D76" s="20">
        <v>1465</v>
      </c>
      <c r="E76" s="20">
        <v>1486.75</v>
      </c>
      <c r="F76" s="20">
        <v>1480.343018</v>
      </c>
      <c r="G76" s="81"/>
      <c r="H76" s="20">
        <f t="shared" si="3"/>
        <v>-2.5304889854279689E-2</v>
      </c>
      <c r="I76" s="78"/>
      <c r="J76" s="20">
        <f t="shared" si="2"/>
        <v>-0.31310017477722668</v>
      </c>
    </row>
    <row r="77" spans="1:10" x14ac:dyDescent="0.3">
      <c r="A77" s="21">
        <v>44291</v>
      </c>
      <c r="B77" s="20">
        <v>1480</v>
      </c>
      <c r="C77" s="20">
        <v>1485</v>
      </c>
      <c r="D77" s="20">
        <v>1431</v>
      </c>
      <c r="E77" s="20">
        <v>1449.599976</v>
      </c>
      <c r="F77" s="20">
        <v>1443.353149</v>
      </c>
      <c r="G77" s="81"/>
      <c r="H77" s="20">
        <f t="shared" si="3"/>
        <v>-6.4709301199308801E-3</v>
      </c>
      <c r="I77" s="78"/>
      <c r="J77" s="20">
        <f t="shared" si="2"/>
        <v>-0.83281481033430393</v>
      </c>
    </row>
    <row r="78" spans="1:10" x14ac:dyDescent="0.3">
      <c r="A78" s="21">
        <v>44292</v>
      </c>
      <c r="B78" s="20">
        <v>1460</v>
      </c>
      <c r="C78" s="20">
        <v>1462.650024</v>
      </c>
      <c r="D78" s="20">
        <v>1432.650024</v>
      </c>
      <c r="E78" s="20">
        <v>1440.25</v>
      </c>
      <c r="F78" s="20">
        <v>1434.043457</v>
      </c>
      <c r="G78" s="81"/>
      <c r="H78" s="20">
        <f t="shared" si="3"/>
        <v>4.8139116101069178E-3</v>
      </c>
      <c r="I78" s="78"/>
      <c r="J78" s="20">
        <f t="shared" si="2"/>
        <v>-0.96361740064507739</v>
      </c>
    </row>
    <row r="79" spans="1:10" x14ac:dyDescent="0.3">
      <c r="A79" s="21">
        <v>44293</v>
      </c>
      <c r="B79" s="20">
        <v>1439.3000489999999</v>
      </c>
      <c r="C79" s="20">
        <v>1456.6999510000001</v>
      </c>
      <c r="D79" s="20">
        <v>1421.5500489999999</v>
      </c>
      <c r="E79" s="20">
        <v>1447.1999510000001</v>
      </c>
      <c r="F79" s="20">
        <v>1440.963501</v>
      </c>
      <c r="G79" s="81"/>
      <c r="H79" s="20">
        <f t="shared" si="3"/>
        <v>-1.0000015277326446E-2</v>
      </c>
      <c r="I79" s="78"/>
      <c r="J79" s="20">
        <f t="shared" si="2"/>
        <v>-0.86639024270018428</v>
      </c>
    </row>
    <row r="80" spans="1:10" x14ac:dyDescent="0.3">
      <c r="A80" s="21">
        <v>44294</v>
      </c>
      <c r="B80" s="20">
        <v>1453</v>
      </c>
      <c r="C80" s="20">
        <v>1460.900024</v>
      </c>
      <c r="D80" s="20">
        <v>1430.5</v>
      </c>
      <c r="E80" s="20">
        <v>1432.8000489999999</v>
      </c>
      <c r="F80" s="20">
        <v>1426.6256100000001</v>
      </c>
      <c r="G80" s="81"/>
      <c r="H80" s="20">
        <f t="shared" si="3"/>
        <v>-7.7420987583639422E-3</v>
      </c>
      <c r="I80" s="78"/>
      <c r="J80" s="20">
        <f t="shared" si="2"/>
        <v>-1.06783936747027</v>
      </c>
    </row>
    <row r="81" spans="1:10" x14ac:dyDescent="0.3">
      <c r="A81" s="21">
        <v>44295</v>
      </c>
      <c r="B81" s="20">
        <v>1426</v>
      </c>
      <c r="C81" s="20">
        <v>1432.8000489999999</v>
      </c>
      <c r="D81" s="20">
        <v>1415.099976</v>
      </c>
      <c r="E81" s="20">
        <v>1421.75</v>
      </c>
      <c r="F81" s="20">
        <v>1415.623169</v>
      </c>
      <c r="G81" s="81"/>
      <c r="H81" s="20">
        <f t="shared" si="3"/>
        <v>-3.9233337843487565E-2</v>
      </c>
      <c r="I81" s="78"/>
      <c r="J81" s="20">
        <f t="shared" si="2"/>
        <v>-1.2224253292161578</v>
      </c>
    </row>
    <row r="82" spans="1:10" x14ac:dyDescent="0.3">
      <c r="A82" s="21">
        <v>44298</v>
      </c>
      <c r="B82" s="20">
        <v>1393</v>
      </c>
      <c r="C82" s="20">
        <v>1399</v>
      </c>
      <c r="D82" s="20">
        <v>1353</v>
      </c>
      <c r="E82" s="20">
        <v>1367.0500489999999</v>
      </c>
      <c r="F82" s="20">
        <v>1361.158936</v>
      </c>
      <c r="G82" s="81"/>
      <c r="H82" s="20">
        <f t="shared" si="3"/>
        <v>2.4067018876563265E-2</v>
      </c>
      <c r="I82" s="78"/>
      <c r="J82" s="20">
        <f t="shared" si="2"/>
        <v>-1.9876567352296504</v>
      </c>
    </row>
    <row r="83" spans="1:10" x14ac:dyDescent="0.3">
      <c r="A83" s="21">
        <v>44299</v>
      </c>
      <c r="B83" s="20">
        <v>1368</v>
      </c>
      <c r="C83" s="20">
        <v>1406.4499510000001</v>
      </c>
      <c r="D83" s="20">
        <v>1361</v>
      </c>
      <c r="E83" s="20">
        <v>1400.349976</v>
      </c>
      <c r="F83" s="20">
        <v>1394.3154300000001</v>
      </c>
      <c r="G83" s="81"/>
      <c r="H83" s="20">
        <f t="shared" si="3"/>
        <v>2.1022166876861637E-2</v>
      </c>
      <c r="I83" s="78"/>
      <c r="J83" s="20">
        <f t="shared" si="2"/>
        <v>-1.5218034850438018</v>
      </c>
    </row>
    <row r="84" spans="1:10" x14ac:dyDescent="0.3">
      <c r="A84" s="21">
        <v>44301</v>
      </c>
      <c r="B84" s="20">
        <v>1405</v>
      </c>
      <c r="C84" s="20">
        <v>1436.6999510000001</v>
      </c>
      <c r="D84" s="20">
        <v>1391</v>
      </c>
      <c r="E84" s="20">
        <v>1430.099976</v>
      </c>
      <c r="F84" s="20">
        <v>1423.937134</v>
      </c>
      <c r="G84" s="81"/>
      <c r="H84" s="20">
        <f t="shared" si="3"/>
        <v>-1.0143958893454623E-3</v>
      </c>
      <c r="I84" s="78"/>
      <c r="J84" s="20">
        <f t="shared" si="2"/>
        <v>-1.1056123566659832</v>
      </c>
    </row>
    <row r="85" spans="1:10" x14ac:dyDescent="0.3">
      <c r="A85" s="21">
        <v>44302</v>
      </c>
      <c r="B85" s="20">
        <v>1434.9499510000001</v>
      </c>
      <c r="C85" s="20">
        <v>1445</v>
      </c>
      <c r="D85" s="20">
        <v>1423.5</v>
      </c>
      <c r="E85" s="20">
        <v>1428.650024</v>
      </c>
      <c r="F85" s="20">
        <v>1422.493408</v>
      </c>
      <c r="G85" s="81"/>
      <c r="H85" s="20">
        <f t="shared" si="3"/>
        <v>-1.1439557160916195E-2</v>
      </c>
      <c r="I85" s="78"/>
      <c r="J85" s="20">
        <f t="shared" si="2"/>
        <v>-1.1258966309171985</v>
      </c>
    </row>
    <row r="86" spans="1:10" x14ac:dyDescent="0.3">
      <c r="A86" s="21">
        <v>44305</v>
      </c>
      <c r="B86" s="20">
        <v>1390</v>
      </c>
      <c r="C86" s="20">
        <v>1417.6999510000001</v>
      </c>
      <c r="D86" s="20">
        <v>1372.3000489999999</v>
      </c>
      <c r="E86" s="20">
        <v>1412.400024</v>
      </c>
      <c r="F86" s="20">
        <v>1406.3134769999999</v>
      </c>
      <c r="G86" s="81"/>
      <c r="H86" s="20">
        <f t="shared" si="3"/>
        <v>-1.4979950308229644E-2</v>
      </c>
      <c r="I86" s="78"/>
      <c r="J86" s="20">
        <f t="shared" si="2"/>
        <v>-1.3532279195269312</v>
      </c>
    </row>
    <row r="87" spans="1:10" x14ac:dyDescent="0.3">
      <c r="A87" s="21">
        <v>44306</v>
      </c>
      <c r="B87" s="20">
        <v>1425</v>
      </c>
      <c r="C87" s="20">
        <v>1426.400024</v>
      </c>
      <c r="D87" s="20">
        <v>1383.9499510000001</v>
      </c>
      <c r="E87" s="20">
        <v>1391.400024</v>
      </c>
      <c r="F87" s="20">
        <v>1385.4039310000001</v>
      </c>
      <c r="G87" s="81"/>
      <c r="H87" s="20">
        <f t="shared" si="3"/>
        <v>2.2105435262130935E-2</v>
      </c>
      <c r="I87" s="78"/>
      <c r="J87" s="20">
        <f t="shared" si="2"/>
        <v>-1.6470098924995089</v>
      </c>
    </row>
    <row r="88" spans="1:10" x14ac:dyDescent="0.3">
      <c r="A88" s="21">
        <v>44308</v>
      </c>
      <c r="B88" s="20">
        <v>1380</v>
      </c>
      <c r="C88" s="20">
        <v>1426.8000489999999</v>
      </c>
      <c r="D88" s="20">
        <v>1371.0500489999999</v>
      </c>
      <c r="E88" s="20">
        <v>1422.5</v>
      </c>
      <c r="F88" s="20">
        <v>1416.369995</v>
      </c>
      <c r="G88" s="81"/>
      <c r="H88" s="20">
        <f t="shared" si="3"/>
        <v>-5.8872261621687729E-3</v>
      </c>
      <c r="I88" s="78"/>
      <c r="J88" s="20">
        <f t="shared" si="2"/>
        <v>-1.2119331158957085</v>
      </c>
    </row>
    <row r="89" spans="1:10" x14ac:dyDescent="0.3">
      <c r="A89" s="21">
        <v>44309</v>
      </c>
      <c r="B89" s="20">
        <v>1409</v>
      </c>
      <c r="C89" s="20">
        <v>1434.599976</v>
      </c>
      <c r="D89" s="20">
        <v>1400.1999510000001</v>
      </c>
      <c r="E89" s="20">
        <v>1414.150024</v>
      </c>
      <c r="F89" s="20">
        <v>1408.055908</v>
      </c>
      <c r="G89" s="81"/>
      <c r="H89" s="20">
        <f t="shared" si="3"/>
        <v>-6.6336820770556354E-3</v>
      </c>
      <c r="I89" s="78"/>
      <c r="J89" s="20">
        <f t="shared" si="2"/>
        <v>-1.328746088445883</v>
      </c>
    </row>
    <row r="90" spans="1:10" x14ac:dyDescent="0.3">
      <c r="A90" s="21">
        <v>44312</v>
      </c>
      <c r="B90" s="20">
        <v>1413</v>
      </c>
      <c r="C90" s="20">
        <v>1429</v>
      </c>
      <c r="D90" s="20">
        <v>1402.75</v>
      </c>
      <c r="E90" s="20">
        <v>1404.8000489999999</v>
      </c>
      <c r="F90" s="20">
        <v>1398.746216</v>
      </c>
      <c r="G90" s="81"/>
      <c r="H90" s="20">
        <f t="shared" si="3"/>
        <v>2.3844915223200105E-2</v>
      </c>
      <c r="I90" s="78"/>
      <c r="J90" s="20">
        <f t="shared" si="2"/>
        <v>-1.4595486647670404</v>
      </c>
    </row>
    <row r="91" spans="1:10" x14ac:dyDescent="0.3">
      <c r="A91" s="21">
        <v>44313</v>
      </c>
      <c r="B91" s="20">
        <v>1407.25</v>
      </c>
      <c r="C91" s="20">
        <v>1442</v>
      </c>
      <c r="D91" s="20">
        <v>1404.8000489999999</v>
      </c>
      <c r="E91" s="20">
        <v>1438.6999510000001</v>
      </c>
      <c r="F91" s="20">
        <v>1432.5001219999999</v>
      </c>
      <c r="G91" s="81"/>
      <c r="H91" s="20">
        <f t="shared" si="3"/>
        <v>2.6137723943973647E-2</v>
      </c>
      <c r="I91" s="78"/>
      <c r="J91" s="20">
        <f t="shared" si="2"/>
        <v>-0.98530199366527527</v>
      </c>
    </row>
    <row r="92" spans="1:10" x14ac:dyDescent="0.3">
      <c r="A92" s="21">
        <v>44314</v>
      </c>
      <c r="B92" s="20">
        <v>1436.25</v>
      </c>
      <c r="C92" s="20">
        <v>1479</v>
      </c>
      <c r="D92" s="20">
        <v>1431</v>
      </c>
      <c r="E92" s="20">
        <v>1476.8000489999999</v>
      </c>
      <c r="F92" s="20">
        <v>1470.4360349999999</v>
      </c>
      <c r="G92" s="81"/>
      <c r="H92" s="20">
        <f t="shared" si="3"/>
        <v>-2.9159814026937093E-3</v>
      </c>
      <c r="I92" s="78"/>
      <c r="J92" s="20">
        <f t="shared" si="2"/>
        <v>-0.45229618600391663</v>
      </c>
    </row>
    <row r="93" spans="1:10" x14ac:dyDescent="0.3">
      <c r="A93" s="21">
        <v>44315</v>
      </c>
      <c r="B93" s="20">
        <v>1486.1999510000001</v>
      </c>
      <c r="C93" s="20">
        <v>1503.650024</v>
      </c>
      <c r="D93" s="20">
        <v>1461</v>
      </c>
      <c r="E93" s="20">
        <v>1472.5</v>
      </c>
      <c r="F93" s="20">
        <v>1466.154419</v>
      </c>
      <c r="G93" s="81"/>
      <c r="H93" s="20">
        <f t="shared" si="3"/>
        <v>-4.1742020755546151E-2</v>
      </c>
      <c r="I93" s="78"/>
      <c r="J93" s="20">
        <f t="shared" si="2"/>
        <v>-0.51245222786576161</v>
      </c>
    </row>
    <row r="94" spans="1:10" x14ac:dyDescent="0.3">
      <c r="A94" s="21">
        <v>44316</v>
      </c>
      <c r="B94" s="20">
        <v>1445</v>
      </c>
      <c r="C94" s="20">
        <v>1453.8000489999999</v>
      </c>
      <c r="D94" s="20">
        <v>1407.5</v>
      </c>
      <c r="E94" s="20">
        <v>1412.3000489999999</v>
      </c>
      <c r="F94" s="20">
        <v>1406.2139890000001</v>
      </c>
      <c r="G94" s="81"/>
      <c r="H94" s="20">
        <f t="shared" si="3"/>
        <v>1.5211125246549558E-3</v>
      </c>
      <c r="I94" s="78"/>
      <c r="J94" s="20">
        <f t="shared" si="2"/>
        <v>-1.3546265315625483</v>
      </c>
    </row>
    <row r="95" spans="1:10" x14ac:dyDescent="0.3">
      <c r="A95" s="21">
        <v>44319</v>
      </c>
      <c r="B95" s="20">
        <v>1393</v>
      </c>
      <c r="C95" s="20">
        <v>1421.900024</v>
      </c>
      <c r="D95" s="20">
        <v>1377.3000489999999</v>
      </c>
      <c r="E95" s="20">
        <v>1414.4499510000001</v>
      </c>
      <c r="F95" s="20">
        <v>1408.3546140000001</v>
      </c>
      <c r="G95" s="81"/>
      <c r="H95" s="20">
        <f t="shared" si="3"/>
        <v>-1.8624753918860773E-2</v>
      </c>
      <c r="I95" s="78"/>
      <c r="J95" s="20">
        <f t="shared" si="2"/>
        <v>-1.3245502243597995</v>
      </c>
    </row>
    <row r="96" spans="1:10" x14ac:dyDescent="0.3">
      <c r="A96" s="21">
        <v>44320</v>
      </c>
      <c r="B96" s="20">
        <v>1409.9499510000001</v>
      </c>
      <c r="C96" s="20">
        <v>1423</v>
      </c>
      <c r="D96" s="20">
        <v>1383.3000489999999</v>
      </c>
      <c r="E96" s="20">
        <v>1388.349976</v>
      </c>
      <c r="F96" s="20">
        <v>1382.3670649999999</v>
      </c>
      <c r="G96" s="81"/>
      <c r="H96" s="20">
        <f t="shared" si="3"/>
        <v>1.0211665615740786E-2</v>
      </c>
      <c r="I96" s="78"/>
      <c r="J96" s="20">
        <f t="shared" si="2"/>
        <v>-1.6896788981709889</v>
      </c>
    </row>
    <row r="97" spans="1:10" x14ac:dyDescent="0.3">
      <c r="A97" s="21">
        <v>44321</v>
      </c>
      <c r="B97" s="20">
        <v>1401</v>
      </c>
      <c r="C97" s="20">
        <v>1409.599976</v>
      </c>
      <c r="D97" s="20">
        <v>1381.6999510000001</v>
      </c>
      <c r="E97" s="20">
        <v>1402.599976</v>
      </c>
      <c r="F97" s="20">
        <v>1396.555664</v>
      </c>
      <c r="G97" s="81"/>
      <c r="H97" s="20">
        <f t="shared" si="3"/>
        <v>-1.2127356578185723E-3</v>
      </c>
      <c r="I97" s="78"/>
      <c r="J97" s="20">
        <f t="shared" si="2"/>
        <v>-1.4903268450824541</v>
      </c>
    </row>
    <row r="98" spans="1:10" x14ac:dyDescent="0.3">
      <c r="A98" s="21">
        <v>44322</v>
      </c>
      <c r="B98" s="20">
        <v>1407.599976</v>
      </c>
      <c r="C98" s="20">
        <v>1410.8000489999999</v>
      </c>
      <c r="D98" s="20">
        <v>1395</v>
      </c>
      <c r="E98" s="20">
        <v>1400.900024</v>
      </c>
      <c r="F98" s="20">
        <v>1394.8630370000001</v>
      </c>
      <c r="G98" s="81"/>
      <c r="H98" s="20">
        <f t="shared" si="3"/>
        <v>9.8379326887213878E-3</v>
      </c>
      <c r="I98" s="78"/>
      <c r="J98" s="20">
        <f t="shared" si="2"/>
        <v>-1.514108523773819</v>
      </c>
    </row>
    <row r="99" spans="1:10" x14ac:dyDescent="0.3">
      <c r="A99" s="21">
        <v>44323</v>
      </c>
      <c r="B99" s="20">
        <v>1412.9499510000001</v>
      </c>
      <c r="C99" s="20">
        <v>1424.9499510000001</v>
      </c>
      <c r="D99" s="20">
        <v>1410.25</v>
      </c>
      <c r="E99" s="20">
        <v>1414.75</v>
      </c>
      <c r="F99" s="20">
        <v>1408.6533199999999</v>
      </c>
      <c r="G99" s="81"/>
      <c r="H99" s="20">
        <f t="shared" si="3"/>
        <v>3.5983782870190537E-3</v>
      </c>
      <c r="I99" s="78"/>
      <c r="J99" s="20">
        <f t="shared" si="2"/>
        <v>-1.3203526535403503</v>
      </c>
    </row>
    <row r="100" spans="1:10" x14ac:dyDescent="0.3">
      <c r="A100" s="21">
        <v>44326</v>
      </c>
      <c r="B100" s="20">
        <v>1427</v>
      </c>
      <c r="C100" s="20">
        <v>1430</v>
      </c>
      <c r="D100" s="20">
        <v>1412.8000489999999</v>
      </c>
      <c r="E100" s="20">
        <v>1419.849976</v>
      </c>
      <c r="F100" s="20">
        <v>1413.731323</v>
      </c>
      <c r="G100" s="81"/>
      <c r="H100" s="20">
        <f t="shared" si="3"/>
        <v>-1.1546439008146787E-2</v>
      </c>
      <c r="I100" s="78"/>
      <c r="J100" s="20">
        <f t="shared" si="2"/>
        <v>-1.2490059387121224</v>
      </c>
    </row>
    <row r="101" spans="1:10" x14ac:dyDescent="0.3">
      <c r="A101" s="21">
        <v>44327</v>
      </c>
      <c r="B101" s="20">
        <v>1396</v>
      </c>
      <c r="C101" s="20">
        <v>1424.1999510000001</v>
      </c>
      <c r="D101" s="20">
        <v>1395.0500489999999</v>
      </c>
      <c r="E101" s="20">
        <v>1403.5500489999999</v>
      </c>
      <c r="F101" s="20">
        <v>1397.5017089999999</v>
      </c>
      <c r="G101" s="81"/>
      <c r="H101" s="20">
        <f t="shared" si="3"/>
        <v>-2.8897463459972334E-3</v>
      </c>
      <c r="I101" s="78"/>
      <c r="J101" s="20">
        <f t="shared" si="2"/>
        <v>-1.477035686967789</v>
      </c>
    </row>
    <row r="102" spans="1:10" x14ac:dyDescent="0.3">
      <c r="A102" s="21">
        <v>44328</v>
      </c>
      <c r="B102" s="20">
        <v>1399.75</v>
      </c>
      <c r="C102" s="20">
        <v>1408.599976</v>
      </c>
      <c r="D102" s="20">
        <v>1388.849976</v>
      </c>
      <c r="E102" s="20">
        <v>1399.5</v>
      </c>
      <c r="F102" s="20">
        <v>1393.469116</v>
      </c>
      <c r="G102" s="81"/>
      <c r="H102" s="20">
        <f t="shared" si="3"/>
        <v>-9.080058874427031E-3</v>
      </c>
      <c r="I102" s="78"/>
      <c r="J102" s="20">
        <f t="shared" si="2"/>
        <v>-1.5336943243894843</v>
      </c>
    </row>
    <row r="103" spans="1:10" x14ac:dyDescent="0.3">
      <c r="A103" s="21">
        <v>44330</v>
      </c>
      <c r="B103" s="20">
        <v>1394.349976</v>
      </c>
      <c r="C103" s="20">
        <v>1398.900024</v>
      </c>
      <c r="D103" s="20">
        <v>1382.349976</v>
      </c>
      <c r="E103" s="20">
        <v>1386.849976</v>
      </c>
      <c r="F103" s="20">
        <v>1380.8735349999999</v>
      </c>
      <c r="G103" s="81"/>
      <c r="H103" s="20">
        <f t="shared" si="3"/>
        <v>3.7781738531411292E-2</v>
      </c>
      <c r="I103" s="78"/>
      <c r="J103" s="20">
        <f t="shared" si="2"/>
        <v>-1.7106633248118874</v>
      </c>
    </row>
    <row r="104" spans="1:10" x14ac:dyDescent="0.3">
      <c r="A104" s="21">
        <v>44333</v>
      </c>
      <c r="B104" s="20">
        <v>1395.150024</v>
      </c>
      <c r="C104" s="20">
        <v>1442.599976</v>
      </c>
      <c r="D104" s="20">
        <v>1381.3000489999999</v>
      </c>
      <c r="E104" s="20">
        <v>1440.25</v>
      </c>
      <c r="F104" s="20">
        <v>1434.043457</v>
      </c>
      <c r="G104" s="81"/>
      <c r="H104" s="20">
        <f t="shared" si="3"/>
        <v>2.4993125685140061E-2</v>
      </c>
      <c r="I104" s="78"/>
      <c r="J104" s="20">
        <f t="shared" si="2"/>
        <v>-0.96361740064507739</v>
      </c>
    </row>
    <row r="105" spans="1:10" x14ac:dyDescent="0.3">
      <c r="A105" s="21">
        <v>44334</v>
      </c>
      <c r="B105" s="20">
        <v>1458.9499510000001</v>
      </c>
      <c r="C105" s="20">
        <v>1482.75</v>
      </c>
      <c r="D105" s="20">
        <v>1455</v>
      </c>
      <c r="E105" s="20">
        <v>1476.6999510000001</v>
      </c>
      <c r="F105" s="20">
        <v>1470.3363039999999</v>
      </c>
      <c r="G105" s="81"/>
      <c r="H105" s="20">
        <f t="shared" si="3"/>
        <v>-1.2607070528375437E-2</v>
      </c>
      <c r="I105" s="78"/>
      <c r="J105" s="20">
        <f t="shared" si="2"/>
        <v>-0.45369651876251554</v>
      </c>
    </row>
    <row r="106" spans="1:10" x14ac:dyDescent="0.3">
      <c r="A106" s="21">
        <v>44335</v>
      </c>
      <c r="B106" s="20">
        <v>1470.1999510000001</v>
      </c>
      <c r="C106" s="20">
        <v>1478.849976</v>
      </c>
      <c r="D106" s="20">
        <v>1452.5500489999999</v>
      </c>
      <c r="E106" s="20">
        <v>1458.1999510000001</v>
      </c>
      <c r="F106" s="20">
        <v>1451.9160159999999</v>
      </c>
      <c r="G106" s="81"/>
      <c r="H106" s="20">
        <f t="shared" si="3"/>
        <v>-1.7572158823984132E-2</v>
      </c>
      <c r="I106" s="78"/>
      <c r="J106" s="20">
        <f t="shared" si="2"/>
        <v>-0.71250444733359586</v>
      </c>
    </row>
    <row r="107" spans="1:10" x14ac:dyDescent="0.3">
      <c r="A107" s="21">
        <v>44336</v>
      </c>
      <c r="B107" s="20">
        <v>1458.349976</v>
      </c>
      <c r="C107" s="20">
        <v>1465.900024</v>
      </c>
      <c r="D107" s="20">
        <v>1428.5</v>
      </c>
      <c r="E107" s="20">
        <v>1432.8000489999999</v>
      </c>
      <c r="F107" s="20">
        <v>1426.6256100000001</v>
      </c>
      <c r="G107" s="81"/>
      <c r="H107" s="20">
        <f t="shared" si="3"/>
        <v>4.4032912923972385E-2</v>
      </c>
      <c r="I107" s="78"/>
      <c r="J107" s="20">
        <f t="shared" si="2"/>
        <v>-1.06783936747027</v>
      </c>
    </row>
    <row r="108" spans="1:10" x14ac:dyDescent="0.3">
      <c r="A108" s="21">
        <v>44337</v>
      </c>
      <c r="B108" s="20">
        <v>1443</v>
      </c>
      <c r="C108" s="20">
        <v>1501.900024</v>
      </c>
      <c r="D108" s="20">
        <v>1443</v>
      </c>
      <c r="E108" s="20">
        <v>1497.3000489999999</v>
      </c>
      <c r="F108" s="20">
        <v>1490.8476559999999</v>
      </c>
      <c r="G108" s="81"/>
      <c r="H108" s="20">
        <f t="shared" si="3"/>
        <v>8.4129863573034497E-3</v>
      </c>
      <c r="I108" s="78"/>
      <c r="J108" s="20">
        <f t="shared" si="2"/>
        <v>-0.16550902191163838</v>
      </c>
    </row>
    <row r="109" spans="1:10" x14ac:dyDescent="0.3">
      <c r="A109" s="21">
        <v>44340</v>
      </c>
      <c r="B109" s="20">
        <v>1503.25</v>
      </c>
      <c r="C109" s="20">
        <v>1520.4499510000001</v>
      </c>
      <c r="D109" s="20">
        <v>1498.5</v>
      </c>
      <c r="E109" s="20">
        <v>1509.9499510000001</v>
      </c>
      <c r="F109" s="20">
        <v>1503.4429929999999</v>
      </c>
      <c r="G109" s="81"/>
      <c r="H109" s="20">
        <f t="shared" si="3"/>
        <v>-2.0744161844918656E-2</v>
      </c>
      <c r="I109" s="78"/>
      <c r="J109" s="20">
        <f t="shared" si="2"/>
        <v>1.145827177739922E-2</v>
      </c>
    </row>
    <row r="110" spans="1:10" x14ac:dyDescent="0.3">
      <c r="A110" s="21">
        <v>44341</v>
      </c>
      <c r="B110" s="20">
        <v>1510.5</v>
      </c>
      <c r="C110" s="20">
        <v>1513.75</v>
      </c>
      <c r="D110" s="20">
        <v>1470.5</v>
      </c>
      <c r="E110" s="20">
        <v>1478.9499510000001</v>
      </c>
      <c r="F110" s="20">
        <v>1472.5766599999999</v>
      </c>
      <c r="G110" s="81"/>
      <c r="H110" s="20">
        <f t="shared" si="3"/>
        <v>-1.2854548454774718E-3</v>
      </c>
      <c r="I110" s="78"/>
      <c r="J110" s="20">
        <f t="shared" si="2"/>
        <v>-0.4222198788011679</v>
      </c>
    </row>
    <row r="111" spans="1:10" x14ac:dyDescent="0.3">
      <c r="A111" s="21">
        <v>44342</v>
      </c>
      <c r="B111" s="20">
        <v>1480</v>
      </c>
      <c r="C111" s="20">
        <v>1487</v>
      </c>
      <c r="D111" s="20">
        <v>1470</v>
      </c>
      <c r="E111" s="20">
        <v>1477.0500489999999</v>
      </c>
      <c r="F111" s="20">
        <v>1470.684937</v>
      </c>
      <c r="G111" s="81"/>
      <c r="H111" s="20">
        <f t="shared" si="3"/>
        <v>3.784154843013456E-3</v>
      </c>
      <c r="I111" s="78"/>
      <c r="J111" s="20">
        <f t="shared" si="2"/>
        <v>-0.4487987815637669</v>
      </c>
    </row>
    <row r="112" spans="1:10" x14ac:dyDescent="0.3">
      <c r="A112" s="21">
        <v>44343</v>
      </c>
      <c r="B112" s="20">
        <v>1473.099976</v>
      </c>
      <c r="C112" s="20">
        <v>1489</v>
      </c>
      <c r="D112" s="20">
        <v>1462.4499510000001</v>
      </c>
      <c r="E112" s="20">
        <v>1482.650024</v>
      </c>
      <c r="F112" s="20">
        <v>1476.2607419999999</v>
      </c>
      <c r="G112" s="81"/>
      <c r="H112" s="20">
        <f t="shared" si="3"/>
        <v>1.3931391168112749E-2</v>
      </c>
      <c r="I112" s="78"/>
      <c r="J112" s="20">
        <f t="shared" si="2"/>
        <v>-0.37045727184485566</v>
      </c>
    </row>
    <row r="113" spans="1:10" x14ac:dyDescent="0.3">
      <c r="A113" s="21">
        <v>44344</v>
      </c>
      <c r="B113" s="20">
        <v>1490.900024</v>
      </c>
      <c r="C113" s="20">
        <v>1513</v>
      </c>
      <c r="D113" s="20">
        <v>1478.75</v>
      </c>
      <c r="E113" s="20">
        <v>1503.4499510000001</v>
      </c>
      <c r="F113" s="20">
        <v>1496.9710689999999</v>
      </c>
      <c r="G113" s="81"/>
      <c r="H113" s="20">
        <f t="shared" si="3"/>
        <v>8.2138873359689762E-3</v>
      </c>
      <c r="I113" s="78"/>
      <c r="J113" s="20">
        <f t="shared" si="2"/>
        <v>-7.9474243666493888E-2</v>
      </c>
    </row>
    <row r="114" spans="1:10" x14ac:dyDescent="0.3">
      <c r="A114" s="21">
        <v>44347</v>
      </c>
      <c r="B114" s="20">
        <v>1500</v>
      </c>
      <c r="C114" s="20">
        <v>1519.5</v>
      </c>
      <c r="D114" s="20">
        <v>1487.5</v>
      </c>
      <c r="E114" s="20">
        <v>1515.849976</v>
      </c>
      <c r="F114" s="20">
        <v>1509.3176269999999</v>
      </c>
      <c r="G114" s="81"/>
      <c r="H114" s="20">
        <f t="shared" si="3"/>
        <v>-2.7415089424248614E-3</v>
      </c>
      <c r="I114" s="78"/>
      <c r="J114" s="20">
        <f t="shared" si="2"/>
        <v>9.3997366305375779E-2</v>
      </c>
    </row>
    <row r="115" spans="1:10" x14ac:dyDescent="0.3">
      <c r="A115" s="21">
        <v>44348</v>
      </c>
      <c r="B115" s="20">
        <v>1520.3000489999999</v>
      </c>
      <c r="C115" s="20">
        <v>1527</v>
      </c>
      <c r="D115" s="20">
        <v>1507.25</v>
      </c>
      <c r="E115" s="20">
        <v>1511.6999510000001</v>
      </c>
      <c r="F115" s="20">
        <v>1505.185547</v>
      </c>
      <c r="G115" s="81"/>
      <c r="H115" s="20">
        <f t="shared" si="3"/>
        <v>-5.106587431037723E-3</v>
      </c>
      <c r="I115" s="78"/>
      <c r="J115" s="20">
        <f t="shared" si="2"/>
        <v>3.5940102858447363E-2</v>
      </c>
    </row>
    <row r="116" spans="1:10" x14ac:dyDescent="0.3">
      <c r="A116" s="21">
        <v>44349</v>
      </c>
      <c r="B116" s="20">
        <v>1510</v>
      </c>
      <c r="C116" s="20">
        <v>1510.1999510000001</v>
      </c>
      <c r="D116" s="20">
        <v>1493</v>
      </c>
      <c r="E116" s="20">
        <v>1504</v>
      </c>
      <c r="F116" s="20">
        <v>1497.518677</v>
      </c>
      <c r="G116" s="81"/>
      <c r="H116" s="20">
        <f t="shared" si="3"/>
        <v>1.0943918211914304E-2</v>
      </c>
      <c r="I116" s="78"/>
      <c r="J116" s="20">
        <f t="shared" si="2"/>
        <v>-7.1779268406894983E-2</v>
      </c>
    </row>
    <row r="117" spans="1:10" x14ac:dyDescent="0.3">
      <c r="A117" s="21">
        <v>44350</v>
      </c>
      <c r="B117" s="20">
        <v>1508</v>
      </c>
      <c r="C117" s="20">
        <v>1524.9499510000001</v>
      </c>
      <c r="D117" s="20">
        <v>1487.75</v>
      </c>
      <c r="E117" s="20">
        <v>1520.5500489999999</v>
      </c>
      <c r="F117" s="20">
        <v>1513.997437</v>
      </c>
      <c r="G117" s="81"/>
      <c r="H117" s="20">
        <f t="shared" si="3"/>
        <v>-1.2973935414972767E-2</v>
      </c>
      <c r="I117" s="78"/>
      <c r="J117" s="20">
        <f t="shared" si="2"/>
        <v>0.15974959102228697</v>
      </c>
    </row>
    <row r="118" spans="1:10" x14ac:dyDescent="0.3">
      <c r="A118" s="21">
        <v>44351</v>
      </c>
      <c r="B118" s="20">
        <v>1516</v>
      </c>
      <c r="C118" s="20">
        <v>1520.650024</v>
      </c>
      <c r="D118" s="20">
        <v>1499.1999510000001</v>
      </c>
      <c r="E118" s="20">
        <v>1500.9499510000001</v>
      </c>
      <c r="F118" s="20">
        <v>1494.481812</v>
      </c>
      <c r="G118" s="81"/>
      <c r="H118" s="20">
        <f t="shared" si="3"/>
        <v>-7.3312121835886548E-4</v>
      </c>
      <c r="I118" s="78"/>
      <c r="J118" s="20">
        <f t="shared" si="2"/>
        <v>-0.11444828806799123</v>
      </c>
    </row>
    <row r="119" spans="1:10" x14ac:dyDescent="0.3">
      <c r="A119" s="21">
        <v>44354</v>
      </c>
      <c r="B119" s="20">
        <v>1510</v>
      </c>
      <c r="C119" s="20">
        <v>1514</v>
      </c>
      <c r="D119" s="20">
        <v>1496</v>
      </c>
      <c r="E119" s="20">
        <v>1499.849976</v>
      </c>
      <c r="F119" s="20">
        <v>1493.3865969999999</v>
      </c>
      <c r="G119" s="81"/>
      <c r="H119" s="20">
        <f t="shared" si="3"/>
        <v>-1.1264276037097861E-2</v>
      </c>
      <c r="I119" s="78"/>
      <c r="J119" s="20">
        <f t="shared" si="2"/>
        <v>-0.12983651786420725</v>
      </c>
    </row>
    <row r="120" spans="1:10" x14ac:dyDescent="0.3">
      <c r="A120" s="21">
        <v>44355</v>
      </c>
      <c r="B120" s="20">
        <v>1496.5500489999999</v>
      </c>
      <c r="C120" s="20">
        <v>1501.3000489999999</v>
      </c>
      <c r="D120" s="20">
        <v>1481.5</v>
      </c>
      <c r="E120" s="20">
        <v>1483.0500489999999</v>
      </c>
      <c r="F120" s="20">
        <v>1476.659058</v>
      </c>
      <c r="G120" s="81"/>
      <c r="H120" s="20">
        <f t="shared" si="3"/>
        <v>-1.8560080304257038E-3</v>
      </c>
      <c r="I120" s="78"/>
      <c r="J120" s="20">
        <f t="shared" si="2"/>
        <v>-0.36486107500017328</v>
      </c>
    </row>
    <row r="121" spans="1:10" x14ac:dyDescent="0.3">
      <c r="A121" s="21">
        <v>44356</v>
      </c>
      <c r="B121" s="20">
        <v>1483.900024</v>
      </c>
      <c r="C121" s="20">
        <v>1502</v>
      </c>
      <c r="D121" s="20">
        <v>1472.0500489999999</v>
      </c>
      <c r="E121" s="20">
        <v>1480.3000489999999</v>
      </c>
      <c r="F121" s="20">
        <v>1473.9208980000001</v>
      </c>
      <c r="G121" s="81"/>
      <c r="H121" s="20">
        <f t="shared" si="3"/>
        <v>5.0652573401719714E-4</v>
      </c>
      <c r="I121" s="78"/>
      <c r="J121" s="20">
        <f t="shared" si="2"/>
        <v>-0.40333252384182033</v>
      </c>
    </row>
    <row r="122" spans="1:10" x14ac:dyDescent="0.3">
      <c r="A122" s="21">
        <v>44357</v>
      </c>
      <c r="B122" s="20">
        <v>1482.099976</v>
      </c>
      <c r="C122" s="20">
        <v>1489</v>
      </c>
      <c r="D122" s="20">
        <v>1473.650024</v>
      </c>
      <c r="E122" s="20">
        <v>1481.0500489999999</v>
      </c>
      <c r="F122" s="20">
        <v>1474.667725</v>
      </c>
      <c r="G122" s="81"/>
      <c r="H122" s="20">
        <f t="shared" si="3"/>
        <v>3.5721052712195233E-3</v>
      </c>
      <c r="I122" s="78"/>
      <c r="J122" s="20">
        <f t="shared" si="2"/>
        <v>-0.39284031052137114</v>
      </c>
    </row>
    <row r="123" spans="1:10" x14ac:dyDescent="0.3">
      <c r="A123" s="21">
        <v>44358</v>
      </c>
      <c r="B123" s="20">
        <v>1491</v>
      </c>
      <c r="C123" s="20">
        <v>1496.5500489999999</v>
      </c>
      <c r="D123" s="20">
        <v>1481.0500489999999</v>
      </c>
      <c r="E123" s="20">
        <v>1486.349976</v>
      </c>
      <c r="F123" s="20">
        <v>1479.9448239999999</v>
      </c>
      <c r="G123" s="81"/>
      <c r="H123" s="20">
        <f t="shared" si="3"/>
        <v>-4.6530700783854193E-3</v>
      </c>
      <c r="I123" s="78"/>
      <c r="J123" s="20">
        <f t="shared" si="2"/>
        <v>-0.31869635763229293</v>
      </c>
    </row>
    <row r="124" spans="1:10" x14ac:dyDescent="0.3">
      <c r="A124" s="21">
        <v>44361</v>
      </c>
      <c r="B124" s="20">
        <v>1478.25</v>
      </c>
      <c r="C124" s="20">
        <v>1486</v>
      </c>
      <c r="D124" s="20">
        <v>1462.5500489999999</v>
      </c>
      <c r="E124" s="20">
        <v>1479.4499510000001</v>
      </c>
      <c r="F124" s="20">
        <v>1473.0744629999999</v>
      </c>
      <c r="G124" s="81"/>
      <c r="H124" s="20">
        <f t="shared" si="3"/>
        <v>7.2735271523404945E-3</v>
      </c>
      <c r="I124" s="78"/>
      <c r="J124" s="20">
        <f t="shared" si="2"/>
        <v>-0.41522506992086844</v>
      </c>
    </row>
    <row r="125" spans="1:10" x14ac:dyDescent="0.3">
      <c r="A125" s="21">
        <v>44362</v>
      </c>
      <c r="B125" s="20">
        <v>1486</v>
      </c>
      <c r="C125" s="20">
        <v>1496</v>
      </c>
      <c r="D125" s="20">
        <v>1474.8000489999999</v>
      </c>
      <c r="E125" s="20">
        <v>1490.25</v>
      </c>
      <c r="F125" s="20">
        <v>1483.8280030000001</v>
      </c>
      <c r="G125" s="81"/>
      <c r="H125" s="20">
        <f t="shared" si="3"/>
        <v>-3.7985315825601025E-3</v>
      </c>
      <c r="I125" s="78"/>
      <c r="J125" s="20">
        <f t="shared" si="2"/>
        <v>-0.26413651261513038</v>
      </c>
    </row>
    <row r="126" spans="1:10" x14ac:dyDescent="0.3">
      <c r="A126" s="21">
        <v>44363</v>
      </c>
      <c r="B126" s="20">
        <v>1488</v>
      </c>
      <c r="C126" s="20">
        <v>1494</v>
      </c>
      <c r="D126" s="20">
        <v>1478.099976</v>
      </c>
      <c r="E126" s="20">
        <v>1484.599976</v>
      </c>
      <c r="F126" s="20">
        <v>1478.2022710000001</v>
      </c>
      <c r="G126" s="81"/>
      <c r="H126" s="20">
        <f t="shared" si="3"/>
        <v>-1.2539561943218256E-2</v>
      </c>
      <c r="I126" s="78"/>
      <c r="J126" s="20">
        <f t="shared" si="2"/>
        <v>-0.3431781887133411</v>
      </c>
    </row>
    <row r="127" spans="1:10" x14ac:dyDescent="0.3">
      <c r="A127" s="21">
        <v>44364</v>
      </c>
      <c r="B127" s="20">
        <v>1466</v>
      </c>
      <c r="C127" s="20">
        <v>1478.75</v>
      </c>
      <c r="D127" s="20">
        <v>1460</v>
      </c>
      <c r="E127" s="20">
        <v>1466.099976</v>
      </c>
      <c r="F127" s="20">
        <v>1459.781982</v>
      </c>
      <c r="G127" s="81"/>
      <c r="H127" s="20">
        <f t="shared" si="3"/>
        <v>9.3011790297752462E-3</v>
      </c>
      <c r="I127" s="78"/>
      <c r="J127" s="20">
        <f t="shared" si="2"/>
        <v>-0.60198611728442142</v>
      </c>
    </row>
    <row r="128" spans="1:10" x14ac:dyDescent="0.3">
      <c r="A128" s="21">
        <v>44365</v>
      </c>
      <c r="B128" s="20">
        <v>1469.5</v>
      </c>
      <c r="C128" s="20">
        <v>1490</v>
      </c>
      <c r="D128" s="20">
        <v>1455</v>
      </c>
      <c r="E128" s="20">
        <v>1479.8000489999999</v>
      </c>
      <c r="F128" s="20">
        <v>1473.423096</v>
      </c>
      <c r="G128" s="81"/>
      <c r="H128" s="20">
        <f t="shared" si="3"/>
        <v>5.9962463643547462E-3</v>
      </c>
      <c r="I128" s="78"/>
      <c r="J128" s="20">
        <f t="shared" si="2"/>
        <v>-0.4103273327221198</v>
      </c>
    </row>
    <row r="129" spans="1:10" x14ac:dyDescent="0.3">
      <c r="A129" s="21">
        <v>44368</v>
      </c>
      <c r="B129" s="20">
        <v>1461.349976</v>
      </c>
      <c r="C129" s="20">
        <v>1491.8000489999999</v>
      </c>
      <c r="D129" s="20">
        <v>1459</v>
      </c>
      <c r="E129" s="20">
        <v>1488.6999510000001</v>
      </c>
      <c r="F129" s="20">
        <v>1482.284668</v>
      </c>
      <c r="G129" s="81"/>
      <c r="H129" s="20">
        <f t="shared" si="3"/>
        <v>-3.2968251896440472E-3</v>
      </c>
      <c r="I129" s="78"/>
      <c r="J129" s="20">
        <f t="shared" si="2"/>
        <v>-0.28582110563532825</v>
      </c>
    </row>
    <row r="130" spans="1:10" x14ac:dyDescent="0.3">
      <c r="A130" s="21">
        <v>44369</v>
      </c>
      <c r="B130" s="20">
        <v>1497</v>
      </c>
      <c r="C130" s="20">
        <v>1508</v>
      </c>
      <c r="D130" s="20">
        <v>1480</v>
      </c>
      <c r="E130" s="20">
        <v>1483.8000489999999</v>
      </c>
      <c r="F130" s="20">
        <v>1477.405884</v>
      </c>
      <c r="G130" s="81"/>
      <c r="H130" s="20">
        <f t="shared" si="3"/>
        <v>1.1450181239189621E-3</v>
      </c>
      <c r="I130" s="78"/>
      <c r="J130" s="20">
        <f t="shared" ref="J130:J193" si="4">STANDARDIZE(E130,$Q$2,$Q$9)</f>
        <v>-0.35436886167972409</v>
      </c>
    </row>
    <row r="131" spans="1:10" x14ac:dyDescent="0.3">
      <c r="A131" s="21">
        <v>44370</v>
      </c>
      <c r="B131" s="20">
        <v>1490</v>
      </c>
      <c r="C131" s="20">
        <v>1497.8000489999999</v>
      </c>
      <c r="D131" s="20">
        <v>1478.599976</v>
      </c>
      <c r="E131" s="20">
        <v>1485.5</v>
      </c>
      <c r="F131" s="20">
        <v>1479.0985109999999</v>
      </c>
      <c r="G131" s="81"/>
      <c r="H131" s="20">
        <f t="shared" ref="H131:H194" si="5">LN(E132/E131)</f>
        <v>1.387170233630289E-2</v>
      </c>
      <c r="I131" s="78"/>
      <c r="J131" s="20">
        <f t="shared" si="4"/>
        <v>-0.33058719697797534</v>
      </c>
    </row>
    <row r="132" spans="1:10" x14ac:dyDescent="0.3">
      <c r="A132" s="21">
        <v>44371</v>
      </c>
      <c r="B132" s="20">
        <v>1490</v>
      </c>
      <c r="C132" s="20">
        <v>1513.4499510000001</v>
      </c>
      <c r="D132" s="20">
        <v>1488</v>
      </c>
      <c r="E132" s="20">
        <v>1506.25</v>
      </c>
      <c r="F132" s="20">
        <v>1499.759033</v>
      </c>
      <c r="G132" s="81"/>
      <c r="H132" s="20">
        <f t="shared" si="5"/>
        <v>5.8583092862860096E-3</v>
      </c>
      <c r="I132" s="78"/>
      <c r="J132" s="20">
        <f t="shared" si="4"/>
        <v>-4.0302628445547363E-2</v>
      </c>
    </row>
    <row r="133" spans="1:10" x14ac:dyDescent="0.3">
      <c r="A133" s="21">
        <v>44372</v>
      </c>
      <c r="B133" s="20">
        <v>1511.099976</v>
      </c>
      <c r="C133" s="20">
        <v>1522</v>
      </c>
      <c r="D133" s="20">
        <v>1507</v>
      </c>
      <c r="E133" s="20">
        <v>1515.099976</v>
      </c>
      <c r="F133" s="20">
        <v>1508.570923</v>
      </c>
      <c r="G133" s="81"/>
      <c r="H133" s="20">
        <f t="shared" si="5"/>
        <v>-4.4651053080516515E-3</v>
      </c>
      <c r="I133" s="78"/>
      <c r="J133" s="20">
        <f t="shared" si="4"/>
        <v>8.350515298492657E-2</v>
      </c>
    </row>
    <row r="134" spans="1:10" x14ac:dyDescent="0.3">
      <c r="A134" s="21">
        <v>44375</v>
      </c>
      <c r="B134" s="20">
        <v>1520</v>
      </c>
      <c r="C134" s="20">
        <v>1523</v>
      </c>
      <c r="D134" s="20">
        <v>1505</v>
      </c>
      <c r="E134" s="20">
        <v>1508.349976</v>
      </c>
      <c r="F134" s="20">
        <v>1501.849976</v>
      </c>
      <c r="G134" s="81"/>
      <c r="H134" s="20">
        <f t="shared" si="5"/>
        <v>-4.1854478770322612E-3</v>
      </c>
      <c r="I134" s="78"/>
      <c r="J134" s="20">
        <f t="shared" si="4"/>
        <v>-1.0924766899116268E-2</v>
      </c>
    </row>
    <row r="135" spans="1:10" x14ac:dyDescent="0.3">
      <c r="A135" s="21">
        <v>44376</v>
      </c>
      <c r="B135" s="20">
        <v>1507</v>
      </c>
      <c r="C135" s="20">
        <v>1508.1999510000001</v>
      </c>
      <c r="D135" s="20">
        <v>1492.150024</v>
      </c>
      <c r="E135" s="20">
        <v>1502.0500489999999</v>
      </c>
      <c r="F135" s="20">
        <v>1502.0500489999999</v>
      </c>
      <c r="G135" s="81"/>
      <c r="H135" s="20">
        <f t="shared" si="5"/>
        <v>-2.7667311430625355E-3</v>
      </c>
      <c r="I135" s="78"/>
      <c r="J135" s="20">
        <f t="shared" si="4"/>
        <v>-9.905833754879341E-2</v>
      </c>
    </row>
    <row r="136" spans="1:10" x14ac:dyDescent="0.3">
      <c r="A136" s="21">
        <v>44377</v>
      </c>
      <c r="B136" s="20">
        <v>1498</v>
      </c>
      <c r="C136" s="20">
        <v>1509</v>
      </c>
      <c r="D136" s="20">
        <v>1494.099976</v>
      </c>
      <c r="E136" s="20">
        <v>1497.900024</v>
      </c>
      <c r="F136" s="20">
        <v>1497.900024</v>
      </c>
      <c r="G136" s="81"/>
      <c r="H136" s="20">
        <f t="shared" si="5"/>
        <v>-7.4716136104015177E-3</v>
      </c>
      <c r="I136" s="78"/>
      <c r="J136" s="20">
        <f t="shared" si="4"/>
        <v>-0.15711560099572183</v>
      </c>
    </row>
    <row r="137" spans="1:10" x14ac:dyDescent="0.3">
      <c r="A137" s="21">
        <v>44378</v>
      </c>
      <c r="B137" s="20">
        <v>1502</v>
      </c>
      <c r="C137" s="20">
        <v>1502</v>
      </c>
      <c r="D137" s="20">
        <v>1483</v>
      </c>
      <c r="E137" s="20">
        <v>1486.75</v>
      </c>
      <c r="F137" s="20">
        <v>1486.75</v>
      </c>
      <c r="G137" s="81"/>
      <c r="H137" s="20">
        <f t="shared" si="5"/>
        <v>-4.2801918628675986E-3</v>
      </c>
      <c r="I137" s="78"/>
      <c r="J137" s="20">
        <f t="shared" si="4"/>
        <v>-0.31310017477722668</v>
      </c>
    </row>
    <row r="138" spans="1:10" x14ac:dyDescent="0.3">
      <c r="A138" s="21">
        <v>44379</v>
      </c>
      <c r="B138" s="20">
        <v>1485</v>
      </c>
      <c r="C138" s="20">
        <v>1489.25</v>
      </c>
      <c r="D138" s="20">
        <v>1477</v>
      </c>
      <c r="E138" s="20">
        <v>1480.400024</v>
      </c>
      <c r="F138" s="20">
        <v>1480.400024</v>
      </c>
      <c r="G138" s="81"/>
      <c r="H138" s="20">
        <f t="shared" si="5"/>
        <v>1.011479438695724E-2</v>
      </c>
      <c r="I138" s="78"/>
      <c r="J138" s="20">
        <f t="shared" si="4"/>
        <v>-0.40193391180620325</v>
      </c>
    </row>
    <row r="139" spans="1:10" x14ac:dyDescent="0.3">
      <c r="A139" s="21">
        <v>44382</v>
      </c>
      <c r="B139" s="20">
        <v>1489.9499510000001</v>
      </c>
      <c r="C139" s="20">
        <v>1504.5</v>
      </c>
      <c r="D139" s="20">
        <v>1484.5500489999999</v>
      </c>
      <c r="E139" s="20">
        <v>1495.4499510000001</v>
      </c>
      <c r="F139" s="20">
        <v>1495.4499510000001</v>
      </c>
      <c r="G139" s="81"/>
      <c r="H139" s="20">
        <f t="shared" si="5"/>
        <v>2.5907758142191817E-2</v>
      </c>
      <c r="I139" s="78"/>
      <c r="J139" s="20">
        <f t="shared" si="4"/>
        <v>-0.19139118575128541</v>
      </c>
    </row>
    <row r="140" spans="1:10" x14ac:dyDescent="0.3">
      <c r="A140" s="21">
        <v>44383</v>
      </c>
      <c r="B140" s="20">
        <v>1497</v>
      </c>
      <c r="C140" s="20">
        <v>1540</v>
      </c>
      <c r="D140" s="20">
        <v>1496</v>
      </c>
      <c r="E140" s="20">
        <v>1534.6999510000001</v>
      </c>
      <c r="F140" s="20">
        <v>1534.6999510000001</v>
      </c>
      <c r="G140" s="81"/>
      <c r="H140" s="20">
        <f t="shared" si="5"/>
        <v>3.1227981115704555E-3</v>
      </c>
      <c r="I140" s="78"/>
      <c r="J140" s="20">
        <f t="shared" si="4"/>
        <v>0.35770131135222299</v>
      </c>
    </row>
    <row r="141" spans="1:10" x14ac:dyDescent="0.3">
      <c r="A141" s="21">
        <v>44384</v>
      </c>
      <c r="B141" s="20">
        <v>1534</v>
      </c>
      <c r="C141" s="20">
        <v>1545.349976</v>
      </c>
      <c r="D141" s="20">
        <v>1527.6999510000001</v>
      </c>
      <c r="E141" s="20">
        <v>1539.5</v>
      </c>
      <c r="F141" s="20">
        <v>1539.5</v>
      </c>
      <c r="G141" s="81"/>
      <c r="H141" s="20">
        <f t="shared" si="5"/>
        <v>-1.2451376934888521E-2</v>
      </c>
      <c r="I141" s="78"/>
      <c r="J141" s="20">
        <f t="shared" si="4"/>
        <v>0.42485216209436738</v>
      </c>
    </row>
    <row r="142" spans="1:10" x14ac:dyDescent="0.3">
      <c r="A142" s="21">
        <v>44385</v>
      </c>
      <c r="B142" s="20">
        <v>1525</v>
      </c>
      <c r="C142" s="20">
        <v>1537.6999510000001</v>
      </c>
      <c r="D142" s="20">
        <v>1513.4499510000001</v>
      </c>
      <c r="E142" s="20">
        <v>1520.4499510000001</v>
      </c>
      <c r="F142" s="20">
        <v>1520.4499510000001</v>
      </c>
      <c r="G142" s="81"/>
      <c r="H142" s="20">
        <f t="shared" si="5"/>
        <v>-1.2208758105586468E-2</v>
      </c>
      <c r="I142" s="78"/>
      <c r="J142" s="20">
        <f t="shared" si="4"/>
        <v>0.15834925826368809</v>
      </c>
    </row>
    <row r="143" spans="1:10" x14ac:dyDescent="0.3">
      <c r="A143" s="21">
        <v>44386</v>
      </c>
      <c r="B143" s="20">
        <v>1512.5500489999999</v>
      </c>
      <c r="C143" s="20">
        <v>1516</v>
      </c>
      <c r="D143" s="20">
        <v>1497.5</v>
      </c>
      <c r="E143" s="20">
        <v>1502</v>
      </c>
      <c r="F143" s="20">
        <v>1502</v>
      </c>
      <c r="G143" s="81"/>
      <c r="H143" s="20">
        <f t="shared" si="5"/>
        <v>-1.0036885863925007E-2</v>
      </c>
      <c r="I143" s="78"/>
      <c r="J143" s="20">
        <f t="shared" si="4"/>
        <v>-9.9758503928092851E-2</v>
      </c>
    </row>
    <row r="144" spans="1:10" x14ac:dyDescent="0.3">
      <c r="A144" s="21">
        <v>44389</v>
      </c>
      <c r="B144" s="20">
        <v>1502</v>
      </c>
      <c r="C144" s="20">
        <v>1502</v>
      </c>
      <c r="D144" s="20">
        <v>1484</v>
      </c>
      <c r="E144" s="20">
        <v>1487</v>
      </c>
      <c r="F144" s="20">
        <v>1487</v>
      </c>
      <c r="G144" s="81"/>
      <c r="H144" s="20">
        <f t="shared" si="5"/>
        <v>9.9369980524007962E-3</v>
      </c>
      <c r="I144" s="78"/>
      <c r="J144" s="20">
        <f t="shared" si="4"/>
        <v>-0.30960277033707695</v>
      </c>
    </row>
    <row r="145" spans="1:10" x14ac:dyDescent="0.3">
      <c r="A145" s="21">
        <v>44390</v>
      </c>
      <c r="B145" s="20">
        <v>1496.099976</v>
      </c>
      <c r="C145" s="20">
        <v>1506.099976</v>
      </c>
      <c r="D145" s="20">
        <v>1484.099976</v>
      </c>
      <c r="E145" s="20">
        <v>1501.849976</v>
      </c>
      <c r="F145" s="20">
        <v>1501.849976</v>
      </c>
      <c r="G145" s="81"/>
      <c r="H145" s="20">
        <f t="shared" si="5"/>
        <v>-1.7993686960850986E-3</v>
      </c>
      <c r="I145" s="78"/>
      <c r="J145" s="20">
        <f t="shared" si="4"/>
        <v>-0.10185728234300938</v>
      </c>
    </row>
    <row r="146" spans="1:10" x14ac:dyDescent="0.3">
      <c r="A146" s="21">
        <v>44391</v>
      </c>
      <c r="B146" s="20">
        <v>1497.5</v>
      </c>
      <c r="C146" s="20">
        <v>1507.349976</v>
      </c>
      <c r="D146" s="20">
        <v>1491.099976</v>
      </c>
      <c r="E146" s="20">
        <v>1499.150024</v>
      </c>
      <c r="F146" s="20">
        <v>1499.150024</v>
      </c>
      <c r="G146" s="81"/>
      <c r="H146" s="20">
        <f t="shared" si="5"/>
        <v>1.4272426107938985E-2</v>
      </c>
      <c r="I146" s="78"/>
      <c r="J146" s="20">
        <f t="shared" si="4"/>
        <v>-0.13962857879497315</v>
      </c>
    </row>
    <row r="147" spans="1:10" x14ac:dyDescent="0.3">
      <c r="A147" s="21">
        <v>44392</v>
      </c>
      <c r="B147" s="20">
        <v>1505</v>
      </c>
      <c r="C147" s="20">
        <v>1526.75</v>
      </c>
      <c r="D147" s="20">
        <v>1499.650024</v>
      </c>
      <c r="E147" s="20">
        <v>1520.6999510000001</v>
      </c>
      <c r="F147" s="20">
        <v>1520.6999510000001</v>
      </c>
      <c r="G147" s="81"/>
      <c r="H147" s="20">
        <f t="shared" si="5"/>
        <v>1.0844548734268607E-3</v>
      </c>
      <c r="I147" s="78"/>
      <c r="J147" s="20">
        <f t="shared" si="4"/>
        <v>0.16184666270383782</v>
      </c>
    </row>
    <row r="148" spans="1:10" x14ac:dyDescent="0.3">
      <c r="A148" s="21">
        <v>44393</v>
      </c>
      <c r="B148" s="20">
        <v>1527.9499510000001</v>
      </c>
      <c r="C148" s="20">
        <v>1529.9499510000001</v>
      </c>
      <c r="D148" s="20">
        <v>1518.8000489999999</v>
      </c>
      <c r="E148" s="20">
        <v>1522.349976</v>
      </c>
      <c r="F148" s="20">
        <v>1522.349976</v>
      </c>
      <c r="G148" s="81"/>
      <c r="H148" s="20">
        <f t="shared" si="5"/>
        <v>-3.4312736196399241E-2</v>
      </c>
      <c r="I148" s="78"/>
      <c r="J148" s="20">
        <f t="shared" si="4"/>
        <v>0.18492988174926889</v>
      </c>
    </row>
    <row r="149" spans="1:10" x14ac:dyDescent="0.3">
      <c r="A149" s="21">
        <v>44396</v>
      </c>
      <c r="B149" s="20">
        <v>1487</v>
      </c>
      <c r="C149" s="20">
        <v>1488.849976</v>
      </c>
      <c r="D149" s="20">
        <v>1466</v>
      </c>
      <c r="E149" s="20">
        <v>1471</v>
      </c>
      <c r="F149" s="20">
        <v>1471</v>
      </c>
      <c r="G149" s="81"/>
      <c r="H149" s="20">
        <f t="shared" si="5"/>
        <v>-1.9114200495766436E-2</v>
      </c>
      <c r="I149" s="78"/>
      <c r="J149" s="20">
        <f t="shared" si="4"/>
        <v>-0.53343665450666</v>
      </c>
    </row>
    <row r="150" spans="1:10" x14ac:dyDescent="0.3">
      <c r="A150" s="21">
        <v>44397</v>
      </c>
      <c r="B150" s="20">
        <v>1442</v>
      </c>
      <c r="C150" s="20">
        <v>1454</v>
      </c>
      <c r="D150" s="20">
        <v>1436.150024</v>
      </c>
      <c r="E150" s="20">
        <v>1443.150024</v>
      </c>
      <c r="F150" s="20">
        <v>1443.150024</v>
      </c>
      <c r="G150" s="81"/>
      <c r="H150" s="20">
        <f t="shared" si="5"/>
        <v>3.8383276185063615E-3</v>
      </c>
      <c r="I150" s="78"/>
      <c r="J150" s="20">
        <f t="shared" si="4"/>
        <v>-0.92304717338851383</v>
      </c>
    </row>
    <row r="151" spans="1:10" x14ac:dyDescent="0.3">
      <c r="A151" s="21">
        <v>44399</v>
      </c>
      <c r="B151" s="20">
        <v>1456.099976</v>
      </c>
      <c r="C151" s="20">
        <v>1468.5</v>
      </c>
      <c r="D151" s="20">
        <v>1445</v>
      </c>
      <c r="E151" s="20">
        <v>1448.6999510000001</v>
      </c>
      <c r="F151" s="20">
        <v>1448.6999510000001</v>
      </c>
      <c r="G151" s="81"/>
      <c r="H151" s="20">
        <f t="shared" si="5"/>
        <v>-4.1155541331016395E-3</v>
      </c>
      <c r="I151" s="78"/>
      <c r="J151" s="20">
        <f t="shared" si="4"/>
        <v>-0.84540581605928589</v>
      </c>
    </row>
    <row r="152" spans="1:10" x14ac:dyDescent="0.3">
      <c r="A152" s="21">
        <v>44400</v>
      </c>
      <c r="B152" s="20">
        <v>1451.5</v>
      </c>
      <c r="C152" s="20">
        <v>1457.4499510000001</v>
      </c>
      <c r="D152" s="20">
        <v>1435.3000489999999</v>
      </c>
      <c r="E152" s="20">
        <v>1442.75</v>
      </c>
      <c r="F152" s="20">
        <v>1442.75</v>
      </c>
      <c r="G152" s="81"/>
      <c r="H152" s="20">
        <f t="shared" si="5"/>
        <v>-5.6997692697415775E-3</v>
      </c>
      <c r="I152" s="78"/>
      <c r="J152" s="20">
        <f t="shared" si="4"/>
        <v>-0.92864335624358008</v>
      </c>
    </row>
    <row r="153" spans="1:10" x14ac:dyDescent="0.3">
      <c r="A153" s="21">
        <v>44403</v>
      </c>
      <c r="B153" s="20">
        <v>1430</v>
      </c>
      <c r="C153" s="20">
        <v>1444</v>
      </c>
      <c r="D153" s="20">
        <v>1428.099976</v>
      </c>
      <c r="E153" s="20">
        <v>1434.5500489999999</v>
      </c>
      <c r="F153" s="20">
        <v>1434.5500489999999</v>
      </c>
      <c r="G153" s="81"/>
      <c r="H153" s="20">
        <f t="shared" si="5"/>
        <v>3.6182420654475014E-3</v>
      </c>
      <c r="I153" s="78"/>
      <c r="J153" s="20">
        <f t="shared" si="4"/>
        <v>-1.0433575363892218</v>
      </c>
    </row>
    <row r="154" spans="1:10" x14ac:dyDescent="0.3">
      <c r="A154" s="21">
        <v>44404</v>
      </c>
      <c r="B154" s="20">
        <v>1436.099976</v>
      </c>
      <c r="C154" s="20">
        <v>1449.900024</v>
      </c>
      <c r="D154" s="20">
        <v>1436.099976</v>
      </c>
      <c r="E154" s="20">
        <v>1439.75</v>
      </c>
      <c r="F154" s="20">
        <v>1439.75</v>
      </c>
      <c r="G154" s="81"/>
      <c r="H154" s="20">
        <f t="shared" si="5"/>
        <v>-1.5715799641143481E-2</v>
      </c>
      <c r="I154" s="78"/>
      <c r="J154" s="20">
        <f t="shared" si="4"/>
        <v>-0.97061220952537686</v>
      </c>
    </row>
    <row r="155" spans="1:10" x14ac:dyDescent="0.3">
      <c r="A155" s="21">
        <v>44405</v>
      </c>
      <c r="B155" s="20">
        <v>1435.0500489999999</v>
      </c>
      <c r="C155" s="20">
        <v>1438.6999510000001</v>
      </c>
      <c r="D155" s="20">
        <v>1404</v>
      </c>
      <c r="E155" s="20">
        <v>1417.3000489999999</v>
      </c>
      <c r="F155" s="20">
        <v>1417.3000489999999</v>
      </c>
      <c r="G155" s="81"/>
      <c r="H155" s="20">
        <f t="shared" si="5"/>
        <v>6.7002946103829136E-4</v>
      </c>
      <c r="I155" s="78"/>
      <c r="J155" s="20">
        <f t="shared" si="4"/>
        <v>-1.2846784427595535</v>
      </c>
    </row>
    <row r="156" spans="1:10" x14ac:dyDescent="0.3">
      <c r="A156" s="21">
        <v>44406</v>
      </c>
      <c r="B156" s="20">
        <v>1428.25</v>
      </c>
      <c r="C156" s="20">
        <v>1429.9499510000001</v>
      </c>
      <c r="D156" s="20">
        <v>1413.3000489999999</v>
      </c>
      <c r="E156" s="20">
        <v>1418.25</v>
      </c>
      <c r="F156" s="20">
        <v>1418.25</v>
      </c>
      <c r="G156" s="81"/>
      <c r="H156" s="20">
        <f t="shared" si="5"/>
        <v>5.7650886578775613E-3</v>
      </c>
      <c r="I156" s="78"/>
      <c r="J156" s="20">
        <f t="shared" si="4"/>
        <v>-1.2713889913782541</v>
      </c>
    </row>
    <row r="157" spans="1:10" x14ac:dyDescent="0.3">
      <c r="A157" s="21">
        <v>44407</v>
      </c>
      <c r="B157" s="20">
        <v>1419</v>
      </c>
      <c r="C157" s="20">
        <v>1431.75</v>
      </c>
      <c r="D157" s="20">
        <v>1407.9499510000001</v>
      </c>
      <c r="E157" s="20">
        <v>1426.4499510000001</v>
      </c>
      <c r="F157" s="20">
        <v>1426.4499510000001</v>
      </c>
      <c r="G157" s="81"/>
      <c r="H157" s="20">
        <f t="shared" si="5"/>
        <v>-2.6674593987508965E-3</v>
      </c>
      <c r="I157" s="78"/>
      <c r="J157" s="20">
        <f t="shared" si="4"/>
        <v>-1.1566748112326122</v>
      </c>
    </row>
    <row r="158" spans="1:10" x14ac:dyDescent="0.3">
      <c r="A158" s="21">
        <v>44410</v>
      </c>
      <c r="B158" s="20">
        <v>1435</v>
      </c>
      <c r="C158" s="20">
        <v>1435</v>
      </c>
      <c r="D158" s="20">
        <v>1416.25</v>
      </c>
      <c r="E158" s="20">
        <v>1422.650024</v>
      </c>
      <c r="F158" s="20">
        <v>1422.650024</v>
      </c>
      <c r="G158" s="81"/>
      <c r="H158" s="20">
        <f t="shared" si="5"/>
        <v>8.4343874850590188E-3</v>
      </c>
      <c r="I158" s="78"/>
      <c r="J158" s="20">
        <f t="shared" si="4"/>
        <v>-1.2098343374807921</v>
      </c>
    </row>
    <row r="159" spans="1:10" x14ac:dyDescent="0.3">
      <c r="A159" s="21">
        <v>44411</v>
      </c>
      <c r="B159" s="20">
        <v>1410</v>
      </c>
      <c r="C159" s="20">
        <v>1439.900024</v>
      </c>
      <c r="D159" s="20">
        <v>1410</v>
      </c>
      <c r="E159" s="20">
        <v>1434.6999510000001</v>
      </c>
      <c r="F159" s="20">
        <v>1434.6999510000001</v>
      </c>
      <c r="G159" s="81"/>
      <c r="H159" s="20">
        <f t="shared" si="5"/>
        <v>2.1104299133367786E-2</v>
      </c>
      <c r="I159" s="78"/>
      <c r="J159" s="20">
        <f t="shared" si="4"/>
        <v>-1.0412604647076711</v>
      </c>
    </row>
    <row r="160" spans="1:10" x14ac:dyDescent="0.3">
      <c r="A160" s="21">
        <v>44412</v>
      </c>
      <c r="B160" s="20">
        <v>1441</v>
      </c>
      <c r="C160" s="20">
        <v>1474.5</v>
      </c>
      <c r="D160" s="20">
        <v>1440</v>
      </c>
      <c r="E160" s="20">
        <v>1465.3000489999999</v>
      </c>
      <c r="F160" s="20">
        <v>1465.3000489999999</v>
      </c>
      <c r="G160" s="81"/>
      <c r="H160" s="20">
        <f t="shared" si="5"/>
        <v>1.325370778644706E-2</v>
      </c>
      <c r="I160" s="78"/>
      <c r="J160" s="20">
        <f t="shared" si="4"/>
        <v>-0.6131767902508044</v>
      </c>
    </row>
    <row r="161" spans="1:10" x14ac:dyDescent="0.3">
      <c r="A161" s="21">
        <v>44413</v>
      </c>
      <c r="B161" s="20">
        <v>1467.099976</v>
      </c>
      <c r="C161" s="20">
        <v>1507.0500489999999</v>
      </c>
      <c r="D161" s="20">
        <v>1457.400024</v>
      </c>
      <c r="E161" s="20">
        <v>1484.849976</v>
      </c>
      <c r="F161" s="20">
        <v>1484.849976</v>
      </c>
      <c r="G161" s="81"/>
      <c r="H161" s="20">
        <f t="shared" si="5"/>
        <v>5.2393389373897106E-3</v>
      </c>
      <c r="I161" s="78"/>
      <c r="J161" s="20">
        <f t="shared" si="4"/>
        <v>-0.33968078427319137</v>
      </c>
    </row>
    <row r="162" spans="1:10" x14ac:dyDescent="0.3">
      <c r="A162" s="21">
        <v>44414</v>
      </c>
      <c r="B162" s="20">
        <v>1483.5500489999999</v>
      </c>
      <c r="C162" s="20">
        <v>1500</v>
      </c>
      <c r="D162" s="20">
        <v>1474</v>
      </c>
      <c r="E162" s="20">
        <v>1492.650024</v>
      </c>
      <c r="F162" s="20">
        <v>1492.650024</v>
      </c>
      <c r="G162" s="81"/>
      <c r="H162" s="20">
        <f t="shared" si="5"/>
        <v>7.5086700880084966E-3</v>
      </c>
      <c r="I162" s="78"/>
      <c r="J162" s="20">
        <f t="shared" si="4"/>
        <v>-0.23056109423886625</v>
      </c>
    </row>
    <row r="163" spans="1:10" x14ac:dyDescent="0.3">
      <c r="A163" s="21">
        <v>44417</v>
      </c>
      <c r="B163" s="20">
        <v>1492</v>
      </c>
      <c r="C163" s="20">
        <v>1507.349976</v>
      </c>
      <c r="D163" s="20">
        <v>1476</v>
      </c>
      <c r="E163" s="20">
        <v>1503.900024</v>
      </c>
      <c r="F163" s="20">
        <v>1503.900024</v>
      </c>
      <c r="G163" s="81"/>
      <c r="H163" s="20">
        <f t="shared" si="5"/>
        <v>2.4904131615972598E-3</v>
      </c>
      <c r="I163" s="78"/>
      <c r="J163" s="20">
        <f t="shared" si="4"/>
        <v>-7.3177894432128188E-2</v>
      </c>
    </row>
    <row r="164" spans="1:10" x14ac:dyDescent="0.3">
      <c r="A164" s="21">
        <v>44418</v>
      </c>
      <c r="B164" s="20">
        <v>1489</v>
      </c>
      <c r="C164" s="20">
        <v>1519.75</v>
      </c>
      <c r="D164" s="20">
        <v>1489</v>
      </c>
      <c r="E164" s="20">
        <v>1507.650024</v>
      </c>
      <c r="F164" s="20">
        <v>1507.650024</v>
      </c>
      <c r="G164" s="81"/>
      <c r="H164" s="20">
        <f t="shared" si="5"/>
        <v>-8.4594343852459671E-3</v>
      </c>
      <c r="I164" s="78"/>
      <c r="J164" s="20">
        <f t="shared" si="4"/>
        <v>-2.0716827829882167E-2</v>
      </c>
    </row>
    <row r="165" spans="1:10" x14ac:dyDescent="0.3">
      <c r="A165" s="21">
        <v>44419</v>
      </c>
      <c r="B165" s="20">
        <v>1514.900024</v>
      </c>
      <c r="C165" s="20">
        <v>1518.849976</v>
      </c>
      <c r="D165" s="20">
        <v>1491.0500489999999</v>
      </c>
      <c r="E165" s="20">
        <v>1494.9499510000001</v>
      </c>
      <c r="F165" s="20">
        <v>1494.9499510000001</v>
      </c>
      <c r="G165" s="81"/>
      <c r="H165" s="20">
        <f t="shared" si="5"/>
        <v>4.305293451555915E-3</v>
      </c>
      <c r="I165" s="78"/>
      <c r="J165" s="20">
        <f t="shared" si="4"/>
        <v>-0.19838599463158488</v>
      </c>
    </row>
    <row r="166" spans="1:10" x14ac:dyDescent="0.3">
      <c r="A166" s="21">
        <v>44420</v>
      </c>
      <c r="B166" s="20">
        <v>1497</v>
      </c>
      <c r="C166" s="20">
        <v>1507.599976</v>
      </c>
      <c r="D166" s="20">
        <v>1489.3000489999999</v>
      </c>
      <c r="E166" s="20">
        <v>1501.400024</v>
      </c>
      <c r="F166" s="20">
        <v>1501.400024</v>
      </c>
      <c r="G166" s="81"/>
      <c r="H166" s="20">
        <f t="shared" si="5"/>
        <v>1.6382931625665911E-2</v>
      </c>
      <c r="I166" s="78"/>
      <c r="J166" s="20">
        <f t="shared" si="4"/>
        <v>-0.10815193883362555</v>
      </c>
    </row>
    <row r="167" spans="1:10" x14ac:dyDescent="0.3">
      <c r="A167" s="21">
        <v>44421</v>
      </c>
      <c r="B167" s="20">
        <v>1501.1999510000001</v>
      </c>
      <c r="C167" s="20">
        <v>1531</v>
      </c>
      <c r="D167" s="20">
        <v>1501</v>
      </c>
      <c r="E167" s="20">
        <v>1526.1999510000001</v>
      </c>
      <c r="F167" s="20">
        <v>1526.1999510000001</v>
      </c>
      <c r="G167" s="81"/>
      <c r="H167" s="20">
        <f t="shared" si="5"/>
        <v>2.878845946046663E-3</v>
      </c>
      <c r="I167" s="78"/>
      <c r="J167" s="20">
        <f t="shared" si="4"/>
        <v>0.238789560387132</v>
      </c>
    </row>
    <row r="168" spans="1:10" x14ac:dyDescent="0.3">
      <c r="A168" s="21">
        <v>44424</v>
      </c>
      <c r="B168" s="20">
        <v>1526.150024</v>
      </c>
      <c r="C168" s="20">
        <v>1535</v>
      </c>
      <c r="D168" s="20">
        <v>1521.4499510000001</v>
      </c>
      <c r="E168" s="20">
        <v>1530.599976</v>
      </c>
      <c r="F168" s="20">
        <v>1530.599976</v>
      </c>
      <c r="G168" s="81"/>
      <c r="H168" s="20">
        <f t="shared" si="5"/>
        <v>-1.047539469923882E-2</v>
      </c>
      <c r="I168" s="78"/>
      <c r="J168" s="20">
        <f t="shared" si="4"/>
        <v>0.30034422827421015</v>
      </c>
    </row>
    <row r="169" spans="1:10" x14ac:dyDescent="0.3">
      <c r="A169" s="21">
        <v>44425</v>
      </c>
      <c r="B169" s="20">
        <v>1517.1999510000001</v>
      </c>
      <c r="C169" s="20">
        <v>1524</v>
      </c>
      <c r="D169" s="20">
        <v>1505.3000489999999</v>
      </c>
      <c r="E169" s="20">
        <v>1514.650024</v>
      </c>
      <c r="F169" s="20">
        <v>1514.650024</v>
      </c>
      <c r="G169" s="81"/>
      <c r="H169" s="20">
        <f t="shared" si="5"/>
        <v>-1.089970208100375E-3</v>
      </c>
      <c r="I169" s="78"/>
      <c r="J169" s="20">
        <f t="shared" si="4"/>
        <v>7.7210496494310416E-2</v>
      </c>
    </row>
    <row r="170" spans="1:10" x14ac:dyDescent="0.3">
      <c r="A170" s="21">
        <v>44426</v>
      </c>
      <c r="B170" s="20">
        <v>1556.6999510000001</v>
      </c>
      <c r="C170" s="20">
        <v>1565.349976</v>
      </c>
      <c r="D170" s="20">
        <v>1508.349976</v>
      </c>
      <c r="E170" s="20">
        <v>1513</v>
      </c>
      <c r="F170" s="20">
        <v>1513</v>
      </c>
      <c r="G170" s="81"/>
      <c r="H170" s="20">
        <f t="shared" si="5"/>
        <v>1.1559740367424885E-3</v>
      </c>
      <c r="I170" s="78"/>
      <c r="J170" s="20">
        <f t="shared" si="4"/>
        <v>5.4127291438495477E-2</v>
      </c>
    </row>
    <row r="171" spans="1:10" x14ac:dyDescent="0.3">
      <c r="A171" s="21">
        <v>44428</v>
      </c>
      <c r="B171" s="20">
        <v>1486.0500489999999</v>
      </c>
      <c r="C171" s="20">
        <v>1519.8000489999999</v>
      </c>
      <c r="D171" s="20">
        <v>1486.0500489999999</v>
      </c>
      <c r="E171" s="20">
        <v>1514.75</v>
      </c>
      <c r="F171" s="20">
        <v>1514.75</v>
      </c>
      <c r="G171" s="81"/>
      <c r="H171" s="20">
        <f t="shared" si="5"/>
        <v>6.4816559872409576E-3</v>
      </c>
      <c r="I171" s="78"/>
      <c r="J171" s="20">
        <f t="shared" si="4"/>
        <v>7.860912251954362E-2</v>
      </c>
    </row>
    <row r="172" spans="1:10" x14ac:dyDescent="0.3">
      <c r="A172" s="21">
        <v>44431</v>
      </c>
      <c r="B172" s="20">
        <v>1529.849976</v>
      </c>
      <c r="C172" s="20">
        <v>1533.150024</v>
      </c>
      <c r="D172" s="20">
        <v>1508.650024</v>
      </c>
      <c r="E172" s="20">
        <v>1524.599976</v>
      </c>
      <c r="F172" s="20">
        <v>1524.599976</v>
      </c>
      <c r="G172" s="81"/>
      <c r="H172" s="20">
        <f t="shared" si="5"/>
        <v>2.2216289697690694E-2</v>
      </c>
      <c r="I172" s="78"/>
      <c r="J172" s="20">
        <f t="shared" si="4"/>
        <v>0.2164065217106165</v>
      </c>
    </row>
    <row r="173" spans="1:10" x14ac:dyDescent="0.3">
      <c r="A173" s="21">
        <v>44432</v>
      </c>
      <c r="B173" s="20">
        <v>1530</v>
      </c>
      <c r="C173" s="20">
        <v>1564.5</v>
      </c>
      <c r="D173" s="20">
        <v>1527.4499510000001</v>
      </c>
      <c r="E173" s="20">
        <v>1558.849976</v>
      </c>
      <c r="F173" s="20">
        <v>1558.849976</v>
      </c>
      <c r="G173" s="81"/>
      <c r="H173" s="20">
        <f t="shared" si="5"/>
        <v>-9.3057495684518944E-4</v>
      </c>
      <c r="I173" s="78"/>
      <c r="J173" s="20">
        <f t="shared" si="4"/>
        <v>0.69555093001113022</v>
      </c>
    </row>
    <row r="174" spans="1:10" x14ac:dyDescent="0.3">
      <c r="A174" s="21">
        <v>44433</v>
      </c>
      <c r="B174" s="20">
        <v>1552.099976</v>
      </c>
      <c r="C174" s="20">
        <v>1564.8000489999999</v>
      </c>
      <c r="D174" s="20">
        <v>1548</v>
      </c>
      <c r="E174" s="20">
        <v>1557.400024</v>
      </c>
      <c r="F174" s="20">
        <v>1557.400024</v>
      </c>
      <c r="G174" s="81"/>
      <c r="H174" s="20">
        <f t="shared" si="5"/>
        <v>-1.6708280598098551E-3</v>
      </c>
      <c r="I174" s="78"/>
      <c r="J174" s="20">
        <f t="shared" si="4"/>
        <v>0.67526665575991507</v>
      </c>
    </row>
    <row r="175" spans="1:10" x14ac:dyDescent="0.3">
      <c r="A175" s="21">
        <v>44434</v>
      </c>
      <c r="B175" s="20">
        <v>1550</v>
      </c>
      <c r="C175" s="20">
        <v>1571</v>
      </c>
      <c r="D175" s="20">
        <v>1543.4499510000001</v>
      </c>
      <c r="E175" s="20">
        <v>1554.8000489999999</v>
      </c>
      <c r="F175" s="20">
        <v>1554.8000489999999</v>
      </c>
      <c r="G175" s="81"/>
      <c r="H175" s="20">
        <f t="shared" si="5"/>
        <v>-4.0925525582144288E-3</v>
      </c>
      <c r="I175" s="78"/>
      <c r="J175" s="20">
        <f t="shared" si="4"/>
        <v>0.63889399932280067</v>
      </c>
    </row>
    <row r="176" spans="1:10" x14ac:dyDescent="0.3">
      <c r="A176" s="21">
        <v>44435</v>
      </c>
      <c r="B176" s="20">
        <v>1552</v>
      </c>
      <c r="C176" s="20">
        <v>1558.650024</v>
      </c>
      <c r="D176" s="20">
        <v>1545.25</v>
      </c>
      <c r="E176" s="20">
        <v>1548.4499510000001</v>
      </c>
      <c r="F176" s="20">
        <v>1548.4499510000001</v>
      </c>
      <c r="G176" s="81"/>
      <c r="H176" s="20">
        <f t="shared" si="5"/>
        <v>1.2705949041692021E-2</v>
      </c>
      <c r="I176" s="78"/>
      <c r="J176" s="20">
        <f t="shared" si="4"/>
        <v>0.55005855556045835</v>
      </c>
    </row>
    <row r="177" spans="1:10" x14ac:dyDescent="0.3">
      <c r="A177" s="21">
        <v>44438</v>
      </c>
      <c r="B177" s="20">
        <v>1555.599976</v>
      </c>
      <c r="C177" s="20">
        <v>1570</v>
      </c>
      <c r="D177" s="20">
        <v>1551.599976</v>
      </c>
      <c r="E177" s="20">
        <v>1568.25</v>
      </c>
      <c r="F177" s="20">
        <v>1568.25</v>
      </c>
      <c r="G177" s="81"/>
      <c r="H177" s="20">
        <f t="shared" si="5"/>
        <v>8.3501978363999443E-3</v>
      </c>
      <c r="I177" s="78"/>
      <c r="J177" s="20">
        <f t="shared" si="4"/>
        <v>0.82705367271158692</v>
      </c>
    </row>
    <row r="178" spans="1:10" x14ac:dyDescent="0.3">
      <c r="A178" s="21">
        <v>44439</v>
      </c>
      <c r="B178" s="20">
        <v>1563.5</v>
      </c>
      <c r="C178" s="20">
        <v>1583.349976</v>
      </c>
      <c r="D178" s="20">
        <v>1562.1999510000001</v>
      </c>
      <c r="E178" s="20">
        <v>1581.400024</v>
      </c>
      <c r="F178" s="20">
        <v>1581.400024</v>
      </c>
      <c r="G178" s="81"/>
      <c r="H178" s="20">
        <f t="shared" si="5"/>
        <v>-1.4554965391860221E-3</v>
      </c>
      <c r="I178" s="78"/>
      <c r="J178" s="20">
        <f t="shared" si="4"/>
        <v>1.0110174820142896</v>
      </c>
    </row>
    <row r="179" spans="1:10" x14ac:dyDescent="0.3">
      <c r="A179" s="21">
        <v>44440</v>
      </c>
      <c r="B179" s="20">
        <v>1575</v>
      </c>
      <c r="C179" s="20">
        <v>1598</v>
      </c>
      <c r="D179" s="20">
        <v>1574.5</v>
      </c>
      <c r="E179" s="20">
        <v>1579.099976</v>
      </c>
      <c r="F179" s="20">
        <v>1579.099976</v>
      </c>
      <c r="G179" s="81"/>
      <c r="H179" s="20">
        <f t="shared" si="5"/>
        <v>6.2498382626495078E-3</v>
      </c>
      <c r="I179" s="78"/>
      <c r="J179" s="20">
        <f t="shared" si="4"/>
        <v>0.97884068966325877</v>
      </c>
    </row>
    <row r="180" spans="1:10" x14ac:dyDescent="0.3">
      <c r="A180" s="21">
        <v>44441</v>
      </c>
      <c r="B180" s="20">
        <v>1574.099976</v>
      </c>
      <c r="C180" s="20">
        <v>1592</v>
      </c>
      <c r="D180" s="20">
        <v>1571.25</v>
      </c>
      <c r="E180" s="20">
        <v>1589</v>
      </c>
      <c r="F180" s="20">
        <v>1589</v>
      </c>
      <c r="G180" s="81"/>
      <c r="H180" s="20">
        <f t="shared" si="5"/>
        <v>-8.1831396434383814E-3</v>
      </c>
      <c r="I180" s="78"/>
      <c r="J180" s="20">
        <f t="shared" si="4"/>
        <v>1.1173382412440149</v>
      </c>
    </row>
    <row r="181" spans="1:10" x14ac:dyDescent="0.3">
      <c r="A181" s="21">
        <v>44442</v>
      </c>
      <c r="B181" s="20">
        <v>1586.099976</v>
      </c>
      <c r="C181" s="20">
        <v>1598</v>
      </c>
      <c r="D181" s="20">
        <v>1568.3000489999999</v>
      </c>
      <c r="E181" s="20">
        <v>1576.0500489999999</v>
      </c>
      <c r="F181" s="20">
        <v>1576.0500489999999</v>
      </c>
      <c r="G181" s="81"/>
      <c r="H181" s="20">
        <f t="shared" si="5"/>
        <v>-6.5887708717067752E-3</v>
      </c>
      <c r="I181" s="78"/>
      <c r="J181" s="20">
        <f t="shared" si="4"/>
        <v>0.93617337673552814</v>
      </c>
    </row>
    <row r="182" spans="1:10" x14ac:dyDescent="0.3">
      <c r="A182" s="21">
        <v>44445</v>
      </c>
      <c r="B182" s="20">
        <v>1579.9499510000001</v>
      </c>
      <c r="C182" s="20">
        <v>1580.9499510000001</v>
      </c>
      <c r="D182" s="20">
        <v>1561.9499510000001</v>
      </c>
      <c r="E182" s="20">
        <v>1565.6999510000001</v>
      </c>
      <c r="F182" s="20">
        <v>1565.6999510000001</v>
      </c>
      <c r="G182" s="81"/>
      <c r="H182" s="20">
        <f t="shared" si="5"/>
        <v>2.2648211760702788E-3</v>
      </c>
      <c r="I182" s="78"/>
      <c r="J182" s="20">
        <f t="shared" si="4"/>
        <v>0.79137946193079012</v>
      </c>
    </row>
    <row r="183" spans="1:10" x14ac:dyDescent="0.3">
      <c r="A183" s="21">
        <v>44446</v>
      </c>
      <c r="B183" s="20">
        <v>1562.5</v>
      </c>
      <c r="C183" s="20">
        <v>1582</v>
      </c>
      <c r="D183" s="20">
        <v>1555.1999510000001</v>
      </c>
      <c r="E183" s="20">
        <v>1569.25</v>
      </c>
      <c r="F183" s="20">
        <v>1569.25</v>
      </c>
      <c r="G183" s="81"/>
      <c r="H183" s="20">
        <f t="shared" si="5"/>
        <v>4.545983347769819E-3</v>
      </c>
      <c r="I183" s="78"/>
      <c r="J183" s="20">
        <f t="shared" si="4"/>
        <v>0.84104329047218584</v>
      </c>
    </row>
    <row r="184" spans="1:10" x14ac:dyDescent="0.3">
      <c r="A184" s="21">
        <v>44447</v>
      </c>
      <c r="B184" s="20">
        <v>1571.9499510000001</v>
      </c>
      <c r="C184" s="20">
        <v>1580.5</v>
      </c>
      <c r="D184" s="20">
        <v>1565.599976</v>
      </c>
      <c r="E184" s="20">
        <v>1576.400024</v>
      </c>
      <c r="F184" s="20">
        <v>1576.400024</v>
      </c>
      <c r="G184" s="81"/>
      <c r="H184" s="20">
        <f t="shared" si="5"/>
        <v>-4.9602950671126297E-3</v>
      </c>
      <c r="I184" s="78"/>
      <c r="J184" s="20">
        <f t="shared" si="4"/>
        <v>0.9410693932112949</v>
      </c>
    </row>
    <row r="185" spans="1:10" x14ac:dyDescent="0.3">
      <c r="A185" s="21">
        <v>44448</v>
      </c>
      <c r="B185" s="20">
        <v>1574</v>
      </c>
      <c r="C185" s="20">
        <v>1579.4499510000001</v>
      </c>
      <c r="D185" s="20">
        <v>1561</v>
      </c>
      <c r="E185" s="20">
        <v>1568.599976</v>
      </c>
      <c r="F185" s="20">
        <v>1568.599976</v>
      </c>
      <c r="G185" s="81"/>
      <c r="H185" s="20">
        <f t="shared" si="5"/>
        <v>-8.3542741519589212E-3</v>
      </c>
      <c r="I185" s="78"/>
      <c r="J185" s="20">
        <f t="shared" si="4"/>
        <v>0.83194970317696981</v>
      </c>
    </row>
    <row r="186" spans="1:10" x14ac:dyDescent="0.3">
      <c r="A186" s="21">
        <v>44452</v>
      </c>
      <c r="B186" s="20">
        <v>1562</v>
      </c>
      <c r="C186" s="20">
        <v>1584</v>
      </c>
      <c r="D186" s="20">
        <v>1553.650024</v>
      </c>
      <c r="E186" s="20">
        <v>1555.5500489999999</v>
      </c>
      <c r="F186" s="20">
        <v>1555.5500489999999</v>
      </c>
      <c r="G186" s="81"/>
      <c r="H186" s="20">
        <f t="shared" si="5"/>
        <v>-4.5101714796289653E-3</v>
      </c>
      <c r="I186" s="78"/>
      <c r="J186" s="20">
        <f t="shared" si="4"/>
        <v>0.6493862126432498</v>
      </c>
    </row>
    <row r="187" spans="1:10" x14ac:dyDescent="0.3">
      <c r="A187" s="21">
        <v>44453</v>
      </c>
      <c r="B187" s="20">
        <v>1560</v>
      </c>
      <c r="C187" s="20">
        <v>1564.5</v>
      </c>
      <c r="D187" s="20">
        <v>1546.599976</v>
      </c>
      <c r="E187" s="20">
        <v>1548.5500489999999</v>
      </c>
      <c r="F187" s="20">
        <v>1548.5500489999999</v>
      </c>
      <c r="G187" s="81"/>
      <c r="H187" s="20">
        <f t="shared" si="5"/>
        <v>-1.1307284352652213E-3</v>
      </c>
      <c r="I187" s="78"/>
      <c r="J187" s="20">
        <f t="shared" si="4"/>
        <v>0.55145888831905732</v>
      </c>
    </row>
    <row r="188" spans="1:10" x14ac:dyDescent="0.3">
      <c r="A188" s="21">
        <v>44454</v>
      </c>
      <c r="B188" s="20">
        <v>1535</v>
      </c>
      <c r="C188" s="20">
        <v>1554.8000489999999</v>
      </c>
      <c r="D188" s="20">
        <v>1535</v>
      </c>
      <c r="E188" s="20">
        <v>1546.8000489999999</v>
      </c>
      <c r="F188" s="20">
        <v>1546.8000489999999</v>
      </c>
      <c r="G188" s="81"/>
      <c r="H188" s="20">
        <f t="shared" si="5"/>
        <v>8.4654256251693889E-3</v>
      </c>
      <c r="I188" s="78"/>
      <c r="J188" s="20">
        <f t="shared" si="4"/>
        <v>0.52697705723800914</v>
      </c>
    </row>
    <row r="189" spans="1:10" x14ac:dyDescent="0.3">
      <c r="A189" s="21">
        <v>44455</v>
      </c>
      <c r="B189" s="20">
        <v>1537.75</v>
      </c>
      <c r="C189" s="20">
        <v>1564.3000489999999</v>
      </c>
      <c r="D189" s="20">
        <v>1536.3000489999999</v>
      </c>
      <c r="E189" s="20">
        <v>1559.9499510000001</v>
      </c>
      <c r="F189" s="20">
        <v>1559.9499510000001</v>
      </c>
      <c r="G189" s="81"/>
      <c r="H189" s="20">
        <f t="shared" si="5"/>
        <v>1.41309586531353E-2</v>
      </c>
      <c r="I189" s="78"/>
      <c r="J189" s="20">
        <f t="shared" si="4"/>
        <v>0.71093915980734623</v>
      </c>
    </row>
    <row r="190" spans="1:10" x14ac:dyDescent="0.3">
      <c r="A190" s="21">
        <v>44456</v>
      </c>
      <c r="B190" s="20">
        <v>1569</v>
      </c>
      <c r="C190" s="20">
        <v>1589</v>
      </c>
      <c r="D190" s="20">
        <v>1559.1999510000001</v>
      </c>
      <c r="E190" s="20">
        <v>1582.150024</v>
      </c>
      <c r="F190" s="20">
        <v>1582.150024</v>
      </c>
      <c r="G190" s="81"/>
      <c r="H190" s="20">
        <f t="shared" si="5"/>
        <v>-1.4195049301493293E-2</v>
      </c>
      <c r="I190" s="78"/>
      <c r="J190" s="20">
        <f t="shared" si="4"/>
        <v>1.0215096953347389</v>
      </c>
    </row>
    <row r="191" spans="1:10" x14ac:dyDescent="0.3">
      <c r="A191" s="21">
        <v>44459</v>
      </c>
      <c r="B191" s="20">
        <v>1564</v>
      </c>
      <c r="C191" s="20">
        <v>1581.6999510000001</v>
      </c>
      <c r="D191" s="20">
        <v>1558</v>
      </c>
      <c r="E191" s="20">
        <v>1559.849976</v>
      </c>
      <c r="F191" s="20">
        <v>1559.849976</v>
      </c>
      <c r="G191" s="81"/>
      <c r="H191" s="20">
        <f t="shared" si="5"/>
        <v>-5.0774742320828011E-3</v>
      </c>
      <c r="I191" s="78"/>
      <c r="J191" s="20">
        <f t="shared" si="4"/>
        <v>0.70954054777172915</v>
      </c>
    </row>
    <row r="192" spans="1:10" x14ac:dyDescent="0.3">
      <c r="A192" s="21">
        <v>44460</v>
      </c>
      <c r="B192" s="20">
        <v>1562</v>
      </c>
      <c r="C192" s="20">
        <v>1568.650024</v>
      </c>
      <c r="D192" s="20">
        <v>1528.9499510000001</v>
      </c>
      <c r="E192" s="20">
        <v>1551.9499510000001</v>
      </c>
      <c r="F192" s="20">
        <v>1551.9499510000001</v>
      </c>
      <c r="G192" s="81"/>
      <c r="H192" s="20">
        <f t="shared" si="5"/>
        <v>-1.1829088448321862E-2</v>
      </c>
      <c r="I192" s="78"/>
      <c r="J192" s="20">
        <f t="shared" si="4"/>
        <v>0.59902221772255471</v>
      </c>
    </row>
    <row r="193" spans="1:10" x14ac:dyDescent="0.3">
      <c r="A193" s="21">
        <v>44461</v>
      </c>
      <c r="B193" s="20">
        <v>1549</v>
      </c>
      <c r="C193" s="20">
        <v>1550.150024</v>
      </c>
      <c r="D193" s="20">
        <v>1530</v>
      </c>
      <c r="E193" s="20">
        <v>1533.6999510000001</v>
      </c>
      <c r="F193" s="20">
        <v>1533.6999510000001</v>
      </c>
      <c r="G193" s="81"/>
      <c r="H193" s="20">
        <f t="shared" si="5"/>
        <v>2.3392534634501933E-2</v>
      </c>
      <c r="I193" s="78"/>
      <c r="J193" s="20">
        <f t="shared" si="4"/>
        <v>0.34371169359162401</v>
      </c>
    </row>
    <row r="194" spans="1:10" x14ac:dyDescent="0.3">
      <c r="A194" s="21">
        <v>44462</v>
      </c>
      <c r="B194" s="20">
        <v>1542</v>
      </c>
      <c r="C194" s="20">
        <v>1572</v>
      </c>
      <c r="D194" s="20">
        <v>1542</v>
      </c>
      <c r="E194" s="20">
        <v>1570</v>
      </c>
      <c r="F194" s="20">
        <v>1570</v>
      </c>
      <c r="G194" s="81"/>
      <c r="H194" s="20">
        <f t="shared" si="5"/>
        <v>1.9896321545427517E-2</v>
      </c>
      <c r="I194" s="78"/>
      <c r="J194" s="20">
        <f t="shared" ref="J194:J247" si="6">STANDARDIZE(E194,$Q$2,$Q$9)</f>
        <v>0.8515355037926351</v>
      </c>
    </row>
    <row r="195" spans="1:10" x14ac:dyDescent="0.3">
      <c r="A195" s="21">
        <v>44463</v>
      </c>
      <c r="B195" s="20">
        <v>1579</v>
      </c>
      <c r="C195" s="20">
        <v>1607.9499510000001</v>
      </c>
      <c r="D195" s="20">
        <v>1575</v>
      </c>
      <c r="E195" s="20">
        <v>1601.5500489999999</v>
      </c>
      <c r="F195" s="20">
        <v>1601.5500489999999</v>
      </c>
      <c r="G195" s="81"/>
      <c r="H195" s="20">
        <f t="shared" ref="H195:H246" si="7">LN(E196/E195)</f>
        <v>1.459739667585958E-2</v>
      </c>
      <c r="I195" s="78"/>
      <c r="J195" s="20">
        <f t="shared" si="6"/>
        <v>1.292908629630801</v>
      </c>
    </row>
    <row r="196" spans="1:10" x14ac:dyDescent="0.3">
      <c r="A196" s="21">
        <v>44466</v>
      </c>
      <c r="B196" s="20">
        <v>1615.6999510000001</v>
      </c>
      <c r="C196" s="20">
        <v>1635.5</v>
      </c>
      <c r="D196" s="20">
        <v>1608</v>
      </c>
      <c r="E196" s="20">
        <v>1625.099976</v>
      </c>
      <c r="F196" s="20">
        <v>1625.099976</v>
      </c>
      <c r="G196" s="81"/>
      <c r="H196" s="20">
        <f t="shared" si="7"/>
        <v>-6.2033912941876412E-3</v>
      </c>
      <c r="I196" s="78"/>
      <c r="J196" s="20">
        <f t="shared" si="6"/>
        <v>1.62236310665081</v>
      </c>
    </row>
    <row r="197" spans="1:10" x14ac:dyDescent="0.3">
      <c r="A197" s="21">
        <v>44467</v>
      </c>
      <c r="B197" s="20">
        <v>1632</v>
      </c>
      <c r="C197" s="20">
        <v>1632</v>
      </c>
      <c r="D197" s="20">
        <v>1582</v>
      </c>
      <c r="E197" s="20">
        <v>1615.0500489999999</v>
      </c>
      <c r="F197" s="20">
        <v>1615.0500489999999</v>
      </c>
      <c r="G197" s="81"/>
      <c r="H197" s="20">
        <f t="shared" si="7"/>
        <v>-1.3213488290947864E-2</v>
      </c>
      <c r="I197" s="78"/>
      <c r="J197" s="20">
        <f t="shared" si="6"/>
        <v>1.4817684693988868</v>
      </c>
    </row>
    <row r="198" spans="1:10" x14ac:dyDescent="0.3">
      <c r="A198" s="21">
        <v>44468</v>
      </c>
      <c r="B198" s="20">
        <v>1597</v>
      </c>
      <c r="C198" s="20">
        <v>1606.599976</v>
      </c>
      <c r="D198" s="20">
        <v>1585.150024</v>
      </c>
      <c r="E198" s="20">
        <v>1593.849976</v>
      </c>
      <c r="F198" s="20">
        <v>1593.849976</v>
      </c>
      <c r="G198" s="81"/>
      <c r="H198" s="20">
        <f t="shared" si="7"/>
        <v>6.8989906473289266E-4</v>
      </c>
      <c r="I198" s="78"/>
      <c r="J198" s="20">
        <f t="shared" si="6"/>
        <v>1.1851875516320931</v>
      </c>
    </row>
    <row r="199" spans="1:10" x14ac:dyDescent="0.3">
      <c r="A199" s="21">
        <v>44469</v>
      </c>
      <c r="B199" s="20">
        <v>1586</v>
      </c>
      <c r="C199" s="20">
        <v>1606.349976</v>
      </c>
      <c r="D199" s="20">
        <v>1583.099976</v>
      </c>
      <c r="E199" s="20">
        <v>1594.9499510000001</v>
      </c>
      <c r="F199" s="20">
        <v>1594.9499510000001</v>
      </c>
      <c r="G199" s="81"/>
      <c r="H199" s="20">
        <f t="shared" si="7"/>
        <v>-7.7101386637535557E-3</v>
      </c>
      <c r="I199" s="78"/>
      <c r="J199" s="20">
        <f t="shared" si="6"/>
        <v>1.2005757814283091</v>
      </c>
    </row>
    <row r="200" spans="1:10" x14ac:dyDescent="0.3">
      <c r="A200" s="21">
        <v>44470</v>
      </c>
      <c r="B200" s="20">
        <v>1583</v>
      </c>
      <c r="C200" s="20">
        <v>1589</v>
      </c>
      <c r="D200" s="20">
        <v>1565.25</v>
      </c>
      <c r="E200" s="20">
        <v>1582.6999510000001</v>
      </c>
      <c r="F200" s="20">
        <v>1582.6999510000001</v>
      </c>
      <c r="G200" s="81"/>
      <c r="H200" s="20">
        <f t="shared" si="7"/>
        <v>1.925263134521814E-3</v>
      </c>
      <c r="I200" s="78"/>
      <c r="J200" s="20">
        <f t="shared" si="6"/>
        <v>1.0292029638609721</v>
      </c>
    </row>
    <row r="201" spans="1:10" x14ac:dyDescent="0.3">
      <c r="A201" s="21">
        <v>44473</v>
      </c>
      <c r="B201" s="20">
        <v>1589</v>
      </c>
      <c r="C201" s="20">
        <v>1601.349976</v>
      </c>
      <c r="D201" s="20">
        <v>1583.599976</v>
      </c>
      <c r="E201" s="20">
        <v>1585.75</v>
      </c>
      <c r="F201" s="20">
        <v>1585.75</v>
      </c>
      <c r="G201" s="81"/>
      <c r="H201" s="20">
        <f t="shared" si="7"/>
        <v>6.0983158623887403E-3</v>
      </c>
      <c r="I201" s="78"/>
      <c r="J201" s="20">
        <f t="shared" si="6"/>
        <v>1.0718719835220683</v>
      </c>
    </row>
    <row r="202" spans="1:10" x14ac:dyDescent="0.3">
      <c r="A202" s="21">
        <v>44474</v>
      </c>
      <c r="B202" s="20">
        <v>1592</v>
      </c>
      <c r="C202" s="20">
        <v>1597.5</v>
      </c>
      <c r="D202" s="20">
        <v>1576.25</v>
      </c>
      <c r="E202" s="20">
        <v>1595.4499510000001</v>
      </c>
      <c r="F202" s="20">
        <v>1595.4499510000001</v>
      </c>
      <c r="G202" s="81"/>
      <c r="H202" s="20">
        <f t="shared" si="7"/>
        <v>1.2117252720227383E-2</v>
      </c>
      <c r="I202" s="78"/>
      <c r="J202" s="20">
        <f t="shared" si="6"/>
        <v>1.2075705903086085</v>
      </c>
    </row>
    <row r="203" spans="1:10" x14ac:dyDescent="0.3">
      <c r="A203" s="21">
        <v>44475</v>
      </c>
      <c r="B203" s="20">
        <v>1596</v>
      </c>
      <c r="C203" s="20">
        <v>1626.849976</v>
      </c>
      <c r="D203" s="20">
        <v>1587</v>
      </c>
      <c r="E203" s="20">
        <v>1614.900024</v>
      </c>
      <c r="F203" s="20">
        <v>1614.900024</v>
      </c>
      <c r="G203" s="81"/>
      <c r="H203" s="20">
        <f t="shared" si="7"/>
        <v>-2.7283603253690277E-3</v>
      </c>
      <c r="I203" s="78"/>
      <c r="J203" s="20">
        <f t="shared" si="6"/>
        <v>1.479669676994354</v>
      </c>
    </row>
    <row r="204" spans="1:10" x14ac:dyDescent="0.3">
      <c r="A204" s="21">
        <v>44476</v>
      </c>
      <c r="B204" s="20">
        <v>1626.599976</v>
      </c>
      <c r="C204" s="20">
        <v>1627.6999510000001</v>
      </c>
      <c r="D204" s="20">
        <v>1607</v>
      </c>
      <c r="E204" s="20">
        <v>1610.5</v>
      </c>
      <c r="F204" s="20">
        <v>1610.5</v>
      </c>
      <c r="G204" s="81"/>
      <c r="H204" s="20">
        <f t="shared" si="7"/>
        <v>-4.8861656376385475E-3</v>
      </c>
      <c r="I204" s="78"/>
      <c r="J204" s="20">
        <f t="shared" si="6"/>
        <v>1.4181150230968922</v>
      </c>
    </row>
    <row r="205" spans="1:10" x14ac:dyDescent="0.3">
      <c r="A205" s="21">
        <v>44477</v>
      </c>
      <c r="B205" s="20">
        <v>1612</v>
      </c>
      <c r="C205" s="20">
        <v>1622</v>
      </c>
      <c r="D205" s="20">
        <v>1600.150024</v>
      </c>
      <c r="E205" s="20">
        <v>1602.650024</v>
      </c>
      <c r="F205" s="20">
        <v>1602.650024</v>
      </c>
      <c r="G205" s="81"/>
      <c r="H205" s="20">
        <f t="shared" si="7"/>
        <v>1.9250095765584434E-2</v>
      </c>
      <c r="I205" s="78"/>
      <c r="J205" s="20">
        <f t="shared" si="6"/>
        <v>1.308296859427017</v>
      </c>
    </row>
    <row r="206" spans="1:10" x14ac:dyDescent="0.3">
      <c r="A206" s="21">
        <v>44480</v>
      </c>
      <c r="B206" s="20">
        <v>1599.900024</v>
      </c>
      <c r="C206" s="20">
        <v>1645</v>
      </c>
      <c r="D206" s="20">
        <v>1599</v>
      </c>
      <c r="E206" s="20">
        <v>1633.8000489999999</v>
      </c>
      <c r="F206" s="20">
        <v>1633.8000489999999</v>
      </c>
      <c r="G206" s="81"/>
      <c r="H206" s="20">
        <f t="shared" si="7"/>
        <v>-2.5740487141440427E-3</v>
      </c>
      <c r="I206" s="78"/>
      <c r="J206" s="20">
        <f t="shared" si="6"/>
        <v>1.7440738024101168</v>
      </c>
    </row>
    <row r="207" spans="1:10" x14ac:dyDescent="0.3">
      <c r="A207" s="21">
        <v>44481</v>
      </c>
      <c r="B207" s="20">
        <v>1625</v>
      </c>
      <c r="C207" s="20">
        <v>1641.5500489999999</v>
      </c>
      <c r="D207" s="20">
        <v>1625</v>
      </c>
      <c r="E207" s="20">
        <v>1629.599976</v>
      </c>
      <c r="F207" s="20">
        <v>1629.599976</v>
      </c>
      <c r="G207" s="81"/>
      <c r="H207" s="20">
        <f t="shared" si="7"/>
        <v>5.9957646733769104E-3</v>
      </c>
      <c r="I207" s="78"/>
      <c r="J207" s="20">
        <f t="shared" si="6"/>
        <v>1.6853163865735052</v>
      </c>
    </row>
    <row r="208" spans="1:10" x14ac:dyDescent="0.3">
      <c r="A208" s="21">
        <v>44482</v>
      </c>
      <c r="B208" s="20">
        <v>1637</v>
      </c>
      <c r="C208" s="20">
        <v>1648</v>
      </c>
      <c r="D208" s="20">
        <v>1630</v>
      </c>
      <c r="E208" s="20">
        <v>1639.400024</v>
      </c>
      <c r="F208" s="20">
        <v>1639.400024</v>
      </c>
      <c r="G208" s="81"/>
      <c r="H208" s="20">
        <f t="shared" si="7"/>
        <v>2.8858561096158863E-2</v>
      </c>
      <c r="I208" s="78"/>
      <c r="J208" s="20">
        <f t="shared" si="6"/>
        <v>1.8224153121290281</v>
      </c>
    </row>
    <row r="209" spans="1:10" x14ac:dyDescent="0.3">
      <c r="A209" s="21">
        <v>44483</v>
      </c>
      <c r="B209" s="20">
        <v>1638</v>
      </c>
      <c r="C209" s="20">
        <v>1690</v>
      </c>
      <c r="D209" s="20">
        <v>1638</v>
      </c>
      <c r="E209" s="20">
        <v>1687.400024</v>
      </c>
      <c r="F209" s="20">
        <v>1687.400024</v>
      </c>
      <c r="G209" s="81"/>
      <c r="H209" s="20">
        <f t="shared" si="7"/>
        <v>-1.0185616622642441E-2</v>
      </c>
      <c r="I209" s="78"/>
      <c r="J209" s="20">
        <f t="shared" si="6"/>
        <v>2.4939169646377772</v>
      </c>
    </row>
    <row r="210" spans="1:10" x14ac:dyDescent="0.3">
      <c r="A210" s="21">
        <v>44487</v>
      </c>
      <c r="B210" s="20">
        <v>1705</v>
      </c>
      <c r="C210" s="20">
        <v>1725</v>
      </c>
      <c r="D210" s="20">
        <v>1667.0500489999999</v>
      </c>
      <c r="E210" s="20">
        <v>1670.3000489999999</v>
      </c>
      <c r="F210" s="20">
        <v>1670.3000489999999</v>
      </c>
      <c r="G210" s="81"/>
      <c r="H210" s="20">
        <f t="shared" si="7"/>
        <v>1.0955692789738299E-2</v>
      </c>
      <c r="I210" s="78"/>
      <c r="J210" s="20">
        <f t="shared" si="6"/>
        <v>2.2546948506719784</v>
      </c>
    </row>
    <row r="211" spans="1:10" x14ac:dyDescent="0.3">
      <c r="A211" s="21">
        <v>44488</v>
      </c>
      <c r="B211" s="20">
        <v>1675.4499510000001</v>
      </c>
      <c r="C211" s="20">
        <v>1692.4499510000001</v>
      </c>
      <c r="D211" s="20">
        <v>1671</v>
      </c>
      <c r="E211" s="20">
        <v>1688.6999510000001</v>
      </c>
      <c r="F211" s="20">
        <v>1688.6999510000001</v>
      </c>
      <c r="G211" s="81"/>
      <c r="H211" s="20">
        <f t="shared" si="7"/>
        <v>-8.8326251600695706E-3</v>
      </c>
      <c r="I211" s="78"/>
      <c r="J211" s="20">
        <f t="shared" si="6"/>
        <v>2.5121024464844597</v>
      </c>
    </row>
    <row r="212" spans="1:10" x14ac:dyDescent="0.3">
      <c r="A212" s="21">
        <v>44489</v>
      </c>
      <c r="B212" s="20">
        <v>1689.099976</v>
      </c>
      <c r="C212" s="20">
        <v>1698.75</v>
      </c>
      <c r="D212" s="20">
        <v>1664.4499510000001</v>
      </c>
      <c r="E212" s="20">
        <v>1673.849976</v>
      </c>
      <c r="F212" s="20">
        <v>1673.849976</v>
      </c>
      <c r="G212" s="81"/>
      <c r="H212" s="20">
        <f t="shared" si="7"/>
        <v>1.4626649066588008E-3</v>
      </c>
      <c r="I212" s="78"/>
      <c r="J212" s="20">
        <f t="shared" si="6"/>
        <v>2.3043569724800084</v>
      </c>
    </row>
    <row r="213" spans="1:10" x14ac:dyDescent="0.3">
      <c r="A213" s="21">
        <v>44490</v>
      </c>
      <c r="B213" s="20">
        <v>1671.8000489999999</v>
      </c>
      <c r="C213" s="20">
        <v>1681.9499510000001</v>
      </c>
      <c r="D213" s="20">
        <v>1660.849976</v>
      </c>
      <c r="E213" s="20">
        <v>1676.3000489999999</v>
      </c>
      <c r="F213" s="20">
        <v>1676.3000489999999</v>
      </c>
      <c r="G213" s="81"/>
      <c r="H213" s="20">
        <f t="shared" si="7"/>
        <v>2.6511094808699094E-3</v>
      </c>
      <c r="I213" s="78"/>
      <c r="J213" s="20">
        <f t="shared" si="6"/>
        <v>2.338632557235572</v>
      </c>
    </row>
    <row r="214" spans="1:10" x14ac:dyDescent="0.3">
      <c r="A214" s="21">
        <v>44491</v>
      </c>
      <c r="B214" s="20">
        <v>1680.099976</v>
      </c>
      <c r="C214" s="20">
        <v>1708</v>
      </c>
      <c r="D214" s="20">
        <v>1670.75</v>
      </c>
      <c r="E214" s="20">
        <v>1680.75</v>
      </c>
      <c r="F214" s="20">
        <v>1680.75</v>
      </c>
      <c r="G214" s="81"/>
      <c r="H214" s="20">
        <f t="shared" si="7"/>
        <v>-1.4231383922583199E-2</v>
      </c>
      <c r="I214" s="78"/>
      <c r="J214" s="20">
        <f t="shared" si="6"/>
        <v>2.4008856707789676</v>
      </c>
    </row>
    <row r="215" spans="1:10" x14ac:dyDescent="0.3">
      <c r="A215" s="21">
        <v>44494</v>
      </c>
      <c r="B215" s="20">
        <v>1690</v>
      </c>
      <c r="C215" s="20">
        <v>1690</v>
      </c>
      <c r="D215" s="20">
        <v>1613.8000489999999</v>
      </c>
      <c r="E215" s="20">
        <v>1657</v>
      </c>
      <c r="F215" s="20">
        <v>1657</v>
      </c>
      <c r="G215" s="81"/>
      <c r="H215" s="20">
        <f t="shared" si="7"/>
        <v>-2.568171212875444E-3</v>
      </c>
      <c r="I215" s="78"/>
      <c r="J215" s="20">
        <f t="shared" si="6"/>
        <v>2.0686322489647426</v>
      </c>
    </row>
    <row r="216" spans="1:10" x14ac:dyDescent="0.3">
      <c r="A216" s="21">
        <v>44495</v>
      </c>
      <c r="B216" s="20">
        <v>1650</v>
      </c>
      <c r="C216" s="20">
        <v>1673.849976</v>
      </c>
      <c r="D216" s="20">
        <v>1646.349976</v>
      </c>
      <c r="E216" s="20">
        <v>1652.75</v>
      </c>
      <c r="F216" s="20">
        <v>1652.75</v>
      </c>
      <c r="G216" s="81"/>
      <c r="H216" s="20">
        <f t="shared" si="7"/>
        <v>-6.0384343041600111E-3</v>
      </c>
      <c r="I216" s="78"/>
      <c r="J216" s="20">
        <f t="shared" si="6"/>
        <v>2.0091763734821972</v>
      </c>
    </row>
    <row r="217" spans="1:10" x14ac:dyDescent="0.3">
      <c r="A217" s="21">
        <v>44496</v>
      </c>
      <c r="B217" s="20">
        <v>1652.75</v>
      </c>
      <c r="C217" s="20">
        <v>1665.0500489999999</v>
      </c>
      <c r="D217" s="20">
        <v>1637.3000489999999</v>
      </c>
      <c r="E217" s="20">
        <v>1642.8000489999999</v>
      </c>
      <c r="F217" s="20">
        <v>1642.8000489999999</v>
      </c>
      <c r="G217" s="81"/>
      <c r="H217" s="20">
        <f t="shared" si="7"/>
        <v>-3.0406540139434821E-2</v>
      </c>
      <c r="I217" s="78"/>
      <c r="J217" s="20">
        <f t="shared" si="6"/>
        <v>1.8699803622555073</v>
      </c>
    </row>
    <row r="218" spans="1:10" x14ac:dyDescent="0.3">
      <c r="A218" s="21">
        <v>44497</v>
      </c>
      <c r="B218" s="20">
        <v>1650</v>
      </c>
      <c r="C218" s="20">
        <v>1650</v>
      </c>
      <c r="D218" s="20">
        <v>1587.150024</v>
      </c>
      <c r="E218" s="20">
        <v>1593.599976</v>
      </c>
      <c r="F218" s="20">
        <v>1593.599976</v>
      </c>
      <c r="G218" s="81"/>
      <c r="H218" s="20">
        <f t="shared" si="7"/>
        <v>-6.7685883322156498E-3</v>
      </c>
      <c r="I218" s="78"/>
      <c r="J218" s="20">
        <f t="shared" si="6"/>
        <v>1.1816901471919434</v>
      </c>
    </row>
    <row r="219" spans="1:10" x14ac:dyDescent="0.3">
      <c r="A219" s="21">
        <v>44498</v>
      </c>
      <c r="B219" s="20">
        <v>1590</v>
      </c>
      <c r="C219" s="20">
        <v>1602</v>
      </c>
      <c r="D219" s="20">
        <v>1560</v>
      </c>
      <c r="E219" s="20">
        <v>1582.849976</v>
      </c>
      <c r="F219" s="20">
        <v>1582.849976</v>
      </c>
      <c r="G219" s="81"/>
      <c r="H219" s="20">
        <f t="shared" si="7"/>
        <v>1.4083681071380734E-2</v>
      </c>
      <c r="I219" s="78"/>
      <c r="J219" s="20">
        <f t="shared" si="6"/>
        <v>1.0313017562655047</v>
      </c>
    </row>
    <row r="220" spans="1:10" x14ac:dyDescent="0.3">
      <c r="A220" s="21">
        <v>44501</v>
      </c>
      <c r="B220" s="20">
        <v>1585</v>
      </c>
      <c r="C220" s="20">
        <v>1611</v>
      </c>
      <c r="D220" s="20">
        <v>1583.5500489999999</v>
      </c>
      <c r="E220" s="20">
        <v>1605.3000489999999</v>
      </c>
      <c r="F220" s="20">
        <v>1605.3000489999999</v>
      </c>
      <c r="G220" s="81"/>
      <c r="H220" s="20">
        <f t="shared" si="7"/>
        <v>9.0281974213791332E-4</v>
      </c>
      <c r="I220" s="78"/>
      <c r="J220" s="20">
        <f t="shared" si="6"/>
        <v>1.345369696233047</v>
      </c>
    </row>
    <row r="221" spans="1:10" x14ac:dyDescent="0.3">
      <c r="A221" s="21">
        <v>44502</v>
      </c>
      <c r="B221" s="20">
        <v>1606</v>
      </c>
      <c r="C221" s="20">
        <v>1622</v>
      </c>
      <c r="D221" s="20">
        <v>1600.0500489999999</v>
      </c>
      <c r="E221" s="20">
        <v>1606.75</v>
      </c>
      <c r="F221" s="20">
        <v>1606.75</v>
      </c>
      <c r="G221" s="81"/>
      <c r="H221" s="20">
        <f t="shared" si="7"/>
        <v>-1.5871388544551036E-2</v>
      </c>
      <c r="I221" s="78"/>
      <c r="J221" s="20">
        <f t="shared" si="6"/>
        <v>1.3656539564946462</v>
      </c>
    </row>
    <row r="222" spans="1:10" x14ac:dyDescent="0.3">
      <c r="A222" s="21">
        <v>44503</v>
      </c>
      <c r="B222" s="20">
        <v>1605.099976</v>
      </c>
      <c r="C222" s="20">
        <v>1609.900024</v>
      </c>
      <c r="D222" s="20">
        <v>1575.5500489999999</v>
      </c>
      <c r="E222" s="20">
        <v>1581.4499510000001</v>
      </c>
      <c r="F222" s="20">
        <v>1581.4499510000001</v>
      </c>
      <c r="G222" s="81"/>
      <c r="H222" s="20">
        <f t="shared" si="7"/>
        <v>7.8730647814933118E-3</v>
      </c>
      <c r="I222" s="78"/>
      <c r="J222" s="20">
        <f t="shared" si="6"/>
        <v>1.0117159416602235</v>
      </c>
    </row>
    <row r="223" spans="1:10" x14ac:dyDescent="0.3">
      <c r="A223" s="21">
        <v>44504</v>
      </c>
      <c r="B223" s="20">
        <v>1595</v>
      </c>
      <c r="C223" s="20">
        <v>1597.849976</v>
      </c>
      <c r="D223" s="20">
        <v>1590.099976</v>
      </c>
      <c r="E223" s="20">
        <v>1593.9499510000001</v>
      </c>
      <c r="F223" s="20">
        <v>1593.9499510000001</v>
      </c>
      <c r="G223" s="81"/>
      <c r="H223" s="20">
        <f t="shared" si="7"/>
        <v>3.9446855337748011E-3</v>
      </c>
      <c r="I223" s="78"/>
      <c r="J223" s="20">
        <f t="shared" si="6"/>
        <v>1.1865861636677102</v>
      </c>
    </row>
    <row r="224" spans="1:10" x14ac:dyDescent="0.3">
      <c r="A224" s="21">
        <v>44508</v>
      </c>
      <c r="B224" s="20">
        <v>1592.099976</v>
      </c>
      <c r="C224" s="20">
        <v>1604.6999510000001</v>
      </c>
      <c r="D224" s="20">
        <v>1570.4499510000001</v>
      </c>
      <c r="E224" s="20">
        <v>1600.25</v>
      </c>
      <c r="F224" s="20">
        <v>1600.25</v>
      </c>
      <c r="G224" s="81"/>
      <c r="H224" s="20">
        <f t="shared" si="7"/>
        <v>-1.7652152598500066E-2</v>
      </c>
      <c r="I224" s="78"/>
      <c r="J224" s="20">
        <f t="shared" si="6"/>
        <v>1.274721441050753</v>
      </c>
    </row>
    <row r="225" spans="1:10" x14ac:dyDescent="0.3">
      <c r="A225" s="21">
        <v>44509</v>
      </c>
      <c r="B225" s="20">
        <v>1594.599976</v>
      </c>
      <c r="C225" s="20">
        <v>1594.599976</v>
      </c>
      <c r="D225" s="20">
        <v>1569.0500489999999</v>
      </c>
      <c r="E225" s="20">
        <v>1572.25</v>
      </c>
      <c r="F225" s="20">
        <v>1572.25</v>
      </c>
      <c r="G225" s="81"/>
      <c r="H225" s="20">
        <f t="shared" si="7"/>
        <v>-1.0871410028483557E-2</v>
      </c>
      <c r="I225" s="78"/>
      <c r="J225" s="20">
        <f t="shared" si="6"/>
        <v>0.88301214375398263</v>
      </c>
    </row>
    <row r="226" spans="1:10" x14ac:dyDescent="0.3">
      <c r="A226" s="21">
        <v>44510</v>
      </c>
      <c r="B226" s="20">
        <v>1568</v>
      </c>
      <c r="C226" s="20">
        <v>1569</v>
      </c>
      <c r="D226" s="20">
        <v>1550</v>
      </c>
      <c r="E226" s="20">
        <v>1555.25</v>
      </c>
      <c r="F226" s="20">
        <v>1555.25</v>
      </c>
      <c r="G226" s="81"/>
      <c r="H226" s="20">
        <f t="shared" si="7"/>
        <v>-4.4787179247249885E-3</v>
      </c>
      <c r="I226" s="78"/>
      <c r="J226" s="20">
        <f t="shared" si="6"/>
        <v>0.64518864182380065</v>
      </c>
    </row>
    <row r="227" spans="1:10" x14ac:dyDescent="0.3">
      <c r="A227" s="21">
        <v>44511</v>
      </c>
      <c r="B227" s="20">
        <v>1550.0500489999999</v>
      </c>
      <c r="C227" s="20">
        <v>1554.900024</v>
      </c>
      <c r="D227" s="20">
        <v>1535.599976</v>
      </c>
      <c r="E227" s="20">
        <v>1548.3000489999999</v>
      </c>
      <c r="F227" s="20">
        <v>1548.3000489999999</v>
      </c>
      <c r="G227" s="81"/>
      <c r="H227" s="20">
        <f t="shared" si="7"/>
        <v>3.0309576782829748E-3</v>
      </c>
      <c r="I227" s="78"/>
      <c r="J227" s="20">
        <f t="shared" si="6"/>
        <v>0.54796148387890753</v>
      </c>
    </row>
    <row r="228" spans="1:10" x14ac:dyDescent="0.3">
      <c r="A228" s="21">
        <v>44512</v>
      </c>
      <c r="B228" s="20">
        <v>1550</v>
      </c>
      <c r="C228" s="20">
        <v>1559.0500489999999</v>
      </c>
      <c r="D228" s="20">
        <v>1545.0500489999999</v>
      </c>
      <c r="E228" s="20">
        <v>1553</v>
      </c>
      <c r="F228" s="20">
        <v>1553</v>
      </c>
      <c r="G228" s="81"/>
      <c r="H228" s="20">
        <f t="shared" si="7"/>
        <v>2.7329009855677731E-3</v>
      </c>
      <c r="I228" s="78"/>
      <c r="J228" s="20">
        <f t="shared" si="6"/>
        <v>0.61371200186245312</v>
      </c>
    </row>
    <row r="229" spans="1:10" x14ac:dyDescent="0.3">
      <c r="A229" s="21">
        <v>44515</v>
      </c>
      <c r="B229" s="20">
        <v>1562.099976</v>
      </c>
      <c r="C229" s="20">
        <v>1571.849976</v>
      </c>
      <c r="D229" s="20">
        <v>1554.400024</v>
      </c>
      <c r="E229" s="20">
        <v>1557.25</v>
      </c>
      <c r="F229" s="20">
        <v>1557.25</v>
      </c>
      <c r="G229" s="81"/>
      <c r="H229" s="20">
        <f t="shared" si="7"/>
        <v>-5.9576699845825098E-3</v>
      </c>
      <c r="I229" s="78"/>
      <c r="J229" s="20">
        <f t="shared" si="6"/>
        <v>0.67316787734499861</v>
      </c>
    </row>
    <row r="230" spans="1:10" x14ac:dyDescent="0.3">
      <c r="A230" s="21">
        <v>44516</v>
      </c>
      <c r="B230" s="20">
        <v>1555</v>
      </c>
      <c r="C230" s="20">
        <v>1557.1999510000001</v>
      </c>
      <c r="D230" s="20">
        <v>1541.599976</v>
      </c>
      <c r="E230" s="20">
        <v>1548</v>
      </c>
      <c r="F230" s="20">
        <v>1548</v>
      </c>
      <c r="G230" s="81"/>
      <c r="H230" s="20">
        <f t="shared" si="7"/>
        <v>-1.117326858871889E-2</v>
      </c>
      <c r="I230" s="78"/>
      <c r="J230" s="20">
        <f t="shared" si="6"/>
        <v>0.54376391305945837</v>
      </c>
    </row>
    <row r="231" spans="1:10" x14ac:dyDescent="0.3">
      <c r="A231" s="21">
        <v>44517</v>
      </c>
      <c r="B231" s="20">
        <v>1536.900024</v>
      </c>
      <c r="C231" s="20">
        <v>1544</v>
      </c>
      <c r="D231" s="20">
        <v>1528.5</v>
      </c>
      <c r="E231" s="20">
        <v>1530.8000489999999</v>
      </c>
      <c r="F231" s="20">
        <v>1530.8000489999999</v>
      </c>
      <c r="G231" s="81"/>
      <c r="H231" s="20">
        <f t="shared" si="7"/>
        <v>5.6022391297531685E-3</v>
      </c>
      <c r="I231" s="78"/>
      <c r="J231" s="20">
        <f t="shared" si="6"/>
        <v>0.30314317306842609</v>
      </c>
    </row>
    <row r="232" spans="1:10" x14ac:dyDescent="0.3">
      <c r="A232" s="21">
        <v>44518</v>
      </c>
      <c r="B232" s="20">
        <v>1526.0500489999999</v>
      </c>
      <c r="C232" s="20">
        <v>1543.5</v>
      </c>
      <c r="D232" s="20">
        <v>1525.25</v>
      </c>
      <c r="E232" s="20">
        <v>1539.400024</v>
      </c>
      <c r="F232" s="20">
        <v>1539.400024</v>
      </c>
      <c r="G232" s="81"/>
      <c r="H232" s="20">
        <f t="shared" si="7"/>
        <v>-1.5746326164579976E-2</v>
      </c>
      <c r="I232" s="78"/>
      <c r="J232" s="20">
        <f t="shared" si="6"/>
        <v>0.42345353606913416</v>
      </c>
    </row>
    <row r="233" spans="1:10" x14ac:dyDescent="0.3">
      <c r="A233" s="21">
        <v>44522</v>
      </c>
      <c r="B233" s="20">
        <v>1546</v>
      </c>
      <c r="C233" s="20">
        <v>1552.6999510000001</v>
      </c>
      <c r="D233" s="20">
        <v>1499.0500489999999</v>
      </c>
      <c r="E233" s="20">
        <v>1515.349976</v>
      </c>
      <c r="F233" s="20">
        <v>1515.349976</v>
      </c>
      <c r="G233" s="81"/>
      <c r="H233" s="20">
        <f t="shared" si="7"/>
        <v>1.3202217073498125E-4</v>
      </c>
      <c r="I233" s="78"/>
      <c r="J233" s="20">
        <f t="shared" si="6"/>
        <v>8.7002557425076316E-2</v>
      </c>
    </row>
    <row r="234" spans="1:10" x14ac:dyDescent="0.3">
      <c r="A234" s="21">
        <v>44523</v>
      </c>
      <c r="B234" s="20">
        <v>1502</v>
      </c>
      <c r="C234" s="20">
        <v>1527.8000489999999</v>
      </c>
      <c r="D234" s="20">
        <v>1496.349976</v>
      </c>
      <c r="E234" s="20">
        <v>1515.5500489999999</v>
      </c>
      <c r="F234" s="20">
        <v>1515.5500489999999</v>
      </c>
      <c r="G234" s="81"/>
      <c r="H234" s="20">
        <f t="shared" si="7"/>
        <v>1.6482070709343719E-3</v>
      </c>
      <c r="I234" s="78"/>
      <c r="J234" s="20">
        <f t="shared" si="6"/>
        <v>8.980150221929227E-2</v>
      </c>
    </row>
    <row r="235" spans="1:10" x14ac:dyDescent="0.3">
      <c r="A235" s="21">
        <v>44524</v>
      </c>
      <c r="B235" s="20">
        <v>1524</v>
      </c>
      <c r="C235" s="20">
        <v>1536.349976</v>
      </c>
      <c r="D235" s="20">
        <v>1514.0500489999999</v>
      </c>
      <c r="E235" s="20">
        <v>1518.0500489999999</v>
      </c>
      <c r="F235" s="20">
        <v>1518.0500489999999</v>
      </c>
      <c r="G235" s="81"/>
      <c r="H235" s="20">
        <f t="shared" si="7"/>
        <v>5.1904860289265012E-3</v>
      </c>
      <c r="I235" s="78"/>
      <c r="J235" s="20">
        <f t="shared" si="6"/>
        <v>0.12477554662078962</v>
      </c>
    </row>
    <row r="236" spans="1:10" x14ac:dyDescent="0.3">
      <c r="A236" s="21">
        <v>44525</v>
      </c>
      <c r="B236" s="20">
        <v>1514.8000489999999</v>
      </c>
      <c r="C236" s="20">
        <v>1533.3000489999999</v>
      </c>
      <c r="D236" s="20">
        <v>1507</v>
      </c>
      <c r="E236" s="20">
        <v>1525.9499510000001</v>
      </c>
      <c r="F236" s="20">
        <v>1525.9499510000001</v>
      </c>
      <c r="G236" s="81"/>
      <c r="H236" s="20">
        <f t="shared" si="7"/>
        <v>-2.3908115094965599E-2</v>
      </c>
      <c r="I236" s="78"/>
      <c r="J236" s="20">
        <f t="shared" si="6"/>
        <v>0.23529215594698225</v>
      </c>
    </row>
    <row r="237" spans="1:10" x14ac:dyDescent="0.3">
      <c r="A237" s="21">
        <v>44526</v>
      </c>
      <c r="B237" s="20">
        <v>1500</v>
      </c>
      <c r="C237" s="20">
        <v>1506.6999510000001</v>
      </c>
      <c r="D237" s="20">
        <v>1485</v>
      </c>
      <c r="E237" s="20">
        <v>1489.900024</v>
      </c>
      <c r="F237" s="20">
        <v>1489.900024</v>
      </c>
      <c r="G237" s="81"/>
      <c r="H237" s="20">
        <f t="shared" si="7"/>
        <v>7.589074692436343E-3</v>
      </c>
      <c r="I237" s="78"/>
      <c r="J237" s="20">
        <f t="shared" si="6"/>
        <v>-0.26903254308051333</v>
      </c>
    </row>
    <row r="238" spans="1:10" x14ac:dyDescent="0.3">
      <c r="A238" s="21">
        <v>44529</v>
      </c>
      <c r="B238" s="20">
        <v>1494.8000489999999</v>
      </c>
      <c r="C238" s="20">
        <v>1507.650024</v>
      </c>
      <c r="D238" s="20">
        <v>1462</v>
      </c>
      <c r="E238" s="20">
        <v>1501.25</v>
      </c>
      <c r="F238" s="20">
        <v>1501.25</v>
      </c>
      <c r="G238" s="81"/>
      <c r="H238" s="20">
        <f t="shared" si="7"/>
        <v>-5.1422250842509485E-3</v>
      </c>
      <c r="I238" s="78"/>
      <c r="J238" s="20">
        <f t="shared" si="6"/>
        <v>-0.11025071724854206</v>
      </c>
    </row>
    <row r="239" spans="1:10" x14ac:dyDescent="0.3">
      <c r="A239" s="21">
        <v>44530</v>
      </c>
      <c r="B239" s="20">
        <v>1495</v>
      </c>
      <c r="C239" s="20">
        <v>1529</v>
      </c>
      <c r="D239" s="20">
        <v>1486.5500489999999</v>
      </c>
      <c r="E239" s="20">
        <v>1493.5500489999999</v>
      </c>
      <c r="F239" s="20">
        <v>1493.5500489999999</v>
      </c>
      <c r="G239" s="81"/>
      <c r="H239" s="20">
        <f t="shared" si="7"/>
        <v>7.4044596382147037E-3</v>
      </c>
      <c r="I239" s="78"/>
      <c r="J239" s="20">
        <f t="shared" si="6"/>
        <v>-0.21797008851388441</v>
      </c>
    </row>
    <row r="240" spans="1:10" x14ac:dyDescent="0.3">
      <c r="A240" s="21">
        <v>44531</v>
      </c>
      <c r="B240" s="20">
        <v>1495</v>
      </c>
      <c r="C240" s="20">
        <v>1507.0500489999999</v>
      </c>
      <c r="D240" s="20">
        <v>1489.099976</v>
      </c>
      <c r="E240" s="20">
        <v>1504.650024</v>
      </c>
      <c r="F240" s="20">
        <v>1504.650024</v>
      </c>
      <c r="G240" s="81"/>
      <c r="H240" s="20">
        <f t="shared" si="7"/>
        <v>1.3925763476447254E-2</v>
      </c>
      <c r="I240" s="78"/>
      <c r="J240" s="20">
        <f t="shared" si="6"/>
        <v>-6.2685681111678992E-2</v>
      </c>
    </row>
    <row r="241" spans="1:10" x14ac:dyDescent="0.3">
      <c r="A241" s="21">
        <v>44532</v>
      </c>
      <c r="B241" s="20">
        <v>1504.5</v>
      </c>
      <c r="C241" s="20">
        <v>1528.8000489999999</v>
      </c>
      <c r="D241" s="20">
        <v>1500</v>
      </c>
      <c r="E241" s="20">
        <v>1525.75</v>
      </c>
      <c r="F241" s="20">
        <v>1525.75</v>
      </c>
      <c r="G241" s="81"/>
      <c r="H241" s="20">
        <f t="shared" si="7"/>
        <v>-8.0281751250388615E-3</v>
      </c>
      <c r="I241" s="78"/>
      <c r="J241" s="20">
        <f t="shared" si="6"/>
        <v>0.23249491788613197</v>
      </c>
    </row>
    <row r="242" spans="1:10" x14ac:dyDescent="0.3">
      <c r="A242" s="21">
        <v>44533</v>
      </c>
      <c r="B242" s="20">
        <v>1525.8000489999999</v>
      </c>
      <c r="C242" s="20">
        <v>1535.9499510000001</v>
      </c>
      <c r="D242" s="20">
        <v>1507.0500489999999</v>
      </c>
      <c r="E242" s="20">
        <v>1513.5500489999999</v>
      </c>
      <c r="F242" s="20">
        <v>1513.5500489999999</v>
      </c>
      <c r="G242" s="81"/>
      <c r="H242" s="20">
        <f t="shared" si="7"/>
        <v>-6.4626467715193231E-3</v>
      </c>
      <c r="I242" s="78"/>
      <c r="J242" s="20">
        <f t="shared" si="6"/>
        <v>6.1822266698094389E-2</v>
      </c>
    </row>
    <row r="243" spans="1:10" x14ac:dyDescent="0.3">
      <c r="A243" s="21">
        <v>44536</v>
      </c>
      <c r="B243" s="20">
        <v>1513</v>
      </c>
      <c r="C243" s="20">
        <v>1518.8000489999999</v>
      </c>
      <c r="D243" s="20">
        <v>1497.349976</v>
      </c>
      <c r="E243" s="20">
        <v>1503.8000489999999</v>
      </c>
      <c r="F243" s="20">
        <v>1503.8000489999999</v>
      </c>
      <c r="G243" s="81"/>
      <c r="H243" s="20">
        <f t="shared" si="7"/>
        <v>1.4458018474704126E-2</v>
      </c>
      <c r="I243" s="78"/>
      <c r="J243" s="20">
        <f t="shared" si="6"/>
        <v>-7.4576506467745274E-2</v>
      </c>
    </row>
    <row r="244" spans="1:10" x14ac:dyDescent="0.3">
      <c r="A244" s="21">
        <v>44537</v>
      </c>
      <c r="B244" s="20">
        <v>1513.9499510000001</v>
      </c>
      <c r="C244" s="20">
        <v>1532</v>
      </c>
      <c r="D244" s="20">
        <v>1509.900024</v>
      </c>
      <c r="E244" s="20">
        <v>1525.6999510000001</v>
      </c>
      <c r="F244" s="20">
        <v>1525.6999510000001</v>
      </c>
      <c r="G244" s="81"/>
      <c r="H244" s="20">
        <f t="shared" si="7"/>
        <v>1.825028604915957E-2</v>
      </c>
      <c r="I244" s="78"/>
      <c r="J244" s="20">
        <f t="shared" si="6"/>
        <v>0.23179475150683251</v>
      </c>
    </row>
    <row r="245" spans="1:10" x14ac:dyDescent="0.3">
      <c r="A245" s="21">
        <v>44538</v>
      </c>
      <c r="B245" s="20">
        <v>1536</v>
      </c>
      <c r="C245" s="20">
        <v>1555.0500489999999</v>
      </c>
      <c r="D245" s="20">
        <v>1534</v>
      </c>
      <c r="E245" s="20">
        <v>1553.8000489999999</v>
      </c>
      <c r="F245" s="20">
        <v>1553.8000489999999</v>
      </c>
      <c r="G245" s="81"/>
      <c r="H245" s="20">
        <f t="shared" si="7"/>
        <v>-1.7496801204088062E-2</v>
      </c>
      <c r="I245" s="78"/>
      <c r="J245" s="20">
        <f t="shared" si="6"/>
        <v>0.62490438156220174</v>
      </c>
    </row>
    <row r="246" spans="1:10" x14ac:dyDescent="0.3">
      <c r="A246" s="21">
        <v>44539</v>
      </c>
      <c r="B246" s="20">
        <v>1545.1999510000001</v>
      </c>
      <c r="C246" s="20">
        <v>1554.6999510000001</v>
      </c>
      <c r="D246" s="20">
        <v>1522</v>
      </c>
      <c r="E246" s="20">
        <v>1526.849976</v>
      </c>
      <c r="F246" s="20">
        <v>1526.849976</v>
      </c>
      <c r="G246" s="81"/>
      <c r="H246" s="20">
        <f t="shared" si="7"/>
        <v>-2.8201808976681219E-3</v>
      </c>
      <c r="I246" s="78"/>
      <c r="J246" s="20">
        <f t="shared" si="6"/>
        <v>0.24788316167196411</v>
      </c>
    </row>
    <row r="247" spans="1:10" x14ac:dyDescent="0.3">
      <c r="A247" s="21">
        <v>44540</v>
      </c>
      <c r="B247" s="20">
        <v>1524.900024</v>
      </c>
      <c r="C247" s="20">
        <v>1528</v>
      </c>
      <c r="D247" s="20">
        <v>1508.4499510000001</v>
      </c>
      <c r="E247" s="20">
        <v>1522.5500489999999</v>
      </c>
      <c r="F247" s="20">
        <v>1522.5500489999999</v>
      </c>
      <c r="G247" s="81"/>
      <c r="H247" s="20"/>
      <c r="I247" s="78"/>
      <c r="J247" s="20">
        <f t="shared" si="6"/>
        <v>0.18772882654348486</v>
      </c>
    </row>
  </sheetData>
  <mergeCells count="2">
    <mergeCell ref="I1:I1048576"/>
    <mergeCell ref="G1:G104857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3A3A-53AA-4793-A02D-D6DBCFB38B6F}">
  <dimension ref="A1:S251"/>
  <sheetViews>
    <sheetView zoomScaleNormal="100" workbookViewId="0">
      <selection activeCell="O14" sqref="O14"/>
    </sheetView>
  </sheetViews>
  <sheetFormatPr defaultRowHeight="15" thickBottom="1" x14ac:dyDescent="0.35"/>
  <cols>
    <col min="1" max="1" width="10.44140625" bestFit="1" customWidth="1"/>
    <col min="2" max="6" width="10.77734375" bestFit="1" customWidth="1"/>
    <col min="7" max="7" width="10.77734375" style="66" customWidth="1"/>
    <col min="8" max="8" width="9.77734375" bestFit="1" customWidth="1"/>
    <col min="9" max="9" width="9.77734375" style="85" customWidth="1"/>
    <col min="10" max="10" width="16.6640625" customWidth="1"/>
    <col min="15" max="15" width="25.109375" customWidth="1"/>
    <col min="16" max="16" width="12" bestFit="1" customWidth="1"/>
  </cols>
  <sheetData>
    <row r="1" spans="1:19" thickBot="1" x14ac:dyDescent="0.35">
      <c r="A1" s="35" t="s">
        <v>0</v>
      </c>
      <c r="B1" s="36" t="s">
        <v>1</v>
      </c>
      <c r="C1" s="36" t="s">
        <v>2</v>
      </c>
      <c r="D1" s="61" t="s">
        <v>3</v>
      </c>
      <c r="E1" s="24" t="s">
        <v>4</v>
      </c>
      <c r="F1" s="26" t="s">
        <v>5</v>
      </c>
      <c r="G1" s="86"/>
      <c r="H1" s="25" t="s">
        <v>27</v>
      </c>
      <c r="I1" s="83">
        <v>0</v>
      </c>
      <c r="J1" s="26" t="s">
        <v>37</v>
      </c>
    </row>
    <row r="2" spans="1:19" ht="14.4" x14ac:dyDescent="0.3">
      <c r="A2" s="67">
        <v>44179</v>
      </c>
      <c r="B2" s="68">
        <v>98.25</v>
      </c>
      <c r="C2" s="23">
        <v>102.550003</v>
      </c>
      <c r="D2" s="32">
        <v>97.449996999999996</v>
      </c>
      <c r="E2" s="27">
        <v>101.5</v>
      </c>
      <c r="F2" s="28">
        <v>94.746841000000003</v>
      </c>
      <c r="G2" s="87"/>
      <c r="H2" s="20">
        <f>LN(E3/E2)</f>
        <v>-1.039873708650384E-2</v>
      </c>
      <c r="I2" s="84"/>
      <c r="J2" s="28">
        <f t="shared" ref="J2:J65" si="0">STANDARDIZE(E2,$P$2,$P$9)</f>
        <v>-0.9253161654765546</v>
      </c>
      <c r="O2" s="55" t="s">
        <v>25</v>
      </c>
      <c r="P2" s="41">
        <f>AVERAGE(E2:E247)</f>
        <v>119.8119917723577</v>
      </c>
      <c r="Q2" s="41"/>
      <c r="R2" s="42"/>
    </row>
    <row r="3" spans="1:19" ht="14.4" x14ac:dyDescent="0.3">
      <c r="A3" s="67">
        <v>44180</v>
      </c>
      <c r="B3" s="23">
        <v>102.5</v>
      </c>
      <c r="C3" s="23">
        <v>102.5</v>
      </c>
      <c r="D3" s="32">
        <v>99.199996999999996</v>
      </c>
      <c r="E3" s="27">
        <v>100.449997</v>
      </c>
      <c r="F3" s="28">
        <v>93.766707999999994</v>
      </c>
      <c r="G3" s="87"/>
      <c r="H3" s="20">
        <f t="shared" ref="H3:H66" si="1">LN(E4/E3)</f>
        <v>2.4097600881011521E-2</v>
      </c>
      <c r="I3" s="84"/>
      <c r="J3" s="28">
        <f t="shared" si="0"/>
        <v>-0.97837346048722118</v>
      </c>
      <c r="O3" s="57" t="s">
        <v>11</v>
      </c>
      <c r="P3" s="43">
        <f>AVERAGE(H2:H247)</f>
        <v>1.5269727479150835E-3</v>
      </c>
      <c r="Q3" s="43"/>
      <c r="R3" s="44"/>
    </row>
    <row r="4" spans="1:19" ht="14.4" x14ac:dyDescent="0.3">
      <c r="A4" s="67">
        <v>44181</v>
      </c>
      <c r="B4" s="23">
        <v>101.900002</v>
      </c>
      <c r="C4" s="23">
        <v>103.599998</v>
      </c>
      <c r="D4" s="32">
        <v>100.650002</v>
      </c>
      <c r="E4" s="27">
        <v>102.900002</v>
      </c>
      <c r="F4" s="28">
        <v>96.053696000000002</v>
      </c>
      <c r="G4" s="87"/>
      <c r="H4" s="20">
        <f t="shared" si="1"/>
        <v>-1.3698863794507687E-2</v>
      </c>
      <c r="I4" s="84"/>
      <c r="J4" s="28">
        <f t="shared" si="0"/>
        <v>-0.85457320652355817</v>
      </c>
      <c r="O4" s="57" t="s">
        <v>26</v>
      </c>
      <c r="P4" s="43">
        <f>VAR(E2:E247)</f>
        <v>391.6434522896397</v>
      </c>
      <c r="Q4" s="43"/>
      <c r="R4" s="44"/>
    </row>
    <row r="5" spans="1:19" ht="14.4" x14ac:dyDescent="0.3">
      <c r="A5" s="67">
        <v>44182</v>
      </c>
      <c r="B5" s="23">
        <v>105.099998</v>
      </c>
      <c r="C5" s="23">
        <v>105.599998</v>
      </c>
      <c r="D5" s="32">
        <v>100.699997</v>
      </c>
      <c r="E5" s="27">
        <v>101.5</v>
      </c>
      <c r="F5" s="28">
        <v>94.746841000000003</v>
      </c>
      <c r="G5" s="87"/>
      <c r="H5" s="20">
        <f t="shared" si="1"/>
        <v>-2.4938948347252066E-2</v>
      </c>
      <c r="I5" s="84"/>
      <c r="J5" s="28">
        <f t="shared" si="0"/>
        <v>-0.9253161654765546</v>
      </c>
      <c r="O5" s="57" t="s">
        <v>38</v>
      </c>
      <c r="P5" s="43">
        <f>P6^0.5</f>
        <v>2.3360757267156678E-2</v>
      </c>
      <c r="Q5" s="43"/>
      <c r="R5" s="44"/>
    </row>
    <row r="6" spans="1:19" ht="14.4" x14ac:dyDescent="0.3">
      <c r="A6" s="67">
        <v>44183</v>
      </c>
      <c r="B6" s="23">
        <v>101.5</v>
      </c>
      <c r="C6" s="23">
        <v>102.300003</v>
      </c>
      <c r="D6" s="32">
        <v>98.150002000000001</v>
      </c>
      <c r="E6" s="27">
        <v>99</v>
      </c>
      <c r="F6" s="28">
        <v>92.413177000000005</v>
      </c>
      <c r="G6" s="87"/>
      <c r="H6" s="20">
        <f t="shared" si="1"/>
        <v>-9.6978259164343286E-2</v>
      </c>
      <c r="I6" s="84"/>
      <c r="J6" s="28">
        <f t="shared" si="0"/>
        <v>-1.0516426974261452</v>
      </c>
      <c r="O6" s="57" t="s">
        <v>28</v>
      </c>
      <c r="P6" s="43">
        <f>VAR(H2:H247)</f>
        <v>5.4572498009501354E-4</v>
      </c>
      <c r="Q6" s="43"/>
      <c r="R6" s="44"/>
    </row>
    <row r="7" spans="1:19" ht="14.4" x14ac:dyDescent="0.3">
      <c r="A7" s="67">
        <v>44186</v>
      </c>
      <c r="B7" s="23">
        <v>98.900002000000001</v>
      </c>
      <c r="C7" s="23">
        <v>98.949996999999996</v>
      </c>
      <c r="D7" s="32">
        <v>88.949996999999996</v>
      </c>
      <c r="E7" s="27">
        <v>89.849997999999999</v>
      </c>
      <c r="F7" s="28">
        <v>83.871964000000006</v>
      </c>
      <c r="G7" s="87"/>
      <c r="H7" s="20">
        <f t="shared" si="1"/>
        <v>7.7606264900421445E-3</v>
      </c>
      <c r="I7" s="84"/>
      <c r="J7" s="28">
        <f t="shared" si="0"/>
        <v>-1.5139979054228727</v>
      </c>
      <c r="O7" s="57" t="s">
        <v>29</v>
      </c>
      <c r="P7" s="43">
        <f>SKEW(H2:H247)</f>
        <v>-7.2530792392917945E-2</v>
      </c>
      <c r="Q7" s="58" t="s">
        <v>40</v>
      </c>
      <c r="R7" s="65"/>
    </row>
    <row r="8" spans="1:19" ht="14.4" x14ac:dyDescent="0.3">
      <c r="A8" s="67">
        <v>44187</v>
      </c>
      <c r="B8" s="23">
        <v>89.050003000000004</v>
      </c>
      <c r="C8" s="23">
        <v>92.300003000000004</v>
      </c>
      <c r="D8" s="32">
        <v>86.599997999999999</v>
      </c>
      <c r="E8" s="27">
        <v>90.550003000000004</v>
      </c>
      <c r="F8" s="28">
        <v>84.525390999999999</v>
      </c>
      <c r="G8" s="87"/>
      <c r="H8" s="20">
        <f t="shared" si="1"/>
        <v>2.7571011866057669E-3</v>
      </c>
      <c r="I8" s="84"/>
      <c r="J8" s="28">
        <f t="shared" si="0"/>
        <v>-1.4786262238239232</v>
      </c>
      <c r="O8" s="57" t="s">
        <v>30</v>
      </c>
      <c r="P8" s="43">
        <f>KURT(H2:H247)</f>
        <v>2.8157926142574508</v>
      </c>
      <c r="Q8" s="58" t="s">
        <v>33</v>
      </c>
      <c r="R8" s="65"/>
    </row>
    <row r="9" spans="1:19" ht="14.4" x14ac:dyDescent="0.3">
      <c r="A9" s="67">
        <v>44188</v>
      </c>
      <c r="B9" s="23">
        <v>90.5</v>
      </c>
      <c r="C9" s="23">
        <v>91.300003000000004</v>
      </c>
      <c r="D9" s="32">
        <v>88.300003000000004</v>
      </c>
      <c r="E9" s="27">
        <v>90.800003000000004</v>
      </c>
      <c r="F9" s="28">
        <v>84.758758999999998</v>
      </c>
      <c r="G9" s="87"/>
      <c r="H9" s="20">
        <f t="shared" si="1"/>
        <v>2.5551799871448636E-2</v>
      </c>
      <c r="I9" s="84"/>
      <c r="J9" s="28">
        <f t="shared" si="0"/>
        <v>-1.4659935706289642</v>
      </c>
      <c r="O9" s="62" t="s">
        <v>32</v>
      </c>
      <c r="P9" s="43">
        <f>P4^0.5</f>
        <v>19.78998363540606</v>
      </c>
      <c r="Q9" s="43"/>
      <c r="R9" s="44"/>
    </row>
    <row r="10" spans="1:19" ht="14.4" x14ac:dyDescent="0.3">
      <c r="A10" s="67">
        <v>44189</v>
      </c>
      <c r="B10" s="23">
        <v>92.5</v>
      </c>
      <c r="C10" s="23">
        <v>95.5</v>
      </c>
      <c r="D10" s="32">
        <v>92.150002000000001</v>
      </c>
      <c r="E10" s="27">
        <v>93.150002000000001</v>
      </c>
      <c r="F10" s="28">
        <v>86.952408000000005</v>
      </c>
      <c r="G10" s="87"/>
      <c r="H10" s="20">
        <f t="shared" si="1"/>
        <v>6.9537694767776905E-3</v>
      </c>
      <c r="I10" s="84"/>
      <c r="J10" s="28">
        <f t="shared" si="0"/>
        <v>-1.3472466811269619</v>
      </c>
      <c r="O10" s="62" t="s">
        <v>35</v>
      </c>
      <c r="P10" s="43">
        <f>AVERAGE(J2:J247)</f>
        <v>8.087478293204392E-16</v>
      </c>
      <c r="Q10" s="43"/>
      <c r="R10" s="44"/>
    </row>
    <row r="11" spans="1:19" thickBot="1" x14ac:dyDescent="0.35">
      <c r="A11" s="67">
        <v>44193</v>
      </c>
      <c r="B11" s="23">
        <v>94</v>
      </c>
      <c r="C11" s="23">
        <v>95.150002000000001</v>
      </c>
      <c r="D11" s="32">
        <v>93.300003000000004</v>
      </c>
      <c r="E11" s="27">
        <v>93.800003000000004</v>
      </c>
      <c r="F11" s="28">
        <v>87.559157999999996</v>
      </c>
      <c r="G11" s="87"/>
      <c r="H11" s="20">
        <f t="shared" si="1"/>
        <v>-6.953769476777655E-3</v>
      </c>
      <c r="I11" s="84"/>
      <c r="J11" s="28">
        <f t="shared" si="0"/>
        <v>-1.3144017322894552</v>
      </c>
      <c r="O11" s="63" t="s">
        <v>36</v>
      </c>
      <c r="P11" s="46">
        <f>VAR(J2:J247)</f>
        <v>0.99999999999999767</v>
      </c>
      <c r="Q11" s="46"/>
      <c r="R11" s="47"/>
    </row>
    <row r="12" spans="1:19" ht="14.4" x14ac:dyDescent="0.3">
      <c r="A12" s="67">
        <v>44194</v>
      </c>
      <c r="B12" s="23">
        <v>94.199996999999996</v>
      </c>
      <c r="C12" s="23">
        <v>94.650002000000001</v>
      </c>
      <c r="D12" s="32">
        <v>92</v>
      </c>
      <c r="E12" s="27">
        <v>93.150002000000001</v>
      </c>
      <c r="F12" s="28">
        <v>86.952408000000005</v>
      </c>
      <c r="G12" s="87"/>
      <c r="H12" s="20">
        <f t="shared" si="1"/>
        <v>1.0729400055814703E-3</v>
      </c>
      <c r="I12" s="84"/>
      <c r="J12" s="28">
        <f t="shared" si="0"/>
        <v>-1.3472466811269619</v>
      </c>
    </row>
    <row r="13" spans="1:19" ht="14.4" x14ac:dyDescent="0.3">
      <c r="A13" s="67">
        <v>44195</v>
      </c>
      <c r="B13" s="23">
        <v>93.5</v>
      </c>
      <c r="C13" s="23">
        <v>94.5</v>
      </c>
      <c r="D13" s="32">
        <v>92.75</v>
      </c>
      <c r="E13" s="27">
        <v>93.25</v>
      </c>
      <c r="F13" s="28">
        <v>87.045745999999994</v>
      </c>
      <c r="G13" s="87"/>
      <c r="H13" s="20">
        <f t="shared" si="1"/>
        <v>-2.1470431949348386E-3</v>
      </c>
      <c r="I13" s="84"/>
      <c r="J13" s="28">
        <f t="shared" si="0"/>
        <v>-1.3421937209102037</v>
      </c>
      <c r="O13" s="2" t="s">
        <v>60</v>
      </c>
      <c r="P13" s="2"/>
      <c r="Q13" s="2"/>
      <c r="R13" s="2"/>
      <c r="S13" s="2"/>
    </row>
    <row r="14" spans="1:19" ht="14.4" x14ac:dyDescent="0.3">
      <c r="A14" s="67">
        <v>44196</v>
      </c>
      <c r="B14" s="23">
        <v>93.300003000000004</v>
      </c>
      <c r="C14" s="23">
        <v>95.550003000000004</v>
      </c>
      <c r="D14" s="32">
        <v>92.550003000000004</v>
      </c>
      <c r="E14" s="27">
        <v>93.050003000000004</v>
      </c>
      <c r="F14" s="28">
        <v>86.859054999999998</v>
      </c>
      <c r="G14" s="87"/>
      <c r="H14" s="20">
        <f t="shared" si="1"/>
        <v>1.6106741737136989E-3</v>
      </c>
      <c r="I14" s="84"/>
      <c r="J14" s="28">
        <f t="shared" si="0"/>
        <v>-1.3522996918743324</v>
      </c>
    </row>
    <row r="15" spans="1:19" ht="14.4" x14ac:dyDescent="0.3">
      <c r="A15" s="67">
        <v>44197</v>
      </c>
      <c r="B15" s="23">
        <v>93.75</v>
      </c>
      <c r="C15" s="23">
        <v>94.449996999999996</v>
      </c>
      <c r="D15" s="32">
        <v>93</v>
      </c>
      <c r="E15" s="27">
        <v>93.199996999999996</v>
      </c>
      <c r="F15" s="28">
        <v>86.999069000000006</v>
      </c>
      <c r="G15" s="87"/>
      <c r="H15" s="20">
        <f t="shared" si="1"/>
        <v>3.9447661242171063E-2</v>
      </c>
      <c r="I15" s="84"/>
      <c r="J15" s="28">
        <f t="shared" si="0"/>
        <v>-1.344720403141034</v>
      </c>
    </row>
    <row r="16" spans="1:19" ht="14.4" x14ac:dyDescent="0.3">
      <c r="A16" s="67">
        <v>44200</v>
      </c>
      <c r="B16" s="23">
        <v>94.050003000000004</v>
      </c>
      <c r="C16" s="23">
        <v>97.300003000000004</v>
      </c>
      <c r="D16" s="32">
        <v>93.699996999999996</v>
      </c>
      <c r="E16" s="27">
        <v>96.949996999999996</v>
      </c>
      <c r="F16" s="28">
        <v>90.499572999999998</v>
      </c>
      <c r="G16" s="87"/>
      <c r="H16" s="20">
        <f t="shared" si="1"/>
        <v>-2.0844945082157125E-2</v>
      </c>
      <c r="I16" s="84"/>
      <c r="J16" s="28">
        <f t="shared" si="0"/>
        <v>-1.1552306052166481</v>
      </c>
    </row>
    <row r="17" spans="1:10" ht="14.4" x14ac:dyDescent="0.3">
      <c r="A17" s="67">
        <v>44201</v>
      </c>
      <c r="B17" s="23">
        <v>96.5</v>
      </c>
      <c r="C17" s="23">
        <v>96.5</v>
      </c>
      <c r="D17" s="32">
        <v>94.349997999999999</v>
      </c>
      <c r="E17" s="27">
        <v>94.949996999999996</v>
      </c>
      <c r="F17" s="28">
        <v>88.632637000000003</v>
      </c>
      <c r="G17" s="87"/>
      <c r="H17" s="20">
        <f t="shared" si="1"/>
        <v>2.0844945082157205E-2</v>
      </c>
      <c r="I17" s="84"/>
      <c r="J17" s="28">
        <f t="shared" si="0"/>
        <v>-1.2562918307763207</v>
      </c>
    </row>
    <row r="18" spans="1:10" ht="14.4" x14ac:dyDescent="0.3">
      <c r="A18" s="67">
        <v>44202</v>
      </c>
      <c r="B18" s="23">
        <v>98.900002000000001</v>
      </c>
      <c r="C18" s="23">
        <v>99.300003000000004</v>
      </c>
      <c r="D18" s="32">
        <v>96.25</v>
      </c>
      <c r="E18" s="27">
        <v>96.949996999999996</v>
      </c>
      <c r="F18" s="28">
        <v>90.499572999999998</v>
      </c>
      <c r="G18" s="87"/>
      <c r="H18" s="20">
        <f t="shared" si="1"/>
        <v>9.7512192205988692E-3</v>
      </c>
      <c r="I18" s="84"/>
      <c r="J18" s="28">
        <f t="shared" si="0"/>
        <v>-1.1552306052166481</v>
      </c>
    </row>
    <row r="19" spans="1:10" ht="14.4" x14ac:dyDescent="0.3">
      <c r="A19" s="67">
        <v>44203</v>
      </c>
      <c r="B19" s="23">
        <v>98</v>
      </c>
      <c r="C19" s="23">
        <v>99.050003000000004</v>
      </c>
      <c r="D19" s="32">
        <v>97.099997999999999</v>
      </c>
      <c r="E19" s="27">
        <v>97.900002000000001</v>
      </c>
      <c r="F19" s="28">
        <v>91.386368000000004</v>
      </c>
      <c r="G19" s="87"/>
      <c r="H19" s="20">
        <f t="shared" si="1"/>
        <v>2.7702601991166149E-2</v>
      </c>
      <c r="I19" s="84"/>
      <c r="J19" s="28">
        <f t="shared" si="0"/>
        <v>-1.1072262704227396</v>
      </c>
    </row>
    <row r="20" spans="1:10" ht="14.4" x14ac:dyDescent="0.3">
      <c r="A20" s="67">
        <v>44204</v>
      </c>
      <c r="B20" s="23">
        <v>98.949996999999996</v>
      </c>
      <c r="C20" s="23">
        <v>101.300003</v>
      </c>
      <c r="D20" s="32">
        <v>98.550003000000004</v>
      </c>
      <c r="E20" s="27">
        <v>100.650002</v>
      </c>
      <c r="F20" s="28">
        <v>93.953400000000002</v>
      </c>
      <c r="G20" s="87"/>
      <c r="H20" s="20">
        <f t="shared" si="1"/>
        <v>1.8701341815771905E-2</v>
      </c>
      <c r="I20" s="84"/>
      <c r="J20" s="28">
        <f t="shared" si="0"/>
        <v>-0.96826708527818983</v>
      </c>
    </row>
    <row r="21" spans="1:10" ht="14.4" x14ac:dyDescent="0.3">
      <c r="A21" s="67">
        <v>44207</v>
      </c>
      <c r="B21" s="23">
        <v>101.5</v>
      </c>
      <c r="C21" s="23">
        <v>102.900002</v>
      </c>
      <c r="D21" s="32">
        <v>98.050003000000004</v>
      </c>
      <c r="E21" s="27">
        <v>102.550003</v>
      </c>
      <c r="F21" s="28">
        <v>95.726990000000001</v>
      </c>
      <c r="G21" s="87"/>
      <c r="H21" s="20">
        <f t="shared" si="1"/>
        <v>8.7378614196232194E-3</v>
      </c>
      <c r="I21" s="84"/>
      <c r="J21" s="28">
        <f t="shared" si="0"/>
        <v>-0.8722588704658879</v>
      </c>
    </row>
    <row r="22" spans="1:10" ht="14.4" x14ac:dyDescent="0.3">
      <c r="A22" s="67">
        <v>44208</v>
      </c>
      <c r="B22" s="23">
        <v>102</v>
      </c>
      <c r="C22" s="23">
        <v>104.5</v>
      </c>
      <c r="D22" s="32">
        <v>100.75</v>
      </c>
      <c r="E22" s="27">
        <v>103.449997</v>
      </c>
      <c r="F22" s="28">
        <v>96.567108000000005</v>
      </c>
      <c r="G22" s="87"/>
      <c r="H22" s="20">
        <f t="shared" si="1"/>
        <v>1.7250097370455922E-2</v>
      </c>
      <c r="I22" s="84"/>
      <c r="J22" s="28">
        <f t="shared" si="0"/>
        <v>-0.82678162214771234</v>
      </c>
    </row>
    <row r="23" spans="1:10" ht="14.4" x14ac:dyDescent="0.3">
      <c r="A23" s="67">
        <v>44209</v>
      </c>
      <c r="B23" s="23">
        <v>104.949997</v>
      </c>
      <c r="C23" s="23">
        <v>107.900002</v>
      </c>
      <c r="D23" s="32">
        <v>104.099998</v>
      </c>
      <c r="E23" s="27">
        <v>105.25</v>
      </c>
      <c r="F23" s="28">
        <v>98.247344999999996</v>
      </c>
      <c r="G23" s="87"/>
      <c r="H23" s="20">
        <f t="shared" si="1"/>
        <v>-1.9020167136521086E-3</v>
      </c>
      <c r="I23" s="84"/>
      <c r="J23" s="28">
        <f t="shared" si="0"/>
        <v>-0.73582636755216857</v>
      </c>
    </row>
    <row r="24" spans="1:10" ht="14.4" x14ac:dyDescent="0.3">
      <c r="A24" s="67">
        <v>44210</v>
      </c>
      <c r="B24" s="23">
        <v>107</v>
      </c>
      <c r="C24" s="23">
        <v>107.449997</v>
      </c>
      <c r="D24" s="32">
        <v>104.199997</v>
      </c>
      <c r="E24" s="27">
        <v>105.050003</v>
      </c>
      <c r="F24" s="28">
        <v>98.060654</v>
      </c>
      <c r="G24" s="87"/>
      <c r="H24" s="20">
        <f t="shared" si="1"/>
        <v>-3.536334496789021E-2</v>
      </c>
      <c r="I24" s="84"/>
      <c r="J24" s="28">
        <f t="shared" si="0"/>
        <v>-0.74593233851629726</v>
      </c>
    </row>
    <row r="25" spans="1:10" ht="14.4" x14ac:dyDescent="0.3">
      <c r="A25" s="67">
        <v>44211</v>
      </c>
      <c r="B25" s="23">
        <v>105.25</v>
      </c>
      <c r="C25" s="23">
        <v>106.099998</v>
      </c>
      <c r="D25" s="32">
        <v>100.650002</v>
      </c>
      <c r="E25" s="27">
        <v>101.400002</v>
      </c>
      <c r="F25" s="28">
        <v>94.653503000000001</v>
      </c>
      <c r="G25" s="87"/>
      <c r="H25" s="20">
        <f t="shared" si="1"/>
        <v>-4.7976884533385861E-2</v>
      </c>
      <c r="I25" s="84"/>
      <c r="J25" s="28">
        <f t="shared" si="0"/>
        <v>-0.93036912569331265</v>
      </c>
    </row>
    <row r="26" spans="1:10" ht="14.4" x14ac:dyDescent="0.3">
      <c r="A26" s="67">
        <v>44214</v>
      </c>
      <c r="B26" s="23">
        <v>101.400002</v>
      </c>
      <c r="C26" s="23">
        <v>101.849998</v>
      </c>
      <c r="D26" s="32">
        <v>96.050003000000004</v>
      </c>
      <c r="E26" s="27">
        <v>96.650002000000001</v>
      </c>
      <c r="F26" s="28">
        <v>90.219536000000005</v>
      </c>
      <c r="G26" s="87"/>
      <c r="H26" s="20">
        <f t="shared" si="1"/>
        <v>1.4891119836394762E-2</v>
      </c>
      <c r="I26" s="84"/>
      <c r="J26" s="28">
        <f t="shared" si="0"/>
        <v>-1.170389536397535</v>
      </c>
    </row>
    <row r="27" spans="1:10" ht="14.4" x14ac:dyDescent="0.3">
      <c r="A27" s="67">
        <v>44215</v>
      </c>
      <c r="B27" s="23">
        <v>97.75</v>
      </c>
      <c r="C27" s="23">
        <v>99</v>
      </c>
      <c r="D27" s="32">
        <v>97.5</v>
      </c>
      <c r="E27" s="27">
        <v>98.099997999999999</v>
      </c>
      <c r="F27" s="28">
        <v>91.573059000000001</v>
      </c>
      <c r="G27" s="87"/>
      <c r="H27" s="20">
        <f t="shared" si="1"/>
        <v>7.6161831999925628E-3</v>
      </c>
      <c r="I27" s="84"/>
      <c r="J27" s="28">
        <f t="shared" si="0"/>
        <v>-1.0971203499892235</v>
      </c>
    </row>
    <row r="28" spans="1:10" ht="14.4" x14ac:dyDescent="0.3">
      <c r="A28" s="67">
        <v>44216</v>
      </c>
      <c r="B28" s="23">
        <v>99</v>
      </c>
      <c r="C28" s="23">
        <v>99.800003000000004</v>
      </c>
      <c r="D28" s="32">
        <v>97.849997999999999</v>
      </c>
      <c r="E28" s="27">
        <v>98.849997999999999</v>
      </c>
      <c r="F28" s="28">
        <v>92.273155000000003</v>
      </c>
      <c r="G28" s="87"/>
      <c r="H28" s="20">
        <f t="shared" si="1"/>
        <v>-4.2889560870904168E-2</v>
      </c>
      <c r="I28" s="84"/>
      <c r="J28" s="28">
        <f t="shared" si="0"/>
        <v>-1.0592223904043463</v>
      </c>
    </row>
    <row r="29" spans="1:10" ht="14.4" x14ac:dyDescent="0.3">
      <c r="A29" s="67">
        <v>44217</v>
      </c>
      <c r="B29" s="23">
        <v>99.050003000000004</v>
      </c>
      <c r="C29" s="23">
        <v>100.199997</v>
      </c>
      <c r="D29" s="32">
        <v>93.900002000000001</v>
      </c>
      <c r="E29" s="27">
        <v>94.699996999999996</v>
      </c>
      <c r="F29" s="28">
        <v>88.399269000000004</v>
      </c>
      <c r="G29" s="87"/>
      <c r="H29" s="20">
        <f t="shared" si="1"/>
        <v>-2.0806267025501212E-2</v>
      </c>
      <c r="I29" s="84"/>
      <c r="J29" s="28">
        <f t="shared" si="0"/>
        <v>-1.2689244839712797</v>
      </c>
    </row>
    <row r="30" spans="1:10" ht="14.4" x14ac:dyDescent="0.3">
      <c r="A30" s="67">
        <v>44218</v>
      </c>
      <c r="B30" s="23">
        <v>94.599997999999999</v>
      </c>
      <c r="C30" s="23">
        <v>95.449996999999996</v>
      </c>
      <c r="D30" s="32">
        <v>92.5</v>
      </c>
      <c r="E30" s="27">
        <v>92.75</v>
      </c>
      <c r="F30" s="28">
        <v>86.579009999999997</v>
      </c>
      <c r="G30" s="87"/>
      <c r="H30" s="20">
        <f t="shared" si="1"/>
        <v>-1.5209440557344049E-2</v>
      </c>
      <c r="I30" s="84"/>
      <c r="J30" s="28">
        <f t="shared" si="0"/>
        <v>-1.3674590273001219</v>
      </c>
    </row>
    <row r="31" spans="1:10" ht="14.4" x14ac:dyDescent="0.3">
      <c r="A31" s="67">
        <v>44221</v>
      </c>
      <c r="B31" s="23">
        <v>93.050003000000004</v>
      </c>
      <c r="C31" s="23">
        <v>93.75</v>
      </c>
      <c r="D31" s="32">
        <v>90</v>
      </c>
      <c r="E31" s="27">
        <v>91.349997999999999</v>
      </c>
      <c r="F31" s="28">
        <v>85.272163000000006</v>
      </c>
      <c r="G31" s="87"/>
      <c r="H31" s="20">
        <f t="shared" si="1"/>
        <v>-1.8227525310266713E-2</v>
      </c>
      <c r="I31" s="84"/>
      <c r="J31" s="28">
        <f t="shared" si="0"/>
        <v>-1.4382019862531183</v>
      </c>
    </row>
    <row r="32" spans="1:10" ht="14.4" x14ac:dyDescent="0.3">
      <c r="A32" s="67">
        <v>44223</v>
      </c>
      <c r="B32" s="23">
        <v>91.400002000000001</v>
      </c>
      <c r="C32" s="23">
        <v>91.75</v>
      </c>
      <c r="D32" s="32">
        <v>88.900002000000001</v>
      </c>
      <c r="E32" s="27">
        <v>89.699996999999996</v>
      </c>
      <c r="F32" s="28">
        <v>83.731933999999995</v>
      </c>
      <c r="G32" s="87"/>
      <c r="H32" s="20">
        <f t="shared" si="1"/>
        <v>1.0535223643805254E-2</v>
      </c>
      <c r="I32" s="84"/>
      <c r="J32" s="28">
        <f t="shared" si="0"/>
        <v>-1.521577547870461</v>
      </c>
    </row>
    <row r="33" spans="1:10" ht="14.4" x14ac:dyDescent="0.3">
      <c r="A33" s="67">
        <v>44224</v>
      </c>
      <c r="B33" s="23">
        <v>89</v>
      </c>
      <c r="C33" s="23">
        <v>91.400002000000001</v>
      </c>
      <c r="D33" s="32">
        <v>88.800003000000004</v>
      </c>
      <c r="E33" s="27">
        <v>90.650002000000001</v>
      </c>
      <c r="F33" s="28">
        <v>84.618735999999998</v>
      </c>
      <c r="G33" s="87"/>
      <c r="H33" s="20">
        <f t="shared" si="1"/>
        <v>-2.6265817678740262E-2</v>
      </c>
      <c r="I33" s="84"/>
      <c r="J33" s="28">
        <f t="shared" si="0"/>
        <v>-1.4735732130765524</v>
      </c>
    </row>
    <row r="34" spans="1:10" ht="14.4" x14ac:dyDescent="0.3">
      <c r="A34" s="67">
        <v>44225</v>
      </c>
      <c r="B34" s="23">
        <v>90.75</v>
      </c>
      <c r="C34" s="23">
        <v>92.949996999999996</v>
      </c>
      <c r="D34" s="32">
        <v>87.75</v>
      </c>
      <c r="E34" s="27">
        <v>88.300003000000004</v>
      </c>
      <c r="F34" s="28">
        <v>82.425087000000005</v>
      </c>
      <c r="G34" s="87"/>
      <c r="H34" s="20">
        <f t="shared" si="1"/>
        <v>2.8469631242871846E-2</v>
      </c>
      <c r="I34" s="84"/>
      <c r="J34" s="28">
        <f t="shared" si="0"/>
        <v>-1.5923201025785547</v>
      </c>
    </row>
    <row r="35" spans="1:10" ht="14.4" x14ac:dyDescent="0.3">
      <c r="A35" s="67">
        <v>44228</v>
      </c>
      <c r="B35" s="23">
        <v>89</v>
      </c>
      <c r="C35" s="23">
        <v>91.199996999999996</v>
      </c>
      <c r="D35" s="32">
        <v>88.449996999999996</v>
      </c>
      <c r="E35" s="27">
        <v>90.849997999999999</v>
      </c>
      <c r="F35" s="28">
        <v>84.805428000000006</v>
      </c>
      <c r="G35" s="87"/>
      <c r="H35" s="20">
        <f t="shared" si="1"/>
        <v>2.177549343072548E-2</v>
      </c>
      <c r="I35" s="84"/>
      <c r="J35" s="28">
        <f t="shared" si="0"/>
        <v>-1.4634672926430363</v>
      </c>
    </row>
    <row r="36" spans="1:10" ht="14.4" x14ac:dyDescent="0.3">
      <c r="A36" s="67">
        <v>44229</v>
      </c>
      <c r="B36" s="23">
        <v>92.5</v>
      </c>
      <c r="C36" s="23">
        <v>93.949996999999996</v>
      </c>
      <c r="D36" s="32">
        <v>91.199996999999996</v>
      </c>
      <c r="E36" s="27">
        <v>92.849997999999999</v>
      </c>
      <c r="F36" s="28">
        <v>86.672363000000004</v>
      </c>
      <c r="G36" s="87"/>
      <c r="H36" s="20">
        <f t="shared" si="1"/>
        <v>5.3705823043897023E-3</v>
      </c>
      <c r="I36" s="84"/>
      <c r="J36" s="28">
        <f t="shared" si="0"/>
        <v>-1.3624060670833638</v>
      </c>
    </row>
    <row r="37" spans="1:10" ht="14.4" x14ac:dyDescent="0.3">
      <c r="A37" s="67">
        <v>44230</v>
      </c>
      <c r="B37" s="23">
        <v>94.599997999999999</v>
      </c>
      <c r="C37" s="23">
        <v>95.300003000000004</v>
      </c>
      <c r="D37" s="32">
        <v>93</v>
      </c>
      <c r="E37" s="27">
        <v>93.349997999999999</v>
      </c>
      <c r="F37" s="28">
        <v>87.139090999999993</v>
      </c>
      <c r="G37" s="87"/>
      <c r="H37" s="20">
        <f t="shared" si="1"/>
        <v>4.5033829241012673E-2</v>
      </c>
      <c r="I37" s="84"/>
      <c r="J37" s="28">
        <f t="shared" si="0"/>
        <v>-1.3371407606934458</v>
      </c>
    </row>
    <row r="38" spans="1:10" ht="14.4" x14ac:dyDescent="0.3">
      <c r="A38" s="67">
        <v>44231</v>
      </c>
      <c r="B38" s="23">
        <v>94.25</v>
      </c>
      <c r="C38" s="23">
        <v>98.599997999999999</v>
      </c>
      <c r="D38" s="32">
        <v>94</v>
      </c>
      <c r="E38" s="27">
        <v>97.650002000000001</v>
      </c>
      <c r="F38" s="28">
        <v>91.153000000000006</v>
      </c>
      <c r="G38" s="87"/>
      <c r="H38" s="20">
        <f t="shared" si="1"/>
        <v>0</v>
      </c>
      <c r="I38" s="84"/>
      <c r="J38" s="28">
        <f t="shared" si="0"/>
        <v>-1.1198589236176986</v>
      </c>
    </row>
    <row r="39" spans="1:10" ht="14.4" x14ac:dyDescent="0.3">
      <c r="A39" s="67">
        <v>44232</v>
      </c>
      <c r="B39" s="23">
        <v>98.949996999999996</v>
      </c>
      <c r="C39" s="23">
        <v>99.949996999999996</v>
      </c>
      <c r="D39" s="32">
        <v>96.800003000000004</v>
      </c>
      <c r="E39" s="27">
        <v>97.650002000000001</v>
      </c>
      <c r="F39" s="28">
        <v>91.153000000000006</v>
      </c>
      <c r="G39" s="87"/>
      <c r="H39" s="20">
        <f t="shared" si="1"/>
        <v>2.0274388925050745E-2</v>
      </c>
      <c r="I39" s="84"/>
      <c r="J39" s="28">
        <f t="shared" si="0"/>
        <v>-1.1198589236176986</v>
      </c>
    </row>
    <row r="40" spans="1:10" ht="14.4" x14ac:dyDescent="0.3">
      <c r="A40" s="67">
        <v>44235</v>
      </c>
      <c r="B40" s="23">
        <v>99.5</v>
      </c>
      <c r="C40" s="23">
        <v>100.800003</v>
      </c>
      <c r="D40" s="32">
        <v>99.099997999999999</v>
      </c>
      <c r="E40" s="27">
        <v>99.650002000000001</v>
      </c>
      <c r="F40" s="28">
        <v>93.019936000000001</v>
      </c>
      <c r="G40" s="87"/>
      <c r="H40" s="20">
        <f t="shared" si="1"/>
        <v>1.3456450112210026E-2</v>
      </c>
      <c r="I40" s="84"/>
      <c r="J40" s="28">
        <f t="shared" si="0"/>
        <v>-1.018797698058026</v>
      </c>
    </row>
    <row r="41" spans="1:10" ht="14.4" x14ac:dyDescent="0.3">
      <c r="A41" s="67">
        <v>44236</v>
      </c>
      <c r="B41" s="23">
        <v>99.800003000000004</v>
      </c>
      <c r="C41" s="23">
        <v>103.349998</v>
      </c>
      <c r="D41" s="32">
        <v>99.800003000000004</v>
      </c>
      <c r="E41" s="27">
        <v>101</v>
      </c>
      <c r="F41" s="28">
        <v>94.280113</v>
      </c>
      <c r="G41" s="87"/>
      <c r="H41" s="20">
        <f t="shared" si="1"/>
        <v>-9.950330853168092E-3</v>
      </c>
      <c r="I41" s="84"/>
      <c r="J41" s="28">
        <f t="shared" si="0"/>
        <v>-0.95058147186647268</v>
      </c>
    </row>
    <row r="42" spans="1:10" ht="14.4" x14ac:dyDescent="0.3">
      <c r="A42" s="67">
        <v>44237</v>
      </c>
      <c r="B42" s="23">
        <v>102</v>
      </c>
      <c r="C42" s="23">
        <v>102.5</v>
      </c>
      <c r="D42" s="32">
        <v>98.599997999999999</v>
      </c>
      <c r="E42" s="27">
        <v>100</v>
      </c>
      <c r="F42" s="28">
        <v>93.346642000000003</v>
      </c>
      <c r="G42" s="87"/>
      <c r="H42" s="20">
        <f t="shared" si="1"/>
        <v>-5.5152108540231252E-3</v>
      </c>
      <c r="I42" s="84"/>
      <c r="J42" s="28">
        <f t="shared" si="0"/>
        <v>-1.0011120846463089</v>
      </c>
    </row>
    <row r="43" spans="1:10" ht="14.4" x14ac:dyDescent="0.3">
      <c r="A43" s="67">
        <v>44238</v>
      </c>
      <c r="B43" s="23">
        <v>100</v>
      </c>
      <c r="C43" s="23">
        <v>100.349998</v>
      </c>
      <c r="D43" s="32">
        <v>98.900002000000001</v>
      </c>
      <c r="E43" s="27">
        <v>99.449996999999996</v>
      </c>
      <c r="F43" s="28">
        <v>92.833236999999997</v>
      </c>
      <c r="G43" s="87"/>
      <c r="H43" s="20">
        <f t="shared" si="1"/>
        <v>-2.494399663068542E-2</v>
      </c>
      <c r="I43" s="84"/>
      <c r="J43" s="28">
        <f t="shared" si="0"/>
        <v>-1.0289040732670574</v>
      </c>
    </row>
    <row r="44" spans="1:10" ht="14.4" x14ac:dyDescent="0.3">
      <c r="A44" s="67">
        <v>44239</v>
      </c>
      <c r="B44" s="23">
        <v>98.900002000000001</v>
      </c>
      <c r="C44" s="23">
        <v>99.400002000000001</v>
      </c>
      <c r="D44" s="32">
        <v>96.550003000000004</v>
      </c>
      <c r="E44" s="27">
        <v>97</v>
      </c>
      <c r="F44" s="28">
        <v>90.546249000000003</v>
      </c>
      <c r="G44" s="87"/>
      <c r="H44" s="20">
        <f t="shared" si="1"/>
        <v>1.4837796109430323E-2</v>
      </c>
      <c r="I44" s="84"/>
      <c r="J44" s="28">
        <f t="shared" si="0"/>
        <v>-1.1527039229858178</v>
      </c>
    </row>
    <row r="45" spans="1:10" ht="14.4" x14ac:dyDescent="0.3">
      <c r="A45" s="67">
        <v>44242</v>
      </c>
      <c r="B45" s="23">
        <v>97</v>
      </c>
      <c r="C45" s="23">
        <v>99.25</v>
      </c>
      <c r="D45" s="32">
        <v>95.599997999999999</v>
      </c>
      <c r="E45" s="27">
        <v>98.449996999999996</v>
      </c>
      <c r="F45" s="28">
        <v>91.899772999999996</v>
      </c>
      <c r="G45" s="87"/>
      <c r="H45" s="20">
        <f t="shared" si="1"/>
        <v>5.243538449799471E-2</v>
      </c>
      <c r="I45" s="84"/>
      <c r="J45" s="28">
        <f t="shared" si="0"/>
        <v>-1.0794346860468937</v>
      </c>
    </row>
    <row r="46" spans="1:10" ht="14.4" x14ac:dyDescent="0.3">
      <c r="A46" s="67">
        <v>44243</v>
      </c>
      <c r="B46" s="23">
        <v>99.25</v>
      </c>
      <c r="C46" s="23">
        <v>104.849998</v>
      </c>
      <c r="D46" s="32">
        <v>99.25</v>
      </c>
      <c r="E46" s="27">
        <v>103.75</v>
      </c>
      <c r="F46" s="28">
        <v>96.847144999999998</v>
      </c>
      <c r="G46" s="87"/>
      <c r="H46" s="20">
        <f t="shared" si="1"/>
        <v>-1.4563364187896555E-2</v>
      </c>
      <c r="I46" s="84"/>
      <c r="J46" s="28">
        <f t="shared" si="0"/>
        <v>-0.81162228672192294</v>
      </c>
    </row>
    <row r="47" spans="1:10" ht="14.4" x14ac:dyDescent="0.3">
      <c r="A47" s="67">
        <v>44244</v>
      </c>
      <c r="B47" s="23">
        <v>102</v>
      </c>
      <c r="C47" s="23">
        <v>103.5</v>
      </c>
      <c r="D47" s="32">
        <v>100.800003</v>
      </c>
      <c r="E47" s="27">
        <v>102.25</v>
      </c>
      <c r="F47" s="28">
        <v>97.084518000000003</v>
      </c>
      <c r="G47" s="87"/>
      <c r="H47" s="20">
        <f t="shared" si="1"/>
        <v>7.9403017691408645E-2</v>
      </c>
      <c r="I47" s="84"/>
      <c r="J47" s="28">
        <f t="shared" si="0"/>
        <v>-0.88741820589167741</v>
      </c>
    </row>
    <row r="48" spans="1:10" ht="14.4" x14ac:dyDescent="0.3">
      <c r="A48" s="67">
        <v>44245</v>
      </c>
      <c r="B48" s="23">
        <v>103.699997</v>
      </c>
      <c r="C48" s="23">
        <v>115.5</v>
      </c>
      <c r="D48" s="32">
        <v>103.349998</v>
      </c>
      <c r="E48" s="27">
        <v>110.699997</v>
      </c>
      <c r="F48" s="28">
        <v>105.10762800000001</v>
      </c>
      <c r="G48" s="87"/>
      <c r="H48" s="20">
        <f t="shared" si="1"/>
        <v>-5.191155376091023E-2</v>
      </c>
      <c r="I48" s="84"/>
      <c r="J48" s="28">
        <f t="shared" si="0"/>
        <v>-0.46043467949389943</v>
      </c>
    </row>
    <row r="49" spans="1:10" ht="14.4" x14ac:dyDescent="0.3">
      <c r="A49" s="67">
        <v>44246</v>
      </c>
      <c r="B49" s="23">
        <v>110.699997</v>
      </c>
      <c r="C49" s="23">
        <v>112.199997</v>
      </c>
      <c r="D49" s="32">
        <v>103.849998</v>
      </c>
      <c r="E49" s="27">
        <v>105.099998</v>
      </c>
      <c r="F49" s="28">
        <v>99.790535000000006</v>
      </c>
      <c r="G49" s="87"/>
      <c r="H49" s="20">
        <f t="shared" si="1"/>
        <v>1.1353054716505592E-2</v>
      </c>
      <c r="I49" s="84"/>
      <c r="J49" s="28">
        <f t="shared" si="0"/>
        <v>-0.74340606053036962</v>
      </c>
    </row>
    <row r="50" spans="1:10" ht="14.4" x14ac:dyDescent="0.3">
      <c r="A50" s="67">
        <v>44249</v>
      </c>
      <c r="B50" s="23">
        <v>105.900002</v>
      </c>
      <c r="C50" s="23">
        <v>108.550003</v>
      </c>
      <c r="D50" s="32">
        <v>105.300003</v>
      </c>
      <c r="E50" s="27">
        <v>106.300003</v>
      </c>
      <c r="F50" s="28">
        <v>100.92991600000001</v>
      </c>
      <c r="G50" s="87"/>
      <c r="H50" s="20">
        <f t="shared" si="1"/>
        <v>5.4017652780712556E-2</v>
      </c>
      <c r="I50" s="84"/>
      <c r="J50" s="28">
        <f t="shared" si="0"/>
        <v>-0.68276907254150199</v>
      </c>
    </row>
    <row r="51" spans="1:10" ht="14.4" x14ac:dyDescent="0.3">
      <c r="A51" s="67">
        <v>44250</v>
      </c>
      <c r="B51" s="23">
        <v>109.75</v>
      </c>
      <c r="C51" s="23">
        <v>114.400002</v>
      </c>
      <c r="D51" s="32">
        <v>109.449997</v>
      </c>
      <c r="E51" s="27">
        <v>112.199997</v>
      </c>
      <c r="F51" s="28">
        <v>106.531853</v>
      </c>
      <c r="G51" s="87"/>
      <c r="H51" s="20">
        <f t="shared" si="1"/>
        <v>1.2400522330789343E-2</v>
      </c>
      <c r="I51" s="84"/>
      <c r="J51" s="28">
        <f t="shared" si="0"/>
        <v>-0.38463876032414507</v>
      </c>
    </row>
    <row r="52" spans="1:10" ht="14.4" x14ac:dyDescent="0.3">
      <c r="A52" s="67">
        <v>44251</v>
      </c>
      <c r="B52" s="23">
        <v>114</v>
      </c>
      <c r="C52" s="23">
        <v>115.349998</v>
      </c>
      <c r="D52" s="32">
        <v>111</v>
      </c>
      <c r="E52" s="27">
        <v>113.599998</v>
      </c>
      <c r="F52" s="28">
        <v>107.86113</v>
      </c>
      <c r="G52" s="87"/>
      <c r="H52" s="20">
        <f t="shared" si="1"/>
        <v>4.6860109450950482E-2</v>
      </c>
      <c r="I52" s="84"/>
      <c r="J52" s="28">
        <f t="shared" si="0"/>
        <v>-0.31389585190176134</v>
      </c>
    </row>
    <row r="53" spans="1:10" ht="14.4" x14ac:dyDescent="0.3">
      <c r="A53" s="67">
        <v>44252</v>
      </c>
      <c r="B53" s="23">
        <v>116</v>
      </c>
      <c r="C53" s="23">
        <v>120.5</v>
      </c>
      <c r="D53" s="32">
        <v>115.349998</v>
      </c>
      <c r="E53" s="27">
        <v>119.050003</v>
      </c>
      <c r="F53" s="28">
        <v>113.03581200000001</v>
      </c>
      <c r="G53" s="87"/>
      <c r="H53" s="20">
        <f t="shared" si="1"/>
        <v>-7.0013396820033325E-2</v>
      </c>
      <c r="I53" s="84"/>
      <c r="J53" s="28">
        <f t="shared" si="0"/>
        <v>-3.8503759598589572E-2</v>
      </c>
    </row>
    <row r="54" spans="1:10" ht="14.4" x14ac:dyDescent="0.3">
      <c r="A54" s="67">
        <v>44253</v>
      </c>
      <c r="B54" s="23">
        <v>115.5</v>
      </c>
      <c r="C54" s="23">
        <v>118.400002</v>
      </c>
      <c r="D54" s="32">
        <v>110.050003</v>
      </c>
      <c r="E54" s="27">
        <v>111</v>
      </c>
      <c r="F54" s="28">
        <v>105.392487</v>
      </c>
      <c r="G54" s="87"/>
      <c r="H54" s="20">
        <f t="shared" si="1"/>
        <v>5.3071018254657959E-2</v>
      </c>
      <c r="I54" s="84"/>
      <c r="J54" s="28">
        <f t="shared" si="0"/>
        <v>-0.44527534406811003</v>
      </c>
    </row>
    <row r="55" spans="1:10" ht="14.4" x14ac:dyDescent="0.3">
      <c r="A55" s="67">
        <v>44256</v>
      </c>
      <c r="B55" s="23">
        <v>114.300003</v>
      </c>
      <c r="C55" s="23">
        <v>117.650002</v>
      </c>
      <c r="D55" s="32">
        <v>113.5</v>
      </c>
      <c r="E55" s="27">
        <v>117.050003</v>
      </c>
      <c r="F55" s="28">
        <v>111.136848</v>
      </c>
      <c r="G55" s="87"/>
      <c r="H55" s="20">
        <f t="shared" si="1"/>
        <v>-3.0798382645534771E-2</v>
      </c>
      <c r="I55" s="84"/>
      <c r="J55" s="28">
        <f t="shared" si="0"/>
        <v>-0.1395649851582621</v>
      </c>
    </row>
    <row r="56" spans="1:10" ht="14.4" x14ac:dyDescent="0.3">
      <c r="A56" s="67">
        <v>44257</v>
      </c>
      <c r="B56" s="23">
        <v>115.900002</v>
      </c>
      <c r="C56" s="23">
        <v>116.650002</v>
      </c>
      <c r="D56" s="32">
        <v>112.75</v>
      </c>
      <c r="E56" s="27">
        <v>113.5</v>
      </c>
      <c r="F56" s="28">
        <v>107.76618999999999</v>
      </c>
      <c r="G56" s="87"/>
      <c r="H56" s="20">
        <f t="shared" si="1"/>
        <v>4.3956114730381293E-3</v>
      </c>
      <c r="I56" s="84"/>
      <c r="J56" s="28">
        <f t="shared" si="0"/>
        <v>-0.31894881211851939</v>
      </c>
    </row>
    <row r="57" spans="1:10" ht="14.4" x14ac:dyDescent="0.3">
      <c r="A57" s="67">
        <v>44258</v>
      </c>
      <c r="B57" s="23">
        <v>114.050003</v>
      </c>
      <c r="C57" s="23">
        <v>115.800003</v>
      </c>
      <c r="D57" s="32">
        <v>113.199997</v>
      </c>
      <c r="E57" s="27">
        <v>114</v>
      </c>
      <c r="F57" s="28">
        <v>108.24092899999999</v>
      </c>
      <c r="G57" s="87"/>
      <c r="H57" s="20">
        <f t="shared" si="1"/>
        <v>-1.1469053968108586E-2</v>
      </c>
      <c r="I57" s="84"/>
      <c r="J57" s="28">
        <f t="shared" si="0"/>
        <v>-0.29368350572860125</v>
      </c>
    </row>
    <row r="58" spans="1:10" ht="14.4" x14ac:dyDescent="0.3">
      <c r="A58" s="67">
        <v>44259</v>
      </c>
      <c r="B58" s="23">
        <v>113.949997</v>
      </c>
      <c r="C58" s="23">
        <v>117</v>
      </c>
      <c r="D58" s="32">
        <v>112.300003</v>
      </c>
      <c r="E58" s="27">
        <v>112.699997</v>
      </c>
      <c r="F58" s="28">
        <v>107.006592</v>
      </c>
      <c r="G58" s="87"/>
      <c r="H58" s="20">
        <f t="shared" si="1"/>
        <v>1.9767830684499638E-2</v>
      </c>
      <c r="I58" s="84"/>
      <c r="J58" s="28">
        <f t="shared" si="0"/>
        <v>-0.35937345393422693</v>
      </c>
    </row>
    <row r="59" spans="1:10" ht="14.4" x14ac:dyDescent="0.3">
      <c r="A59" s="67">
        <v>44260</v>
      </c>
      <c r="B59" s="23">
        <v>116.25</v>
      </c>
      <c r="C59" s="23">
        <v>118.25</v>
      </c>
      <c r="D59" s="32">
        <v>113.5</v>
      </c>
      <c r="E59" s="27">
        <v>114.949997</v>
      </c>
      <c r="F59" s="28">
        <v>109.142929</v>
      </c>
      <c r="G59" s="87"/>
      <c r="H59" s="20">
        <f t="shared" si="1"/>
        <v>2.8303802261155735E-2</v>
      </c>
      <c r="I59" s="84"/>
      <c r="J59" s="28">
        <f t="shared" si="0"/>
        <v>-0.24567957517959532</v>
      </c>
    </row>
    <row r="60" spans="1:10" ht="14.4" x14ac:dyDescent="0.3">
      <c r="A60" s="67">
        <v>44263</v>
      </c>
      <c r="B60" s="23">
        <v>118.949997</v>
      </c>
      <c r="C60" s="23">
        <v>122.349998</v>
      </c>
      <c r="D60" s="32">
        <v>117.199997</v>
      </c>
      <c r="E60" s="27">
        <v>118.25</v>
      </c>
      <c r="F60" s="28">
        <v>112.276222</v>
      </c>
      <c r="G60" s="87"/>
      <c r="H60" s="20">
        <f t="shared" si="1"/>
        <v>-1.2766130823035689E-2</v>
      </c>
      <c r="I60" s="84"/>
      <c r="J60" s="28">
        <f t="shared" si="0"/>
        <v>-7.892840141429712E-2</v>
      </c>
    </row>
    <row r="61" spans="1:10" ht="14.4" x14ac:dyDescent="0.3">
      <c r="A61" s="67">
        <v>44264</v>
      </c>
      <c r="B61" s="23">
        <v>119.400002</v>
      </c>
      <c r="C61" s="23">
        <v>119.550003</v>
      </c>
      <c r="D61" s="32">
        <v>114.199997</v>
      </c>
      <c r="E61" s="27">
        <v>116.75</v>
      </c>
      <c r="F61" s="28">
        <v>110.851997</v>
      </c>
      <c r="G61" s="87"/>
      <c r="H61" s="20">
        <f t="shared" si="1"/>
        <v>-2.033380012079183E-2</v>
      </c>
      <c r="I61" s="84"/>
      <c r="J61" s="28">
        <f t="shared" si="0"/>
        <v>-0.1547243205840515</v>
      </c>
    </row>
    <row r="62" spans="1:10" ht="14.4" x14ac:dyDescent="0.3">
      <c r="A62" s="67">
        <v>44265</v>
      </c>
      <c r="B62" s="23">
        <v>116.900002</v>
      </c>
      <c r="C62" s="23">
        <v>117</v>
      </c>
      <c r="D62" s="32">
        <v>113.599998</v>
      </c>
      <c r="E62" s="27">
        <v>114.400002</v>
      </c>
      <c r="F62" s="28">
        <v>108.62072000000001</v>
      </c>
      <c r="G62" s="87"/>
      <c r="H62" s="20">
        <f t="shared" si="1"/>
        <v>5.6657461287791065E-3</v>
      </c>
      <c r="I62" s="84"/>
      <c r="J62" s="28">
        <f t="shared" si="0"/>
        <v>-0.27347115955544116</v>
      </c>
    </row>
    <row r="63" spans="1:10" ht="14.4" x14ac:dyDescent="0.3">
      <c r="A63" s="67">
        <v>44267</v>
      </c>
      <c r="B63" s="23">
        <v>116.75</v>
      </c>
      <c r="C63" s="23">
        <v>117.400002</v>
      </c>
      <c r="D63" s="32">
        <v>114</v>
      </c>
      <c r="E63" s="27">
        <v>115.050003</v>
      </c>
      <c r="F63" s="28">
        <v>109.23788500000001</v>
      </c>
      <c r="G63" s="87"/>
      <c r="H63" s="20">
        <f t="shared" si="1"/>
        <v>-6.1029395783656999E-3</v>
      </c>
      <c r="I63" s="84"/>
      <c r="J63" s="28">
        <f t="shared" si="0"/>
        <v>-0.24062621071793464</v>
      </c>
    </row>
    <row r="64" spans="1:10" ht="14.4" x14ac:dyDescent="0.3">
      <c r="A64" s="67">
        <v>44270</v>
      </c>
      <c r="B64" s="23">
        <v>116</v>
      </c>
      <c r="C64" s="23">
        <v>116.849998</v>
      </c>
      <c r="D64" s="32">
        <v>112.800003</v>
      </c>
      <c r="E64" s="27">
        <v>114.349998</v>
      </c>
      <c r="F64" s="28">
        <v>108.57324199999999</v>
      </c>
      <c r="G64" s="87"/>
      <c r="H64" s="20">
        <f t="shared" si="1"/>
        <v>6.5373953730139787E-3</v>
      </c>
      <c r="I64" s="84"/>
      <c r="J64" s="28">
        <f t="shared" si="0"/>
        <v>-0.27599789231688415</v>
      </c>
    </row>
    <row r="65" spans="1:10" ht="14.4" x14ac:dyDescent="0.3">
      <c r="A65" s="67">
        <v>44271</v>
      </c>
      <c r="B65" s="23">
        <v>113.800003</v>
      </c>
      <c r="C65" s="23">
        <v>116.300003</v>
      </c>
      <c r="D65" s="32">
        <v>113.449997</v>
      </c>
      <c r="E65" s="27">
        <v>115.099998</v>
      </c>
      <c r="F65" s="28">
        <v>109.285355</v>
      </c>
      <c r="G65" s="87"/>
      <c r="H65" s="20">
        <f t="shared" si="1"/>
        <v>-5.1247569518760409E-2</v>
      </c>
      <c r="I65" s="84"/>
      <c r="J65" s="28">
        <f t="shared" si="0"/>
        <v>-0.23809993273200694</v>
      </c>
    </row>
    <row r="66" spans="1:10" ht="14.4" x14ac:dyDescent="0.3">
      <c r="A66" s="67">
        <v>44272</v>
      </c>
      <c r="B66" s="23">
        <v>114.800003</v>
      </c>
      <c r="C66" s="23">
        <v>114.849998</v>
      </c>
      <c r="D66" s="32">
        <v>108.75</v>
      </c>
      <c r="E66" s="27">
        <v>109.349998</v>
      </c>
      <c r="F66" s="28">
        <v>103.825836</v>
      </c>
      <c r="G66" s="87"/>
      <c r="H66" s="20">
        <f t="shared" si="1"/>
        <v>7.7431406627014067E-3</v>
      </c>
      <c r="I66" s="84"/>
      <c r="J66" s="28">
        <f t="shared" ref="J66:J129" si="2">STANDARDIZE(E66,$P$2,$P$9)</f>
        <v>-0.5286509562160655</v>
      </c>
    </row>
    <row r="67" spans="1:10" ht="14.4" x14ac:dyDescent="0.3">
      <c r="A67" s="67">
        <v>44273</v>
      </c>
      <c r="B67" s="23">
        <v>110</v>
      </c>
      <c r="C67" s="23">
        <v>112.199997</v>
      </c>
      <c r="D67" s="32">
        <v>107.5</v>
      </c>
      <c r="E67" s="27">
        <v>110.199997</v>
      </c>
      <c r="F67" s="28">
        <v>104.63288900000001</v>
      </c>
      <c r="G67" s="87"/>
      <c r="H67" s="20">
        <f t="shared" ref="H67:H130" si="3">LN(E68/E67)</f>
        <v>2.7186514622243836E-3</v>
      </c>
      <c r="I67" s="84"/>
      <c r="J67" s="28">
        <f t="shared" si="2"/>
        <v>-0.48569998588381758</v>
      </c>
    </row>
    <row r="68" spans="1:10" ht="14.4" x14ac:dyDescent="0.3">
      <c r="A68" s="67">
        <v>44274</v>
      </c>
      <c r="B68" s="23">
        <v>106.25</v>
      </c>
      <c r="C68" s="23">
        <v>113.25</v>
      </c>
      <c r="D68" s="32">
        <v>104.449997</v>
      </c>
      <c r="E68" s="27">
        <v>110.5</v>
      </c>
      <c r="F68" s="28">
        <v>104.91773999999999</v>
      </c>
      <c r="G68" s="87"/>
      <c r="H68" s="20">
        <f t="shared" si="3"/>
        <v>-8.1781646920676826E-3</v>
      </c>
      <c r="I68" s="84"/>
      <c r="J68" s="28">
        <f t="shared" si="2"/>
        <v>-0.47054065045802818</v>
      </c>
    </row>
    <row r="69" spans="1:10" ht="14.4" x14ac:dyDescent="0.3">
      <c r="A69" s="67">
        <v>44277</v>
      </c>
      <c r="B69" s="23">
        <v>110.5</v>
      </c>
      <c r="C69" s="23">
        <v>111.25</v>
      </c>
      <c r="D69" s="32">
        <v>108.550003</v>
      </c>
      <c r="E69" s="27">
        <v>109.599998</v>
      </c>
      <c r="F69" s="28">
        <v>104.06321</v>
      </c>
      <c r="G69" s="87"/>
      <c r="H69" s="20">
        <f t="shared" si="3"/>
        <v>-2.2607615680731677E-2</v>
      </c>
      <c r="I69" s="84"/>
      <c r="J69" s="28">
        <f t="shared" si="2"/>
        <v>-0.51601830302110641</v>
      </c>
    </row>
    <row r="70" spans="1:10" ht="14.4" x14ac:dyDescent="0.3">
      <c r="A70" s="67">
        <v>44278</v>
      </c>
      <c r="B70" s="23">
        <v>109.599998</v>
      </c>
      <c r="C70" s="23">
        <v>110.300003</v>
      </c>
      <c r="D70" s="32">
        <v>106.599998</v>
      </c>
      <c r="E70" s="27">
        <v>107.150002</v>
      </c>
      <c r="F70" s="28">
        <v>101.736977</v>
      </c>
      <c r="G70" s="87"/>
      <c r="H70" s="20">
        <f t="shared" si="3"/>
        <v>-2.2175940072112588E-2</v>
      </c>
      <c r="I70" s="84"/>
      <c r="J70" s="28">
        <f t="shared" si="2"/>
        <v>-0.63981810220925406</v>
      </c>
    </row>
    <row r="71" spans="1:10" ht="14.4" x14ac:dyDescent="0.3">
      <c r="A71" s="67">
        <v>44279</v>
      </c>
      <c r="B71" s="23">
        <v>105</v>
      </c>
      <c r="C71" s="23">
        <v>106</v>
      </c>
      <c r="D71" s="32">
        <v>102.849998</v>
      </c>
      <c r="E71" s="27">
        <v>104.800003</v>
      </c>
      <c r="F71" s="28">
        <v>99.505691999999996</v>
      </c>
      <c r="G71" s="87"/>
      <c r="H71" s="20">
        <f t="shared" si="3"/>
        <v>-2.7080987228624495E-2</v>
      </c>
      <c r="I71" s="84"/>
      <c r="J71" s="28">
        <f t="shared" si="2"/>
        <v>-0.75856499171125635</v>
      </c>
    </row>
    <row r="72" spans="1:10" ht="14.4" x14ac:dyDescent="0.3">
      <c r="A72" s="67">
        <v>44280</v>
      </c>
      <c r="B72" s="23">
        <v>106</v>
      </c>
      <c r="C72" s="23">
        <v>107.699997</v>
      </c>
      <c r="D72" s="32">
        <v>101.300003</v>
      </c>
      <c r="E72" s="27">
        <v>102</v>
      </c>
      <c r="F72" s="28">
        <v>96.847144999999998</v>
      </c>
      <c r="G72" s="87"/>
      <c r="H72" s="20">
        <f t="shared" si="3"/>
        <v>3.9139188523861146E-3</v>
      </c>
      <c r="I72" s="84"/>
      <c r="J72" s="28">
        <f t="shared" si="2"/>
        <v>-0.9000508590866364</v>
      </c>
    </row>
    <row r="73" spans="1:10" ht="14.4" x14ac:dyDescent="0.3">
      <c r="A73" s="67">
        <v>44281</v>
      </c>
      <c r="B73" s="23">
        <v>103</v>
      </c>
      <c r="C73" s="23">
        <v>104</v>
      </c>
      <c r="D73" s="32">
        <v>100.25</v>
      </c>
      <c r="E73" s="27">
        <v>102.400002</v>
      </c>
      <c r="F73" s="28">
        <v>97.226935999999995</v>
      </c>
      <c r="G73" s="87"/>
      <c r="H73" s="20">
        <f t="shared" si="3"/>
        <v>1.0684880568766609E-2</v>
      </c>
      <c r="I73" s="84"/>
      <c r="J73" s="28">
        <f t="shared" si="2"/>
        <v>-0.87983851291347637</v>
      </c>
    </row>
    <row r="74" spans="1:10" ht="14.4" x14ac:dyDescent="0.3">
      <c r="A74" s="67">
        <v>44285</v>
      </c>
      <c r="B74" s="23">
        <v>104.050003</v>
      </c>
      <c r="C74" s="23">
        <v>106.300003</v>
      </c>
      <c r="D74" s="32">
        <v>102.599998</v>
      </c>
      <c r="E74" s="27">
        <v>103.5</v>
      </c>
      <c r="F74" s="28">
        <v>98.271370000000005</v>
      </c>
      <c r="G74" s="87"/>
      <c r="H74" s="20">
        <f t="shared" si="3"/>
        <v>-1.3129271862742457E-2</v>
      </c>
      <c r="I74" s="84"/>
      <c r="J74" s="28">
        <f t="shared" si="2"/>
        <v>-0.82425493991688203</v>
      </c>
    </row>
    <row r="75" spans="1:10" ht="14.4" x14ac:dyDescent="0.3">
      <c r="A75" s="67">
        <v>44286</v>
      </c>
      <c r="B75" s="23">
        <v>102.800003</v>
      </c>
      <c r="C75" s="23">
        <v>104.199997</v>
      </c>
      <c r="D75" s="32">
        <v>101.900002</v>
      </c>
      <c r="E75" s="27">
        <v>102.150002</v>
      </c>
      <c r="F75" s="28">
        <v>96.989563000000004</v>
      </c>
      <c r="G75" s="87"/>
      <c r="H75" s="20">
        <f t="shared" si="3"/>
        <v>2.130827351426089E-2</v>
      </c>
      <c r="I75" s="84"/>
      <c r="J75" s="28">
        <f t="shared" si="2"/>
        <v>-0.89247116610843535</v>
      </c>
    </row>
    <row r="76" spans="1:10" ht="14.4" x14ac:dyDescent="0.3">
      <c r="A76" s="67">
        <v>44287</v>
      </c>
      <c r="B76" s="23">
        <v>103</v>
      </c>
      <c r="C76" s="23">
        <v>105.25</v>
      </c>
      <c r="D76" s="32">
        <v>101.150002</v>
      </c>
      <c r="E76" s="27">
        <v>104.349998</v>
      </c>
      <c r="F76" s="28">
        <v>99.078429999999997</v>
      </c>
      <c r="G76" s="87"/>
      <c r="H76" s="20">
        <f t="shared" si="3"/>
        <v>-8.6622391649073191E-3</v>
      </c>
      <c r="I76" s="84"/>
      <c r="J76" s="28">
        <f t="shared" si="2"/>
        <v>-0.7813040201152468</v>
      </c>
    </row>
    <row r="77" spans="1:10" ht="14.4" x14ac:dyDescent="0.3">
      <c r="A77" s="67">
        <v>44291</v>
      </c>
      <c r="B77" s="23">
        <v>102.150002</v>
      </c>
      <c r="C77" s="23">
        <v>104.5</v>
      </c>
      <c r="D77" s="32">
        <v>99.400002000000001</v>
      </c>
      <c r="E77" s="27">
        <v>103.449997</v>
      </c>
      <c r="F77" s="28">
        <v>98.223892000000006</v>
      </c>
      <c r="G77" s="87"/>
      <c r="H77" s="20">
        <f t="shared" si="3"/>
        <v>4.8216102519576367E-3</v>
      </c>
      <c r="I77" s="84"/>
      <c r="J77" s="28">
        <f t="shared" si="2"/>
        <v>-0.82678162214771234</v>
      </c>
    </row>
    <row r="78" spans="1:10" ht="14.4" x14ac:dyDescent="0.3">
      <c r="A78" s="67">
        <v>44292</v>
      </c>
      <c r="B78" s="23">
        <v>102.650002</v>
      </c>
      <c r="C78" s="23">
        <v>104.400002</v>
      </c>
      <c r="D78" s="32">
        <v>101.300003</v>
      </c>
      <c r="E78" s="27">
        <v>103.949997</v>
      </c>
      <c r="F78" s="28">
        <v>98.698631000000006</v>
      </c>
      <c r="G78" s="87"/>
      <c r="H78" s="20">
        <f t="shared" si="3"/>
        <v>6.7114825593393599E-3</v>
      </c>
      <c r="I78" s="84"/>
      <c r="J78" s="28">
        <f t="shared" si="2"/>
        <v>-0.80151631575779425</v>
      </c>
    </row>
    <row r="79" spans="1:10" ht="14.4" x14ac:dyDescent="0.3">
      <c r="A79" s="67">
        <v>44293</v>
      </c>
      <c r="B79" s="23">
        <v>103.900002</v>
      </c>
      <c r="C79" s="23">
        <v>105.349998</v>
      </c>
      <c r="D79" s="32">
        <v>103.449997</v>
      </c>
      <c r="E79" s="27">
        <v>104.650002</v>
      </c>
      <c r="F79" s="28">
        <v>99.363274000000004</v>
      </c>
      <c r="G79" s="87"/>
      <c r="H79" s="20">
        <f t="shared" si="3"/>
        <v>-1.00841574829688E-2</v>
      </c>
      <c r="I79" s="84"/>
      <c r="J79" s="28">
        <f t="shared" si="2"/>
        <v>-0.76614463415884471</v>
      </c>
    </row>
    <row r="80" spans="1:10" ht="14.4" x14ac:dyDescent="0.3">
      <c r="A80" s="67">
        <v>44294</v>
      </c>
      <c r="B80" s="23">
        <v>103.800003</v>
      </c>
      <c r="C80" s="23">
        <v>105.699997</v>
      </c>
      <c r="D80" s="32">
        <v>103.300003</v>
      </c>
      <c r="E80" s="27">
        <v>103.599998</v>
      </c>
      <c r="F80" s="28">
        <v>98.366318000000007</v>
      </c>
      <c r="G80" s="87"/>
      <c r="H80" s="20">
        <f t="shared" si="3"/>
        <v>1.9286891131587711E-3</v>
      </c>
      <c r="I80" s="84"/>
      <c r="J80" s="28">
        <f t="shared" si="2"/>
        <v>-0.81920197970012398</v>
      </c>
    </row>
    <row r="81" spans="1:10" ht="14.4" x14ac:dyDescent="0.3">
      <c r="A81" s="67">
        <v>44295</v>
      </c>
      <c r="B81" s="23">
        <v>103</v>
      </c>
      <c r="C81" s="23">
        <v>104.900002</v>
      </c>
      <c r="D81" s="32">
        <v>103</v>
      </c>
      <c r="E81" s="27">
        <v>103.800003</v>
      </c>
      <c r="F81" s="28">
        <v>98.556213</v>
      </c>
      <c r="G81" s="87"/>
      <c r="H81" s="20">
        <f t="shared" si="3"/>
        <v>-5.6988416394532795E-2</v>
      </c>
      <c r="I81" s="84"/>
      <c r="J81" s="28">
        <f t="shared" si="2"/>
        <v>-0.80909560449109263</v>
      </c>
    </row>
    <row r="82" spans="1:10" ht="14.4" x14ac:dyDescent="0.3">
      <c r="A82" s="67">
        <v>44298</v>
      </c>
      <c r="B82" s="23">
        <v>100.849998</v>
      </c>
      <c r="C82" s="23">
        <v>102.25</v>
      </c>
      <c r="D82" s="32">
        <v>97.449996999999996</v>
      </c>
      <c r="E82" s="27">
        <v>98.050003000000004</v>
      </c>
      <c r="F82" s="28">
        <v>93.096694999999997</v>
      </c>
      <c r="G82" s="87"/>
      <c r="H82" s="20">
        <f t="shared" si="3"/>
        <v>3.9985335414218413E-2</v>
      </c>
      <c r="I82" s="84"/>
      <c r="J82" s="28">
        <f t="shared" si="2"/>
        <v>-1.0996466279751511</v>
      </c>
    </row>
    <row r="83" spans="1:10" ht="14.4" x14ac:dyDescent="0.3">
      <c r="A83" s="67">
        <v>44299</v>
      </c>
      <c r="B83" s="23">
        <v>98.050003000000004</v>
      </c>
      <c r="C83" s="23">
        <v>102.5</v>
      </c>
      <c r="D83" s="32">
        <v>98.050003000000004</v>
      </c>
      <c r="E83" s="27">
        <v>102.050003</v>
      </c>
      <c r="F83" s="28">
        <v>96.894615000000002</v>
      </c>
      <c r="G83" s="87"/>
      <c r="H83" s="20">
        <f t="shared" si="3"/>
        <v>2.9449340200201849E-2</v>
      </c>
      <c r="I83" s="84"/>
      <c r="J83" s="28">
        <f t="shared" si="2"/>
        <v>-0.8975241768558061</v>
      </c>
    </row>
    <row r="84" spans="1:10" ht="14.4" x14ac:dyDescent="0.3">
      <c r="A84" s="67">
        <v>44301</v>
      </c>
      <c r="B84" s="23">
        <v>104.25</v>
      </c>
      <c r="C84" s="23">
        <v>106.75</v>
      </c>
      <c r="D84" s="32">
        <v>103.800003</v>
      </c>
      <c r="E84" s="27">
        <v>105.099998</v>
      </c>
      <c r="F84" s="28">
        <v>99.790535000000006</v>
      </c>
      <c r="G84" s="87"/>
      <c r="H84" s="20">
        <f t="shared" si="3"/>
        <v>2.0716418742236301E-2</v>
      </c>
      <c r="I84" s="84"/>
      <c r="J84" s="28">
        <f t="shared" si="2"/>
        <v>-0.74340606053036962</v>
      </c>
    </row>
    <row r="85" spans="1:10" ht="14.4" x14ac:dyDescent="0.3">
      <c r="A85" s="67">
        <v>44302</v>
      </c>
      <c r="B85" s="23">
        <v>104.599998</v>
      </c>
      <c r="C85" s="23">
        <v>107.849998</v>
      </c>
      <c r="D85" s="32">
        <v>104.199997</v>
      </c>
      <c r="E85" s="27">
        <v>107.300003</v>
      </c>
      <c r="F85" s="28">
        <v>101.879402</v>
      </c>
      <c r="G85" s="87"/>
      <c r="H85" s="20">
        <f t="shared" si="3"/>
        <v>-4.0414341147096709E-2</v>
      </c>
      <c r="I85" s="84"/>
      <c r="J85" s="28">
        <f t="shared" si="2"/>
        <v>-0.63223845976166571</v>
      </c>
    </row>
    <row r="86" spans="1:10" ht="14.4" x14ac:dyDescent="0.3">
      <c r="A86" s="67">
        <v>44305</v>
      </c>
      <c r="B86" s="23">
        <v>103.949997</v>
      </c>
      <c r="C86" s="23">
        <v>105.949997</v>
      </c>
      <c r="D86" s="32">
        <v>101.900002</v>
      </c>
      <c r="E86" s="27">
        <v>103.050003</v>
      </c>
      <c r="F86" s="28">
        <v>97.844100999999995</v>
      </c>
      <c r="G86" s="87"/>
      <c r="H86" s="20">
        <f t="shared" si="3"/>
        <v>-1.9427397953779969E-3</v>
      </c>
      <c r="I86" s="84"/>
      <c r="J86" s="28">
        <f t="shared" si="2"/>
        <v>-0.84699356407596982</v>
      </c>
    </row>
    <row r="87" spans="1:10" ht="14.4" x14ac:dyDescent="0.3">
      <c r="A87" s="67">
        <v>44306</v>
      </c>
      <c r="B87" s="23">
        <v>103.300003</v>
      </c>
      <c r="C87" s="23">
        <v>105</v>
      </c>
      <c r="D87" s="32">
        <v>102.199997</v>
      </c>
      <c r="E87" s="27">
        <v>102.849998</v>
      </c>
      <c r="F87" s="28">
        <v>97.654205000000005</v>
      </c>
      <c r="G87" s="87"/>
      <c r="H87" s="20">
        <f t="shared" si="3"/>
        <v>2.4277749711008223E-3</v>
      </c>
      <c r="I87" s="84"/>
      <c r="J87" s="28">
        <f t="shared" si="2"/>
        <v>-0.85709993928500117</v>
      </c>
    </row>
    <row r="88" spans="1:10" ht="14.4" x14ac:dyDescent="0.3">
      <c r="A88" s="67">
        <v>44308</v>
      </c>
      <c r="B88" s="23">
        <v>102.400002</v>
      </c>
      <c r="C88" s="23">
        <v>104.449997</v>
      </c>
      <c r="D88" s="32">
        <v>101.650002</v>
      </c>
      <c r="E88" s="27">
        <v>103.099998</v>
      </c>
      <c r="F88" s="28">
        <v>97.891570999999999</v>
      </c>
      <c r="G88" s="87"/>
      <c r="H88" s="20">
        <f t="shared" si="3"/>
        <v>-6.8126394876147E-3</v>
      </c>
      <c r="I88" s="84"/>
      <c r="J88" s="28">
        <f t="shared" si="2"/>
        <v>-0.84446728609004218</v>
      </c>
    </row>
    <row r="89" spans="1:10" ht="14.4" x14ac:dyDescent="0.3">
      <c r="A89" s="67">
        <v>44309</v>
      </c>
      <c r="B89" s="23">
        <v>102</v>
      </c>
      <c r="C89" s="23">
        <v>103.650002</v>
      </c>
      <c r="D89" s="32">
        <v>101.599998</v>
      </c>
      <c r="E89" s="27">
        <v>102.400002</v>
      </c>
      <c r="F89" s="28">
        <v>97.226935999999995</v>
      </c>
      <c r="G89" s="87"/>
      <c r="H89" s="20">
        <f t="shared" si="3"/>
        <v>3.8986500672864928E-3</v>
      </c>
      <c r="I89" s="84"/>
      <c r="J89" s="28">
        <f t="shared" si="2"/>
        <v>-0.87983851291347637</v>
      </c>
    </row>
    <row r="90" spans="1:10" ht="14.4" x14ac:dyDescent="0.3">
      <c r="A90" s="67">
        <v>44312</v>
      </c>
      <c r="B90" s="23">
        <v>105.25</v>
      </c>
      <c r="C90" s="23">
        <v>105.699997</v>
      </c>
      <c r="D90" s="32">
        <v>102.5</v>
      </c>
      <c r="E90" s="27">
        <v>102.800003</v>
      </c>
      <c r="F90" s="28">
        <v>97.606728000000004</v>
      </c>
      <c r="G90" s="87"/>
      <c r="H90" s="20">
        <f t="shared" si="3"/>
        <v>3.8834417737507315E-3</v>
      </c>
      <c r="I90" s="84"/>
      <c r="J90" s="28">
        <f t="shared" si="2"/>
        <v>-0.85962621727092892</v>
      </c>
    </row>
    <row r="91" spans="1:10" ht="14.4" x14ac:dyDescent="0.3">
      <c r="A91" s="67">
        <v>44313</v>
      </c>
      <c r="B91" s="23">
        <v>102.800003</v>
      </c>
      <c r="C91" s="23">
        <v>104</v>
      </c>
      <c r="D91" s="32">
        <v>102.800003</v>
      </c>
      <c r="E91" s="27">
        <v>103.199997</v>
      </c>
      <c r="F91" s="28">
        <v>97.986519000000001</v>
      </c>
      <c r="G91" s="87"/>
      <c r="H91" s="20">
        <f t="shared" si="3"/>
        <v>6.7600933767653134E-3</v>
      </c>
      <c r="I91" s="84"/>
      <c r="J91" s="28">
        <f t="shared" si="2"/>
        <v>-0.83941427534267143</v>
      </c>
    </row>
    <row r="92" spans="1:10" ht="14.4" x14ac:dyDescent="0.3">
      <c r="A92" s="67">
        <v>44314</v>
      </c>
      <c r="B92" s="23">
        <v>103.75</v>
      </c>
      <c r="C92" s="23">
        <v>104.400002</v>
      </c>
      <c r="D92" s="32">
        <v>103.300003</v>
      </c>
      <c r="E92" s="27">
        <v>103.900002</v>
      </c>
      <c r="F92" s="28">
        <v>98.651161000000002</v>
      </c>
      <c r="G92" s="87"/>
      <c r="H92" s="20">
        <f t="shared" si="3"/>
        <v>1.4426643174756408E-3</v>
      </c>
      <c r="I92" s="84"/>
      <c r="J92" s="28">
        <f t="shared" si="2"/>
        <v>-0.80404259374372189</v>
      </c>
    </row>
    <row r="93" spans="1:10" ht="14.4" x14ac:dyDescent="0.3">
      <c r="A93" s="67">
        <v>44315</v>
      </c>
      <c r="B93" s="23">
        <v>104.900002</v>
      </c>
      <c r="C93" s="23">
        <v>105.900002</v>
      </c>
      <c r="D93" s="32">
        <v>103.550003</v>
      </c>
      <c r="E93" s="27">
        <v>104.050003</v>
      </c>
      <c r="F93" s="28">
        <v>98.793578999999994</v>
      </c>
      <c r="G93" s="87"/>
      <c r="H93" s="20">
        <f t="shared" si="3"/>
        <v>3.8647589219966437E-2</v>
      </c>
      <c r="I93" s="84"/>
      <c r="J93" s="28">
        <f t="shared" si="2"/>
        <v>-0.79646295129613354</v>
      </c>
    </row>
    <row r="94" spans="1:10" ht="14.4" x14ac:dyDescent="0.3">
      <c r="A94" s="67">
        <v>44316</v>
      </c>
      <c r="B94" s="23">
        <v>104.150002</v>
      </c>
      <c r="C94" s="23">
        <v>112.699997</v>
      </c>
      <c r="D94" s="32">
        <v>103.300003</v>
      </c>
      <c r="E94" s="27">
        <v>108.150002</v>
      </c>
      <c r="F94" s="28">
        <v>102.68646200000001</v>
      </c>
      <c r="G94" s="87"/>
      <c r="H94" s="20">
        <f t="shared" si="3"/>
        <v>-4.1696145847123309E-3</v>
      </c>
      <c r="I94" s="84"/>
      <c r="J94" s="28">
        <f t="shared" si="2"/>
        <v>-0.58928748942941778</v>
      </c>
    </row>
    <row r="95" spans="1:10" ht="14.4" x14ac:dyDescent="0.3">
      <c r="A95" s="67">
        <v>44319</v>
      </c>
      <c r="B95" s="23">
        <v>108.150002</v>
      </c>
      <c r="C95" s="23">
        <v>110.699997</v>
      </c>
      <c r="D95" s="32">
        <v>106</v>
      </c>
      <c r="E95" s="27">
        <v>107.699997</v>
      </c>
      <c r="F95" s="28">
        <v>102.259186</v>
      </c>
      <c r="G95" s="87"/>
      <c r="H95" s="20">
        <f t="shared" si="3"/>
        <v>1.79439367965619E-2</v>
      </c>
      <c r="I95" s="84"/>
      <c r="J95" s="28">
        <f t="shared" si="2"/>
        <v>-0.61202651783340822</v>
      </c>
    </row>
    <row r="96" spans="1:10" ht="14.4" x14ac:dyDescent="0.3">
      <c r="A96" s="67">
        <v>44320</v>
      </c>
      <c r="B96" s="23">
        <v>108</v>
      </c>
      <c r="C96" s="23">
        <v>110.300003</v>
      </c>
      <c r="D96" s="32">
        <v>107.699997</v>
      </c>
      <c r="E96" s="27">
        <v>109.650002</v>
      </c>
      <c r="F96" s="28">
        <v>104.11068</v>
      </c>
      <c r="G96" s="87"/>
      <c r="H96" s="20">
        <f t="shared" si="3"/>
        <v>1.313718554003278E-2</v>
      </c>
      <c r="I96" s="84"/>
      <c r="J96" s="28">
        <f t="shared" si="2"/>
        <v>-0.51349157025966341</v>
      </c>
    </row>
    <row r="97" spans="1:10" ht="14.4" x14ac:dyDescent="0.3">
      <c r="A97" s="67">
        <v>44321</v>
      </c>
      <c r="B97" s="23">
        <v>112.400002</v>
      </c>
      <c r="C97" s="23">
        <v>114</v>
      </c>
      <c r="D97" s="32">
        <v>110.5</v>
      </c>
      <c r="E97" s="27">
        <v>111.099998</v>
      </c>
      <c r="F97" s="28">
        <v>105.487427</v>
      </c>
      <c r="G97" s="87"/>
      <c r="H97" s="20">
        <f t="shared" si="3"/>
        <v>-7.6801643168285397E-3</v>
      </c>
      <c r="I97" s="84"/>
      <c r="J97" s="28">
        <f t="shared" si="2"/>
        <v>-0.44022238385135198</v>
      </c>
    </row>
    <row r="98" spans="1:10" ht="14.4" x14ac:dyDescent="0.3">
      <c r="A98" s="67">
        <v>44322</v>
      </c>
      <c r="B98" s="23">
        <v>112.300003</v>
      </c>
      <c r="C98" s="23">
        <v>112.849998</v>
      </c>
      <c r="D98" s="32">
        <v>109.449997</v>
      </c>
      <c r="E98" s="27">
        <v>110.25</v>
      </c>
      <c r="F98" s="28">
        <v>104.680374</v>
      </c>
      <c r="G98" s="87"/>
      <c r="H98" s="20">
        <f t="shared" si="3"/>
        <v>1.0825518587021698E-2</v>
      </c>
      <c r="I98" s="84"/>
      <c r="J98" s="28">
        <f t="shared" si="2"/>
        <v>-0.48317330365298722</v>
      </c>
    </row>
    <row r="99" spans="1:10" ht="14.4" x14ac:dyDescent="0.3">
      <c r="A99" s="67">
        <v>44323</v>
      </c>
      <c r="B99" s="23">
        <v>110.849998</v>
      </c>
      <c r="C99" s="23">
        <v>112.349998</v>
      </c>
      <c r="D99" s="32">
        <v>109.650002</v>
      </c>
      <c r="E99" s="27">
        <v>111.449997</v>
      </c>
      <c r="F99" s="28">
        <v>105.81974</v>
      </c>
      <c r="G99" s="87"/>
      <c r="H99" s="20">
        <f t="shared" si="3"/>
        <v>2.1744855098421674E-2</v>
      </c>
      <c r="I99" s="84"/>
      <c r="J99" s="28">
        <f t="shared" si="2"/>
        <v>-0.42253671990902225</v>
      </c>
    </row>
    <row r="100" spans="1:10" ht="14.4" x14ac:dyDescent="0.3">
      <c r="A100" s="67">
        <v>44326</v>
      </c>
      <c r="B100" s="23">
        <v>113.849998</v>
      </c>
      <c r="C100" s="23">
        <v>114.949997</v>
      </c>
      <c r="D100" s="32">
        <v>112.5</v>
      </c>
      <c r="E100" s="27">
        <v>113.900002</v>
      </c>
      <c r="F100" s="28">
        <v>108.14598100000001</v>
      </c>
      <c r="G100" s="87"/>
      <c r="H100" s="20">
        <f t="shared" si="3"/>
        <v>3.6210818256116648E-2</v>
      </c>
      <c r="I100" s="84"/>
      <c r="J100" s="28">
        <f t="shared" si="2"/>
        <v>-0.2987364659453593</v>
      </c>
    </row>
    <row r="101" spans="1:10" ht="14.4" x14ac:dyDescent="0.3">
      <c r="A101" s="67">
        <v>44327</v>
      </c>
      <c r="B101" s="23">
        <v>112.550003</v>
      </c>
      <c r="C101" s="23">
        <v>118.699997</v>
      </c>
      <c r="D101" s="32">
        <v>110.75</v>
      </c>
      <c r="E101" s="27">
        <v>118.099998</v>
      </c>
      <c r="F101" s="28">
        <v>112.133797</v>
      </c>
      <c r="G101" s="87"/>
      <c r="H101" s="20">
        <f t="shared" si="3"/>
        <v>-2.5730407916873248E-2</v>
      </c>
      <c r="I101" s="84"/>
      <c r="J101" s="28">
        <f t="shared" si="2"/>
        <v>-8.6508094392498139E-2</v>
      </c>
    </row>
    <row r="102" spans="1:10" ht="14.4" x14ac:dyDescent="0.3">
      <c r="A102" s="67">
        <v>44328</v>
      </c>
      <c r="B102" s="23">
        <v>118.699997</v>
      </c>
      <c r="C102" s="23">
        <v>121.150002</v>
      </c>
      <c r="D102" s="32">
        <v>113.699997</v>
      </c>
      <c r="E102" s="27">
        <v>115.099998</v>
      </c>
      <c r="F102" s="28">
        <v>109.285355</v>
      </c>
      <c r="G102" s="87"/>
      <c r="H102" s="20">
        <f t="shared" si="3"/>
        <v>-1.8856081998055236E-2</v>
      </c>
      <c r="I102" s="84"/>
      <c r="J102" s="28">
        <f t="shared" si="2"/>
        <v>-0.23809993273200694</v>
      </c>
    </row>
    <row r="103" spans="1:10" ht="14.4" x14ac:dyDescent="0.3">
      <c r="A103" s="67">
        <v>44330</v>
      </c>
      <c r="B103" s="23">
        <v>116</v>
      </c>
      <c r="C103" s="23">
        <v>116</v>
      </c>
      <c r="D103" s="32">
        <v>111.550003</v>
      </c>
      <c r="E103" s="27">
        <v>112.949997</v>
      </c>
      <c r="F103" s="28">
        <v>107.243965</v>
      </c>
      <c r="G103" s="87"/>
      <c r="H103" s="20">
        <f t="shared" si="3"/>
        <v>1.1443813420727231E-2</v>
      </c>
      <c r="I103" s="84"/>
      <c r="J103" s="28">
        <f t="shared" si="2"/>
        <v>-0.34674080073926783</v>
      </c>
    </row>
    <row r="104" spans="1:10" ht="14.4" x14ac:dyDescent="0.3">
      <c r="A104" s="67">
        <v>44333</v>
      </c>
      <c r="B104" s="23">
        <v>113.949997</v>
      </c>
      <c r="C104" s="23">
        <v>115.400002</v>
      </c>
      <c r="D104" s="32">
        <v>112.25</v>
      </c>
      <c r="E104" s="27">
        <v>114.25</v>
      </c>
      <c r="F104" s="28">
        <v>108.478302</v>
      </c>
      <c r="G104" s="87"/>
      <c r="H104" s="20">
        <f t="shared" si="3"/>
        <v>1.606284170300263E-2</v>
      </c>
      <c r="I104" s="84"/>
      <c r="J104" s="28">
        <f t="shared" si="2"/>
        <v>-0.2810508525336422</v>
      </c>
    </row>
    <row r="105" spans="1:10" ht="14.4" x14ac:dyDescent="0.3">
      <c r="A105" s="67">
        <v>44334</v>
      </c>
      <c r="B105" s="23">
        <v>115</v>
      </c>
      <c r="C105" s="23">
        <v>117.5</v>
      </c>
      <c r="D105" s="32">
        <v>114.300003</v>
      </c>
      <c r="E105" s="27">
        <v>116.099998</v>
      </c>
      <c r="F105" s="28">
        <v>110.23483299999999</v>
      </c>
      <c r="G105" s="87"/>
      <c r="H105" s="20">
        <f t="shared" si="3"/>
        <v>-1.0389669216166608E-2</v>
      </c>
      <c r="I105" s="84"/>
      <c r="J105" s="28">
        <f t="shared" si="2"/>
        <v>-0.18756931995217069</v>
      </c>
    </row>
    <row r="106" spans="1:10" ht="14.4" x14ac:dyDescent="0.3">
      <c r="A106" s="67">
        <v>44335</v>
      </c>
      <c r="B106" s="23">
        <v>114.5</v>
      </c>
      <c r="C106" s="23">
        <v>115.800003</v>
      </c>
      <c r="D106" s="32">
        <v>113.400002</v>
      </c>
      <c r="E106" s="27">
        <v>114.900002</v>
      </c>
      <c r="F106" s="28">
        <v>109.095467</v>
      </c>
      <c r="G106" s="87"/>
      <c r="H106" s="20">
        <f t="shared" si="3"/>
        <v>-2.7350614706520313E-2</v>
      </c>
      <c r="I106" s="84"/>
      <c r="J106" s="28">
        <f t="shared" si="2"/>
        <v>-0.24820585316552302</v>
      </c>
    </row>
    <row r="107" spans="1:10" ht="14.4" x14ac:dyDescent="0.3">
      <c r="A107" s="67">
        <v>44336</v>
      </c>
      <c r="B107" s="23">
        <v>113.449997</v>
      </c>
      <c r="C107" s="23">
        <v>114.699997</v>
      </c>
      <c r="D107" s="32">
        <v>111.199997</v>
      </c>
      <c r="E107" s="27">
        <v>111.800003</v>
      </c>
      <c r="F107" s="28">
        <v>106.152069</v>
      </c>
      <c r="G107" s="87"/>
      <c r="H107" s="20">
        <f t="shared" si="3"/>
        <v>8.461390828157821E-3</v>
      </c>
      <c r="I107" s="84"/>
      <c r="J107" s="28">
        <f t="shared" si="2"/>
        <v>-0.40485070225240249</v>
      </c>
    </row>
    <row r="108" spans="1:10" ht="14.4" x14ac:dyDescent="0.3">
      <c r="A108" s="67">
        <v>44337</v>
      </c>
      <c r="B108" s="23">
        <v>111.050003</v>
      </c>
      <c r="C108" s="23">
        <v>114.050003</v>
      </c>
      <c r="D108" s="32">
        <v>111.050003</v>
      </c>
      <c r="E108" s="27">
        <v>112.75</v>
      </c>
      <c r="F108" s="28">
        <v>107.05407700000001</v>
      </c>
      <c r="G108" s="87"/>
      <c r="H108" s="20">
        <f t="shared" si="3"/>
        <v>2.657246878121391E-3</v>
      </c>
      <c r="I108" s="84"/>
      <c r="J108" s="28">
        <f t="shared" si="2"/>
        <v>-0.35684677170339657</v>
      </c>
    </row>
    <row r="109" spans="1:10" ht="14.4" x14ac:dyDescent="0.3">
      <c r="A109" s="67">
        <v>44340</v>
      </c>
      <c r="B109" s="23">
        <v>113.25</v>
      </c>
      <c r="C109" s="23">
        <v>113.949997</v>
      </c>
      <c r="D109" s="32">
        <v>110.849998</v>
      </c>
      <c r="E109" s="27">
        <v>113.050003</v>
      </c>
      <c r="F109" s="28">
        <v>107.338921</v>
      </c>
      <c r="G109" s="87"/>
      <c r="H109" s="20">
        <f t="shared" si="3"/>
        <v>1.3617561567722872E-2</v>
      </c>
      <c r="I109" s="84"/>
      <c r="J109" s="28">
        <f t="shared" si="2"/>
        <v>-0.34168743627760717</v>
      </c>
    </row>
    <row r="110" spans="1:10" ht="14.4" x14ac:dyDescent="0.3">
      <c r="A110" s="67">
        <v>44341</v>
      </c>
      <c r="B110" s="23">
        <v>114.400002</v>
      </c>
      <c r="C110" s="23">
        <v>117.099998</v>
      </c>
      <c r="D110" s="32">
        <v>113.699997</v>
      </c>
      <c r="E110" s="27">
        <v>114.599998</v>
      </c>
      <c r="F110" s="28">
        <v>108.810608</v>
      </c>
      <c r="G110" s="87"/>
      <c r="H110" s="20">
        <f t="shared" si="3"/>
        <v>-1.0967427519558207E-2</v>
      </c>
      <c r="I110" s="84"/>
      <c r="J110" s="28">
        <f t="shared" si="2"/>
        <v>-0.26336523912192505</v>
      </c>
    </row>
    <row r="111" spans="1:10" ht="14.4" x14ac:dyDescent="0.3">
      <c r="A111" s="67">
        <v>44342</v>
      </c>
      <c r="B111" s="23">
        <v>115.400002</v>
      </c>
      <c r="C111" s="23">
        <v>115.400002</v>
      </c>
      <c r="D111" s="32">
        <v>113</v>
      </c>
      <c r="E111" s="27">
        <v>113.349998</v>
      </c>
      <c r="F111" s="28">
        <v>107.623756</v>
      </c>
      <c r="G111" s="87"/>
      <c r="H111" s="20">
        <f t="shared" si="3"/>
        <v>-1.3321689254026048E-2</v>
      </c>
      <c r="I111" s="84"/>
      <c r="J111" s="28">
        <f t="shared" si="2"/>
        <v>-0.32652850509672043</v>
      </c>
    </row>
    <row r="112" spans="1:10" ht="14.4" x14ac:dyDescent="0.3">
      <c r="A112" s="67">
        <v>44343</v>
      </c>
      <c r="B112" s="23">
        <v>113</v>
      </c>
      <c r="C112" s="23">
        <v>113.650002</v>
      </c>
      <c r="D112" s="32">
        <v>111.300003</v>
      </c>
      <c r="E112" s="27">
        <v>111.849998</v>
      </c>
      <c r="F112" s="28">
        <v>106.199532</v>
      </c>
      <c r="G112" s="87"/>
      <c r="H112" s="20">
        <f t="shared" si="3"/>
        <v>4.4603107747772505E-3</v>
      </c>
      <c r="I112" s="84"/>
      <c r="J112" s="28">
        <f t="shared" si="2"/>
        <v>-0.4023244242664748</v>
      </c>
    </row>
    <row r="113" spans="1:10" ht="14.4" x14ac:dyDescent="0.3">
      <c r="A113" s="67">
        <v>44344</v>
      </c>
      <c r="B113" s="23">
        <v>113.199997</v>
      </c>
      <c r="C113" s="23">
        <v>115.550003</v>
      </c>
      <c r="D113" s="32">
        <v>111.849998</v>
      </c>
      <c r="E113" s="27">
        <v>112.349998</v>
      </c>
      <c r="F113" s="28">
        <v>106.674278</v>
      </c>
      <c r="G113" s="87"/>
      <c r="H113" s="20">
        <f t="shared" si="3"/>
        <v>1.1504587066615337E-2</v>
      </c>
      <c r="I113" s="84"/>
      <c r="J113" s="28">
        <f t="shared" si="2"/>
        <v>-0.37705911787655666</v>
      </c>
    </row>
    <row r="114" spans="1:10" ht="14.4" x14ac:dyDescent="0.3">
      <c r="A114" s="67">
        <v>44347</v>
      </c>
      <c r="B114" s="23">
        <v>112.5</v>
      </c>
      <c r="C114" s="23">
        <v>114.349998</v>
      </c>
      <c r="D114" s="32">
        <v>111.400002</v>
      </c>
      <c r="E114" s="27">
        <v>113.650002</v>
      </c>
      <c r="F114" s="28">
        <v>107.908607</v>
      </c>
      <c r="G114" s="87"/>
      <c r="H114" s="20">
        <f t="shared" si="3"/>
        <v>3.4165450561283395E-2</v>
      </c>
      <c r="I114" s="84"/>
      <c r="J114" s="28">
        <f t="shared" si="2"/>
        <v>-0.31136911914031834</v>
      </c>
    </row>
    <row r="115" spans="1:10" ht="14.4" x14ac:dyDescent="0.3">
      <c r="A115" s="67">
        <v>44348</v>
      </c>
      <c r="B115" s="23">
        <v>114.349998</v>
      </c>
      <c r="C115" s="23">
        <v>118.449997</v>
      </c>
      <c r="D115" s="32">
        <v>114.199997</v>
      </c>
      <c r="E115" s="27">
        <v>117.599998</v>
      </c>
      <c r="F115" s="28">
        <v>111.659058</v>
      </c>
      <c r="G115" s="87"/>
      <c r="H115" s="20">
        <f t="shared" si="3"/>
        <v>1.2747144388035232E-3</v>
      </c>
      <c r="I115" s="84"/>
      <c r="J115" s="28">
        <f t="shared" si="2"/>
        <v>-0.11177340078241628</v>
      </c>
    </row>
    <row r="116" spans="1:10" ht="14.4" x14ac:dyDescent="0.3">
      <c r="A116" s="67">
        <v>44349</v>
      </c>
      <c r="B116" s="23">
        <v>118</v>
      </c>
      <c r="C116" s="23">
        <v>119.400002</v>
      </c>
      <c r="D116" s="32">
        <v>116</v>
      </c>
      <c r="E116" s="27">
        <v>117.75</v>
      </c>
      <c r="F116" s="28">
        <v>111.801483</v>
      </c>
      <c r="G116" s="87"/>
      <c r="H116" s="20">
        <f t="shared" si="3"/>
        <v>3.9547297088254538E-2</v>
      </c>
      <c r="I116" s="84"/>
      <c r="J116" s="28">
        <f t="shared" si="2"/>
        <v>-0.10419370780421525</v>
      </c>
    </row>
    <row r="117" spans="1:10" ht="14.4" x14ac:dyDescent="0.3">
      <c r="A117" s="67">
        <v>44350</v>
      </c>
      <c r="B117" s="23">
        <v>118.800003</v>
      </c>
      <c r="C117" s="23">
        <v>123.800003</v>
      </c>
      <c r="D117" s="32">
        <v>118.449997</v>
      </c>
      <c r="E117" s="27">
        <v>122.5</v>
      </c>
      <c r="F117" s="28">
        <v>116.31152299999999</v>
      </c>
      <c r="G117" s="87"/>
      <c r="H117" s="20">
        <f t="shared" si="3"/>
        <v>2.3796218913739425E-2</v>
      </c>
      <c r="I117" s="84"/>
      <c r="J117" s="28">
        <f t="shared" si="2"/>
        <v>0.13582670290000701</v>
      </c>
    </row>
    <row r="118" spans="1:10" ht="14.4" x14ac:dyDescent="0.3">
      <c r="A118" s="67">
        <v>44351</v>
      </c>
      <c r="B118" s="23">
        <v>124.599998</v>
      </c>
      <c r="C118" s="23">
        <v>126.699997</v>
      </c>
      <c r="D118" s="32">
        <v>123.349998</v>
      </c>
      <c r="E118" s="27">
        <v>125.449997</v>
      </c>
      <c r="F118" s="28">
        <v>119.112495</v>
      </c>
      <c r="G118" s="87"/>
      <c r="H118" s="20">
        <f t="shared" si="3"/>
        <v>-2.3942150399148907E-3</v>
      </c>
      <c r="I118" s="84"/>
      <c r="J118" s="28">
        <f t="shared" si="2"/>
        <v>0.28489185900868547</v>
      </c>
    </row>
    <row r="119" spans="1:10" ht="14.4" x14ac:dyDescent="0.3">
      <c r="A119" s="67">
        <v>44354</v>
      </c>
      <c r="B119" s="23">
        <v>126.949997</v>
      </c>
      <c r="C119" s="23">
        <v>127.5</v>
      </c>
      <c r="D119" s="32">
        <v>124.900002</v>
      </c>
      <c r="E119" s="27">
        <v>125.150002</v>
      </c>
      <c r="F119" s="28">
        <v>118.82764400000001</v>
      </c>
      <c r="G119" s="87"/>
      <c r="H119" s="20">
        <f t="shared" si="3"/>
        <v>-2.8005538848175854E-3</v>
      </c>
      <c r="I119" s="84"/>
      <c r="J119" s="28">
        <f t="shared" si="2"/>
        <v>0.26973292782779873</v>
      </c>
    </row>
    <row r="120" spans="1:10" ht="14.4" x14ac:dyDescent="0.3">
      <c r="A120" s="67">
        <v>44355</v>
      </c>
      <c r="B120" s="23">
        <v>125.75</v>
      </c>
      <c r="C120" s="23">
        <v>125.900002</v>
      </c>
      <c r="D120" s="32">
        <v>122.650002</v>
      </c>
      <c r="E120" s="27">
        <v>124.800003</v>
      </c>
      <c r="F120" s="28">
        <v>118.495338</v>
      </c>
      <c r="G120" s="87"/>
      <c r="H120" s="20">
        <f t="shared" si="3"/>
        <v>-6.027745652182016E-3</v>
      </c>
      <c r="I120" s="84"/>
      <c r="J120" s="28">
        <f t="shared" si="2"/>
        <v>0.25204726388546894</v>
      </c>
    </row>
    <row r="121" spans="1:10" ht="14.4" x14ac:dyDescent="0.3">
      <c r="A121" s="67">
        <v>44356</v>
      </c>
      <c r="B121" s="23">
        <v>127</v>
      </c>
      <c r="C121" s="23">
        <v>128</v>
      </c>
      <c r="D121" s="32">
        <v>123.050003</v>
      </c>
      <c r="E121" s="27">
        <v>124.050003</v>
      </c>
      <c r="F121" s="28">
        <v>117.783226</v>
      </c>
      <c r="G121" s="87"/>
      <c r="H121" s="20">
        <f t="shared" si="3"/>
        <v>-8.0650004371518233E-4</v>
      </c>
      <c r="I121" s="84"/>
      <c r="J121" s="28">
        <f t="shared" si="2"/>
        <v>0.21414930430059176</v>
      </c>
    </row>
    <row r="122" spans="1:10" ht="14.4" x14ac:dyDescent="0.3">
      <c r="A122" s="67">
        <v>44357</v>
      </c>
      <c r="B122" s="23">
        <v>123.75</v>
      </c>
      <c r="C122" s="23">
        <v>124.800003</v>
      </c>
      <c r="D122" s="32">
        <v>122.449997</v>
      </c>
      <c r="E122" s="27">
        <v>123.949997</v>
      </c>
      <c r="F122" s="28">
        <v>117.688271</v>
      </c>
      <c r="G122" s="87"/>
      <c r="H122" s="20">
        <f t="shared" si="3"/>
        <v>-3.2322775616052055E-3</v>
      </c>
      <c r="I122" s="84"/>
      <c r="J122" s="28">
        <f t="shared" si="2"/>
        <v>0.20909593983893107</v>
      </c>
    </row>
    <row r="123" spans="1:10" ht="14.4" x14ac:dyDescent="0.3">
      <c r="A123" s="67">
        <v>44358</v>
      </c>
      <c r="B123" s="23">
        <v>123.949997</v>
      </c>
      <c r="C123" s="23">
        <v>126.599998</v>
      </c>
      <c r="D123" s="32">
        <v>122.5</v>
      </c>
      <c r="E123" s="27">
        <v>123.550003</v>
      </c>
      <c r="F123" s="28">
        <v>117.308487</v>
      </c>
      <c r="G123" s="87"/>
      <c r="H123" s="20">
        <f t="shared" si="3"/>
        <v>1.0066523257502314E-2</v>
      </c>
      <c r="I123" s="84"/>
      <c r="J123" s="28">
        <f t="shared" si="2"/>
        <v>0.18888399791067362</v>
      </c>
    </row>
    <row r="124" spans="1:10" ht="14.4" x14ac:dyDescent="0.3">
      <c r="A124" s="67">
        <v>44361</v>
      </c>
      <c r="B124" s="23">
        <v>124.400002</v>
      </c>
      <c r="C124" s="23">
        <v>125.800003</v>
      </c>
      <c r="D124" s="32">
        <v>121.25</v>
      </c>
      <c r="E124" s="27">
        <v>124.800003</v>
      </c>
      <c r="F124" s="28">
        <v>118.495338</v>
      </c>
      <c r="G124" s="87"/>
      <c r="H124" s="20">
        <f t="shared" si="3"/>
        <v>4.3973286751886071E-3</v>
      </c>
      <c r="I124" s="84"/>
      <c r="J124" s="28">
        <f t="shared" si="2"/>
        <v>0.25204726388546894</v>
      </c>
    </row>
    <row r="125" spans="1:10" ht="14.4" x14ac:dyDescent="0.3">
      <c r="A125" s="67">
        <v>44362</v>
      </c>
      <c r="B125" s="23">
        <v>125.599998</v>
      </c>
      <c r="C125" s="23">
        <v>128.5</v>
      </c>
      <c r="D125" s="32">
        <v>124.849998</v>
      </c>
      <c r="E125" s="27">
        <v>125.349998</v>
      </c>
      <c r="F125" s="28">
        <v>119.01754</v>
      </c>
      <c r="G125" s="87"/>
      <c r="H125" s="20">
        <f t="shared" si="3"/>
        <v>1.0712255000136303E-2</v>
      </c>
      <c r="I125" s="84"/>
      <c r="J125" s="28">
        <f t="shared" si="2"/>
        <v>0.27983884826131478</v>
      </c>
    </row>
    <row r="126" spans="1:10" ht="14.4" x14ac:dyDescent="0.3">
      <c r="A126" s="67">
        <v>44363</v>
      </c>
      <c r="B126" s="23">
        <v>127</v>
      </c>
      <c r="C126" s="23">
        <v>128.25</v>
      </c>
      <c r="D126" s="32">
        <v>126.099998</v>
      </c>
      <c r="E126" s="27">
        <v>126.699997</v>
      </c>
      <c r="F126" s="28">
        <v>120.299347</v>
      </c>
      <c r="G126" s="87"/>
      <c r="H126" s="20">
        <f t="shared" si="3"/>
        <v>-1.2708662163458482E-2</v>
      </c>
      <c r="I126" s="84"/>
      <c r="J126" s="28">
        <f t="shared" si="2"/>
        <v>0.34805512498348079</v>
      </c>
    </row>
    <row r="127" spans="1:10" ht="14.4" x14ac:dyDescent="0.3">
      <c r="A127" s="67">
        <v>44364</v>
      </c>
      <c r="B127" s="23">
        <v>125.599998</v>
      </c>
      <c r="C127" s="23">
        <v>127</v>
      </c>
      <c r="D127" s="32">
        <v>123.5</v>
      </c>
      <c r="E127" s="27">
        <v>125.099998</v>
      </c>
      <c r="F127" s="28">
        <v>118.780174</v>
      </c>
      <c r="G127" s="87"/>
      <c r="H127" s="20">
        <f t="shared" si="3"/>
        <v>-3.9540492499784551E-2</v>
      </c>
      <c r="I127" s="84"/>
      <c r="J127" s="28">
        <f t="shared" si="2"/>
        <v>0.26720619506635573</v>
      </c>
    </row>
    <row r="128" spans="1:10" ht="14.4" x14ac:dyDescent="0.3">
      <c r="A128" s="67">
        <v>44365</v>
      </c>
      <c r="B128" s="23">
        <v>124.550003</v>
      </c>
      <c r="C128" s="23">
        <v>124.550003</v>
      </c>
      <c r="D128" s="32">
        <v>118.900002</v>
      </c>
      <c r="E128" s="27">
        <v>120.25</v>
      </c>
      <c r="F128" s="28">
        <v>114.175186</v>
      </c>
      <c r="G128" s="87"/>
      <c r="H128" s="20">
        <f t="shared" si="3"/>
        <v>5.8043032665273837E-3</v>
      </c>
      <c r="I128" s="84"/>
      <c r="J128" s="28">
        <f t="shared" si="2"/>
        <v>2.2132824145375419E-2</v>
      </c>
    </row>
    <row r="129" spans="1:10" ht="14.4" x14ac:dyDescent="0.3">
      <c r="A129" s="67">
        <v>44368</v>
      </c>
      <c r="B129" s="23">
        <v>119.400002</v>
      </c>
      <c r="C129" s="23">
        <v>122</v>
      </c>
      <c r="D129" s="32">
        <v>118.949997</v>
      </c>
      <c r="E129" s="27">
        <v>120.949997</v>
      </c>
      <c r="F129" s="28">
        <v>114.839821</v>
      </c>
      <c r="G129" s="87"/>
      <c r="H129" s="20">
        <f t="shared" si="3"/>
        <v>9.053609166660908E-3</v>
      </c>
      <c r="I129" s="84"/>
      <c r="J129" s="28">
        <f t="shared" si="2"/>
        <v>5.7504101499422269E-2</v>
      </c>
    </row>
    <row r="130" spans="1:10" ht="14.4" x14ac:dyDescent="0.3">
      <c r="A130" s="67">
        <v>44369</v>
      </c>
      <c r="B130" s="23">
        <v>122.699997</v>
      </c>
      <c r="C130" s="23">
        <v>124.199997</v>
      </c>
      <c r="D130" s="32">
        <v>121.5</v>
      </c>
      <c r="E130" s="27">
        <v>122.050003</v>
      </c>
      <c r="F130" s="28">
        <v>115.88426200000001</v>
      </c>
      <c r="G130" s="87"/>
      <c r="H130" s="20">
        <f t="shared" si="3"/>
        <v>1.0595005342281496E-2</v>
      </c>
      <c r="I130" s="84"/>
      <c r="J130" s="28">
        <f t="shared" ref="J130:J193" si="4">STANDARDIZE(E130,$P$2,$P$9)</f>
        <v>0.11308807874091922</v>
      </c>
    </row>
    <row r="131" spans="1:10" ht="14.4" x14ac:dyDescent="0.3">
      <c r="A131" s="67">
        <v>44370</v>
      </c>
      <c r="B131" s="23">
        <v>123.5</v>
      </c>
      <c r="C131" s="23">
        <v>124.400002</v>
      </c>
      <c r="D131" s="32">
        <v>121.75</v>
      </c>
      <c r="E131" s="27">
        <v>123.349998</v>
      </c>
      <c r="F131" s="28">
        <v>117.118576</v>
      </c>
      <c r="G131" s="87"/>
      <c r="H131" s="20">
        <f t="shared" ref="H131:H194" si="5">LN(E132/E131)</f>
        <v>-1.100478202808392E-2</v>
      </c>
      <c r="I131" s="84"/>
      <c r="J131" s="28">
        <f t="shared" si="4"/>
        <v>0.17877762270164224</v>
      </c>
    </row>
    <row r="132" spans="1:10" ht="14.4" x14ac:dyDescent="0.3">
      <c r="A132" s="67">
        <v>44371</v>
      </c>
      <c r="B132" s="23">
        <v>124.449997</v>
      </c>
      <c r="C132" s="23">
        <v>124.449997</v>
      </c>
      <c r="D132" s="32">
        <v>121.349998</v>
      </c>
      <c r="E132" s="27">
        <v>122</v>
      </c>
      <c r="F132" s="28">
        <v>115.836777</v>
      </c>
      <c r="G132" s="87"/>
      <c r="H132" s="20">
        <f t="shared" si="5"/>
        <v>-9.0572705699125365E-3</v>
      </c>
      <c r="I132" s="84"/>
      <c r="J132" s="28">
        <f t="shared" si="4"/>
        <v>0.11056139651008888</v>
      </c>
    </row>
    <row r="133" spans="1:10" ht="14.4" x14ac:dyDescent="0.3">
      <c r="A133" s="67">
        <v>44372</v>
      </c>
      <c r="B133" s="23">
        <v>122.949997</v>
      </c>
      <c r="C133" s="23">
        <v>124.949997</v>
      </c>
      <c r="D133" s="32">
        <v>120.349998</v>
      </c>
      <c r="E133" s="27">
        <v>120.900002</v>
      </c>
      <c r="F133" s="28">
        <v>114.792351</v>
      </c>
      <c r="G133" s="87"/>
      <c r="H133" s="20">
        <f t="shared" si="5"/>
        <v>1.1921999378789632E-2</v>
      </c>
      <c r="I133" s="84"/>
      <c r="J133" s="28">
        <f t="shared" si="4"/>
        <v>5.4977823513494582E-2</v>
      </c>
    </row>
    <row r="134" spans="1:10" ht="14.4" x14ac:dyDescent="0.3">
      <c r="A134" s="67">
        <v>44375</v>
      </c>
      <c r="B134" s="23">
        <v>122.550003</v>
      </c>
      <c r="C134" s="23">
        <v>124.5</v>
      </c>
      <c r="D134" s="32">
        <v>121.800003</v>
      </c>
      <c r="E134" s="27">
        <v>122.349998</v>
      </c>
      <c r="F134" s="28">
        <v>116.16909800000001</v>
      </c>
      <c r="G134" s="87"/>
      <c r="H134" s="20">
        <f t="shared" si="5"/>
        <v>-2.4406555833213408E-2</v>
      </c>
      <c r="I134" s="84"/>
      <c r="J134" s="28">
        <f t="shared" si="4"/>
        <v>0.12824700992180599</v>
      </c>
    </row>
    <row r="135" spans="1:10" ht="14.4" x14ac:dyDescent="0.3">
      <c r="A135" s="67">
        <v>44376</v>
      </c>
      <c r="B135" s="23">
        <v>121.800003</v>
      </c>
      <c r="C135" s="23">
        <v>122.449997</v>
      </c>
      <c r="D135" s="32">
        <v>119.099998</v>
      </c>
      <c r="E135" s="27">
        <v>119.400002</v>
      </c>
      <c r="F135" s="28">
        <v>113.368134</v>
      </c>
      <c r="G135" s="87"/>
      <c r="H135" s="20">
        <f t="shared" si="5"/>
        <v>-1.4340228931219856E-2</v>
      </c>
      <c r="I135" s="84"/>
      <c r="J135" s="28">
        <f t="shared" si="4"/>
        <v>-2.0818095656259816E-2</v>
      </c>
    </row>
    <row r="136" spans="1:10" ht="14.4" x14ac:dyDescent="0.3">
      <c r="A136" s="67">
        <v>44377</v>
      </c>
      <c r="B136" s="23">
        <v>120.349998</v>
      </c>
      <c r="C136" s="23">
        <v>120.949997</v>
      </c>
      <c r="D136" s="32">
        <v>117.050003</v>
      </c>
      <c r="E136" s="27">
        <v>117.699997</v>
      </c>
      <c r="F136" s="28">
        <v>111.75400500000001</v>
      </c>
      <c r="G136" s="87"/>
      <c r="H136" s="20">
        <f t="shared" si="5"/>
        <v>9.7231882005678477E-3</v>
      </c>
      <c r="I136" s="84"/>
      <c r="J136" s="28">
        <f t="shared" si="4"/>
        <v>-0.10672039003504559</v>
      </c>
    </row>
    <row r="137" spans="1:10" ht="14.4" x14ac:dyDescent="0.3">
      <c r="A137" s="67">
        <v>44378</v>
      </c>
      <c r="B137" s="23">
        <v>117.75</v>
      </c>
      <c r="C137" s="23">
        <v>119.75</v>
      </c>
      <c r="D137" s="32">
        <v>117.300003</v>
      </c>
      <c r="E137" s="27">
        <v>118.849998</v>
      </c>
      <c r="F137" s="28">
        <v>112.84590900000001</v>
      </c>
      <c r="G137" s="87"/>
      <c r="H137" s="20">
        <f t="shared" si="5"/>
        <v>-3.3712717006165287E-3</v>
      </c>
      <c r="I137" s="84"/>
      <c r="J137" s="28">
        <f t="shared" si="4"/>
        <v>-4.8610134807620949E-2</v>
      </c>
    </row>
    <row r="138" spans="1:10" ht="14.4" x14ac:dyDescent="0.3">
      <c r="A138" s="67">
        <v>44379</v>
      </c>
      <c r="B138" s="23">
        <v>120</v>
      </c>
      <c r="C138" s="23">
        <v>120.849998</v>
      </c>
      <c r="D138" s="32">
        <v>118</v>
      </c>
      <c r="E138" s="27">
        <v>118.449997</v>
      </c>
      <c r="F138" s="28">
        <v>112.46611799999999</v>
      </c>
      <c r="G138" s="87"/>
      <c r="H138" s="20">
        <f t="shared" si="5"/>
        <v>2.0886306974746093E-2</v>
      </c>
      <c r="I138" s="84"/>
      <c r="J138" s="28">
        <f t="shared" si="4"/>
        <v>-6.8822430450168393E-2</v>
      </c>
    </row>
    <row r="139" spans="1:10" ht="14.4" x14ac:dyDescent="0.3">
      <c r="A139" s="67">
        <v>44382</v>
      </c>
      <c r="B139" s="23">
        <v>119.150002</v>
      </c>
      <c r="C139" s="23">
        <v>121.449997</v>
      </c>
      <c r="D139" s="32">
        <v>118.900002</v>
      </c>
      <c r="E139" s="27">
        <v>120.949997</v>
      </c>
      <c r="F139" s="28">
        <v>114.839821</v>
      </c>
      <c r="G139" s="87"/>
      <c r="H139" s="20">
        <f t="shared" si="5"/>
        <v>4.5370505282049979E-3</v>
      </c>
      <c r="I139" s="84"/>
      <c r="J139" s="28">
        <f t="shared" si="4"/>
        <v>5.7504101499422269E-2</v>
      </c>
    </row>
    <row r="140" spans="1:10" ht="14.4" x14ac:dyDescent="0.3">
      <c r="A140" s="67">
        <v>44383</v>
      </c>
      <c r="B140" s="23">
        <v>123</v>
      </c>
      <c r="C140" s="23">
        <v>125</v>
      </c>
      <c r="D140" s="32">
        <v>121.050003</v>
      </c>
      <c r="E140" s="27">
        <v>121.5</v>
      </c>
      <c r="F140" s="28">
        <v>115.362038</v>
      </c>
      <c r="G140" s="87"/>
      <c r="H140" s="20">
        <f t="shared" si="5"/>
        <v>-1.3256184066567527E-2</v>
      </c>
      <c r="I140" s="84"/>
      <c r="J140" s="28">
        <f t="shared" si="4"/>
        <v>8.5296090120170753E-2</v>
      </c>
    </row>
    <row r="141" spans="1:10" ht="14.4" x14ac:dyDescent="0.3">
      <c r="A141" s="67">
        <v>44384</v>
      </c>
      <c r="B141" s="23">
        <v>119.900002</v>
      </c>
      <c r="C141" s="23">
        <v>120.400002</v>
      </c>
      <c r="D141" s="32">
        <v>117.800003</v>
      </c>
      <c r="E141" s="27">
        <v>119.900002</v>
      </c>
      <c r="F141" s="28">
        <v>113.842873</v>
      </c>
      <c r="G141" s="87"/>
      <c r="H141" s="20">
        <f t="shared" si="5"/>
        <v>-2.405685914704345E-2</v>
      </c>
      <c r="I141" s="84"/>
      <c r="J141" s="28">
        <f t="shared" si="4"/>
        <v>4.4472107336583164E-3</v>
      </c>
    </row>
    <row r="142" spans="1:10" ht="14.4" x14ac:dyDescent="0.3">
      <c r="A142" s="67">
        <v>44385</v>
      </c>
      <c r="B142" s="23">
        <v>119.400002</v>
      </c>
      <c r="C142" s="23">
        <v>119.400002</v>
      </c>
      <c r="D142" s="32">
        <v>116.849998</v>
      </c>
      <c r="E142" s="27">
        <v>117.050003</v>
      </c>
      <c r="F142" s="28">
        <v>111.136848</v>
      </c>
      <c r="G142" s="87"/>
      <c r="H142" s="20">
        <f t="shared" si="5"/>
        <v>7.2356049398614201E-3</v>
      </c>
      <c r="I142" s="84"/>
      <c r="J142" s="28">
        <f t="shared" si="4"/>
        <v>-0.1395649851582621</v>
      </c>
    </row>
    <row r="143" spans="1:10" ht="14.4" x14ac:dyDescent="0.3">
      <c r="A143" s="67">
        <v>44386</v>
      </c>
      <c r="B143" s="23">
        <v>117.099998</v>
      </c>
      <c r="C143" s="23">
        <v>118.650002</v>
      </c>
      <c r="D143" s="32">
        <v>116.599998</v>
      </c>
      <c r="E143" s="27">
        <v>117.900002</v>
      </c>
      <c r="F143" s="28">
        <v>111.943909</v>
      </c>
      <c r="G143" s="87"/>
      <c r="H143" s="20">
        <f t="shared" si="5"/>
        <v>5.4980133103388965E-3</v>
      </c>
      <c r="I143" s="84"/>
      <c r="J143" s="28">
        <f t="shared" si="4"/>
        <v>-9.6614014826014213E-2</v>
      </c>
    </row>
    <row r="144" spans="1:10" ht="14.4" x14ac:dyDescent="0.3">
      <c r="A144" s="67">
        <v>44389</v>
      </c>
      <c r="B144" s="23">
        <v>119</v>
      </c>
      <c r="C144" s="23">
        <v>119.349998</v>
      </c>
      <c r="D144" s="32">
        <v>118</v>
      </c>
      <c r="E144" s="27">
        <v>118.550003</v>
      </c>
      <c r="F144" s="28">
        <v>112.56107299999999</v>
      </c>
      <c r="G144" s="87"/>
      <c r="H144" s="20">
        <f t="shared" si="5"/>
        <v>1.5484711668823849E-2</v>
      </c>
      <c r="I144" s="84"/>
      <c r="J144" s="28">
        <f t="shared" si="4"/>
        <v>-6.3769065988507706E-2</v>
      </c>
    </row>
    <row r="145" spans="1:10" ht="14.4" x14ac:dyDescent="0.3">
      <c r="A145" s="67">
        <v>44390</v>
      </c>
      <c r="B145" s="23">
        <v>119</v>
      </c>
      <c r="C145" s="23">
        <v>120.800003</v>
      </c>
      <c r="D145" s="32">
        <v>118.599998</v>
      </c>
      <c r="E145" s="27">
        <v>120.400002</v>
      </c>
      <c r="F145" s="28">
        <v>114.317604</v>
      </c>
      <c r="G145" s="87"/>
      <c r="H145" s="20">
        <f t="shared" si="5"/>
        <v>3.3167608491351396E-3</v>
      </c>
      <c r="I145" s="84"/>
      <c r="J145" s="28">
        <f t="shared" si="4"/>
        <v>2.9712517123576448E-2</v>
      </c>
    </row>
    <row r="146" spans="1:10" ht="14.4" x14ac:dyDescent="0.3">
      <c r="A146" s="67">
        <v>44391</v>
      </c>
      <c r="B146" s="23">
        <v>120.300003</v>
      </c>
      <c r="C146" s="23">
        <v>121.75</v>
      </c>
      <c r="D146" s="32">
        <v>120.099998</v>
      </c>
      <c r="E146" s="27">
        <v>120.800003</v>
      </c>
      <c r="F146" s="28">
        <v>114.697411</v>
      </c>
      <c r="G146" s="87"/>
      <c r="H146" s="20">
        <f t="shared" si="5"/>
        <v>-3.2817424748488935E-2</v>
      </c>
      <c r="I146" s="84"/>
      <c r="J146" s="28">
        <f t="shared" si="4"/>
        <v>4.9924812766123892E-2</v>
      </c>
    </row>
    <row r="147" spans="1:10" ht="14.4" x14ac:dyDescent="0.3">
      <c r="A147" s="67">
        <v>44392</v>
      </c>
      <c r="B147" s="23">
        <v>119.199997</v>
      </c>
      <c r="C147" s="23">
        <v>119.400002</v>
      </c>
      <c r="D147" s="32">
        <v>116.199997</v>
      </c>
      <c r="E147" s="27">
        <v>116.900002</v>
      </c>
      <c r="F147" s="28">
        <v>110.99443100000001</v>
      </c>
      <c r="G147" s="87"/>
      <c r="H147" s="20">
        <f t="shared" si="5"/>
        <v>-8.5578950760452214E-4</v>
      </c>
      <c r="I147" s="84"/>
      <c r="J147" s="28">
        <f t="shared" si="4"/>
        <v>-0.14714462760585048</v>
      </c>
    </row>
    <row r="148" spans="1:10" ht="14.4" x14ac:dyDescent="0.3">
      <c r="A148" s="67">
        <v>44393</v>
      </c>
      <c r="B148" s="23">
        <v>117.199997</v>
      </c>
      <c r="C148" s="23">
        <v>117.400002</v>
      </c>
      <c r="D148" s="32">
        <v>115.75</v>
      </c>
      <c r="E148" s="27">
        <v>116.800003</v>
      </c>
      <c r="F148" s="28">
        <v>110.899483</v>
      </c>
      <c r="G148" s="87"/>
      <c r="H148" s="20">
        <f t="shared" si="5"/>
        <v>-1.9015309250425882E-2</v>
      </c>
      <c r="I148" s="84"/>
      <c r="J148" s="28">
        <f t="shared" si="4"/>
        <v>-0.15219763835322117</v>
      </c>
    </row>
    <row r="149" spans="1:10" ht="14.4" x14ac:dyDescent="0.3">
      <c r="A149" s="67">
        <v>44396</v>
      </c>
      <c r="B149" s="23">
        <v>114.800003</v>
      </c>
      <c r="C149" s="23">
        <v>116.550003</v>
      </c>
      <c r="D149" s="32">
        <v>114.199997</v>
      </c>
      <c r="E149" s="27">
        <v>114.599998</v>
      </c>
      <c r="F149" s="28">
        <v>108.810608</v>
      </c>
      <c r="G149" s="87"/>
      <c r="H149" s="20">
        <f t="shared" si="5"/>
        <v>-1.760608888503153E-2</v>
      </c>
      <c r="I149" s="84"/>
      <c r="J149" s="28">
        <f t="shared" si="4"/>
        <v>-0.26336523912192505</v>
      </c>
    </row>
    <row r="150" spans="1:10" ht="14.4" x14ac:dyDescent="0.3">
      <c r="A150" s="67">
        <v>44397</v>
      </c>
      <c r="B150" s="23">
        <v>112.050003</v>
      </c>
      <c r="C150" s="23">
        <v>113.25</v>
      </c>
      <c r="D150" s="32">
        <v>111.599998</v>
      </c>
      <c r="E150" s="27">
        <v>112.599998</v>
      </c>
      <c r="F150" s="28">
        <v>106.911644</v>
      </c>
      <c r="G150" s="87"/>
      <c r="H150" s="20">
        <f t="shared" si="5"/>
        <v>2.5428832018247732E-2</v>
      </c>
      <c r="I150" s="84"/>
      <c r="J150" s="28">
        <f t="shared" si="4"/>
        <v>-0.36442646468159762</v>
      </c>
    </row>
    <row r="151" spans="1:10" ht="14.4" x14ac:dyDescent="0.3">
      <c r="A151" s="67">
        <v>44399</v>
      </c>
      <c r="B151" s="23">
        <v>114.400002</v>
      </c>
      <c r="C151" s="23">
        <v>115.800003</v>
      </c>
      <c r="D151" s="32">
        <v>113.949997</v>
      </c>
      <c r="E151" s="27">
        <v>115.5</v>
      </c>
      <c r="F151" s="28">
        <v>109.66514599999999</v>
      </c>
      <c r="G151" s="87"/>
      <c r="H151" s="20">
        <f t="shared" si="5"/>
        <v>-1.7330766677545761E-3</v>
      </c>
      <c r="I151" s="84"/>
      <c r="J151" s="28">
        <f t="shared" si="4"/>
        <v>-0.21788758655884685</v>
      </c>
    </row>
    <row r="152" spans="1:10" ht="14.4" x14ac:dyDescent="0.3">
      <c r="A152" s="67">
        <v>44400</v>
      </c>
      <c r="B152" s="23">
        <v>115.5</v>
      </c>
      <c r="C152" s="23">
        <v>116.75</v>
      </c>
      <c r="D152" s="32">
        <v>114.75</v>
      </c>
      <c r="E152" s="27">
        <v>115.300003</v>
      </c>
      <c r="F152" s="28">
        <v>109.475258</v>
      </c>
      <c r="G152" s="87"/>
      <c r="H152" s="20">
        <f t="shared" si="5"/>
        <v>-6.5260182051525692E-3</v>
      </c>
      <c r="I152" s="84"/>
      <c r="J152" s="28">
        <f t="shared" si="4"/>
        <v>-0.22799355752297557</v>
      </c>
    </row>
    <row r="153" spans="1:10" ht="14.4" x14ac:dyDescent="0.3">
      <c r="A153" s="67">
        <v>44403</v>
      </c>
      <c r="B153" s="23">
        <v>114.849998</v>
      </c>
      <c r="C153" s="23">
        <v>115.599998</v>
      </c>
      <c r="D153" s="32">
        <v>114.099998</v>
      </c>
      <c r="E153" s="27">
        <v>114.550003</v>
      </c>
      <c r="F153" s="28">
        <v>108.76314499999999</v>
      </c>
      <c r="G153" s="87"/>
      <c r="H153" s="20">
        <f t="shared" si="5"/>
        <v>8.7259165936819701E-4</v>
      </c>
      <c r="I153" s="84"/>
      <c r="J153" s="28">
        <f t="shared" si="4"/>
        <v>-0.26589151710785275</v>
      </c>
    </row>
    <row r="154" spans="1:10" ht="14.4" x14ac:dyDescent="0.3">
      <c r="A154" s="67">
        <v>44404</v>
      </c>
      <c r="B154" s="23">
        <v>115.349998</v>
      </c>
      <c r="C154" s="23">
        <v>115.900002</v>
      </c>
      <c r="D154" s="32">
        <v>114</v>
      </c>
      <c r="E154" s="27">
        <v>114.650002</v>
      </c>
      <c r="F154" s="28">
        <v>108.858093</v>
      </c>
      <c r="G154" s="87"/>
      <c r="H154" s="20">
        <f t="shared" si="5"/>
        <v>-2.620123769681132E-3</v>
      </c>
      <c r="I154" s="84"/>
      <c r="J154" s="28">
        <f t="shared" si="4"/>
        <v>-0.26083850636048206</v>
      </c>
    </row>
    <row r="155" spans="1:10" ht="14.4" x14ac:dyDescent="0.3">
      <c r="A155" s="67">
        <v>44405</v>
      </c>
      <c r="B155" s="23">
        <v>114.900002</v>
      </c>
      <c r="C155" s="23">
        <v>115.199997</v>
      </c>
      <c r="D155" s="32">
        <v>113.449997</v>
      </c>
      <c r="E155" s="27">
        <v>114.349998</v>
      </c>
      <c r="F155" s="28">
        <v>108.57324199999999</v>
      </c>
      <c r="G155" s="87"/>
      <c r="H155" s="20">
        <f t="shared" si="5"/>
        <v>3.4919459620262922E-3</v>
      </c>
      <c r="I155" s="84"/>
      <c r="J155" s="28">
        <f t="shared" si="4"/>
        <v>-0.27599789231688415</v>
      </c>
    </row>
    <row r="156" spans="1:10" ht="14.4" x14ac:dyDescent="0.3">
      <c r="A156" s="67">
        <v>44406</v>
      </c>
      <c r="B156" s="23">
        <v>114.300003</v>
      </c>
      <c r="C156" s="23">
        <v>115.800003</v>
      </c>
      <c r="D156" s="32">
        <v>113.300003</v>
      </c>
      <c r="E156" s="27">
        <v>114.75</v>
      </c>
      <c r="F156" s="28">
        <v>108.953041</v>
      </c>
      <c r="G156" s="87"/>
      <c r="H156" s="20">
        <f t="shared" si="5"/>
        <v>4.7816043534390966E-3</v>
      </c>
      <c r="I156" s="84"/>
      <c r="J156" s="28">
        <f t="shared" si="4"/>
        <v>-0.25578554614372406</v>
      </c>
    </row>
    <row r="157" spans="1:10" ht="14.4" x14ac:dyDescent="0.3">
      <c r="A157" s="67">
        <v>44407</v>
      </c>
      <c r="B157" s="23">
        <v>114.300003</v>
      </c>
      <c r="C157" s="23">
        <v>116.75</v>
      </c>
      <c r="D157" s="32">
        <v>113.800003</v>
      </c>
      <c r="E157" s="27">
        <v>115.300003</v>
      </c>
      <c r="F157" s="28">
        <v>109.475258</v>
      </c>
      <c r="G157" s="87"/>
      <c r="H157" s="20">
        <f t="shared" si="5"/>
        <v>1.5490800230158461E-2</v>
      </c>
      <c r="I157" s="84"/>
      <c r="J157" s="28">
        <f t="shared" si="4"/>
        <v>-0.22799355752297557</v>
      </c>
    </row>
    <row r="158" spans="1:10" ht="14.4" x14ac:dyDescent="0.3">
      <c r="A158" s="67">
        <v>44410</v>
      </c>
      <c r="B158" s="23">
        <v>114.949997</v>
      </c>
      <c r="C158" s="23">
        <v>117.5</v>
      </c>
      <c r="D158" s="32">
        <v>114.800003</v>
      </c>
      <c r="E158" s="27">
        <v>117.099998</v>
      </c>
      <c r="F158" s="28">
        <v>111.184319</v>
      </c>
      <c r="G158" s="87"/>
      <c r="H158" s="20">
        <f t="shared" si="5"/>
        <v>6.8085709826014064E-3</v>
      </c>
      <c r="I158" s="84"/>
      <c r="J158" s="28">
        <f t="shared" si="4"/>
        <v>-0.13703870717233441</v>
      </c>
    </row>
    <row r="159" spans="1:10" ht="14.4" x14ac:dyDescent="0.3">
      <c r="A159" s="67">
        <v>44411</v>
      </c>
      <c r="B159" s="23">
        <v>116.150002</v>
      </c>
      <c r="C159" s="23">
        <v>118.199997</v>
      </c>
      <c r="D159" s="32">
        <v>115.150002</v>
      </c>
      <c r="E159" s="27">
        <v>117.900002</v>
      </c>
      <c r="F159" s="28">
        <v>111.943909</v>
      </c>
      <c r="G159" s="87"/>
      <c r="H159" s="20">
        <f t="shared" si="5"/>
        <v>-4.6759192528548245E-3</v>
      </c>
      <c r="I159" s="84"/>
      <c r="J159" s="28">
        <f t="shared" si="4"/>
        <v>-9.6614014826014213E-2</v>
      </c>
    </row>
    <row r="160" spans="1:10" ht="14.4" x14ac:dyDescent="0.3">
      <c r="A160" s="67">
        <v>44412</v>
      </c>
      <c r="B160" s="23">
        <v>117.699997</v>
      </c>
      <c r="C160" s="23">
        <v>118.5</v>
      </c>
      <c r="D160" s="32">
        <v>116.599998</v>
      </c>
      <c r="E160" s="27">
        <v>117.349998</v>
      </c>
      <c r="F160" s="28">
        <v>111.421684</v>
      </c>
      <c r="G160" s="87"/>
      <c r="H160" s="20">
        <f t="shared" si="5"/>
        <v>-4.2698613850925046E-3</v>
      </c>
      <c r="I160" s="84"/>
      <c r="J160" s="28">
        <f t="shared" si="4"/>
        <v>-0.12440605397737535</v>
      </c>
    </row>
    <row r="161" spans="1:10" ht="14.4" x14ac:dyDescent="0.3">
      <c r="A161" s="67">
        <v>44413</v>
      </c>
      <c r="B161" s="23">
        <v>116.199997</v>
      </c>
      <c r="C161" s="23">
        <v>117.25</v>
      </c>
      <c r="D161" s="32">
        <v>114.699997</v>
      </c>
      <c r="E161" s="27">
        <v>116.849998</v>
      </c>
      <c r="F161" s="28">
        <v>110.946945</v>
      </c>
      <c r="G161" s="87"/>
      <c r="H161" s="20">
        <f t="shared" si="5"/>
        <v>-1.7130282561608275E-3</v>
      </c>
      <c r="I161" s="84"/>
      <c r="J161" s="28">
        <f t="shared" si="4"/>
        <v>-0.14967136036729348</v>
      </c>
    </row>
    <row r="162" spans="1:10" ht="14.4" x14ac:dyDescent="0.3">
      <c r="A162" s="67">
        <v>44414</v>
      </c>
      <c r="B162" s="23">
        <v>116.150002</v>
      </c>
      <c r="C162" s="23">
        <v>118.199997</v>
      </c>
      <c r="D162" s="32">
        <v>116.150002</v>
      </c>
      <c r="E162" s="27">
        <v>116.650002</v>
      </c>
      <c r="F162" s="28">
        <v>110.757057</v>
      </c>
      <c r="G162" s="87"/>
      <c r="H162" s="20">
        <f t="shared" si="5"/>
        <v>-1.4245887249495198E-2</v>
      </c>
      <c r="I162" s="84"/>
      <c r="J162" s="28">
        <f t="shared" si="4"/>
        <v>-0.15977728080080955</v>
      </c>
    </row>
    <row r="163" spans="1:10" ht="14.4" x14ac:dyDescent="0.3">
      <c r="A163" s="67">
        <v>44417</v>
      </c>
      <c r="B163" s="23">
        <v>116</v>
      </c>
      <c r="C163" s="23">
        <v>117</v>
      </c>
      <c r="D163" s="32">
        <v>114.300003</v>
      </c>
      <c r="E163" s="27">
        <v>115</v>
      </c>
      <c r="F163" s="28">
        <v>109.190414</v>
      </c>
      <c r="G163" s="87"/>
      <c r="H163" s="20">
        <f t="shared" si="5"/>
        <v>-1.3052166421612412E-3</v>
      </c>
      <c r="I163" s="84"/>
      <c r="J163" s="28">
        <f t="shared" si="4"/>
        <v>-0.24315289294876496</v>
      </c>
    </row>
    <row r="164" spans="1:10" ht="14.4" x14ac:dyDescent="0.3">
      <c r="A164" s="67">
        <v>44418</v>
      </c>
      <c r="B164" s="23">
        <v>115.099998</v>
      </c>
      <c r="C164" s="23">
        <v>115.699997</v>
      </c>
      <c r="D164" s="32">
        <v>113.900002</v>
      </c>
      <c r="E164" s="27">
        <v>114.849998</v>
      </c>
      <c r="F164" s="28">
        <v>109.04798099999999</v>
      </c>
      <c r="G164" s="87"/>
      <c r="H164" s="20">
        <f t="shared" si="5"/>
        <v>1.8547023076667259E-2</v>
      </c>
      <c r="I164" s="84"/>
      <c r="J164" s="28">
        <f t="shared" si="4"/>
        <v>-0.25073258592696601</v>
      </c>
    </row>
    <row r="165" spans="1:10" ht="14.4" x14ac:dyDescent="0.3">
      <c r="A165" s="67">
        <v>44419</v>
      </c>
      <c r="B165" s="23">
        <v>115.5</v>
      </c>
      <c r="C165" s="23">
        <v>117.300003</v>
      </c>
      <c r="D165" s="32">
        <v>114.849998</v>
      </c>
      <c r="E165" s="27">
        <v>117</v>
      </c>
      <c r="F165" s="28">
        <v>111.089371</v>
      </c>
      <c r="G165" s="87"/>
      <c r="H165" s="20">
        <f t="shared" si="5"/>
        <v>-6.4308903302904025E-3</v>
      </c>
      <c r="I165" s="84"/>
      <c r="J165" s="28">
        <f t="shared" si="4"/>
        <v>-0.14209166738909246</v>
      </c>
    </row>
    <row r="166" spans="1:10" ht="14.4" x14ac:dyDescent="0.3">
      <c r="A166" s="67">
        <v>44420</v>
      </c>
      <c r="B166" s="23">
        <v>116.099998</v>
      </c>
      <c r="C166" s="23">
        <v>117.900002</v>
      </c>
      <c r="D166" s="32">
        <v>115.300003</v>
      </c>
      <c r="E166" s="27">
        <v>116.25</v>
      </c>
      <c r="F166" s="28">
        <v>110.377258</v>
      </c>
      <c r="G166" s="87"/>
      <c r="H166" s="20">
        <f t="shared" si="5"/>
        <v>-1.2911729901488385E-3</v>
      </c>
      <c r="I166" s="84"/>
      <c r="J166" s="28">
        <f t="shared" si="4"/>
        <v>-0.17998962697396964</v>
      </c>
    </row>
    <row r="167" spans="1:10" ht="14.4" x14ac:dyDescent="0.3">
      <c r="A167" s="67">
        <v>44421</v>
      </c>
      <c r="B167" s="23">
        <v>116.800003</v>
      </c>
      <c r="C167" s="23">
        <v>116.949997</v>
      </c>
      <c r="D167" s="32">
        <v>115.349998</v>
      </c>
      <c r="E167" s="27">
        <v>116.099998</v>
      </c>
      <c r="F167" s="28">
        <v>110.23483299999999</v>
      </c>
      <c r="G167" s="87"/>
      <c r="H167" s="20">
        <f t="shared" si="5"/>
        <v>-5.1813415154685922E-3</v>
      </c>
      <c r="I167" s="84"/>
      <c r="J167" s="28">
        <f t="shared" si="4"/>
        <v>-0.18756931995217069</v>
      </c>
    </row>
    <row r="168" spans="1:10" ht="14.4" x14ac:dyDescent="0.3">
      <c r="A168" s="67">
        <v>44424</v>
      </c>
      <c r="B168" s="23">
        <v>116.900002</v>
      </c>
      <c r="C168" s="23">
        <v>118.349998</v>
      </c>
      <c r="D168" s="32">
        <v>114.699997</v>
      </c>
      <c r="E168" s="27">
        <v>115.5</v>
      </c>
      <c r="F168" s="28">
        <v>109.66514599999999</v>
      </c>
      <c r="G168" s="87"/>
      <c r="H168" s="20">
        <f t="shared" si="5"/>
        <v>-1.4388755019073881E-2</v>
      </c>
      <c r="I168" s="84"/>
      <c r="J168" s="28">
        <f t="shared" si="4"/>
        <v>-0.21788758655884685</v>
      </c>
    </row>
    <row r="169" spans="1:10" ht="14.4" x14ac:dyDescent="0.3">
      <c r="A169" s="67">
        <v>44425</v>
      </c>
      <c r="B169" s="23">
        <v>116</v>
      </c>
      <c r="C169" s="23">
        <v>116</v>
      </c>
      <c r="D169" s="32">
        <v>112.699997</v>
      </c>
      <c r="E169" s="27">
        <v>113.849998</v>
      </c>
      <c r="F169" s="28">
        <v>108.09850299999999</v>
      </c>
      <c r="G169" s="87"/>
      <c r="H169" s="20">
        <f t="shared" si="5"/>
        <v>-5.7256356754589949E-3</v>
      </c>
      <c r="I169" s="84"/>
      <c r="J169" s="28">
        <f t="shared" si="4"/>
        <v>-0.30126319870680229</v>
      </c>
    </row>
    <row r="170" spans="1:10" ht="14.4" x14ac:dyDescent="0.3">
      <c r="A170" s="67">
        <v>44426</v>
      </c>
      <c r="B170" s="23">
        <v>113.900002</v>
      </c>
      <c r="C170" s="23">
        <v>115.25</v>
      </c>
      <c r="D170" s="32">
        <v>112.900002</v>
      </c>
      <c r="E170" s="27">
        <v>113.199997</v>
      </c>
      <c r="F170" s="28">
        <v>107.48133900000001</v>
      </c>
      <c r="G170" s="87"/>
      <c r="H170" s="20">
        <f t="shared" si="5"/>
        <v>-2.6859269771732218E-2</v>
      </c>
      <c r="I170" s="84"/>
      <c r="J170" s="28">
        <f t="shared" si="4"/>
        <v>-0.33410814754430879</v>
      </c>
    </row>
    <row r="171" spans="1:10" ht="14.4" x14ac:dyDescent="0.3">
      <c r="A171" s="67">
        <v>44428</v>
      </c>
      <c r="B171" s="23">
        <v>110.650002</v>
      </c>
      <c r="C171" s="23">
        <v>111.75</v>
      </c>
      <c r="D171" s="32">
        <v>108.5</v>
      </c>
      <c r="E171" s="27">
        <v>110.199997</v>
      </c>
      <c r="F171" s="28">
        <v>104.63288900000001</v>
      </c>
      <c r="G171" s="87"/>
      <c r="H171" s="20">
        <f t="shared" si="5"/>
        <v>1.3967363998095098E-2</v>
      </c>
      <c r="I171" s="84"/>
      <c r="J171" s="28">
        <f t="shared" si="4"/>
        <v>-0.48569998588381758</v>
      </c>
    </row>
    <row r="172" spans="1:10" ht="14.4" x14ac:dyDescent="0.3">
      <c r="A172" s="67">
        <v>44431</v>
      </c>
      <c r="B172" s="23">
        <v>110.349998</v>
      </c>
      <c r="C172" s="23">
        <v>112</v>
      </c>
      <c r="D172" s="32">
        <v>108.5</v>
      </c>
      <c r="E172" s="27">
        <v>111.75</v>
      </c>
      <c r="F172" s="28">
        <v>106.104591</v>
      </c>
      <c r="G172" s="87"/>
      <c r="H172" s="20">
        <f t="shared" si="5"/>
        <v>1.2891905773637144E-2</v>
      </c>
      <c r="I172" s="84"/>
      <c r="J172" s="28">
        <f t="shared" si="4"/>
        <v>-0.40737738448323285</v>
      </c>
    </row>
    <row r="173" spans="1:10" ht="14.4" x14ac:dyDescent="0.3">
      <c r="A173" s="67">
        <v>44432</v>
      </c>
      <c r="B173" s="23">
        <v>113.150002</v>
      </c>
      <c r="C173" s="23">
        <v>115.199997</v>
      </c>
      <c r="D173" s="32">
        <v>112.099998</v>
      </c>
      <c r="E173" s="27">
        <v>113.199997</v>
      </c>
      <c r="F173" s="28">
        <v>107.48133900000001</v>
      </c>
      <c r="G173" s="87"/>
      <c r="H173" s="20">
        <f t="shared" si="5"/>
        <v>2.1412266703690713E-2</v>
      </c>
      <c r="I173" s="84"/>
      <c r="J173" s="28">
        <f t="shared" si="4"/>
        <v>-0.33410814754430879</v>
      </c>
    </row>
    <row r="174" spans="1:10" ht="14.4" x14ac:dyDescent="0.3">
      <c r="A174" s="67">
        <v>44433</v>
      </c>
      <c r="B174" s="23">
        <v>113.5</v>
      </c>
      <c r="C174" s="23">
        <v>117.199997</v>
      </c>
      <c r="D174" s="32">
        <v>113.300003</v>
      </c>
      <c r="E174" s="27">
        <v>115.650002</v>
      </c>
      <c r="F174" s="28">
        <v>109.807571</v>
      </c>
      <c r="G174" s="87"/>
      <c r="H174" s="20">
        <f t="shared" si="5"/>
        <v>-8.650432878300672E-4</v>
      </c>
      <c r="I174" s="84"/>
      <c r="J174" s="28">
        <f t="shared" si="4"/>
        <v>-0.2103078935806458</v>
      </c>
    </row>
    <row r="175" spans="1:10" ht="14.4" x14ac:dyDescent="0.3">
      <c r="A175" s="67">
        <v>44434</v>
      </c>
      <c r="B175" s="23">
        <v>115.599998</v>
      </c>
      <c r="C175" s="23">
        <v>116.25</v>
      </c>
      <c r="D175" s="32">
        <v>114.400002</v>
      </c>
      <c r="E175" s="27">
        <v>115.550003</v>
      </c>
      <c r="F175" s="28">
        <v>109.71262400000001</v>
      </c>
      <c r="G175" s="87"/>
      <c r="H175" s="20">
        <f t="shared" si="5"/>
        <v>9.4746529295691492E-3</v>
      </c>
      <c r="I175" s="84"/>
      <c r="J175" s="28">
        <f t="shared" si="4"/>
        <v>-0.21536090432801649</v>
      </c>
    </row>
    <row r="176" spans="1:10" ht="14.4" x14ac:dyDescent="0.3">
      <c r="A176" s="67">
        <v>44435</v>
      </c>
      <c r="B176" s="23">
        <v>115.5</v>
      </c>
      <c r="C176" s="23">
        <v>117</v>
      </c>
      <c r="D176" s="32">
        <v>114.949997</v>
      </c>
      <c r="E176" s="27">
        <v>116.650002</v>
      </c>
      <c r="F176" s="28">
        <v>110.757057</v>
      </c>
      <c r="G176" s="87"/>
      <c r="H176" s="20">
        <f t="shared" si="5"/>
        <v>2.9562963215591802E-2</v>
      </c>
      <c r="I176" s="84"/>
      <c r="J176" s="28">
        <f t="shared" si="4"/>
        <v>-0.15977728080080955</v>
      </c>
    </row>
    <row r="177" spans="1:10" ht="14.4" x14ac:dyDescent="0.3">
      <c r="A177" s="67">
        <v>44438</v>
      </c>
      <c r="B177" s="23">
        <v>116.75</v>
      </c>
      <c r="C177" s="23">
        <v>120.400002</v>
      </c>
      <c r="D177" s="32">
        <v>116.75</v>
      </c>
      <c r="E177" s="27">
        <v>120.150002</v>
      </c>
      <c r="F177" s="28">
        <v>114.08023799999999</v>
      </c>
      <c r="G177" s="87"/>
      <c r="H177" s="20">
        <f t="shared" si="5"/>
        <v>3.3236506847819955E-3</v>
      </c>
      <c r="I177" s="84"/>
      <c r="J177" s="28">
        <f t="shared" si="4"/>
        <v>1.7079863928617382E-2</v>
      </c>
    </row>
    <row r="178" spans="1:10" ht="14.4" x14ac:dyDescent="0.3">
      <c r="A178" s="67">
        <v>44439</v>
      </c>
      <c r="B178" s="23">
        <v>120</v>
      </c>
      <c r="C178" s="23">
        <v>121</v>
      </c>
      <c r="D178" s="32">
        <v>119.050003</v>
      </c>
      <c r="E178" s="27">
        <v>120.550003</v>
      </c>
      <c r="F178" s="28">
        <v>114.460037</v>
      </c>
      <c r="G178" s="87"/>
      <c r="H178" s="20">
        <f t="shared" si="5"/>
        <v>-7.0760420118487696E-3</v>
      </c>
      <c r="I178" s="84"/>
      <c r="J178" s="28">
        <f t="shared" si="4"/>
        <v>3.7292159571164829E-2</v>
      </c>
    </row>
    <row r="179" spans="1:10" ht="14.4" x14ac:dyDescent="0.3">
      <c r="A179" s="67">
        <v>44440</v>
      </c>
      <c r="B179" s="23">
        <v>121.800003</v>
      </c>
      <c r="C179" s="23">
        <v>122.25</v>
      </c>
      <c r="D179" s="32">
        <v>119.400002</v>
      </c>
      <c r="E179" s="27">
        <v>119.699997</v>
      </c>
      <c r="F179" s="28">
        <v>113.652969</v>
      </c>
      <c r="G179" s="87"/>
      <c r="H179" s="20">
        <f t="shared" si="5"/>
        <v>-8.810587763197977E-3</v>
      </c>
      <c r="I179" s="84"/>
      <c r="J179" s="28">
        <f t="shared" si="4"/>
        <v>-5.659164475373059E-3</v>
      </c>
    </row>
    <row r="180" spans="1:10" ht="14.4" x14ac:dyDescent="0.3">
      <c r="A180" s="67">
        <v>44441</v>
      </c>
      <c r="B180" s="23">
        <v>118.900002</v>
      </c>
      <c r="C180" s="23">
        <v>120.150002</v>
      </c>
      <c r="D180" s="32">
        <v>118</v>
      </c>
      <c r="E180" s="27">
        <v>118.650002</v>
      </c>
      <c r="F180" s="28">
        <v>112.656021</v>
      </c>
      <c r="G180" s="87"/>
      <c r="H180" s="20">
        <f t="shared" si="5"/>
        <v>3.6819017205381506E-2</v>
      </c>
      <c r="I180" s="84"/>
      <c r="J180" s="28">
        <f t="shared" si="4"/>
        <v>-5.8716055241137016E-2</v>
      </c>
    </row>
    <row r="181" spans="1:10" ht="14.4" x14ac:dyDescent="0.3">
      <c r="A181" s="67">
        <v>44442</v>
      </c>
      <c r="B181" s="23">
        <v>119.949997</v>
      </c>
      <c r="C181" s="23">
        <v>123.5</v>
      </c>
      <c r="D181" s="32">
        <v>118.800003</v>
      </c>
      <c r="E181" s="27">
        <v>123.099998</v>
      </c>
      <c r="F181" s="28">
        <v>116.88121</v>
      </c>
      <c r="G181" s="87"/>
      <c r="H181" s="20">
        <f t="shared" si="5"/>
        <v>-1.1848931273314199E-2</v>
      </c>
      <c r="I181" s="84"/>
      <c r="J181" s="28">
        <f t="shared" si="4"/>
        <v>0.16614496950668317</v>
      </c>
    </row>
    <row r="182" spans="1:10" ht="14.4" x14ac:dyDescent="0.3">
      <c r="A182" s="67">
        <v>44445</v>
      </c>
      <c r="B182" s="23">
        <v>123.800003</v>
      </c>
      <c r="C182" s="23">
        <v>124.349998</v>
      </c>
      <c r="D182" s="32">
        <v>121.150002</v>
      </c>
      <c r="E182" s="27">
        <v>121.650002</v>
      </c>
      <c r="F182" s="28">
        <v>115.504463</v>
      </c>
      <c r="G182" s="87"/>
      <c r="H182" s="20">
        <f t="shared" si="5"/>
        <v>-1.4073121394857568E-2</v>
      </c>
      <c r="I182" s="84"/>
      <c r="J182" s="28">
        <f t="shared" si="4"/>
        <v>9.2875783098371786E-2</v>
      </c>
    </row>
    <row r="183" spans="1:10" ht="14.4" x14ac:dyDescent="0.3">
      <c r="A183" s="67">
        <v>44446</v>
      </c>
      <c r="B183" s="23">
        <v>122.5</v>
      </c>
      <c r="C183" s="23">
        <v>122.75</v>
      </c>
      <c r="D183" s="32">
        <v>119.550003</v>
      </c>
      <c r="E183" s="27">
        <v>119.949997</v>
      </c>
      <c r="F183" s="28">
        <v>113.890343</v>
      </c>
      <c r="G183" s="87"/>
      <c r="H183" s="20">
        <f t="shared" si="5"/>
        <v>-8.371752746996846E-3</v>
      </c>
      <c r="I183" s="84"/>
      <c r="J183" s="28">
        <f t="shared" si="4"/>
        <v>6.973488719586007E-3</v>
      </c>
    </row>
    <row r="184" spans="1:10" ht="14.4" x14ac:dyDescent="0.3">
      <c r="A184" s="67">
        <v>44447</v>
      </c>
      <c r="B184" s="23">
        <v>119</v>
      </c>
      <c r="C184" s="23">
        <v>119.5</v>
      </c>
      <c r="D184" s="32">
        <v>117.5</v>
      </c>
      <c r="E184" s="27">
        <v>118.949997</v>
      </c>
      <c r="F184" s="28">
        <v>114.71004499999999</v>
      </c>
      <c r="G184" s="87"/>
      <c r="H184" s="20">
        <f t="shared" si="5"/>
        <v>2.6546602548775392E-2</v>
      </c>
      <c r="I184" s="84"/>
      <c r="J184" s="28">
        <f t="shared" si="4"/>
        <v>-4.3557124060250259E-2</v>
      </c>
    </row>
    <row r="185" spans="1:10" ht="14.4" x14ac:dyDescent="0.3">
      <c r="A185" s="67">
        <v>44448</v>
      </c>
      <c r="B185" s="23">
        <v>119.099998</v>
      </c>
      <c r="C185" s="23">
        <v>123.800003</v>
      </c>
      <c r="D185" s="32">
        <v>118.199997</v>
      </c>
      <c r="E185" s="27">
        <v>122.150002</v>
      </c>
      <c r="F185" s="28">
        <v>117.795982</v>
      </c>
      <c r="G185" s="87"/>
      <c r="H185" s="20">
        <f t="shared" si="5"/>
        <v>7.3409871403368803E-3</v>
      </c>
      <c r="I185" s="84"/>
      <c r="J185" s="28">
        <f t="shared" si="4"/>
        <v>0.11814108948828991</v>
      </c>
    </row>
    <row r="186" spans="1:10" ht="14.4" x14ac:dyDescent="0.3">
      <c r="A186" s="67">
        <v>44452</v>
      </c>
      <c r="B186" s="23">
        <v>122.199997</v>
      </c>
      <c r="C186" s="23">
        <v>123.400002</v>
      </c>
      <c r="D186" s="32">
        <v>121.099998</v>
      </c>
      <c r="E186" s="27">
        <v>123.050003</v>
      </c>
      <c r="F186" s="28">
        <v>118.66391</v>
      </c>
      <c r="G186" s="87"/>
      <c r="H186" s="20">
        <f t="shared" si="5"/>
        <v>7.2874330604935766E-3</v>
      </c>
      <c r="I186" s="84"/>
      <c r="J186" s="28">
        <f t="shared" si="4"/>
        <v>0.1636186915207555</v>
      </c>
    </row>
    <row r="187" spans="1:10" ht="14.4" x14ac:dyDescent="0.3">
      <c r="A187" s="67">
        <v>44453</v>
      </c>
      <c r="B187" s="23">
        <v>123.300003</v>
      </c>
      <c r="C187" s="23">
        <v>125.400002</v>
      </c>
      <c r="D187" s="32">
        <v>122.800003</v>
      </c>
      <c r="E187" s="27">
        <v>123.949997</v>
      </c>
      <c r="F187" s="28">
        <v>119.53182200000001</v>
      </c>
      <c r="G187" s="87"/>
      <c r="H187" s="20">
        <f t="shared" si="5"/>
        <v>3.5661465922609645E-2</v>
      </c>
      <c r="I187" s="84"/>
      <c r="J187" s="28">
        <f t="shared" si="4"/>
        <v>0.20909593983893107</v>
      </c>
    </row>
    <row r="188" spans="1:10" ht="14.4" x14ac:dyDescent="0.3">
      <c r="A188" s="67">
        <v>44454</v>
      </c>
      <c r="B188" s="23">
        <v>124.25</v>
      </c>
      <c r="C188" s="23">
        <v>130.699997</v>
      </c>
      <c r="D188" s="32">
        <v>124.25</v>
      </c>
      <c r="E188" s="27">
        <v>128.449997</v>
      </c>
      <c r="F188" s="28">
        <v>123.871422</v>
      </c>
      <c r="G188" s="87"/>
      <c r="H188" s="20">
        <f t="shared" si="5"/>
        <v>1.9443910915562883E-3</v>
      </c>
      <c r="I188" s="84"/>
      <c r="J188" s="28">
        <f t="shared" si="4"/>
        <v>0.43648369734819426</v>
      </c>
    </row>
    <row r="189" spans="1:10" ht="14.4" x14ac:dyDescent="0.3">
      <c r="A189" s="67">
        <v>44455</v>
      </c>
      <c r="B189" s="23">
        <v>129.64999399999999</v>
      </c>
      <c r="C189" s="23">
        <v>131.25</v>
      </c>
      <c r="D189" s="32">
        <v>127.400002</v>
      </c>
      <c r="E189" s="27">
        <v>128.699997</v>
      </c>
      <c r="F189" s="28">
        <v>124.112511</v>
      </c>
      <c r="G189" s="87"/>
      <c r="H189" s="20">
        <f t="shared" si="5"/>
        <v>-7.4088622082435053E-3</v>
      </c>
      <c r="I189" s="84"/>
      <c r="J189" s="28">
        <f t="shared" si="4"/>
        <v>0.44911635054315335</v>
      </c>
    </row>
    <row r="190" spans="1:10" ht="14.4" x14ac:dyDescent="0.3">
      <c r="A190" s="67">
        <v>44456</v>
      </c>
      <c r="B190" s="23">
        <v>128.699997</v>
      </c>
      <c r="C190" s="23">
        <v>129.699997</v>
      </c>
      <c r="D190" s="32">
        <v>124.75</v>
      </c>
      <c r="E190" s="27">
        <v>127.75</v>
      </c>
      <c r="F190" s="28">
        <v>123.19637299999999</v>
      </c>
      <c r="G190" s="87"/>
      <c r="H190" s="20">
        <f t="shared" si="5"/>
        <v>5.8536752514607281E-3</v>
      </c>
      <c r="I190" s="84"/>
      <c r="J190" s="28">
        <f t="shared" si="4"/>
        <v>0.40111241999414743</v>
      </c>
    </row>
    <row r="191" spans="1:10" ht="14.4" x14ac:dyDescent="0.3">
      <c r="A191" s="67">
        <v>44459</v>
      </c>
      <c r="B191" s="23">
        <v>125.050003</v>
      </c>
      <c r="C191" s="23">
        <v>129.39999399999999</v>
      </c>
      <c r="D191" s="32">
        <v>125.050003</v>
      </c>
      <c r="E191" s="27">
        <v>128.5</v>
      </c>
      <c r="F191" s="28">
        <v>123.91964</v>
      </c>
      <c r="G191" s="87"/>
      <c r="H191" s="20">
        <f t="shared" si="5"/>
        <v>5.0826237084239854E-2</v>
      </c>
      <c r="I191" s="84"/>
      <c r="J191" s="28">
        <f t="shared" si="4"/>
        <v>0.43901037957902461</v>
      </c>
    </row>
    <row r="192" spans="1:10" ht="14.4" x14ac:dyDescent="0.3">
      <c r="A192" s="67">
        <v>44460</v>
      </c>
      <c r="B192" s="23">
        <v>129.60000600000001</v>
      </c>
      <c r="C192" s="23">
        <v>136</v>
      </c>
      <c r="D192" s="32">
        <v>129.10000600000001</v>
      </c>
      <c r="E192" s="27">
        <v>135.199997</v>
      </c>
      <c r="F192" s="28">
        <v>130.38081399999999</v>
      </c>
      <c r="G192" s="87"/>
      <c r="H192" s="20">
        <f t="shared" si="5"/>
        <v>-1.1530743727965604E-2</v>
      </c>
      <c r="I192" s="84"/>
      <c r="J192" s="28">
        <f t="shared" si="4"/>
        <v>0.77756533361208902</v>
      </c>
    </row>
    <row r="193" spans="1:10" ht="14.4" x14ac:dyDescent="0.3">
      <c r="A193" s="67">
        <v>44461</v>
      </c>
      <c r="B193" s="23">
        <v>134.5</v>
      </c>
      <c r="C193" s="23">
        <v>135.25</v>
      </c>
      <c r="D193" s="32">
        <v>132.449997</v>
      </c>
      <c r="E193" s="27">
        <v>133.64999399999999</v>
      </c>
      <c r="F193" s="28">
        <v>128.88606300000001</v>
      </c>
      <c r="G193" s="87"/>
      <c r="H193" s="20">
        <f t="shared" si="5"/>
        <v>3.0216050341475047E-2</v>
      </c>
      <c r="I193" s="84"/>
      <c r="J193" s="28">
        <f t="shared" si="4"/>
        <v>0.69924273221150435</v>
      </c>
    </row>
    <row r="194" spans="1:10" ht="14.4" x14ac:dyDescent="0.3">
      <c r="A194" s="67">
        <v>44462</v>
      </c>
      <c r="B194" s="23">
        <v>134.800003</v>
      </c>
      <c r="C194" s="23">
        <v>138.35000600000001</v>
      </c>
      <c r="D194" s="32">
        <v>134.39999399999999</v>
      </c>
      <c r="E194" s="27">
        <v>137.75</v>
      </c>
      <c r="F194" s="28">
        <v>132.83992000000001</v>
      </c>
      <c r="G194" s="87"/>
      <c r="H194" s="20">
        <f t="shared" si="5"/>
        <v>-1.2050494290372934E-2</v>
      </c>
      <c r="I194" s="84"/>
      <c r="J194" s="28">
        <f t="shared" ref="J194:J247" si="6">STANDARDIZE(E194,$P$2,$P$9)</f>
        <v>0.90641854779251008</v>
      </c>
    </row>
    <row r="195" spans="1:10" ht="14.4" x14ac:dyDescent="0.3">
      <c r="A195" s="67">
        <v>44463</v>
      </c>
      <c r="B195" s="23">
        <v>138.89999399999999</v>
      </c>
      <c r="C195" s="23">
        <v>139.89999399999999</v>
      </c>
      <c r="D195" s="32">
        <v>134.5</v>
      </c>
      <c r="E195" s="27">
        <v>136.10000600000001</v>
      </c>
      <c r="F195" s="28">
        <v>131.248749</v>
      </c>
      <c r="G195" s="87"/>
      <c r="H195" s="20">
        <f t="shared" ref="H195:H246" si="7">LN(E196/E195)</f>
        <v>2.8252468866653273E-2</v>
      </c>
      <c r="I195" s="84"/>
      <c r="J195" s="28">
        <f t="shared" si="6"/>
        <v>0.82304333988945733</v>
      </c>
    </row>
    <row r="196" spans="1:10" ht="14.4" x14ac:dyDescent="0.3">
      <c r="A196" s="67">
        <v>44466</v>
      </c>
      <c r="B196" s="23">
        <v>138.050003</v>
      </c>
      <c r="C196" s="23">
        <v>140.75</v>
      </c>
      <c r="D196" s="32">
        <v>137.5</v>
      </c>
      <c r="E196" s="27">
        <v>140</v>
      </c>
      <c r="F196" s="28">
        <v>135.00971999999999</v>
      </c>
      <c r="G196" s="87"/>
      <c r="H196" s="20">
        <f t="shared" si="7"/>
        <v>1.5592073662789491E-2</v>
      </c>
      <c r="I196" s="84"/>
      <c r="J196" s="28">
        <f t="shared" si="6"/>
        <v>1.0201124265471417</v>
      </c>
    </row>
    <row r="197" spans="1:10" ht="14.4" x14ac:dyDescent="0.3">
      <c r="A197" s="67">
        <v>44467</v>
      </c>
      <c r="B197" s="23">
        <v>141.800003</v>
      </c>
      <c r="C197" s="23">
        <v>143.60000600000001</v>
      </c>
      <c r="D197" s="32">
        <v>141</v>
      </c>
      <c r="E197" s="27">
        <v>142.199997</v>
      </c>
      <c r="F197" s="28">
        <v>137.13130200000001</v>
      </c>
      <c r="G197" s="87"/>
      <c r="H197" s="20">
        <f t="shared" si="7"/>
        <v>1.7773620181010759E-2</v>
      </c>
      <c r="I197" s="84"/>
      <c r="J197" s="28">
        <f t="shared" si="6"/>
        <v>1.131279623070943</v>
      </c>
    </row>
    <row r="198" spans="1:10" ht="14.4" x14ac:dyDescent="0.3">
      <c r="A198" s="67">
        <v>44468</v>
      </c>
      <c r="B198" s="23">
        <v>140.85000600000001</v>
      </c>
      <c r="C198" s="23">
        <v>148.800003</v>
      </c>
      <c r="D198" s="32">
        <v>139.35000600000001</v>
      </c>
      <c r="E198" s="27">
        <v>144.75</v>
      </c>
      <c r="F198" s="28">
        <v>139.590408</v>
      </c>
      <c r="G198" s="87"/>
      <c r="H198" s="20">
        <f t="shared" si="7"/>
        <v>-1.7286089006177425E-3</v>
      </c>
      <c r="I198" s="84"/>
      <c r="J198" s="28">
        <f t="shared" si="6"/>
        <v>1.2601328372513638</v>
      </c>
    </row>
    <row r="199" spans="1:10" ht="14.4" x14ac:dyDescent="0.3">
      <c r="A199" s="67">
        <v>44469</v>
      </c>
      <c r="B199" s="23">
        <v>144.75</v>
      </c>
      <c r="C199" s="23">
        <v>146.050003</v>
      </c>
      <c r="D199" s="32">
        <v>141.35000600000001</v>
      </c>
      <c r="E199" s="27">
        <v>144.5</v>
      </c>
      <c r="F199" s="28">
        <v>139.34931900000001</v>
      </c>
      <c r="G199" s="87"/>
      <c r="H199" s="20">
        <f t="shared" si="7"/>
        <v>1.2037978559479098E-2</v>
      </c>
      <c r="I199" s="84"/>
      <c r="J199" s="28">
        <f t="shared" si="6"/>
        <v>1.2475001840564048</v>
      </c>
    </row>
    <row r="200" spans="1:10" ht="14.4" x14ac:dyDescent="0.3">
      <c r="A200" s="67">
        <v>44470</v>
      </c>
      <c r="B200" s="23">
        <v>145.199997</v>
      </c>
      <c r="C200" s="23">
        <v>149.64999399999999</v>
      </c>
      <c r="D200" s="32">
        <v>144.10000600000001</v>
      </c>
      <c r="E200" s="27">
        <v>146.25</v>
      </c>
      <c r="F200" s="28">
        <v>141.03694200000001</v>
      </c>
      <c r="G200" s="87"/>
      <c r="H200" s="20">
        <f t="shared" si="7"/>
        <v>9.1884667048119286E-3</v>
      </c>
      <c r="I200" s="84"/>
      <c r="J200" s="28">
        <f t="shared" si="6"/>
        <v>1.3359287564211184</v>
      </c>
    </row>
    <row r="201" spans="1:10" ht="14.4" x14ac:dyDescent="0.3">
      <c r="A201" s="67">
        <v>44473</v>
      </c>
      <c r="B201" s="23">
        <v>147.800003</v>
      </c>
      <c r="C201" s="23">
        <v>148.5</v>
      </c>
      <c r="D201" s="32">
        <v>147</v>
      </c>
      <c r="E201" s="27">
        <v>147.60000600000001</v>
      </c>
      <c r="F201" s="28">
        <v>142.33883700000001</v>
      </c>
      <c r="G201" s="87"/>
      <c r="H201" s="20">
        <f t="shared" si="7"/>
        <v>0.10322401146679953</v>
      </c>
      <c r="I201" s="84"/>
      <c r="J201" s="28">
        <f t="shared" si="6"/>
        <v>1.4041453868575744</v>
      </c>
    </row>
    <row r="202" spans="1:10" ht="14.4" x14ac:dyDescent="0.3">
      <c r="A202" s="67">
        <v>44474</v>
      </c>
      <c r="B202" s="23">
        <v>150</v>
      </c>
      <c r="C202" s="23">
        <v>164.60000600000001</v>
      </c>
      <c r="D202" s="32">
        <v>149</v>
      </c>
      <c r="E202" s="27">
        <v>163.64999399999999</v>
      </c>
      <c r="F202" s="28">
        <v>157.816711</v>
      </c>
      <c r="G202" s="87"/>
      <c r="H202" s="20">
        <f t="shared" si="7"/>
        <v>2.6829111824031679E-2</v>
      </c>
      <c r="I202" s="84"/>
      <c r="J202" s="28">
        <f t="shared" si="6"/>
        <v>2.2151611156065925</v>
      </c>
    </row>
    <row r="203" spans="1:10" ht="14.4" x14ac:dyDescent="0.3">
      <c r="A203" s="67">
        <v>44475</v>
      </c>
      <c r="B203" s="23">
        <v>166</v>
      </c>
      <c r="C203" s="23">
        <v>172.75</v>
      </c>
      <c r="D203" s="32">
        <v>165.800003</v>
      </c>
      <c r="E203" s="27">
        <v>168.10000600000001</v>
      </c>
      <c r="F203" s="28">
        <v>162.10810900000001</v>
      </c>
      <c r="G203" s="87"/>
      <c r="H203" s="20">
        <f t="shared" si="7"/>
        <v>-4.6888418081679567E-2</v>
      </c>
      <c r="I203" s="84"/>
      <c r="J203" s="28">
        <f t="shared" si="6"/>
        <v>2.4400229488442178</v>
      </c>
    </row>
    <row r="204" spans="1:10" ht="14.4" x14ac:dyDescent="0.3">
      <c r="A204" s="67">
        <v>44476</v>
      </c>
      <c r="B204" s="23">
        <v>170.14999399999999</v>
      </c>
      <c r="C204" s="23">
        <v>170.14999399999999</v>
      </c>
      <c r="D204" s="32">
        <v>159.5</v>
      </c>
      <c r="E204" s="27">
        <v>160.39999399999999</v>
      </c>
      <c r="F204" s="28">
        <v>154.68255600000001</v>
      </c>
      <c r="G204" s="87"/>
      <c r="H204" s="20">
        <f t="shared" si="7"/>
        <v>3.4230810795583913E-3</v>
      </c>
      <c r="I204" s="84"/>
      <c r="J204" s="28">
        <f t="shared" si="6"/>
        <v>2.0509366240721243</v>
      </c>
    </row>
    <row r="205" spans="1:10" ht="14.4" x14ac:dyDescent="0.3">
      <c r="A205" s="67">
        <v>44477</v>
      </c>
      <c r="B205" s="23">
        <v>163.89999399999999</v>
      </c>
      <c r="C205" s="23">
        <v>166.60000600000001</v>
      </c>
      <c r="D205" s="32">
        <v>160.5</v>
      </c>
      <c r="E205" s="27">
        <v>160.949997</v>
      </c>
      <c r="F205" s="28">
        <v>155.21296699999999</v>
      </c>
      <c r="G205" s="87"/>
      <c r="H205" s="20">
        <f t="shared" si="7"/>
        <v>2.4851734795092551E-2</v>
      </c>
      <c r="I205" s="84"/>
      <c r="J205" s="28">
        <f t="shared" si="6"/>
        <v>2.0787286126928728</v>
      </c>
    </row>
    <row r="206" spans="1:10" ht="14.4" x14ac:dyDescent="0.3">
      <c r="A206" s="67">
        <v>44480</v>
      </c>
      <c r="B206" s="23">
        <v>163.75</v>
      </c>
      <c r="C206" s="23">
        <v>166.199997</v>
      </c>
      <c r="D206" s="32">
        <v>162.699997</v>
      </c>
      <c r="E206" s="27">
        <v>165</v>
      </c>
      <c r="F206" s="28">
        <v>159.118607</v>
      </c>
      <c r="G206" s="87"/>
      <c r="H206" s="20">
        <f t="shared" si="7"/>
        <v>-8.8267015731735132E-3</v>
      </c>
      <c r="I206" s="84"/>
      <c r="J206" s="28">
        <f t="shared" si="6"/>
        <v>2.2833777460430484</v>
      </c>
    </row>
    <row r="207" spans="1:10" ht="14.4" x14ac:dyDescent="0.3">
      <c r="A207" s="67">
        <v>44481</v>
      </c>
      <c r="B207" s="23">
        <v>165.10000600000001</v>
      </c>
      <c r="C207" s="23">
        <v>165.85000600000001</v>
      </c>
      <c r="D207" s="32">
        <v>162.75</v>
      </c>
      <c r="E207" s="27">
        <v>163.550003</v>
      </c>
      <c r="F207" s="28">
        <v>157.720291</v>
      </c>
      <c r="G207" s="87"/>
      <c r="H207" s="20">
        <f t="shared" si="7"/>
        <v>-2.1944957093580183E-2</v>
      </c>
      <c r="I207" s="84"/>
      <c r="J207" s="28">
        <f t="shared" si="6"/>
        <v>2.2101085091041242</v>
      </c>
    </row>
    <row r="208" spans="1:10" ht="14.4" x14ac:dyDescent="0.3">
      <c r="A208" s="67">
        <v>44482</v>
      </c>
      <c r="B208" s="23">
        <v>163.64999399999999</v>
      </c>
      <c r="C208" s="23">
        <v>163.800003</v>
      </c>
      <c r="D208" s="32">
        <v>159.699997</v>
      </c>
      <c r="E208" s="27">
        <v>160</v>
      </c>
      <c r="F208" s="28">
        <v>154.296829</v>
      </c>
      <c r="G208" s="87"/>
      <c r="H208" s="20">
        <f t="shared" si="7"/>
        <v>-5.9551781766808316E-3</v>
      </c>
      <c r="I208" s="84"/>
      <c r="J208" s="28">
        <f t="shared" si="6"/>
        <v>2.0307246821438669</v>
      </c>
    </row>
    <row r="209" spans="1:10" ht="14.4" x14ac:dyDescent="0.3">
      <c r="A209" s="67">
        <v>44483</v>
      </c>
      <c r="B209" s="23">
        <v>161</v>
      </c>
      <c r="C209" s="23">
        <v>161.75</v>
      </c>
      <c r="D209" s="32">
        <v>158.64999399999999</v>
      </c>
      <c r="E209" s="27">
        <v>159.050003</v>
      </c>
      <c r="F209" s="28">
        <v>153.38069200000001</v>
      </c>
      <c r="G209" s="87"/>
      <c r="H209" s="20">
        <f t="shared" si="7"/>
        <v>1.8994828698672431E-2</v>
      </c>
      <c r="I209" s="84"/>
      <c r="J209" s="28">
        <f t="shared" si="6"/>
        <v>1.9827207515948611</v>
      </c>
    </row>
    <row r="210" spans="1:10" ht="14.4" x14ac:dyDescent="0.3">
      <c r="A210" s="67">
        <v>44487</v>
      </c>
      <c r="B210" s="23">
        <v>163.75</v>
      </c>
      <c r="C210" s="23">
        <v>165.5</v>
      </c>
      <c r="D210" s="32">
        <v>161.199997</v>
      </c>
      <c r="E210" s="27">
        <v>162.10000600000001</v>
      </c>
      <c r="F210" s="28">
        <v>156.32197600000001</v>
      </c>
      <c r="G210" s="87"/>
      <c r="H210" s="20">
        <f t="shared" si="7"/>
        <v>-2.1828118724050216E-2</v>
      </c>
      <c r="I210" s="84"/>
      <c r="J210" s="28">
        <f t="shared" si="6"/>
        <v>2.1368392721652003</v>
      </c>
    </row>
    <row r="211" spans="1:10" ht="14.4" x14ac:dyDescent="0.3">
      <c r="A211" s="67">
        <v>44488</v>
      </c>
      <c r="B211" s="23">
        <v>163.5</v>
      </c>
      <c r="C211" s="23">
        <v>163.5</v>
      </c>
      <c r="D211" s="32">
        <v>158</v>
      </c>
      <c r="E211" s="27">
        <v>158.60000600000001</v>
      </c>
      <c r="F211" s="28">
        <v>152.946732</v>
      </c>
      <c r="G211" s="87"/>
      <c r="H211" s="20">
        <f t="shared" si="7"/>
        <v>-2.3605638343613813E-2</v>
      </c>
      <c r="I211" s="84"/>
      <c r="J211" s="28">
        <f t="shared" si="6"/>
        <v>1.9599821274357734</v>
      </c>
    </row>
    <row r="212" spans="1:10" ht="14.4" x14ac:dyDescent="0.3">
      <c r="A212" s="67">
        <v>44489</v>
      </c>
      <c r="B212" s="23">
        <v>159.25</v>
      </c>
      <c r="C212" s="23">
        <v>159.35000600000001</v>
      </c>
      <c r="D212" s="32">
        <v>153.64999399999999</v>
      </c>
      <c r="E212" s="27">
        <v>154.89999399999999</v>
      </c>
      <c r="F212" s="28">
        <v>149.37861599999999</v>
      </c>
      <c r="G212" s="87"/>
      <c r="H212" s="20">
        <f t="shared" si="7"/>
        <v>6.4540823109190764E-4</v>
      </c>
      <c r="I212" s="84"/>
      <c r="J212" s="28">
        <f t="shared" si="6"/>
        <v>1.773018253783025</v>
      </c>
    </row>
    <row r="213" spans="1:10" ht="14.4" x14ac:dyDescent="0.3">
      <c r="A213" s="67">
        <v>44490</v>
      </c>
      <c r="B213" s="23">
        <v>157.60000600000001</v>
      </c>
      <c r="C213" s="23">
        <v>160.300003</v>
      </c>
      <c r="D213" s="32">
        <v>154.550003</v>
      </c>
      <c r="E213" s="27">
        <v>155</v>
      </c>
      <c r="F213" s="28">
        <v>149.47505200000001</v>
      </c>
      <c r="G213" s="87"/>
      <c r="H213" s="20">
        <f t="shared" si="7"/>
        <v>1.3139128167605596E-2</v>
      </c>
      <c r="I213" s="84"/>
      <c r="J213" s="28">
        <f t="shared" si="6"/>
        <v>1.7780716182446856</v>
      </c>
    </row>
    <row r="214" spans="1:10" ht="14.4" x14ac:dyDescent="0.3">
      <c r="A214" s="67">
        <v>44491</v>
      </c>
      <c r="B214" s="23">
        <v>157</v>
      </c>
      <c r="C214" s="23">
        <v>158.35000600000001</v>
      </c>
      <c r="D214" s="32">
        <v>154.5</v>
      </c>
      <c r="E214" s="27">
        <v>157.050003</v>
      </c>
      <c r="F214" s="28">
        <v>151.45198099999999</v>
      </c>
      <c r="G214" s="87"/>
      <c r="H214" s="20">
        <f t="shared" si="7"/>
        <v>2.7321473574274426E-2</v>
      </c>
      <c r="I214" s="84"/>
      <c r="J214" s="28">
        <f t="shared" si="6"/>
        <v>1.8816595260351885</v>
      </c>
    </row>
    <row r="215" spans="1:10" ht="14.4" x14ac:dyDescent="0.3">
      <c r="A215" s="67">
        <v>44494</v>
      </c>
      <c r="B215" s="23">
        <v>159</v>
      </c>
      <c r="C215" s="23">
        <v>162.949997</v>
      </c>
      <c r="D215" s="32">
        <v>158.89999399999999</v>
      </c>
      <c r="E215" s="27">
        <v>161.39999399999999</v>
      </c>
      <c r="F215" s="28">
        <v>155.64691199999999</v>
      </c>
      <c r="G215" s="87"/>
      <c r="H215" s="20">
        <f t="shared" si="7"/>
        <v>1.0477827753088108E-2</v>
      </c>
      <c r="I215" s="84"/>
      <c r="J215" s="28">
        <f t="shared" si="6"/>
        <v>2.1014672368519607</v>
      </c>
    </row>
    <row r="216" spans="1:10" ht="14.4" x14ac:dyDescent="0.3">
      <c r="A216" s="67">
        <v>44495</v>
      </c>
      <c r="B216" s="23">
        <v>163.550003</v>
      </c>
      <c r="C216" s="23">
        <v>163.949997</v>
      </c>
      <c r="D216" s="32">
        <v>160.300003</v>
      </c>
      <c r="E216" s="27">
        <v>163.10000600000001</v>
      </c>
      <c r="F216" s="28">
        <v>157.28633099999999</v>
      </c>
      <c r="G216" s="87"/>
      <c r="H216" s="20">
        <f t="shared" si="7"/>
        <v>-3.2401663151352358E-2</v>
      </c>
      <c r="I216" s="84"/>
      <c r="J216" s="28">
        <f t="shared" si="6"/>
        <v>2.1873698849450363</v>
      </c>
    </row>
    <row r="217" spans="1:10" ht="14.4" x14ac:dyDescent="0.3">
      <c r="A217" s="67">
        <v>44496</v>
      </c>
      <c r="B217" s="23">
        <v>163.10000600000001</v>
      </c>
      <c r="C217" s="23">
        <v>163.60000600000001</v>
      </c>
      <c r="D217" s="32">
        <v>157</v>
      </c>
      <c r="E217" s="27">
        <v>157.89999399999999</v>
      </c>
      <c r="F217" s="28">
        <v>152.271683</v>
      </c>
      <c r="G217" s="87"/>
      <c r="H217" s="20">
        <f t="shared" si="7"/>
        <v>-4.9994163906196924E-2</v>
      </c>
      <c r="I217" s="84"/>
      <c r="J217" s="28">
        <f t="shared" si="6"/>
        <v>1.9246100921225338</v>
      </c>
    </row>
    <row r="218" spans="1:10" ht="14.4" x14ac:dyDescent="0.3">
      <c r="A218" s="67">
        <v>44497</v>
      </c>
      <c r="B218" s="23">
        <v>150</v>
      </c>
      <c r="C218" s="23">
        <v>156.85000600000001</v>
      </c>
      <c r="D218" s="32">
        <v>148.699997</v>
      </c>
      <c r="E218" s="27">
        <v>150.199997</v>
      </c>
      <c r="F218" s="28">
        <v>144.846146</v>
      </c>
      <c r="G218" s="87"/>
      <c r="H218" s="20">
        <f t="shared" si="7"/>
        <v>-7.6858791051110263E-3</v>
      </c>
      <c r="I218" s="84"/>
      <c r="J218" s="28">
        <f t="shared" si="6"/>
        <v>1.535524525309633</v>
      </c>
    </row>
    <row r="219" spans="1:10" ht="14.4" x14ac:dyDescent="0.3">
      <c r="A219" s="67">
        <v>44498</v>
      </c>
      <c r="B219" s="23">
        <v>149.89999399999999</v>
      </c>
      <c r="C219" s="23">
        <v>151.85000600000001</v>
      </c>
      <c r="D219" s="32">
        <v>146</v>
      </c>
      <c r="E219" s="27">
        <v>149.050003</v>
      </c>
      <c r="F219" s="28">
        <v>143.73713699999999</v>
      </c>
      <c r="G219" s="87"/>
      <c r="H219" s="20">
        <f t="shared" si="7"/>
        <v>2.7135953849952016E-2</v>
      </c>
      <c r="I219" s="84"/>
      <c r="J219" s="28">
        <f t="shared" si="6"/>
        <v>1.4774146237964985</v>
      </c>
    </row>
    <row r="220" spans="1:10" ht="14.4" x14ac:dyDescent="0.3">
      <c r="A220" s="67">
        <v>44501</v>
      </c>
      <c r="B220" s="23">
        <v>150</v>
      </c>
      <c r="C220" s="23">
        <v>153.60000600000001</v>
      </c>
      <c r="D220" s="32">
        <v>148.39999399999999</v>
      </c>
      <c r="E220" s="27">
        <v>153.14999399999999</v>
      </c>
      <c r="F220" s="28">
        <v>147.69099399999999</v>
      </c>
      <c r="G220" s="87"/>
      <c r="H220" s="20">
        <f t="shared" si="7"/>
        <v>-1.306743118847011E-3</v>
      </c>
      <c r="I220" s="84"/>
      <c r="J220" s="28">
        <f t="shared" si="6"/>
        <v>1.6845896814183114</v>
      </c>
    </row>
    <row r="221" spans="1:10" ht="14.4" x14ac:dyDescent="0.3">
      <c r="A221" s="67">
        <v>44502</v>
      </c>
      <c r="B221" s="23">
        <v>153.949997</v>
      </c>
      <c r="C221" s="23">
        <v>154.800003</v>
      </c>
      <c r="D221" s="32">
        <v>151.35000600000001</v>
      </c>
      <c r="E221" s="27">
        <v>152.949997</v>
      </c>
      <c r="F221" s="28">
        <v>147.49812299999999</v>
      </c>
      <c r="G221" s="87"/>
      <c r="H221" s="20">
        <f t="shared" si="7"/>
        <v>-6.2305301363828327E-3</v>
      </c>
      <c r="I221" s="84"/>
      <c r="J221" s="28">
        <f t="shared" si="6"/>
        <v>1.6744837104541828</v>
      </c>
    </row>
    <row r="222" spans="1:10" ht="14.4" x14ac:dyDescent="0.3">
      <c r="A222" s="67">
        <v>44503</v>
      </c>
      <c r="B222" s="23">
        <v>151.199997</v>
      </c>
      <c r="C222" s="23">
        <v>154.199997</v>
      </c>
      <c r="D222" s="32">
        <v>149.800003</v>
      </c>
      <c r="E222" s="27">
        <v>152</v>
      </c>
      <c r="F222" s="28">
        <v>146.581985</v>
      </c>
      <c r="G222" s="87"/>
      <c r="H222" s="20">
        <f t="shared" si="7"/>
        <v>3.2891300744885914E-4</v>
      </c>
      <c r="I222" s="84"/>
      <c r="J222" s="28">
        <f t="shared" si="6"/>
        <v>1.6264797799051769</v>
      </c>
    </row>
    <row r="223" spans="1:10" ht="14.4" x14ac:dyDescent="0.3">
      <c r="A223" s="67">
        <v>44504</v>
      </c>
      <c r="B223" s="23">
        <v>152</v>
      </c>
      <c r="C223" s="23">
        <v>152.85000600000001</v>
      </c>
      <c r="D223" s="32">
        <v>151.25</v>
      </c>
      <c r="E223" s="27">
        <v>152.050003</v>
      </c>
      <c r="F223" s="28">
        <v>146.63020299999999</v>
      </c>
      <c r="G223" s="87"/>
      <c r="H223" s="20">
        <f t="shared" si="7"/>
        <v>1.8570274834429242E-2</v>
      </c>
      <c r="I223" s="84"/>
      <c r="J223" s="28">
        <f t="shared" si="6"/>
        <v>1.6290064621360072</v>
      </c>
    </row>
    <row r="224" spans="1:10" ht="14.4" x14ac:dyDescent="0.3">
      <c r="A224" s="67">
        <v>44508</v>
      </c>
      <c r="B224" s="23">
        <v>152.949997</v>
      </c>
      <c r="C224" s="23">
        <v>155.550003</v>
      </c>
      <c r="D224" s="32">
        <v>151.699997</v>
      </c>
      <c r="E224" s="27">
        <v>154.89999399999999</v>
      </c>
      <c r="F224" s="28">
        <v>149.37861599999999</v>
      </c>
      <c r="G224" s="87"/>
      <c r="H224" s="20">
        <f t="shared" si="7"/>
        <v>1.1234270408098226E-2</v>
      </c>
      <c r="I224" s="84"/>
      <c r="J224" s="28">
        <f t="shared" si="6"/>
        <v>1.773018253783025</v>
      </c>
    </row>
    <row r="225" spans="1:10" ht="14.4" x14ac:dyDescent="0.3">
      <c r="A225" s="67">
        <v>44509</v>
      </c>
      <c r="B225" s="23">
        <v>156.5</v>
      </c>
      <c r="C225" s="23">
        <v>158.14999399999999</v>
      </c>
      <c r="D225" s="32">
        <v>155</v>
      </c>
      <c r="E225" s="27">
        <v>156.64999399999999</v>
      </c>
      <c r="F225" s="28">
        <v>151.066238</v>
      </c>
      <c r="G225" s="87"/>
      <c r="H225" s="20">
        <f t="shared" si="7"/>
        <v>6.680495849277243E-3</v>
      </c>
      <c r="I225" s="84"/>
      <c r="J225" s="28">
        <f t="shared" si="6"/>
        <v>1.8614468261477384</v>
      </c>
    </row>
    <row r="226" spans="1:10" ht="14.4" x14ac:dyDescent="0.3">
      <c r="A226" s="67">
        <v>44510</v>
      </c>
      <c r="B226" s="23">
        <v>156.699997</v>
      </c>
      <c r="C226" s="23">
        <v>158.699997</v>
      </c>
      <c r="D226" s="32">
        <v>156.449997</v>
      </c>
      <c r="E226" s="27">
        <v>157.699997</v>
      </c>
      <c r="F226" s="28">
        <v>152.078812</v>
      </c>
      <c r="G226" s="87"/>
      <c r="H226" s="20">
        <f t="shared" si="7"/>
        <v>-2.6993907918278364E-2</v>
      </c>
      <c r="I226" s="84"/>
      <c r="J226" s="28">
        <f t="shared" si="6"/>
        <v>1.9145041211584051</v>
      </c>
    </row>
    <row r="227" spans="1:10" ht="14.4" x14ac:dyDescent="0.3">
      <c r="A227" s="67">
        <v>44511</v>
      </c>
      <c r="B227" s="23">
        <v>156.60000600000001</v>
      </c>
      <c r="C227" s="23">
        <v>156.85000600000001</v>
      </c>
      <c r="D227" s="32">
        <v>153.050003</v>
      </c>
      <c r="E227" s="27">
        <v>153.5</v>
      </c>
      <c r="F227" s="28">
        <v>148.02851899999999</v>
      </c>
      <c r="G227" s="87"/>
      <c r="H227" s="20">
        <f t="shared" si="7"/>
        <v>7.4638933065416897E-3</v>
      </c>
      <c r="I227" s="84"/>
      <c r="J227" s="28">
        <f t="shared" si="6"/>
        <v>1.7022756990749313</v>
      </c>
    </row>
    <row r="228" spans="1:10" ht="14.4" x14ac:dyDescent="0.3">
      <c r="A228" s="67">
        <v>44512</v>
      </c>
      <c r="B228" s="23">
        <v>154</v>
      </c>
      <c r="C228" s="23">
        <v>155.60000600000001</v>
      </c>
      <c r="D228" s="32">
        <v>153.300003</v>
      </c>
      <c r="E228" s="27">
        <v>154.64999399999999</v>
      </c>
      <c r="F228" s="28">
        <v>149.13752700000001</v>
      </c>
      <c r="G228" s="87"/>
      <c r="H228" s="20">
        <f t="shared" si="7"/>
        <v>2.0163967089386933E-2</v>
      </c>
      <c r="I228" s="84"/>
      <c r="J228" s="28">
        <f t="shared" si="6"/>
        <v>1.7603856005880658</v>
      </c>
    </row>
    <row r="229" spans="1:10" ht="14.4" x14ac:dyDescent="0.3">
      <c r="A229" s="67">
        <v>44515</v>
      </c>
      <c r="B229" s="23">
        <v>156.449997</v>
      </c>
      <c r="C229" s="23">
        <v>162.25</v>
      </c>
      <c r="D229" s="32">
        <v>156</v>
      </c>
      <c r="E229" s="27">
        <v>157.800003</v>
      </c>
      <c r="F229" s="28">
        <v>152.17524700000001</v>
      </c>
      <c r="G229" s="87"/>
      <c r="H229" s="20">
        <f t="shared" si="7"/>
        <v>-4.1277023596874634E-3</v>
      </c>
      <c r="I229" s="84"/>
      <c r="J229" s="28">
        <f t="shared" si="6"/>
        <v>1.9195574856200657</v>
      </c>
    </row>
    <row r="230" spans="1:10" ht="14.4" x14ac:dyDescent="0.3">
      <c r="A230" s="67">
        <v>44516</v>
      </c>
      <c r="B230" s="23">
        <v>159.39999399999999</v>
      </c>
      <c r="C230" s="23">
        <v>159.699997</v>
      </c>
      <c r="D230" s="32">
        <v>156.800003</v>
      </c>
      <c r="E230" s="27">
        <v>157.14999399999999</v>
      </c>
      <c r="F230" s="28">
        <v>151.548416</v>
      </c>
      <c r="G230" s="87"/>
      <c r="H230" s="20">
        <f t="shared" si="7"/>
        <v>1.5895728003679881E-3</v>
      </c>
      <c r="I230" s="84"/>
      <c r="J230" s="28">
        <f t="shared" si="6"/>
        <v>1.8867121325376566</v>
      </c>
    </row>
    <row r="231" spans="1:10" ht="14.4" x14ac:dyDescent="0.3">
      <c r="A231" s="67">
        <v>44517</v>
      </c>
      <c r="B231" s="23">
        <v>157</v>
      </c>
      <c r="C231" s="23">
        <v>159.25</v>
      </c>
      <c r="D231" s="32">
        <v>156.60000600000001</v>
      </c>
      <c r="E231" s="27">
        <v>157.39999399999999</v>
      </c>
      <c r="F231" s="28">
        <v>151.78950499999999</v>
      </c>
      <c r="G231" s="87"/>
      <c r="H231" s="20">
        <f t="shared" si="7"/>
        <v>-1.989151905210202E-2</v>
      </c>
      <c r="I231" s="84"/>
      <c r="J231" s="28">
        <f t="shared" si="6"/>
        <v>1.8993447857326156</v>
      </c>
    </row>
    <row r="232" spans="1:10" ht="14.4" x14ac:dyDescent="0.3">
      <c r="A232" s="67">
        <v>44518</v>
      </c>
      <c r="B232" s="23">
        <v>157</v>
      </c>
      <c r="C232" s="23">
        <v>157</v>
      </c>
      <c r="D232" s="32">
        <v>153.699997</v>
      </c>
      <c r="E232" s="27">
        <v>154.300003</v>
      </c>
      <c r="F232" s="28">
        <v>148.800003</v>
      </c>
      <c r="G232" s="87"/>
      <c r="H232" s="20">
        <f t="shared" si="7"/>
        <v>-5.1532091184028871E-2</v>
      </c>
      <c r="I232" s="84"/>
      <c r="J232" s="28">
        <f t="shared" si="6"/>
        <v>1.7427003408906387</v>
      </c>
    </row>
    <row r="233" spans="1:10" ht="14.4" x14ac:dyDescent="0.3">
      <c r="A233" s="67">
        <v>44522</v>
      </c>
      <c r="B233" s="23">
        <v>151.25</v>
      </c>
      <c r="C233" s="23">
        <v>153.699997</v>
      </c>
      <c r="D233" s="32">
        <v>146</v>
      </c>
      <c r="E233" s="27">
        <v>146.550003</v>
      </c>
      <c r="F233" s="28">
        <v>146.550003</v>
      </c>
      <c r="G233" s="87"/>
      <c r="H233" s="20">
        <f t="shared" si="7"/>
        <v>1.0229770713077377E-3</v>
      </c>
      <c r="I233" s="84"/>
      <c r="J233" s="28">
        <f t="shared" si="6"/>
        <v>1.3510880918469077</v>
      </c>
    </row>
    <row r="234" spans="1:10" ht="14.4" x14ac:dyDescent="0.3">
      <c r="A234" s="67">
        <v>44523</v>
      </c>
      <c r="B234" s="23">
        <v>145.800003</v>
      </c>
      <c r="C234" s="23">
        <v>147.699997</v>
      </c>
      <c r="D234" s="32">
        <v>143.39999399999999</v>
      </c>
      <c r="E234" s="27">
        <v>146.699997</v>
      </c>
      <c r="F234" s="28">
        <v>146.699997</v>
      </c>
      <c r="G234" s="87"/>
      <c r="H234" s="20">
        <f t="shared" si="7"/>
        <v>4.4985096816364721E-2</v>
      </c>
      <c r="I234" s="84"/>
      <c r="J234" s="28">
        <f t="shared" si="6"/>
        <v>1.3586673805802061</v>
      </c>
    </row>
    <row r="235" spans="1:10" ht="14.4" x14ac:dyDescent="0.3">
      <c r="A235" s="67">
        <v>44524</v>
      </c>
      <c r="B235" s="23">
        <v>149</v>
      </c>
      <c r="C235" s="23">
        <v>155.85000600000001</v>
      </c>
      <c r="D235" s="32">
        <v>149</v>
      </c>
      <c r="E235" s="27">
        <v>153.449997</v>
      </c>
      <c r="F235" s="28">
        <v>153.449997</v>
      </c>
      <c r="G235" s="87"/>
      <c r="H235" s="20">
        <f t="shared" si="7"/>
        <v>1.0695347351809104E-2</v>
      </c>
      <c r="I235" s="84"/>
      <c r="J235" s="28">
        <f t="shared" si="6"/>
        <v>1.699749016844101</v>
      </c>
    </row>
    <row r="236" spans="1:10" ht="14.4" x14ac:dyDescent="0.3">
      <c r="A236" s="67">
        <v>44525</v>
      </c>
      <c r="B236" s="23">
        <v>154</v>
      </c>
      <c r="C236" s="23">
        <v>156</v>
      </c>
      <c r="D236" s="32">
        <v>152.550003</v>
      </c>
      <c r="E236" s="27">
        <v>155.10000600000001</v>
      </c>
      <c r="F236" s="28">
        <v>155.10000600000001</v>
      </c>
      <c r="G236" s="87"/>
      <c r="H236" s="20">
        <f t="shared" si="7"/>
        <v>-5.2957440471241686E-2</v>
      </c>
      <c r="I236" s="84"/>
      <c r="J236" s="28">
        <f t="shared" si="6"/>
        <v>1.7831249827063465</v>
      </c>
    </row>
    <row r="237" spans="1:10" ht="14.4" x14ac:dyDescent="0.3">
      <c r="A237" s="67">
        <v>44526</v>
      </c>
      <c r="B237" s="23">
        <v>152.25</v>
      </c>
      <c r="C237" s="23">
        <v>152.25</v>
      </c>
      <c r="D237" s="32">
        <v>146.25</v>
      </c>
      <c r="E237" s="27">
        <v>147.10000600000001</v>
      </c>
      <c r="F237" s="28">
        <v>147.10000600000001</v>
      </c>
      <c r="G237" s="87"/>
      <c r="H237" s="20">
        <f t="shared" si="7"/>
        <v>-2.0605123752743149E-2</v>
      </c>
      <c r="I237" s="84"/>
      <c r="J237" s="28">
        <f t="shared" si="6"/>
        <v>1.3788800804676562</v>
      </c>
    </row>
    <row r="238" spans="1:10" ht="14.4" x14ac:dyDescent="0.3">
      <c r="A238" s="67">
        <v>44529</v>
      </c>
      <c r="B238" s="23">
        <v>145</v>
      </c>
      <c r="C238" s="23">
        <v>146.050003</v>
      </c>
      <c r="D238" s="32">
        <v>141.89999399999999</v>
      </c>
      <c r="E238" s="27">
        <v>144.10000600000001</v>
      </c>
      <c r="F238" s="28">
        <v>144.10000600000001</v>
      </c>
      <c r="G238" s="87"/>
      <c r="H238" s="20">
        <f t="shared" si="7"/>
        <v>-1.3976467316387008E-2</v>
      </c>
      <c r="I238" s="84"/>
      <c r="J238" s="28">
        <f t="shared" si="6"/>
        <v>1.2272882421281475</v>
      </c>
    </row>
    <row r="239" spans="1:10" ht="14.4" x14ac:dyDescent="0.3">
      <c r="A239" s="67">
        <v>44530</v>
      </c>
      <c r="B239" s="23">
        <v>143.35000600000001</v>
      </c>
      <c r="C239" s="23">
        <v>147.75</v>
      </c>
      <c r="D239" s="32">
        <v>141.10000600000001</v>
      </c>
      <c r="E239" s="27">
        <v>142.10000600000001</v>
      </c>
      <c r="F239" s="28">
        <v>142.10000600000001</v>
      </c>
      <c r="G239" s="87"/>
      <c r="H239" s="20">
        <f t="shared" si="7"/>
        <v>1.0549956796001348E-3</v>
      </c>
      <c r="I239" s="84"/>
      <c r="J239" s="28">
        <f t="shared" si="6"/>
        <v>1.1262270165684749</v>
      </c>
    </row>
    <row r="240" spans="1:10" ht="14.4" x14ac:dyDescent="0.3">
      <c r="A240" s="67">
        <v>44531</v>
      </c>
      <c r="B240" s="23">
        <v>142.39999399999999</v>
      </c>
      <c r="C240" s="23">
        <v>143.64999399999999</v>
      </c>
      <c r="D240" s="32">
        <v>139.64999399999999</v>
      </c>
      <c r="E240" s="27">
        <v>142.25</v>
      </c>
      <c r="F240" s="28">
        <v>142.25</v>
      </c>
      <c r="G240" s="87"/>
      <c r="H240" s="20">
        <f t="shared" si="7"/>
        <v>1.2227226569560341E-2</v>
      </c>
      <c r="I240" s="84"/>
      <c r="J240" s="28">
        <f t="shared" si="6"/>
        <v>1.1338063053017733</v>
      </c>
    </row>
    <row r="241" spans="1:10" ht="14.4" x14ac:dyDescent="0.3">
      <c r="A241" s="67">
        <v>44532</v>
      </c>
      <c r="B241" s="23">
        <v>140.5</v>
      </c>
      <c r="C241" s="23">
        <v>144.64999399999999</v>
      </c>
      <c r="D241" s="32">
        <v>140.39999399999999</v>
      </c>
      <c r="E241" s="27">
        <v>144</v>
      </c>
      <c r="F241" s="28">
        <v>144</v>
      </c>
      <c r="G241" s="87"/>
      <c r="H241" s="20">
        <f t="shared" si="7"/>
        <v>1.3108114828680871E-2</v>
      </c>
      <c r="I241" s="84"/>
      <c r="J241" s="28">
        <f t="shared" si="6"/>
        <v>1.2222348776664866</v>
      </c>
    </row>
    <row r="242" spans="1:10" ht="14.4" x14ac:dyDescent="0.3">
      <c r="A242" s="67">
        <v>44533</v>
      </c>
      <c r="B242" s="23">
        <v>144</v>
      </c>
      <c r="C242" s="23">
        <v>146.85000600000001</v>
      </c>
      <c r="D242" s="32">
        <v>143.14999399999999</v>
      </c>
      <c r="E242" s="27">
        <v>145.89999399999999</v>
      </c>
      <c r="F242" s="28">
        <v>145.89999399999999</v>
      </c>
      <c r="G242" s="87"/>
      <c r="H242" s="20">
        <f t="shared" si="7"/>
        <v>-1.7632180219705331E-2</v>
      </c>
      <c r="I242" s="84"/>
      <c r="J242" s="28">
        <f t="shared" si="6"/>
        <v>1.3182427387644986</v>
      </c>
    </row>
    <row r="243" spans="1:10" ht="14.4" x14ac:dyDescent="0.3">
      <c r="A243" s="67">
        <v>44536</v>
      </c>
      <c r="B243" s="23">
        <v>145.800003</v>
      </c>
      <c r="C243" s="23">
        <v>145.85000600000001</v>
      </c>
      <c r="D243" s="32">
        <v>142.75</v>
      </c>
      <c r="E243" s="27">
        <v>143.35000600000001</v>
      </c>
      <c r="F243" s="28">
        <v>143.35000600000001</v>
      </c>
      <c r="G243" s="87"/>
      <c r="H243" s="20">
        <f t="shared" si="7"/>
        <v>1.7632180219705286E-2</v>
      </c>
      <c r="I243" s="84"/>
      <c r="J243" s="28">
        <f t="shared" si="6"/>
        <v>1.1893902825432703</v>
      </c>
    </row>
    <row r="244" spans="1:10" ht="14.4" x14ac:dyDescent="0.3">
      <c r="A244" s="67">
        <v>44537</v>
      </c>
      <c r="B244" s="23">
        <v>145</v>
      </c>
      <c r="C244" s="23">
        <v>146.25</v>
      </c>
      <c r="D244" s="32">
        <v>144.5</v>
      </c>
      <c r="E244" s="27">
        <v>145.89999399999999</v>
      </c>
      <c r="F244" s="28">
        <v>145.89999399999999</v>
      </c>
      <c r="G244" s="87"/>
      <c r="H244" s="20">
        <f t="shared" si="7"/>
        <v>1.6989875897330971E-2</v>
      </c>
      <c r="I244" s="84"/>
      <c r="J244" s="28">
        <f t="shared" si="6"/>
        <v>1.3182427387644986</v>
      </c>
    </row>
    <row r="245" spans="1:10" ht="14.4" x14ac:dyDescent="0.3">
      <c r="A245" s="67">
        <v>44538</v>
      </c>
      <c r="B245" s="23">
        <v>147</v>
      </c>
      <c r="C245" s="23">
        <v>150.35000600000001</v>
      </c>
      <c r="D245" s="32">
        <v>146.800003</v>
      </c>
      <c r="E245" s="27">
        <v>148.39999399999999</v>
      </c>
      <c r="F245" s="28">
        <v>148.39999399999999</v>
      </c>
      <c r="G245" s="87"/>
      <c r="H245" s="20">
        <f t="shared" si="7"/>
        <v>-7.1005403989337895E-3</v>
      </c>
      <c r="I245" s="84"/>
      <c r="J245" s="28">
        <f t="shared" si="6"/>
        <v>1.4445692707140891</v>
      </c>
    </row>
    <row r="246" spans="1:10" ht="14.4" x14ac:dyDescent="0.3">
      <c r="A246" s="67">
        <v>44539</v>
      </c>
      <c r="B246" s="23">
        <v>149.5</v>
      </c>
      <c r="C246" s="23">
        <v>149.89999399999999</v>
      </c>
      <c r="D246" s="32">
        <v>146.35000600000001</v>
      </c>
      <c r="E246" s="27">
        <v>147.35000600000001</v>
      </c>
      <c r="F246" s="28">
        <v>147.35000600000001</v>
      </c>
      <c r="G246" s="87"/>
      <c r="H246" s="20">
        <f t="shared" si="7"/>
        <v>1.3563718179605163E-3</v>
      </c>
      <c r="I246" s="84"/>
      <c r="J246" s="28">
        <f t="shared" si="6"/>
        <v>1.3915127336626152</v>
      </c>
    </row>
    <row r="247" spans="1:10" thickBot="1" x14ac:dyDescent="0.35">
      <c r="A247" s="69">
        <v>44540</v>
      </c>
      <c r="B247" s="33">
        <v>146.25</v>
      </c>
      <c r="C247" s="33">
        <v>148</v>
      </c>
      <c r="D247" s="34">
        <v>145.550003</v>
      </c>
      <c r="E247" s="29">
        <v>147.550003</v>
      </c>
      <c r="F247" s="31">
        <v>147.550003</v>
      </c>
      <c r="G247" s="87"/>
      <c r="H247" s="30"/>
      <c r="I247" s="84"/>
      <c r="J247" s="31">
        <f t="shared" si="6"/>
        <v>1.4016187046267441</v>
      </c>
    </row>
    <row r="248" spans="1:10" thickBot="1" x14ac:dyDescent="0.35">
      <c r="I248" s="84"/>
    </row>
    <row r="251" spans="1:10" thickBot="1" x14ac:dyDescent="0.35">
      <c r="H251" s="23"/>
    </row>
  </sheetData>
  <mergeCells count="2">
    <mergeCell ref="I1:I1048576"/>
    <mergeCell ref="G1:G24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6A982-72DD-4E0E-AF05-5B0EB0D2F67C}">
  <dimension ref="A1:R247"/>
  <sheetViews>
    <sheetView workbookViewId="0">
      <selection activeCell="O14" sqref="O14"/>
    </sheetView>
  </sheetViews>
  <sheetFormatPr defaultRowHeight="14.4" x14ac:dyDescent="0.3"/>
  <cols>
    <col min="1" max="1" width="10.44140625" bestFit="1" customWidth="1"/>
    <col min="2" max="3" width="10.77734375" bestFit="1" customWidth="1"/>
    <col min="4" max="4" width="10.77734375" style="27" bestFit="1" customWidth="1"/>
    <col min="5" max="6" width="10.77734375" style="20" bestFit="1" customWidth="1"/>
    <col min="7" max="7" width="8.77734375" style="82" bestFit="1" customWidth="1"/>
    <col min="8" max="8" width="8.88671875" style="20"/>
    <col min="9" max="9" width="8.88671875" style="90"/>
    <col min="10" max="10" width="17.21875" style="28" customWidth="1"/>
    <col min="15" max="15" width="27.33203125" customWidth="1"/>
    <col min="16" max="16" width="11.6640625" bestFit="1" customWidth="1"/>
  </cols>
  <sheetData>
    <row r="1" spans="1:18" ht="15" thickBot="1" x14ac:dyDescent="0.35">
      <c r="A1" s="11" t="s">
        <v>0</v>
      </c>
      <c r="B1" s="11" t="s">
        <v>1</v>
      </c>
      <c r="C1" s="11" t="s">
        <v>2</v>
      </c>
      <c r="D1" s="24" t="s">
        <v>3</v>
      </c>
      <c r="E1" s="25" t="s">
        <v>4</v>
      </c>
      <c r="F1" s="25" t="s">
        <v>5</v>
      </c>
      <c r="G1" s="88"/>
      <c r="H1" s="25" t="s">
        <v>27</v>
      </c>
      <c r="I1" s="89"/>
      <c r="J1" s="64" t="s">
        <v>31</v>
      </c>
      <c r="K1" s="18"/>
      <c r="L1" s="18"/>
      <c r="M1" s="18"/>
      <c r="N1" s="18"/>
    </row>
    <row r="2" spans="1:18" x14ac:dyDescent="0.3">
      <c r="A2" s="1">
        <v>44179</v>
      </c>
      <c r="B2" s="16">
        <v>107.449997</v>
      </c>
      <c r="C2">
        <v>107.900002</v>
      </c>
      <c r="D2" s="27">
        <v>102</v>
      </c>
      <c r="E2" s="20">
        <v>102.550003</v>
      </c>
      <c r="F2" s="20">
        <v>102.550003</v>
      </c>
      <c r="H2" s="20">
        <f>LN(E3/E2)</f>
        <v>5.3488578518602293E-3</v>
      </c>
      <c r="J2" s="28">
        <f t="shared" ref="J2:J65" si="0">STANDARDIZE(E2,$P$2,$P$9)</f>
        <v>2.8207045378392146</v>
      </c>
      <c r="O2" s="55" t="s">
        <v>25</v>
      </c>
      <c r="P2" s="41">
        <f>AVERAGE(E2:E247)</f>
        <v>77.632317056910608</v>
      </c>
      <c r="Q2" s="41"/>
      <c r="R2" s="42"/>
    </row>
    <row r="3" spans="1:18" x14ac:dyDescent="0.3">
      <c r="A3" s="1">
        <v>44180</v>
      </c>
      <c r="B3">
        <v>103.650002</v>
      </c>
      <c r="C3">
        <v>105.25</v>
      </c>
      <c r="D3" s="27">
        <v>102.199997</v>
      </c>
      <c r="E3" s="20">
        <v>103.099998</v>
      </c>
      <c r="F3" s="20">
        <v>103.099998</v>
      </c>
      <c r="H3" s="20">
        <f t="shared" ref="H3:H66" si="1">LN(E4/E3)</f>
        <v>2.1114076005685892E-2</v>
      </c>
      <c r="J3" s="28">
        <f t="shared" si="0"/>
        <v>2.8829644682289031</v>
      </c>
      <c r="O3" s="57" t="s">
        <v>11</v>
      </c>
      <c r="P3" s="43">
        <f>AVERAGE(H2:H247)</f>
        <v>-1.5382357495563042E-3</v>
      </c>
      <c r="Q3" s="43"/>
      <c r="R3" s="44"/>
    </row>
    <row r="4" spans="1:18" x14ac:dyDescent="0.3">
      <c r="A4" s="1">
        <v>44181</v>
      </c>
      <c r="B4">
        <v>103.400002</v>
      </c>
      <c r="C4">
        <v>107.300003</v>
      </c>
      <c r="D4" s="27">
        <v>102</v>
      </c>
      <c r="E4" s="20">
        <v>105.300003</v>
      </c>
      <c r="F4" s="20">
        <v>105.300003</v>
      </c>
      <c r="H4" s="20">
        <f t="shared" si="1"/>
        <v>-3.5769932170616046E-2</v>
      </c>
      <c r="J4" s="28">
        <f t="shared" si="0"/>
        <v>3.132007019810223</v>
      </c>
      <c r="O4" s="57" t="s">
        <v>26</v>
      </c>
      <c r="P4" s="43">
        <f>VAR(E2:E247)</f>
        <v>78.036938151946217</v>
      </c>
      <c r="Q4" s="43"/>
      <c r="R4" s="44"/>
    </row>
    <row r="5" spans="1:18" x14ac:dyDescent="0.3">
      <c r="A5" s="1">
        <v>44182</v>
      </c>
      <c r="B5">
        <v>103.900002</v>
      </c>
      <c r="C5">
        <v>106.25</v>
      </c>
      <c r="D5" s="27">
        <v>100</v>
      </c>
      <c r="E5" s="20">
        <v>101.599998</v>
      </c>
      <c r="F5" s="20">
        <v>101.599998</v>
      </c>
      <c r="H5" s="20">
        <f t="shared" si="1"/>
        <v>4.9204429037018695E-4</v>
      </c>
      <c r="J5" s="28">
        <f t="shared" si="0"/>
        <v>2.7131631144265347</v>
      </c>
      <c r="O5" s="57" t="s">
        <v>39</v>
      </c>
      <c r="P5" s="43">
        <f>P6^0.5</f>
        <v>2.6946018020889518E-2</v>
      </c>
      <c r="Q5" s="43"/>
      <c r="R5" s="44"/>
    </row>
    <row r="6" spans="1:18" x14ac:dyDescent="0.3">
      <c r="A6" s="1">
        <v>44183</v>
      </c>
      <c r="B6">
        <v>103.300003</v>
      </c>
      <c r="C6">
        <v>105</v>
      </c>
      <c r="D6" s="27">
        <v>101.099998</v>
      </c>
      <c r="E6" s="20">
        <v>101.650002</v>
      </c>
      <c r="F6" s="20">
        <v>101.650002</v>
      </c>
      <c r="H6" s="20">
        <f t="shared" si="1"/>
        <v>-0.10519658746823642</v>
      </c>
      <c r="J6" s="28">
        <f t="shared" si="0"/>
        <v>2.7188236123568905</v>
      </c>
      <c r="O6" s="57" t="s">
        <v>28</v>
      </c>
      <c r="P6" s="43">
        <f>VAR(H2:H247)</f>
        <v>7.2608788718210257E-4</v>
      </c>
      <c r="Q6" s="43"/>
      <c r="R6" s="44"/>
    </row>
    <row r="7" spans="1:18" x14ac:dyDescent="0.3">
      <c r="A7" s="1">
        <v>44186</v>
      </c>
      <c r="B7">
        <v>100.75</v>
      </c>
      <c r="C7">
        <v>100.75</v>
      </c>
      <c r="D7" s="27">
        <v>91.5</v>
      </c>
      <c r="E7" s="20">
        <v>91.5</v>
      </c>
      <c r="F7" s="20">
        <v>91.5</v>
      </c>
      <c r="H7" s="20">
        <f t="shared" si="1"/>
        <v>-2.8826807264429107E-2</v>
      </c>
      <c r="J7" s="28">
        <f t="shared" si="0"/>
        <v>1.5698342252257267</v>
      </c>
      <c r="O7" s="57" t="s">
        <v>29</v>
      </c>
      <c r="P7" s="43">
        <f>SKEW(E2:E247)</f>
        <v>0.63099165879942809</v>
      </c>
      <c r="Q7" s="58" t="s">
        <v>34</v>
      </c>
      <c r="R7" s="44"/>
    </row>
    <row r="8" spans="1:18" x14ac:dyDescent="0.3">
      <c r="A8" s="1">
        <v>44187</v>
      </c>
      <c r="B8">
        <v>85</v>
      </c>
      <c r="C8">
        <v>90.199996999999996</v>
      </c>
      <c r="D8" s="27">
        <v>82.349997999999999</v>
      </c>
      <c r="E8" s="20">
        <v>88.900002000000001</v>
      </c>
      <c r="F8" s="20">
        <v>88.900002000000001</v>
      </c>
      <c r="H8" s="20">
        <f t="shared" si="1"/>
        <v>9.4901033848428559E-2</v>
      </c>
      <c r="J8" s="28">
        <f t="shared" si="0"/>
        <v>1.2755121050367602</v>
      </c>
      <c r="O8" s="57" t="s">
        <v>30</v>
      </c>
      <c r="P8" s="43">
        <f>KURT(E2:E247)</f>
        <v>0.28860819702736951</v>
      </c>
      <c r="Q8" s="58" t="s">
        <v>33</v>
      </c>
      <c r="R8" s="44"/>
    </row>
    <row r="9" spans="1:18" x14ac:dyDescent="0.3">
      <c r="A9" s="1">
        <v>44188</v>
      </c>
      <c r="B9">
        <v>89.349997999999999</v>
      </c>
      <c r="C9">
        <v>97.75</v>
      </c>
      <c r="D9" s="27">
        <v>89.050003000000004</v>
      </c>
      <c r="E9" s="20">
        <v>97.75</v>
      </c>
      <c r="F9" s="20">
        <v>97.75</v>
      </c>
      <c r="H9" s="20">
        <f t="shared" si="1"/>
        <v>-2.5908184858664803E-2</v>
      </c>
      <c r="J9" s="28">
        <f t="shared" si="0"/>
        <v>2.2773398660689281</v>
      </c>
      <c r="O9" s="62" t="s">
        <v>32</v>
      </c>
      <c r="P9" s="43">
        <f>P4^0.5</f>
        <v>8.8338518298614339</v>
      </c>
      <c r="Q9" s="43"/>
      <c r="R9" s="44"/>
    </row>
    <row r="10" spans="1:18" x14ac:dyDescent="0.3">
      <c r="A10" s="1">
        <v>44189</v>
      </c>
      <c r="B10">
        <v>99</v>
      </c>
      <c r="C10">
        <v>99.449996999999996</v>
      </c>
      <c r="D10" s="27">
        <v>94.650002000000001</v>
      </c>
      <c r="E10" s="20">
        <v>95.25</v>
      </c>
      <c r="F10" s="20">
        <v>95.25</v>
      </c>
      <c r="H10" s="20">
        <f t="shared" si="1"/>
        <v>6.2794346189066798E-3</v>
      </c>
      <c r="J10" s="28">
        <f t="shared" si="0"/>
        <v>1.9943376097316474</v>
      </c>
      <c r="O10" s="62" t="s">
        <v>35</v>
      </c>
      <c r="P10" s="43">
        <f>AVERAGE(J2:J247)</f>
        <v>-4.5474012992370235E-15</v>
      </c>
      <c r="Q10" s="43"/>
      <c r="R10" s="44"/>
    </row>
    <row r="11" spans="1:18" ht="15" thickBot="1" x14ac:dyDescent="0.35">
      <c r="A11" s="1">
        <v>44193</v>
      </c>
      <c r="B11">
        <v>96.25</v>
      </c>
      <c r="C11">
        <v>97.5</v>
      </c>
      <c r="D11" s="27">
        <v>94</v>
      </c>
      <c r="E11" s="20">
        <v>95.849997999999999</v>
      </c>
      <c r="F11" s="20">
        <v>95.849997999999999</v>
      </c>
      <c r="H11" s="20">
        <f t="shared" si="1"/>
        <v>-1.0487773330619069E-2</v>
      </c>
      <c r="J11" s="28">
        <f t="shared" si="0"/>
        <v>2.0622579248507895</v>
      </c>
      <c r="O11" s="63" t="s">
        <v>36</v>
      </c>
      <c r="P11" s="46">
        <f>VAR(J2:J247)</f>
        <v>1.0000000000000577</v>
      </c>
      <c r="Q11" s="46"/>
      <c r="R11" s="47"/>
    </row>
    <row r="12" spans="1:18" x14ac:dyDescent="0.3">
      <c r="A12" s="1">
        <v>44194</v>
      </c>
      <c r="B12">
        <v>96.5</v>
      </c>
      <c r="C12">
        <v>97.400002000000001</v>
      </c>
      <c r="D12" s="27">
        <v>94.199996999999996</v>
      </c>
      <c r="E12" s="20">
        <v>94.849997999999999</v>
      </c>
      <c r="F12" s="20">
        <v>94.849997999999999</v>
      </c>
      <c r="H12" s="20">
        <f t="shared" si="1"/>
        <v>3.1579394665034676E-3</v>
      </c>
      <c r="J12" s="28">
        <f t="shared" si="0"/>
        <v>1.9490570223158774</v>
      </c>
    </row>
    <row r="13" spans="1:18" x14ac:dyDescent="0.3">
      <c r="A13" s="1">
        <v>44195</v>
      </c>
      <c r="B13">
        <v>94.900002000000001</v>
      </c>
      <c r="C13">
        <v>97.449996999999996</v>
      </c>
      <c r="D13" s="27">
        <v>91</v>
      </c>
      <c r="E13" s="20">
        <v>95.150002000000001</v>
      </c>
      <c r="F13" s="20">
        <v>95.150002000000001</v>
      </c>
      <c r="H13" s="20">
        <f t="shared" si="1"/>
        <v>-2.1042090988835408E-3</v>
      </c>
      <c r="J13" s="28">
        <f t="shared" si="0"/>
        <v>1.9830177458799614</v>
      </c>
      <c r="O13" s="2" t="s">
        <v>60</v>
      </c>
    </row>
    <row r="14" spans="1:18" x14ac:dyDescent="0.3">
      <c r="A14" s="1">
        <v>44196</v>
      </c>
      <c r="B14">
        <v>94.5</v>
      </c>
      <c r="C14">
        <v>96.199996999999996</v>
      </c>
      <c r="D14" s="27">
        <v>93.25</v>
      </c>
      <c r="E14" s="20">
        <v>94.949996999999996</v>
      </c>
      <c r="F14" s="20">
        <v>94.949996999999996</v>
      </c>
      <c r="H14" s="20">
        <f t="shared" si="1"/>
        <v>-3.692950746534467E-3</v>
      </c>
      <c r="J14" s="28">
        <f t="shared" si="0"/>
        <v>1.9603769993684657</v>
      </c>
      <c r="O14" s="2"/>
    </row>
    <row r="15" spans="1:18" x14ac:dyDescent="0.3">
      <c r="A15" s="1">
        <v>44197</v>
      </c>
      <c r="B15">
        <v>94.949996999999996</v>
      </c>
      <c r="C15">
        <v>95.699996999999996</v>
      </c>
      <c r="D15" s="27">
        <v>94.25</v>
      </c>
      <c r="E15" s="20">
        <v>94.599997999999999</v>
      </c>
      <c r="F15" s="20">
        <v>94.599997999999999</v>
      </c>
      <c r="H15" s="20">
        <f t="shared" si="1"/>
        <v>6.8475590906270818E-3</v>
      </c>
      <c r="J15" s="28">
        <f t="shared" si="0"/>
        <v>1.9207567966821493</v>
      </c>
      <c r="O15" s="2"/>
    </row>
    <row r="16" spans="1:18" x14ac:dyDescent="0.3">
      <c r="A16" s="1">
        <v>44200</v>
      </c>
      <c r="B16">
        <v>97</v>
      </c>
      <c r="C16">
        <v>97.199996999999996</v>
      </c>
      <c r="D16" s="27">
        <v>94.349997999999999</v>
      </c>
      <c r="E16" s="20">
        <v>95.25</v>
      </c>
      <c r="F16" s="20">
        <v>95.25</v>
      </c>
      <c r="H16" s="20">
        <f t="shared" si="1"/>
        <v>-1.4807272284894783E-2</v>
      </c>
      <c r="J16" s="28">
        <f t="shared" si="0"/>
        <v>1.9943376097316474</v>
      </c>
      <c r="O16" s="2"/>
    </row>
    <row r="17" spans="1:15" x14ac:dyDescent="0.3">
      <c r="A17" s="1">
        <v>44201</v>
      </c>
      <c r="B17">
        <v>93</v>
      </c>
      <c r="C17">
        <v>95.349997999999999</v>
      </c>
      <c r="D17" s="27">
        <v>92.900002000000001</v>
      </c>
      <c r="E17" s="20">
        <v>93.849997999999999</v>
      </c>
      <c r="F17" s="20">
        <v>93.849997999999999</v>
      </c>
      <c r="H17" s="20">
        <f t="shared" si="1"/>
        <v>-2.6673796058908003E-3</v>
      </c>
      <c r="J17" s="28">
        <f t="shared" si="0"/>
        <v>1.8358561197809651</v>
      </c>
      <c r="O17" s="2"/>
    </row>
    <row r="18" spans="1:15" x14ac:dyDescent="0.3">
      <c r="A18" s="1">
        <v>44202</v>
      </c>
      <c r="B18">
        <v>94.349997999999999</v>
      </c>
      <c r="C18">
        <v>95.5</v>
      </c>
      <c r="D18" s="27">
        <v>92.5</v>
      </c>
      <c r="E18" s="20">
        <v>93.599997999999999</v>
      </c>
      <c r="F18" s="20">
        <v>93.599997999999999</v>
      </c>
      <c r="H18" s="20">
        <f t="shared" si="1"/>
        <v>-1.6038603171822498E-3</v>
      </c>
      <c r="J18" s="28">
        <f t="shared" si="0"/>
        <v>1.8075558941472372</v>
      </c>
    </row>
    <row r="19" spans="1:15" x14ac:dyDescent="0.3">
      <c r="A19" s="1">
        <v>44203</v>
      </c>
      <c r="B19">
        <v>94.449996999999996</v>
      </c>
      <c r="C19">
        <v>95.099997999999999</v>
      </c>
      <c r="D19" s="27">
        <v>92.050003000000004</v>
      </c>
      <c r="E19" s="20">
        <v>93.449996999999996</v>
      </c>
      <c r="F19" s="20">
        <v>93.449996999999996</v>
      </c>
      <c r="H19" s="20">
        <f t="shared" si="1"/>
        <v>4.2712399230730889E-3</v>
      </c>
      <c r="J19" s="28">
        <f t="shared" si="0"/>
        <v>1.7905756455660975</v>
      </c>
    </row>
    <row r="20" spans="1:15" x14ac:dyDescent="0.3">
      <c r="A20" s="1">
        <v>44204</v>
      </c>
      <c r="B20">
        <v>94.400002000000001</v>
      </c>
      <c r="C20">
        <v>94.949996999999996</v>
      </c>
      <c r="D20" s="27">
        <v>93.5</v>
      </c>
      <c r="E20" s="20">
        <v>93.849997999999999</v>
      </c>
      <c r="F20" s="20">
        <v>93.849997999999999</v>
      </c>
      <c r="H20" s="20">
        <f t="shared" si="1"/>
        <v>-1.0174074373597622E-2</v>
      </c>
      <c r="J20" s="28">
        <f t="shared" si="0"/>
        <v>1.8358561197809651</v>
      </c>
    </row>
    <row r="21" spans="1:15" x14ac:dyDescent="0.3">
      <c r="A21" s="1">
        <v>44207</v>
      </c>
      <c r="B21">
        <v>94.349997999999999</v>
      </c>
      <c r="C21">
        <v>94.349997999999999</v>
      </c>
      <c r="D21" s="27">
        <v>92.550003000000004</v>
      </c>
      <c r="E21" s="20">
        <v>92.900002000000001</v>
      </c>
      <c r="F21" s="20">
        <v>92.900002000000001</v>
      </c>
      <c r="H21" s="20">
        <f t="shared" si="1"/>
        <v>9.1079975022022325E-3</v>
      </c>
      <c r="J21" s="28">
        <f t="shared" si="0"/>
        <v>1.7283157151764088</v>
      </c>
    </row>
    <row r="22" spans="1:15" x14ac:dyDescent="0.3">
      <c r="A22" s="1">
        <v>44208</v>
      </c>
      <c r="B22">
        <v>93.5</v>
      </c>
      <c r="C22">
        <v>95.650002000000001</v>
      </c>
      <c r="D22" s="27">
        <v>93.400002000000001</v>
      </c>
      <c r="E22" s="20">
        <v>93.75</v>
      </c>
      <c r="F22" s="20">
        <v>93.75</v>
      </c>
      <c r="H22" s="20">
        <f t="shared" si="1"/>
        <v>-1.2342544796658838E-2</v>
      </c>
      <c r="J22" s="28">
        <f t="shared" si="0"/>
        <v>1.824536255929279</v>
      </c>
    </row>
    <row r="23" spans="1:15" x14ac:dyDescent="0.3">
      <c r="A23" s="1">
        <v>44209</v>
      </c>
      <c r="B23">
        <v>94.400002000000001</v>
      </c>
      <c r="C23">
        <v>94.75</v>
      </c>
      <c r="D23" s="27">
        <v>91.150002000000001</v>
      </c>
      <c r="E23" s="20">
        <v>92.599997999999999</v>
      </c>
      <c r="F23" s="20">
        <v>92.599997999999999</v>
      </c>
      <c r="H23" s="20">
        <f t="shared" si="1"/>
        <v>-1.4686127591260435E-2</v>
      </c>
      <c r="J23" s="28">
        <f t="shared" si="0"/>
        <v>1.6943549916123248</v>
      </c>
    </row>
    <row r="24" spans="1:15" x14ac:dyDescent="0.3">
      <c r="A24" s="1">
        <v>44210</v>
      </c>
      <c r="B24">
        <v>92.650002000000001</v>
      </c>
      <c r="C24">
        <v>92.949996999999996</v>
      </c>
      <c r="D24" s="27">
        <v>91</v>
      </c>
      <c r="E24" s="20">
        <v>91.25</v>
      </c>
      <c r="F24" s="20">
        <v>91.25</v>
      </c>
      <c r="H24" s="20">
        <f t="shared" si="1"/>
        <v>-1.8805830455043082E-2</v>
      </c>
      <c r="J24" s="28">
        <f t="shared" si="0"/>
        <v>1.5415339995919985</v>
      </c>
    </row>
    <row r="25" spans="1:15" x14ac:dyDescent="0.3">
      <c r="A25" s="1">
        <v>44211</v>
      </c>
      <c r="B25">
        <v>91.849997999999999</v>
      </c>
      <c r="C25">
        <v>91.900002000000001</v>
      </c>
      <c r="D25" s="27">
        <v>88.25</v>
      </c>
      <c r="E25" s="20">
        <v>89.550003000000004</v>
      </c>
      <c r="F25" s="20">
        <v>89.550003000000004</v>
      </c>
      <c r="H25" s="20">
        <f t="shared" si="1"/>
        <v>-2.6019600925021188E-2</v>
      </c>
      <c r="J25" s="28">
        <f t="shared" si="0"/>
        <v>1.3490928048853559</v>
      </c>
    </row>
    <row r="26" spans="1:15" x14ac:dyDescent="0.3">
      <c r="A26" s="1">
        <v>44214</v>
      </c>
      <c r="B26">
        <v>90.150002000000001</v>
      </c>
      <c r="C26">
        <v>90.5</v>
      </c>
      <c r="D26" s="27">
        <v>86.150002000000001</v>
      </c>
      <c r="E26" s="20">
        <v>87.25</v>
      </c>
      <c r="F26" s="20">
        <v>87.25</v>
      </c>
      <c r="H26" s="20">
        <f t="shared" si="1"/>
        <v>3.3251832726617248E-2</v>
      </c>
      <c r="J26" s="28">
        <f t="shared" si="0"/>
        <v>1.0887303894523497</v>
      </c>
    </row>
    <row r="27" spans="1:15" x14ac:dyDescent="0.3">
      <c r="A27" s="1">
        <v>44215</v>
      </c>
      <c r="B27">
        <v>88.349997999999999</v>
      </c>
      <c r="C27">
        <v>91.199996999999996</v>
      </c>
      <c r="D27" s="27">
        <v>88.150002000000001</v>
      </c>
      <c r="E27" s="20">
        <v>90.199996999999996</v>
      </c>
      <c r="F27" s="20">
        <v>90.199996999999996</v>
      </c>
      <c r="H27" s="20">
        <f t="shared" si="1"/>
        <v>6.0790793358063708E-3</v>
      </c>
      <c r="J27" s="28">
        <f t="shared" si="0"/>
        <v>1.4226727123276328</v>
      </c>
    </row>
    <row r="28" spans="1:15" x14ac:dyDescent="0.3">
      <c r="A28" s="1">
        <v>44216</v>
      </c>
      <c r="B28">
        <v>90.25</v>
      </c>
      <c r="C28">
        <v>93.699996999999996</v>
      </c>
      <c r="D28" s="27">
        <v>89</v>
      </c>
      <c r="E28" s="20">
        <v>90.75</v>
      </c>
      <c r="F28" s="20">
        <v>90.75</v>
      </c>
      <c r="H28" s="20">
        <f t="shared" si="1"/>
        <v>-1.7788106401711155E-2</v>
      </c>
      <c r="J28" s="28">
        <f t="shared" si="0"/>
        <v>1.4849335483245425</v>
      </c>
    </row>
    <row r="29" spans="1:15" x14ac:dyDescent="0.3">
      <c r="A29" s="1">
        <v>44217</v>
      </c>
      <c r="B29">
        <v>91.25</v>
      </c>
      <c r="C29">
        <v>93.5</v>
      </c>
      <c r="D29" s="27">
        <v>88.5</v>
      </c>
      <c r="E29" s="20">
        <v>89.150002000000001</v>
      </c>
      <c r="F29" s="20">
        <v>89.150002000000001</v>
      </c>
      <c r="H29" s="20">
        <f t="shared" si="1"/>
        <v>-1.3551929669972412E-2</v>
      </c>
      <c r="J29" s="28">
        <f t="shared" si="0"/>
        <v>1.3038123306704881</v>
      </c>
    </row>
    <row r="30" spans="1:15" x14ac:dyDescent="0.3">
      <c r="A30" s="1">
        <v>44218</v>
      </c>
      <c r="B30">
        <v>89.150002000000001</v>
      </c>
      <c r="C30">
        <v>90.150002000000001</v>
      </c>
      <c r="D30" s="27">
        <v>87</v>
      </c>
      <c r="E30" s="20">
        <v>87.949996999999996</v>
      </c>
      <c r="F30" s="20">
        <v>87.949996999999996</v>
      </c>
      <c r="H30" s="20">
        <f t="shared" si="1"/>
        <v>-2.7667401667862506E-2</v>
      </c>
      <c r="J30" s="28">
        <f t="shared" si="0"/>
        <v>1.1679706816240802</v>
      </c>
    </row>
    <row r="31" spans="1:15" x14ac:dyDescent="0.3">
      <c r="A31" s="1">
        <v>44221</v>
      </c>
      <c r="B31">
        <v>88.099997999999999</v>
      </c>
      <c r="C31">
        <v>88.849997999999999</v>
      </c>
      <c r="D31" s="27">
        <v>84.550003000000004</v>
      </c>
      <c r="E31" s="20">
        <v>85.550003000000004</v>
      </c>
      <c r="F31" s="20">
        <v>85.550003000000004</v>
      </c>
      <c r="H31" s="20">
        <f t="shared" si="1"/>
        <v>-1.7094492207724805E-2</v>
      </c>
      <c r="J31" s="28">
        <f t="shared" si="0"/>
        <v>0.89628919474570712</v>
      </c>
    </row>
    <row r="32" spans="1:15" x14ac:dyDescent="0.3">
      <c r="A32" s="1">
        <v>44223</v>
      </c>
      <c r="B32">
        <v>85.699996999999996</v>
      </c>
      <c r="C32">
        <v>85.699996999999996</v>
      </c>
      <c r="D32" s="27">
        <v>83.150002000000001</v>
      </c>
      <c r="E32" s="20">
        <v>84.099997999999999</v>
      </c>
      <c r="F32" s="20">
        <v>84.099997999999999</v>
      </c>
      <c r="H32" s="20">
        <f t="shared" si="1"/>
        <v>-2.6507527918641315E-2</v>
      </c>
      <c r="J32" s="28">
        <f t="shared" si="0"/>
        <v>0.73214732006557115</v>
      </c>
    </row>
    <row r="33" spans="1:10" x14ac:dyDescent="0.3">
      <c r="A33" s="1">
        <v>44224</v>
      </c>
      <c r="B33">
        <v>81.599997999999999</v>
      </c>
      <c r="C33">
        <v>83.800003000000004</v>
      </c>
      <c r="D33" s="27">
        <v>81</v>
      </c>
      <c r="E33" s="20">
        <v>81.900002000000001</v>
      </c>
      <c r="F33" s="20">
        <v>81.900002000000001</v>
      </c>
      <c r="H33" s="20">
        <f t="shared" si="1"/>
        <v>1.0929082344049611E-2</v>
      </c>
      <c r="J33" s="28">
        <f t="shared" si="0"/>
        <v>0.48310578729237463</v>
      </c>
    </row>
    <row r="34" spans="1:10" x14ac:dyDescent="0.3">
      <c r="A34" s="1">
        <v>44225</v>
      </c>
      <c r="B34">
        <v>82.650002000000001</v>
      </c>
      <c r="C34">
        <v>84.5</v>
      </c>
      <c r="D34" s="27">
        <v>82.25</v>
      </c>
      <c r="E34" s="20">
        <v>82.800003000000004</v>
      </c>
      <c r="F34" s="20">
        <v>82.800003000000004</v>
      </c>
      <c r="H34" s="20">
        <f t="shared" si="1"/>
        <v>2.2687468615784169E-2</v>
      </c>
      <c r="J34" s="28">
        <f t="shared" si="0"/>
        <v>0.58498671277469849</v>
      </c>
    </row>
    <row r="35" spans="1:10" x14ac:dyDescent="0.3">
      <c r="A35" s="1">
        <v>44228</v>
      </c>
      <c r="B35">
        <v>83.300003000000004</v>
      </c>
      <c r="C35">
        <v>85.699996999999996</v>
      </c>
      <c r="D35" s="27">
        <v>83</v>
      </c>
      <c r="E35" s="20">
        <v>84.699996999999996</v>
      </c>
      <c r="F35" s="20">
        <v>84.699996999999996</v>
      </c>
      <c r="H35" s="20">
        <f t="shared" si="1"/>
        <v>8.2305579748459586E-3</v>
      </c>
      <c r="J35" s="28">
        <f t="shared" si="0"/>
        <v>0.80006774838561567</v>
      </c>
    </row>
    <row r="36" spans="1:10" x14ac:dyDescent="0.3">
      <c r="A36" s="1">
        <v>44229</v>
      </c>
      <c r="B36">
        <v>85.550003000000004</v>
      </c>
      <c r="C36">
        <v>87.099997999999999</v>
      </c>
      <c r="D36" s="27">
        <v>85.099997999999999</v>
      </c>
      <c r="E36" s="20">
        <v>85.400002000000001</v>
      </c>
      <c r="F36" s="20">
        <v>85.400002000000001</v>
      </c>
      <c r="H36" s="20">
        <f t="shared" si="1"/>
        <v>1.1702517289869506E-3</v>
      </c>
      <c r="J36" s="28">
        <f t="shared" si="0"/>
        <v>0.87930894616456734</v>
      </c>
    </row>
    <row r="37" spans="1:10" x14ac:dyDescent="0.3">
      <c r="A37" s="1">
        <v>44230</v>
      </c>
      <c r="B37">
        <v>85.199996999999996</v>
      </c>
      <c r="C37">
        <v>86.699996999999996</v>
      </c>
      <c r="D37" s="27">
        <v>84.050003000000004</v>
      </c>
      <c r="E37" s="20">
        <v>85.5</v>
      </c>
      <c r="F37" s="20">
        <v>85.5</v>
      </c>
      <c r="H37" s="20">
        <f t="shared" si="1"/>
        <v>1.5666093716189568E-2</v>
      </c>
      <c r="J37" s="28">
        <f t="shared" si="0"/>
        <v>0.89062881001625338</v>
      </c>
    </row>
    <row r="38" spans="1:10" x14ac:dyDescent="0.3">
      <c r="A38" s="1">
        <v>44231</v>
      </c>
      <c r="B38">
        <v>85.949996999999996</v>
      </c>
      <c r="C38">
        <v>88.199996999999996</v>
      </c>
      <c r="D38" s="27">
        <v>85.5</v>
      </c>
      <c r="E38" s="20">
        <v>86.849997999999999</v>
      </c>
      <c r="F38" s="20">
        <v>86.849997999999999</v>
      </c>
      <c r="H38" s="20">
        <f t="shared" si="1"/>
        <v>1.7123706469562704E-2</v>
      </c>
      <c r="J38" s="28">
        <f t="shared" si="0"/>
        <v>1.0434498020365797</v>
      </c>
    </row>
    <row r="39" spans="1:10" x14ac:dyDescent="0.3">
      <c r="A39" s="1">
        <v>44232</v>
      </c>
      <c r="B39">
        <v>89</v>
      </c>
      <c r="C39">
        <v>92</v>
      </c>
      <c r="D39" s="27">
        <v>88</v>
      </c>
      <c r="E39" s="20">
        <v>88.349997999999999</v>
      </c>
      <c r="F39" s="20">
        <v>88.349997999999999</v>
      </c>
      <c r="H39" s="20">
        <f t="shared" si="1"/>
        <v>-1.6992471293273245E-3</v>
      </c>
      <c r="J39" s="28">
        <f t="shared" si="0"/>
        <v>1.213251155838948</v>
      </c>
    </row>
    <row r="40" spans="1:10" x14ac:dyDescent="0.3">
      <c r="A40" s="1">
        <v>44235</v>
      </c>
      <c r="B40">
        <v>88.599997999999999</v>
      </c>
      <c r="C40">
        <v>90.300003000000004</v>
      </c>
      <c r="D40" s="27">
        <v>87.800003000000004</v>
      </c>
      <c r="E40" s="20">
        <v>88.199996999999996</v>
      </c>
      <c r="F40" s="20">
        <v>88.199996999999996</v>
      </c>
      <c r="H40" s="20">
        <f t="shared" si="1"/>
        <v>-1.6000272770623613E-2</v>
      </c>
      <c r="J40" s="28">
        <f t="shared" si="0"/>
        <v>1.1962709072578084</v>
      </c>
    </row>
    <row r="41" spans="1:10" x14ac:dyDescent="0.3">
      <c r="A41" s="1">
        <v>44236</v>
      </c>
      <c r="B41">
        <v>88.800003000000004</v>
      </c>
      <c r="C41">
        <v>88.800003000000004</v>
      </c>
      <c r="D41" s="27">
        <v>86.5</v>
      </c>
      <c r="E41" s="20">
        <v>86.800003000000004</v>
      </c>
      <c r="F41" s="20">
        <v>86.800003000000004</v>
      </c>
      <c r="H41" s="20">
        <f t="shared" si="1"/>
        <v>1.2593171215743786E-2</v>
      </c>
      <c r="J41" s="28">
        <f t="shared" si="0"/>
        <v>1.0377903229143473</v>
      </c>
    </row>
    <row r="42" spans="1:10" x14ac:dyDescent="0.3">
      <c r="A42" s="1">
        <v>44237</v>
      </c>
      <c r="B42">
        <v>87.5</v>
      </c>
      <c r="C42">
        <v>90.400002000000001</v>
      </c>
      <c r="D42" s="27">
        <v>87.050003000000004</v>
      </c>
      <c r="E42" s="20">
        <v>87.900002000000001</v>
      </c>
      <c r="F42" s="20">
        <v>87.900002000000001</v>
      </c>
      <c r="H42" s="20">
        <f t="shared" si="1"/>
        <v>-1.707965098284377E-3</v>
      </c>
      <c r="J42" s="28">
        <f t="shared" si="0"/>
        <v>1.1623112025018478</v>
      </c>
    </row>
    <row r="43" spans="1:10" x14ac:dyDescent="0.3">
      <c r="A43" s="1">
        <v>44238</v>
      </c>
      <c r="B43">
        <v>87.300003000000004</v>
      </c>
      <c r="C43">
        <v>89.699996999999996</v>
      </c>
      <c r="D43" s="27">
        <v>87</v>
      </c>
      <c r="E43" s="20">
        <v>87.75</v>
      </c>
      <c r="F43" s="20">
        <v>87.75</v>
      </c>
      <c r="H43" s="20">
        <f t="shared" si="1"/>
        <v>3.306546169904017E-2</v>
      </c>
      <c r="J43" s="28">
        <f t="shared" si="0"/>
        <v>1.145330840719806</v>
      </c>
    </row>
    <row r="44" spans="1:10" x14ac:dyDescent="0.3">
      <c r="A44" s="1">
        <v>44239</v>
      </c>
      <c r="B44">
        <v>93.800003000000004</v>
      </c>
      <c r="C44">
        <v>93.800003000000004</v>
      </c>
      <c r="D44" s="27">
        <v>89.849997999999999</v>
      </c>
      <c r="E44" s="20">
        <v>90.699996999999996</v>
      </c>
      <c r="F44" s="20">
        <v>90.699996999999996</v>
      </c>
      <c r="H44" s="20">
        <f t="shared" si="1"/>
        <v>-1.5555802567937619E-2</v>
      </c>
      <c r="J44" s="28">
        <f t="shared" si="0"/>
        <v>1.4792731635950889</v>
      </c>
    </row>
    <row r="45" spans="1:10" x14ac:dyDescent="0.3">
      <c r="A45" s="1">
        <v>44242</v>
      </c>
      <c r="B45">
        <v>91.400002000000001</v>
      </c>
      <c r="C45">
        <v>91.550003000000004</v>
      </c>
      <c r="D45" s="27">
        <v>89</v>
      </c>
      <c r="E45" s="20">
        <v>89.300003000000004</v>
      </c>
      <c r="F45" s="20">
        <v>89.300003000000004</v>
      </c>
      <c r="H45" s="20">
        <f t="shared" si="1"/>
        <v>-2.2078507793406216E-2</v>
      </c>
      <c r="J45" s="28">
        <f t="shared" si="0"/>
        <v>1.3207925792516277</v>
      </c>
    </row>
    <row r="46" spans="1:10" x14ac:dyDescent="0.3">
      <c r="A46" s="1">
        <v>44243</v>
      </c>
      <c r="B46">
        <v>88.949996999999996</v>
      </c>
      <c r="C46">
        <v>89.050003000000004</v>
      </c>
      <c r="D46" s="27">
        <v>87</v>
      </c>
      <c r="E46" s="20">
        <v>87.349997999999999</v>
      </c>
      <c r="F46" s="20">
        <v>87.349997999999999</v>
      </c>
      <c r="H46" s="20">
        <f t="shared" si="1"/>
        <v>1.1383162444795475E-2</v>
      </c>
      <c r="J46" s="28">
        <f t="shared" si="0"/>
        <v>1.1000502533040359</v>
      </c>
    </row>
    <row r="47" spans="1:10" x14ac:dyDescent="0.3">
      <c r="A47" s="1">
        <v>44244</v>
      </c>
      <c r="B47">
        <v>87.300003000000004</v>
      </c>
      <c r="C47">
        <v>90.650002000000001</v>
      </c>
      <c r="D47" s="27">
        <v>86.099997999999999</v>
      </c>
      <c r="E47" s="20">
        <v>88.349997999999999</v>
      </c>
      <c r="F47" s="20">
        <v>88.349997999999999</v>
      </c>
      <c r="H47" s="20">
        <f t="shared" si="1"/>
        <v>-1.1324803150607147E-3</v>
      </c>
      <c r="J47" s="28">
        <f t="shared" si="0"/>
        <v>1.213251155838948</v>
      </c>
    </row>
    <row r="48" spans="1:10" x14ac:dyDescent="0.3">
      <c r="A48" s="1">
        <v>44245</v>
      </c>
      <c r="B48">
        <v>88.550003000000004</v>
      </c>
      <c r="C48">
        <v>89.300003000000004</v>
      </c>
      <c r="D48" s="27">
        <v>87.550003000000004</v>
      </c>
      <c r="E48" s="20">
        <v>88.25</v>
      </c>
      <c r="F48" s="20">
        <v>88.25</v>
      </c>
      <c r="H48" s="20">
        <f t="shared" si="1"/>
        <v>-2.2923639901936965E-2</v>
      </c>
      <c r="J48" s="28">
        <f t="shared" si="0"/>
        <v>1.201931291987262</v>
      </c>
    </row>
    <row r="49" spans="1:10" x14ac:dyDescent="0.3">
      <c r="A49" s="1">
        <v>44246</v>
      </c>
      <c r="B49">
        <v>88</v>
      </c>
      <c r="C49">
        <v>88.5</v>
      </c>
      <c r="D49" s="27">
        <v>85.449996999999996</v>
      </c>
      <c r="E49" s="20">
        <v>86.25</v>
      </c>
      <c r="F49" s="20">
        <v>86.25</v>
      </c>
      <c r="H49" s="20">
        <f t="shared" si="1"/>
        <v>-2.8817012623909677E-2</v>
      </c>
      <c r="J49" s="28">
        <f t="shared" si="0"/>
        <v>0.97552948691743757</v>
      </c>
    </row>
    <row r="50" spans="1:10" x14ac:dyDescent="0.3">
      <c r="A50" s="1">
        <v>44249</v>
      </c>
      <c r="B50">
        <v>86.25</v>
      </c>
      <c r="C50">
        <v>86.25</v>
      </c>
      <c r="D50" s="27">
        <v>83</v>
      </c>
      <c r="E50" s="20">
        <v>83.800003000000004</v>
      </c>
      <c r="F50" s="20">
        <v>83.800003000000004</v>
      </c>
      <c r="H50" s="20">
        <f t="shared" si="1"/>
        <v>-1.0195062817471914E-2</v>
      </c>
      <c r="J50" s="28">
        <f t="shared" si="0"/>
        <v>0.69818761530961071</v>
      </c>
    </row>
    <row r="51" spans="1:10" x14ac:dyDescent="0.3">
      <c r="A51" s="1">
        <v>44250</v>
      </c>
      <c r="B51">
        <v>84.199996999999996</v>
      </c>
      <c r="C51">
        <v>84.75</v>
      </c>
      <c r="D51" s="27">
        <v>82.550003000000004</v>
      </c>
      <c r="E51" s="20">
        <v>82.949996999999996</v>
      </c>
      <c r="F51" s="20">
        <v>82.949996999999996</v>
      </c>
      <c r="H51" s="20">
        <f t="shared" si="1"/>
        <v>9.5981902350883511E-3</v>
      </c>
      <c r="J51" s="28">
        <f t="shared" si="0"/>
        <v>0.60196616894951926</v>
      </c>
    </row>
    <row r="52" spans="1:10" x14ac:dyDescent="0.3">
      <c r="A52" s="1">
        <v>44251</v>
      </c>
      <c r="B52">
        <v>83.5</v>
      </c>
      <c r="C52">
        <v>85.150002000000001</v>
      </c>
      <c r="D52" s="27">
        <v>83.050003000000004</v>
      </c>
      <c r="E52" s="20">
        <v>83.75</v>
      </c>
      <c r="F52" s="20">
        <v>83.75</v>
      </c>
      <c r="H52" s="20">
        <f t="shared" si="1"/>
        <v>1.4226642097873478E-2</v>
      </c>
      <c r="J52" s="28">
        <f t="shared" si="0"/>
        <v>0.69252723058015708</v>
      </c>
    </row>
    <row r="53" spans="1:10" x14ac:dyDescent="0.3">
      <c r="A53" s="1">
        <v>44252</v>
      </c>
      <c r="B53">
        <v>84</v>
      </c>
      <c r="C53">
        <v>86.699996999999996</v>
      </c>
      <c r="D53" s="27">
        <v>84</v>
      </c>
      <c r="E53" s="20">
        <v>84.949996999999996</v>
      </c>
      <c r="F53" s="20">
        <v>84.949996999999996</v>
      </c>
      <c r="H53" s="20">
        <f t="shared" si="1"/>
        <v>-2.7447964337589292E-2</v>
      </c>
      <c r="J53" s="28">
        <f t="shared" si="0"/>
        <v>0.8283679740193437</v>
      </c>
    </row>
    <row r="54" spans="1:10" x14ac:dyDescent="0.3">
      <c r="A54" s="1">
        <v>44253</v>
      </c>
      <c r="B54">
        <v>83.699996999999996</v>
      </c>
      <c r="C54">
        <v>84.75</v>
      </c>
      <c r="D54" s="27">
        <v>82.5</v>
      </c>
      <c r="E54" s="20">
        <v>82.650002000000001</v>
      </c>
      <c r="F54" s="20">
        <v>82.650002000000001</v>
      </c>
      <c r="H54" s="20">
        <f t="shared" si="1"/>
        <v>7.2332803950932948E-3</v>
      </c>
      <c r="J54" s="28">
        <f t="shared" si="0"/>
        <v>0.56800646419355882</v>
      </c>
    </row>
    <row r="55" spans="1:10" x14ac:dyDescent="0.3">
      <c r="A55" s="1">
        <v>44256</v>
      </c>
      <c r="B55">
        <v>83.699996999999996</v>
      </c>
      <c r="C55">
        <v>84.949996999999996</v>
      </c>
      <c r="D55" s="27">
        <v>82.800003000000004</v>
      </c>
      <c r="E55" s="20">
        <v>83.25</v>
      </c>
      <c r="F55" s="20">
        <v>83.25</v>
      </c>
      <c r="H55" s="20">
        <f t="shared" si="1"/>
        <v>7.1813355565475577E-3</v>
      </c>
      <c r="J55" s="28">
        <f t="shared" si="0"/>
        <v>0.63592677931270103</v>
      </c>
    </row>
    <row r="56" spans="1:10" x14ac:dyDescent="0.3">
      <c r="A56" s="1">
        <v>44257</v>
      </c>
      <c r="B56">
        <v>83.5</v>
      </c>
      <c r="C56">
        <v>84.900002000000001</v>
      </c>
      <c r="D56" s="27">
        <v>83.199996999999996</v>
      </c>
      <c r="E56" s="20">
        <v>83.849997999999999</v>
      </c>
      <c r="F56" s="20">
        <v>83.849997999999999</v>
      </c>
      <c r="H56" s="20">
        <f t="shared" si="1"/>
        <v>5.7920067673711335E-2</v>
      </c>
      <c r="J56" s="28">
        <f t="shared" si="0"/>
        <v>0.70384709443184312</v>
      </c>
    </row>
    <row r="57" spans="1:10" x14ac:dyDescent="0.3">
      <c r="A57" s="1">
        <v>44258</v>
      </c>
      <c r="B57">
        <v>84.900002000000001</v>
      </c>
      <c r="C57">
        <v>89.800003000000004</v>
      </c>
      <c r="D57" s="27">
        <v>83.599997999999999</v>
      </c>
      <c r="E57" s="20">
        <v>88.849997999999999</v>
      </c>
      <c r="F57" s="20">
        <v>88.849997999999999</v>
      </c>
      <c r="H57" s="20">
        <f t="shared" si="1"/>
        <v>-1.4739439092818031E-2</v>
      </c>
      <c r="J57" s="28">
        <f t="shared" si="0"/>
        <v>1.2698516071064041</v>
      </c>
    </row>
    <row r="58" spans="1:10" x14ac:dyDescent="0.3">
      <c r="A58" s="1">
        <v>44259</v>
      </c>
      <c r="B58">
        <v>86.5</v>
      </c>
      <c r="C58">
        <v>90.599997999999999</v>
      </c>
      <c r="D58" s="27">
        <v>86</v>
      </c>
      <c r="E58" s="20">
        <v>87.550003000000004</v>
      </c>
      <c r="F58" s="20">
        <v>87.550003000000004</v>
      </c>
      <c r="H58" s="20">
        <f t="shared" si="1"/>
        <v>-3.0147280194944743E-2</v>
      </c>
      <c r="J58" s="28">
        <f t="shared" si="0"/>
        <v>1.1226909998155314</v>
      </c>
    </row>
    <row r="59" spans="1:10" x14ac:dyDescent="0.3">
      <c r="A59" s="1">
        <v>44260</v>
      </c>
      <c r="B59">
        <v>87.5</v>
      </c>
      <c r="C59">
        <v>87.949996999999996</v>
      </c>
      <c r="D59" s="27">
        <v>84.300003000000004</v>
      </c>
      <c r="E59" s="20">
        <v>84.949996999999996</v>
      </c>
      <c r="F59" s="20">
        <v>84.949996999999996</v>
      </c>
      <c r="H59" s="20">
        <f t="shared" si="1"/>
        <v>-4.1285698315338274E-3</v>
      </c>
      <c r="J59" s="28">
        <f t="shared" si="0"/>
        <v>0.8283679740193437</v>
      </c>
    </row>
    <row r="60" spans="1:10" x14ac:dyDescent="0.3">
      <c r="A60" s="1">
        <v>44263</v>
      </c>
      <c r="B60">
        <v>84.849997999999999</v>
      </c>
      <c r="C60">
        <v>86.349997999999999</v>
      </c>
      <c r="D60" s="27">
        <v>83.599997999999999</v>
      </c>
      <c r="E60" s="20">
        <v>84.599997999999999</v>
      </c>
      <c r="F60" s="20">
        <v>84.599997999999999</v>
      </c>
      <c r="H60" s="20">
        <f t="shared" si="1"/>
        <v>-1.3087611114705563E-2</v>
      </c>
      <c r="J60" s="28">
        <f t="shared" si="0"/>
        <v>0.78874777133302731</v>
      </c>
    </row>
    <row r="61" spans="1:10" x14ac:dyDescent="0.3">
      <c r="A61" s="1">
        <v>44264</v>
      </c>
      <c r="B61">
        <v>84.599997999999999</v>
      </c>
      <c r="C61">
        <v>85.400002000000001</v>
      </c>
      <c r="D61" s="27">
        <v>82.800003000000004</v>
      </c>
      <c r="E61" s="20">
        <v>83.5</v>
      </c>
      <c r="F61" s="20">
        <v>83.5</v>
      </c>
      <c r="H61" s="20">
        <f t="shared" si="1"/>
        <v>-4.8019540627962263E-3</v>
      </c>
      <c r="J61" s="28">
        <f t="shared" si="0"/>
        <v>0.66422700494642906</v>
      </c>
    </row>
    <row r="62" spans="1:10" x14ac:dyDescent="0.3">
      <c r="A62" s="1">
        <v>44265</v>
      </c>
      <c r="B62">
        <v>85.25</v>
      </c>
      <c r="C62">
        <v>85.900002000000001</v>
      </c>
      <c r="D62" s="27">
        <v>82.699996999999996</v>
      </c>
      <c r="E62" s="20">
        <v>83.099997999999999</v>
      </c>
      <c r="F62" s="20">
        <v>83.099997999999999</v>
      </c>
      <c r="H62" s="20">
        <f t="shared" si="1"/>
        <v>-6.640471086265959E-3</v>
      </c>
      <c r="J62" s="28">
        <f t="shared" si="0"/>
        <v>0.61894641753065904</v>
      </c>
    </row>
    <row r="63" spans="1:10" x14ac:dyDescent="0.3">
      <c r="A63" s="1">
        <v>44267</v>
      </c>
      <c r="B63">
        <v>83.949996999999996</v>
      </c>
      <c r="C63">
        <v>84.199996999999996</v>
      </c>
      <c r="D63" s="27">
        <v>82</v>
      </c>
      <c r="E63" s="20">
        <v>82.550003000000004</v>
      </c>
      <c r="F63" s="20">
        <v>82.550003000000004</v>
      </c>
      <c r="H63" s="20">
        <f t="shared" si="1"/>
        <v>-2.2046244604981658E-2</v>
      </c>
      <c r="J63" s="28">
        <f t="shared" si="0"/>
        <v>0.55668648714097047</v>
      </c>
    </row>
    <row r="64" spans="1:10" x14ac:dyDescent="0.3">
      <c r="A64" s="1">
        <v>44270</v>
      </c>
      <c r="B64">
        <v>83.25</v>
      </c>
      <c r="C64">
        <v>83.25</v>
      </c>
      <c r="D64" s="27">
        <v>79.650002000000001</v>
      </c>
      <c r="E64" s="20">
        <v>80.75</v>
      </c>
      <c r="F64" s="20">
        <v>80.75</v>
      </c>
      <c r="H64" s="20">
        <f t="shared" si="1"/>
        <v>-2.0013150507267478E-2</v>
      </c>
      <c r="J64" s="28">
        <f t="shared" si="0"/>
        <v>0.35292452297542048</v>
      </c>
    </row>
    <row r="65" spans="1:10" x14ac:dyDescent="0.3">
      <c r="A65" s="1">
        <v>44271</v>
      </c>
      <c r="B65">
        <v>80.599997999999999</v>
      </c>
      <c r="C65">
        <v>80.599997999999999</v>
      </c>
      <c r="D65" s="27">
        <v>78.699996999999996</v>
      </c>
      <c r="E65" s="20">
        <v>79.150002000000001</v>
      </c>
      <c r="F65" s="20">
        <v>79.150002000000001</v>
      </c>
      <c r="H65" s="20">
        <f t="shared" si="1"/>
        <v>-1.5918833044855189E-2</v>
      </c>
      <c r="J65" s="28">
        <f t="shared" si="0"/>
        <v>0.17180330532136609</v>
      </c>
    </row>
    <row r="66" spans="1:10" x14ac:dyDescent="0.3">
      <c r="A66" s="1">
        <v>44272</v>
      </c>
      <c r="B66">
        <v>78.300003000000004</v>
      </c>
      <c r="C66">
        <v>81.800003000000004</v>
      </c>
      <c r="D66" s="27">
        <v>77.050003000000004</v>
      </c>
      <c r="E66" s="20">
        <v>77.900002000000001</v>
      </c>
      <c r="F66" s="20">
        <v>77.900002000000001</v>
      </c>
      <c r="H66" s="20">
        <f t="shared" si="1"/>
        <v>-3.3282080020939374E-2</v>
      </c>
      <c r="J66" s="28">
        <f t="shared" ref="J66:J129" si="2">STANDARDIZE(E66,$P$2,$P$9)</f>
        <v>3.0302177152725828E-2</v>
      </c>
    </row>
    <row r="67" spans="1:10" x14ac:dyDescent="0.3">
      <c r="A67" s="1">
        <v>44273</v>
      </c>
      <c r="B67">
        <v>77.800003000000004</v>
      </c>
      <c r="C67">
        <v>79</v>
      </c>
      <c r="D67" s="27">
        <v>74.599997999999999</v>
      </c>
      <c r="E67" s="20">
        <v>75.349997999999999</v>
      </c>
      <c r="F67" s="20">
        <v>75.349997999999999</v>
      </c>
      <c r="H67" s="20">
        <f t="shared" ref="H67:H130" si="3">LN(E68/E67)</f>
        <v>-4.825938069279636E-2</v>
      </c>
      <c r="J67" s="28">
        <f t="shared" si="2"/>
        <v>-0.25836057711491056</v>
      </c>
    </row>
    <row r="68" spans="1:10" x14ac:dyDescent="0.3">
      <c r="A68" s="1">
        <v>44274</v>
      </c>
      <c r="B68">
        <v>73</v>
      </c>
      <c r="C68">
        <v>74.300003000000004</v>
      </c>
      <c r="D68" s="27">
        <v>69.25</v>
      </c>
      <c r="E68" s="20">
        <v>71.800003000000004</v>
      </c>
      <c r="F68" s="20">
        <v>71.800003000000004</v>
      </c>
      <c r="H68" s="20">
        <f t="shared" si="3"/>
        <v>6.2098204513577511E-2</v>
      </c>
      <c r="J68" s="28">
        <f t="shared" si="2"/>
        <v>-0.66022321510933568</v>
      </c>
    </row>
    <row r="69" spans="1:10" x14ac:dyDescent="0.3">
      <c r="A69" s="1">
        <v>44277</v>
      </c>
      <c r="B69">
        <v>72.949996999999996</v>
      </c>
      <c r="C69">
        <v>77</v>
      </c>
      <c r="D69" s="27">
        <v>71.849997999999999</v>
      </c>
      <c r="E69" s="20">
        <v>76.400002000000001</v>
      </c>
      <c r="F69" s="20">
        <v>76.400002000000001</v>
      </c>
      <c r="H69" s="20">
        <f t="shared" si="3"/>
        <v>-2.1833510079689165E-2</v>
      </c>
      <c r="J69" s="28">
        <f t="shared" si="2"/>
        <v>-0.13949917664964248</v>
      </c>
    </row>
    <row r="70" spans="1:10" x14ac:dyDescent="0.3">
      <c r="A70" s="1">
        <v>44278</v>
      </c>
      <c r="B70">
        <v>77</v>
      </c>
      <c r="C70">
        <v>77.900002000000001</v>
      </c>
      <c r="D70" s="27">
        <v>74.550003000000004</v>
      </c>
      <c r="E70" s="20">
        <v>74.75</v>
      </c>
      <c r="F70" s="20">
        <v>74.75</v>
      </c>
      <c r="H70" s="20">
        <f t="shared" si="3"/>
        <v>-3.9568627581531179E-2</v>
      </c>
      <c r="J70" s="28">
        <f t="shared" si="2"/>
        <v>-0.32628089223405277</v>
      </c>
    </row>
    <row r="71" spans="1:10" x14ac:dyDescent="0.3">
      <c r="A71" s="1">
        <v>44279</v>
      </c>
      <c r="B71">
        <v>72.349997999999999</v>
      </c>
      <c r="C71">
        <v>73.949996999999996</v>
      </c>
      <c r="D71" s="27">
        <v>71.599997999999999</v>
      </c>
      <c r="E71" s="20">
        <v>71.849997999999999</v>
      </c>
      <c r="F71" s="20">
        <v>71.849997999999999</v>
      </c>
      <c r="H71" s="20">
        <f t="shared" si="3"/>
        <v>-4.4103848142583932E-2</v>
      </c>
      <c r="J71" s="28">
        <f t="shared" si="2"/>
        <v>-0.65456373598710327</v>
      </c>
    </row>
    <row r="72" spans="1:10" x14ac:dyDescent="0.3">
      <c r="A72" s="1">
        <v>44280</v>
      </c>
      <c r="B72">
        <v>72.099997999999999</v>
      </c>
      <c r="C72">
        <v>72.550003000000004</v>
      </c>
      <c r="D72" s="27">
        <v>68.349997999999999</v>
      </c>
      <c r="E72" s="20">
        <v>68.75</v>
      </c>
      <c r="F72" s="20">
        <v>68.75</v>
      </c>
      <c r="H72" s="20">
        <f t="shared" si="3"/>
        <v>7.2464085207672533E-3</v>
      </c>
      <c r="J72" s="28">
        <f t="shared" si="2"/>
        <v>-1.0054863074435261</v>
      </c>
    </row>
    <row r="73" spans="1:10" x14ac:dyDescent="0.3">
      <c r="A73" s="1">
        <v>44281</v>
      </c>
      <c r="B73">
        <v>69</v>
      </c>
      <c r="C73">
        <v>70.75</v>
      </c>
      <c r="D73" s="27">
        <v>68.900002000000001</v>
      </c>
      <c r="E73" s="20">
        <v>69.25</v>
      </c>
      <c r="F73" s="20">
        <v>69.25</v>
      </c>
      <c r="H73" s="20">
        <f t="shared" si="3"/>
        <v>-1.3081611158645571E-2</v>
      </c>
      <c r="J73" s="28">
        <f t="shared" si="2"/>
        <v>-0.94888585617606991</v>
      </c>
    </row>
    <row r="74" spans="1:10" x14ac:dyDescent="0.3">
      <c r="A74" s="1">
        <v>44285</v>
      </c>
      <c r="B74">
        <v>69.599997999999999</v>
      </c>
      <c r="C74">
        <v>70.099997999999999</v>
      </c>
      <c r="D74" s="27">
        <v>68</v>
      </c>
      <c r="E74" s="20">
        <v>68.349997999999999</v>
      </c>
      <c r="F74" s="20">
        <v>68.349997999999999</v>
      </c>
      <c r="H74" s="20">
        <f t="shared" si="3"/>
        <v>1.3803415577097621E-2</v>
      </c>
      <c r="J74" s="28">
        <f t="shared" si="2"/>
        <v>-1.0507668948592961</v>
      </c>
    </row>
    <row r="75" spans="1:10" x14ac:dyDescent="0.3">
      <c r="A75" s="1">
        <v>44286</v>
      </c>
      <c r="B75">
        <v>68.800003000000004</v>
      </c>
      <c r="C75">
        <v>71.199996999999996</v>
      </c>
      <c r="D75" s="27">
        <v>68.599997999999999</v>
      </c>
      <c r="E75" s="20">
        <v>69.300003000000004</v>
      </c>
      <c r="F75" s="20">
        <v>69.300003000000004</v>
      </c>
      <c r="H75" s="20">
        <f t="shared" si="3"/>
        <v>4.0302363454007312E-2</v>
      </c>
      <c r="J75" s="28">
        <f t="shared" si="2"/>
        <v>-0.94322547144661628</v>
      </c>
    </row>
    <row r="76" spans="1:10" x14ac:dyDescent="0.3">
      <c r="A76" s="1">
        <v>44287</v>
      </c>
      <c r="B76">
        <v>70.199996999999996</v>
      </c>
      <c r="C76">
        <v>72.599997999999999</v>
      </c>
      <c r="D76" s="27">
        <v>69.699996999999996</v>
      </c>
      <c r="E76" s="20">
        <v>72.150002000000001</v>
      </c>
      <c r="F76" s="20">
        <v>72.150002000000001</v>
      </c>
      <c r="H76" s="20">
        <f t="shared" si="3"/>
        <v>-4.8270576393226565E-2</v>
      </c>
      <c r="J76" s="28">
        <f t="shared" si="2"/>
        <v>-0.6206030124230193</v>
      </c>
    </row>
    <row r="77" spans="1:10" x14ac:dyDescent="0.3">
      <c r="A77" s="1">
        <v>44291</v>
      </c>
      <c r="B77">
        <v>71</v>
      </c>
      <c r="C77">
        <v>71.199996999999996</v>
      </c>
      <c r="D77" s="27">
        <v>68</v>
      </c>
      <c r="E77" s="20">
        <v>68.75</v>
      </c>
      <c r="F77" s="20">
        <v>68.75</v>
      </c>
      <c r="H77" s="20">
        <f t="shared" si="3"/>
        <v>9.4101597845216052E-3</v>
      </c>
      <c r="J77" s="28">
        <f t="shared" si="2"/>
        <v>-1.0054863074435261</v>
      </c>
    </row>
    <row r="78" spans="1:10" x14ac:dyDescent="0.3">
      <c r="A78" s="1">
        <v>44292</v>
      </c>
      <c r="B78">
        <v>68.75</v>
      </c>
      <c r="C78">
        <v>69.800003000000004</v>
      </c>
      <c r="D78" s="27">
        <v>68.099997999999999</v>
      </c>
      <c r="E78" s="20">
        <v>69.400002000000001</v>
      </c>
      <c r="F78" s="20">
        <v>69.400002000000001</v>
      </c>
      <c r="H78" s="20">
        <f t="shared" si="3"/>
        <v>3.469368835806233E-2</v>
      </c>
      <c r="J78" s="28">
        <f t="shared" si="2"/>
        <v>-0.93190549439402792</v>
      </c>
    </row>
    <row r="79" spans="1:10" x14ac:dyDescent="0.3">
      <c r="A79" s="1">
        <v>44293</v>
      </c>
      <c r="B79">
        <v>69</v>
      </c>
      <c r="C79">
        <v>72.400002000000001</v>
      </c>
      <c r="D79" s="27">
        <v>68.75</v>
      </c>
      <c r="E79" s="20">
        <v>71.849997999999999</v>
      </c>
      <c r="F79" s="20">
        <v>71.849997999999999</v>
      </c>
      <c r="H79" s="20">
        <f t="shared" si="3"/>
        <v>-5.5827223007928273E-3</v>
      </c>
      <c r="J79" s="28">
        <f t="shared" si="2"/>
        <v>-0.65456373598710327</v>
      </c>
    </row>
    <row r="80" spans="1:10" x14ac:dyDescent="0.3">
      <c r="A80" s="1">
        <v>44294</v>
      </c>
      <c r="B80">
        <v>71.849997999999999</v>
      </c>
      <c r="C80">
        <v>72.199996999999996</v>
      </c>
      <c r="D80" s="27">
        <v>70.5</v>
      </c>
      <c r="E80" s="20">
        <v>71.449996999999996</v>
      </c>
      <c r="F80" s="20">
        <v>71.449996999999996</v>
      </c>
      <c r="H80" s="20">
        <f t="shared" si="3"/>
        <v>-5.6139656215768718E-3</v>
      </c>
      <c r="J80" s="28">
        <f t="shared" si="2"/>
        <v>-0.69984421020197107</v>
      </c>
    </row>
    <row r="81" spans="1:10" x14ac:dyDescent="0.3">
      <c r="A81" s="1">
        <v>44295</v>
      </c>
      <c r="B81">
        <v>70.650002000000001</v>
      </c>
      <c r="C81">
        <v>71.449996999999996</v>
      </c>
      <c r="D81" s="27">
        <v>70.150002000000001</v>
      </c>
      <c r="E81" s="20">
        <v>71.050003000000004</v>
      </c>
      <c r="F81" s="20">
        <v>71.050003000000004</v>
      </c>
      <c r="H81" s="20">
        <f t="shared" si="3"/>
        <v>-6.8440166131858868E-2</v>
      </c>
      <c r="J81" s="28">
        <f t="shared" si="2"/>
        <v>-0.74512389201051987</v>
      </c>
    </row>
    <row r="82" spans="1:10" x14ac:dyDescent="0.3">
      <c r="A82" s="1">
        <v>44298</v>
      </c>
      <c r="B82">
        <v>68</v>
      </c>
      <c r="C82">
        <v>69</v>
      </c>
      <c r="D82" s="27">
        <v>65.199996999999996</v>
      </c>
      <c r="E82" s="20">
        <v>66.349997999999999</v>
      </c>
      <c r="F82" s="20">
        <v>66.349997999999999</v>
      </c>
      <c r="H82" s="20">
        <f t="shared" si="3"/>
        <v>2.7500790226109687E-2</v>
      </c>
      <c r="J82" s="28">
        <f t="shared" si="2"/>
        <v>-1.2771686999291203</v>
      </c>
    </row>
    <row r="83" spans="1:10" x14ac:dyDescent="0.3">
      <c r="A83" s="1">
        <v>44299</v>
      </c>
      <c r="B83">
        <v>65.199996999999996</v>
      </c>
      <c r="C83">
        <v>70.449996999999996</v>
      </c>
      <c r="D83" s="27">
        <v>65.199996999999996</v>
      </c>
      <c r="E83" s="20">
        <v>68.199996999999996</v>
      </c>
      <c r="F83" s="20">
        <v>68.199996999999996</v>
      </c>
      <c r="H83" s="20">
        <f t="shared" si="3"/>
        <v>-2.1490223580786689E-2</v>
      </c>
      <c r="J83" s="28">
        <f t="shared" si="2"/>
        <v>-1.0677471434404358</v>
      </c>
    </row>
    <row r="84" spans="1:10" x14ac:dyDescent="0.3">
      <c r="A84" s="1">
        <v>44301</v>
      </c>
      <c r="B84">
        <v>68</v>
      </c>
      <c r="C84">
        <v>68.25</v>
      </c>
      <c r="D84" s="27">
        <v>65.5</v>
      </c>
      <c r="E84" s="20">
        <v>66.75</v>
      </c>
      <c r="F84" s="20">
        <v>66.75</v>
      </c>
      <c r="H84" s="20">
        <f t="shared" si="3"/>
        <v>-1.2815825422884161E-2</v>
      </c>
      <c r="J84" s="28">
        <f t="shared" si="2"/>
        <v>-1.2318881125133503</v>
      </c>
    </row>
    <row r="85" spans="1:10" x14ac:dyDescent="0.3">
      <c r="A85" s="1">
        <v>44302</v>
      </c>
      <c r="B85">
        <v>67.400002000000001</v>
      </c>
      <c r="C85">
        <v>68.199996999999996</v>
      </c>
      <c r="D85" s="27">
        <v>65.699996999999996</v>
      </c>
      <c r="E85" s="20">
        <v>65.900002000000001</v>
      </c>
      <c r="F85" s="20">
        <v>65.900002000000001</v>
      </c>
      <c r="H85" s="20">
        <f t="shared" si="3"/>
        <v>-7.2358645228522853E-2</v>
      </c>
      <c r="J85" s="28">
        <f t="shared" si="2"/>
        <v>-1.3281086532662205</v>
      </c>
    </row>
    <row r="86" spans="1:10" x14ac:dyDescent="0.3">
      <c r="A86" s="1">
        <v>44305</v>
      </c>
      <c r="B86">
        <v>63</v>
      </c>
      <c r="C86">
        <v>63</v>
      </c>
      <c r="D86" s="27">
        <v>61.049999</v>
      </c>
      <c r="E86" s="20">
        <v>61.299999</v>
      </c>
      <c r="F86" s="20">
        <v>61.299999</v>
      </c>
      <c r="H86" s="20">
        <f t="shared" si="3"/>
        <v>2.4440256564847809E-3</v>
      </c>
      <c r="J86" s="28">
        <f t="shared" si="2"/>
        <v>-1.8488331445295245</v>
      </c>
    </row>
    <row r="87" spans="1:10" x14ac:dyDescent="0.3">
      <c r="A87" s="1">
        <v>44306</v>
      </c>
      <c r="B87">
        <v>62.25</v>
      </c>
      <c r="C87">
        <v>63.400002000000001</v>
      </c>
      <c r="D87" s="27">
        <v>60.549999</v>
      </c>
      <c r="E87" s="20">
        <v>61.450001</v>
      </c>
      <c r="F87" s="20">
        <v>61.450001</v>
      </c>
      <c r="H87" s="20">
        <f t="shared" si="3"/>
        <v>-2.3046320412233694E-2</v>
      </c>
      <c r="J87" s="28">
        <f t="shared" si="2"/>
        <v>-1.8318527827474824</v>
      </c>
    </row>
    <row r="88" spans="1:10" x14ac:dyDescent="0.3">
      <c r="A88" s="1">
        <v>44308</v>
      </c>
      <c r="B88">
        <v>60.549999</v>
      </c>
      <c r="C88">
        <v>60.900002000000001</v>
      </c>
      <c r="D88" s="27">
        <v>59.400002000000001</v>
      </c>
      <c r="E88" s="20">
        <v>60.049999</v>
      </c>
      <c r="F88" s="20">
        <v>60.049999</v>
      </c>
      <c r="H88" s="20">
        <f t="shared" si="3"/>
        <v>1.2412240651549774E-2</v>
      </c>
      <c r="J88" s="28">
        <f t="shared" si="2"/>
        <v>-1.9903342726981648</v>
      </c>
    </row>
    <row r="89" spans="1:10" x14ac:dyDescent="0.3">
      <c r="A89" s="1">
        <v>44309</v>
      </c>
      <c r="B89">
        <v>60</v>
      </c>
      <c r="C89">
        <v>61.299999</v>
      </c>
      <c r="D89" s="27">
        <v>59.549999</v>
      </c>
      <c r="E89" s="20">
        <v>60.799999</v>
      </c>
      <c r="F89" s="20">
        <v>60.799999</v>
      </c>
      <c r="H89" s="20">
        <f t="shared" si="3"/>
        <v>1.9544612520338893E-2</v>
      </c>
      <c r="J89" s="28">
        <f t="shared" si="2"/>
        <v>-1.9054335957969806</v>
      </c>
    </row>
    <row r="90" spans="1:10" x14ac:dyDescent="0.3">
      <c r="A90" s="1">
        <v>44312</v>
      </c>
      <c r="B90">
        <v>61.950001</v>
      </c>
      <c r="C90">
        <v>63.650002000000001</v>
      </c>
      <c r="D90" s="27">
        <v>61.200001</v>
      </c>
      <c r="E90" s="20">
        <v>62</v>
      </c>
      <c r="F90" s="20">
        <v>62</v>
      </c>
      <c r="H90" s="20">
        <f t="shared" si="3"/>
        <v>4.3399315534555644E-2</v>
      </c>
      <c r="J90" s="28">
        <f t="shared" si="2"/>
        <v>-1.7695923995541833</v>
      </c>
    </row>
    <row r="91" spans="1:10" x14ac:dyDescent="0.3">
      <c r="A91" s="1">
        <v>44313</v>
      </c>
      <c r="B91">
        <v>63</v>
      </c>
      <c r="C91">
        <v>65</v>
      </c>
      <c r="D91" s="27">
        <v>62.599997999999999</v>
      </c>
      <c r="E91" s="20">
        <v>64.75</v>
      </c>
      <c r="F91" s="20">
        <v>64.75</v>
      </c>
      <c r="H91" s="20">
        <f t="shared" si="3"/>
        <v>7.7194907487705873E-4</v>
      </c>
      <c r="J91" s="28">
        <f t="shared" si="2"/>
        <v>-1.4582899175831747</v>
      </c>
    </row>
    <row r="92" spans="1:10" x14ac:dyDescent="0.3">
      <c r="A92" s="1">
        <v>44314</v>
      </c>
      <c r="B92">
        <v>65.5</v>
      </c>
      <c r="C92">
        <v>65.949996999999996</v>
      </c>
      <c r="D92" s="27">
        <v>63.700001</v>
      </c>
      <c r="E92" s="20">
        <v>64.800003000000004</v>
      </c>
      <c r="F92" s="20">
        <v>64.800003000000004</v>
      </c>
      <c r="H92" s="20">
        <f t="shared" si="3"/>
        <v>-1.3204105992456153E-2</v>
      </c>
      <c r="J92" s="28">
        <f t="shared" si="2"/>
        <v>-1.4526295328537211</v>
      </c>
    </row>
    <row r="93" spans="1:10" x14ac:dyDescent="0.3">
      <c r="A93" s="1">
        <v>44315</v>
      </c>
      <c r="B93">
        <v>65.650002000000001</v>
      </c>
      <c r="C93">
        <v>66.099997999999999</v>
      </c>
      <c r="D93" s="27">
        <v>63.549999</v>
      </c>
      <c r="E93" s="20">
        <v>63.950001</v>
      </c>
      <c r="F93" s="20">
        <v>63.950001</v>
      </c>
      <c r="H93" s="20">
        <f t="shared" si="3"/>
        <v>-1.8146486111482205E-2</v>
      </c>
      <c r="J93" s="28">
        <f t="shared" si="2"/>
        <v>-1.5488505264102019</v>
      </c>
    </row>
    <row r="94" spans="1:10" x14ac:dyDescent="0.3">
      <c r="A94" s="1">
        <v>44316</v>
      </c>
      <c r="B94">
        <v>63</v>
      </c>
      <c r="C94">
        <v>64</v>
      </c>
      <c r="D94" s="27">
        <v>62.5</v>
      </c>
      <c r="E94" s="20">
        <v>62.799999</v>
      </c>
      <c r="F94" s="20">
        <v>62.799999</v>
      </c>
      <c r="H94" s="20">
        <f t="shared" si="3"/>
        <v>-2.2545189824199782E-2</v>
      </c>
      <c r="J94" s="28">
        <f t="shared" si="2"/>
        <v>-1.6790317907271561</v>
      </c>
    </row>
    <row r="95" spans="1:10" x14ac:dyDescent="0.3">
      <c r="A95" s="1">
        <v>44319</v>
      </c>
      <c r="B95">
        <v>62.799999</v>
      </c>
      <c r="C95">
        <v>62.799999</v>
      </c>
      <c r="D95" s="27">
        <v>60.700001</v>
      </c>
      <c r="E95" s="20">
        <v>61.400002000000001</v>
      </c>
      <c r="F95" s="20">
        <v>61.400002000000001</v>
      </c>
      <c r="H95" s="20">
        <f t="shared" si="3"/>
        <v>4.063394325166998E-3</v>
      </c>
      <c r="J95" s="28">
        <f t="shared" si="2"/>
        <v>-1.8375127146733254</v>
      </c>
    </row>
    <row r="96" spans="1:10" x14ac:dyDescent="0.3">
      <c r="A96" s="1">
        <v>44320</v>
      </c>
      <c r="B96">
        <v>62</v>
      </c>
      <c r="C96">
        <v>63.299999</v>
      </c>
      <c r="D96" s="27">
        <v>61</v>
      </c>
      <c r="E96" s="20">
        <v>61.650002000000001</v>
      </c>
      <c r="F96" s="20">
        <v>61.650002000000001</v>
      </c>
      <c r="H96" s="20">
        <f t="shared" si="3"/>
        <v>2.0072933451343665E-2</v>
      </c>
      <c r="J96" s="28">
        <f t="shared" si="2"/>
        <v>-1.8092124890395975</v>
      </c>
    </row>
    <row r="97" spans="1:10" x14ac:dyDescent="0.3">
      <c r="A97" s="1">
        <v>44321</v>
      </c>
      <c r="B97">
        <v>61.900002000000001</v>
      </c>
      <c r="C97">
        <v>63.599997999999999</v>
      </c>
      <c r="D97" s="27">
        <v>61.25</v>
      </c>
      <c r="E97" s="20">
        <v>62.900002000000001</v>
      </c>
      <c r="F97" s="20">
        <v>62.900002000000001</v>
      </c>
      <c r="H97" s="20">
        <f t="shared" si="3"/>
        <v>-2.3876174910034296E-3</v>
      </c>
      <c r="J97" s="28">
        <f t="shared" si="2"/>
        <v>-1.6677113608709573</v>
      </c>
    </row>
    <row r="98" spans="1:10" x14ac:dyDescent="0.3">
      <c r="A98" s="1">
        <v>44322</v>
      </c>
      <c r="B98">
        <v>63.150002000000001</v>
      </c>
      <c r="C98">
        <v>63.5</v>
      </c>
      <c r="D98" s="27">
        <v>62.25</v>
      </c>
      <c r="E98" s="20">
        <v>62.75</v>
      </c>
      <c r="F98" s="20">
        <v>62.75</v>
      </c>
      <c r="H98" s="20">
        <f t="shared" si="3"/>
        <v>-2.3933318547226827E-3</v>
      </c>
      <c r="J98" s="28">
        <f t="shared" si="2"/>
        <v>-1.6846917226529992</v>
      </c>
    </row>
    <row r="99" spans="1:10" x14ac:dyDescent="0.3">
      <c r="A99" s="1">
        <v>44323</v>
      </c>
      <c r="B99">
        <v>62.75</v>
      </c>
      <c r="C99">
        <v>63.400002000000001</v>
      </c>
      <c r="D99" s="27">
        <v>62.5</v>
      </c>
      <c r="E99" s="20">
        <v>62.599997999999999</v>
      </c>
      <c r="F99" s="20">
        <v>62.599997999999999</v>
      </c>
      <c r="H99" s="20">
        <f t="shared" si="3"/>
        <v>1.5848192742364625E-2</v>
      </c>
      <c r="J99" s="28">
        <f t="shared" si="2"/>
        <v>-1.7016720844350413</v>
      </c>
    </row>
    <row r="100" spans="1:10" x14ac:dyDescent="0.3">
      <c r="A100" s="1">
        <v>44326</v>
      </c>
      <c r="B100">
        <v>62.849997999999999</v>
      </c>
      <c r="C100">
        <v>63.849997999999999</v>
      </c>
      <c r="D100" s="27">
        <v>62.25</v>
      </c>
      <c r="E100" s="20">
        <v>63.599997999999999</v>
      </c>
      <c r="F100" s="20">
        <v>63.599997999999999</v>
      </c>
      <c r="H100" s="20">
        <f t="shared" si="3"/>
        <v>9.0869290041282774E-2</v>
      </c>
      <c r="J100" s="28">
        <f t="shared" si="2"/>
        <v>-1.5884711819001289</v>
      </c>
    </row>
    <row r="101" spans="1:10" x14ac:dyDescent="0.3">
      <c r="A101" s="1">
        <v>44327</v>
      </c>
      <c r="B101">
        <v>63</v>
      </c>
      <c r="C101">
        <v>70.199996999999996</v>
      </c>
      <c r="D101" s="27">
        <v>62.900002000000001</v>
      </c>
      <c r="E101" s="20">
        <v>69.650002000000001</v>
      </c>
      <c r="F101" s="20">
        <v>69.650002000000001</v>
      </c>
      <c r="H101" s="20">
        <f t="shared" si="3"/>
        <v>3.1097855748446646E-2</v>
      </c>
      <c r="J101" s="28">
        <f t="shared" si="2"/>
        <v>-0.9036052687602999</v>
      </c>
    </row>
    <row r="102" spans="1:10" x14ac:dyDescent="0.3">
      <c r="A102" s="1">
        <v>44328</v>
      </c>
      <c r="B102">
        <v>70.849997999999999</v>
      </c>
      <c r="C102">
        <v>73.400002000000001</v>
      </c>
      <c r="D102" s="27">
        <v>70.199996999999996</v>
      </c>
      <c r="E102" s="20">
        <v>71.849997999999999</v>
      </c>
      <c r="F102" s="20">
        <v>71.849997999999999</v>
      </c>
      <c r="H102" s="20">
        <f t="shared" si="3"/>
        <v>-2.8230527619078703E-2</v>
      </c>
      <c r="J102" s="28">
        <f t="shared" si="2"/>
        <v>-0.65456373598710327</v>
      </c>
    </row>
    <row r="103" spans="1:10" x14ac:dyDescent="0.3">
      <c r="A103" s="1">
        <v>44330</v>
      </c>
      <c r="B103">
        <v>73.099997999999999</v>
      </c>
      <c r="C103">
        <v>73.25</v>
      </c>
      <c r="D103" s="27">
        <v>68.300003000000004</v>
      </c>
      <c r="E103" s="20">
        <v>69.849997999999999</v>
      </c>
      <c r="F103" s="20">
        <v>69.849997999999999</v>
      </c>
      <c r="H103" s="20">
        <f t="shared" si="3"/>
        <v>6.4217844206857439E-3</v>
      </c>
      <c r="J103" s="28">
        <f t="shared" si="2"/>
        <v>-0.8809655410569277</v>
      </c>
    </row>
    <row r="104" spans="1:10" x14ac:dyDescent="0.3">
      <c r="A104" s="1">
        <v>44333</v>
      </c>
      <c r="B104">
        <v>70.849997999999999</v>
      </c>
      <c r="C104">
        <v>71.400002000000001</v>
      </c>
      <c r="D104" s="27">
        <v>69.699996999999996</v>
      </c>
      <c r="E104" s="20">
        <v>70.300003000000004</v>
      </c>
      <c r="F104" s="20">
        <v>70.300003000000004</v>
      </c>
      <c r="H104" s="20">
        <f t="shared" si="3"/>
        <v>8.386505164286466E-2</v>
      </c>
      <c r="J104" s="28">
        <f t="shared" si="2"/>
        <v>-0.83002456891170406</v>
      </c>
    </row>
    <row r="105" spans="1:10" x14ac:dyDescent="0.3">
      <c r="A105" s="1">
        <v>44334</v>
      </c>
      <c r="B105">
        <v>71.849997999999999</v>
      </c>
      <c r="C105">
        <v>77.349997999999999</v>
      </c>
      <c r="D105" s="27">
        <v>71.25</v>
      </c>
      <c r="E105" s="20">
        <v>76.449996999999996</v>
      </c>
      <c r="F105" s="20">
        <v>76.449996999999996</v>
      </c>
      <c r="H105" s="20">
        <f t="shared" si="3"/>
        <v>-1.9148779597425874E-2</v>
      </c>
      <c r="J105" s="28">
        <f t="shared" si="2"/>
        <v>-0.13383969752741004</v>
      </c>
    </row>
    <row r="106" spans="1:10" x14ac:dyDescent="0.3">
      <c r="A106" s="1">
        <v>44335</v>
      </c>
      <c r="B106">
        <v>75.699996999999996</v>
      </c>
      <c r="C106">
        <v>78.449996999999996</v>
      </c>
      <c r="D106" s="27">
        <v>74.300003000000004</v>
      </c>
      <c r="E106" s="20">
        <v>75</v>
      </c>
      <c r="F106" s="20">
        <v>75</v>
      </c>
      <c r="H106" s="20">
        <f t="shared" si="3"/>
        <v>-2.0020293907803024E-3</v>
      </c>
      <c r="J106" s="28">
        <f t="shared" si="2"/>
        <v>-0.29798066660032468</v>
      </c>
    </row>
    <row r="107" spans="1:10" x14ac:dyDescent="0.3">
      <c r="A107" s="1">
        <v>44336</v>
      </c>
      <c r="B107">
        <v>75.199996999999996</v>
      </c>
      <c r="C107">
        <v>76.550003000000004</v>
      </c>
      <c r="D107" s="27">
        <v>74.300003000000004</v>
      </c>
      <c r="E107" s="20">
        <v>74.849997999999999</v>
      </c>
      <c r="F107" s="20">
        <v>74.849997999999999</v>
      </c>
      <c r="H107" s="20">
        <f t="shared" si="3"/>
        <v>1.8531331341990906E-2</v>
      </c>
      <c r="J107" s="28">
        <f t="shared" si="2"/>
        <v>-0.31496102838236667</v>
      </c>
    </row>
    <row r="108" spans="1:10" x14ac:dyDescent="0.3">
      <c r="A108" s="1">
        <v>44337</v>
      </c>
      <c r="B108">
        <v>75.699996999999996</v>
      </c>
      <c r="C108">
        <v>77.199996999999996</v>
      </c>
      <c r="D108" s="27">
        <v>75.199996999999996</v>
      </c>
      <c r="E108" s="20">
        <v>76.25</v>
      </c>
      <c r="F108" s="20">
        <v>76.25</v>
      </c>
      <c r="H108" s="20">
        <f t="shared" si="3"/>
        <v>6.351340572232593E-2</v>
      </c>
      <c r="J108" s="28">
        <f t="shared" si="2"/>
        <v>-0.15647953843168444</v>
      </c>
    </row>
    <row r="109" spans="1:10" x14ac:dyDescent="0.3">
      <c r="A109" s="1">
        <v>44340</v>
      </c>
      <c r="B109">
        <v>78.800003000000004</v>
      </c>
      <c r="C109">
        <v>82.150002000000001</v>
      </c>
      <c r="D109" s="27">
        <v>77</v>
      </c>
      <c r="E109" s="20">
        <v>81.25</v>
      </c>
      <c r="F109" s="20">
        <v>81.25</v>
      </c>
      <c r="H109" s="20">
        <f t="shared" si="3"/>
        <v>1.2232568435634451E-2</v>
      </c>
      <c r="J109" s="28">
        <f t="shared" si="2"/>
        <v>0.40952497424287659</v>
      </c>
    </row>
    <row r="110" spans="1:10" x14ac:dyDescent="0.3">
      <c r="A110" s="1">
        <v>44341</v>
      </c>
      <c r="B110">
        <v>82.400002000000001</v>
      </c>
      <c r="C110">
        <v>83.900002000000001</v>
      </c>
      <c r="D110" s="27">
        <v>80.099997999999999</v>
      </c>
      <c r="E110" s="20">
        <v>82.25</v>
      </c>
      <c r="F110" s="20">
        <v>82.25</v>
      </c>
      <c r="H110" s="20">
        <f t="shared" si="3"/>
        <v>-1.5314234973042481E-2</v>
      </c>
      <c r="J110" s="28">
        <f t="shared" si="2"/>
        <v>0.52272587677778881</v>
      </c>
    </row>
    <row r="111" spans="1:10" x14ac:dyDescent="0.3">
      <c r="A111" s="1">
        <v>44342</v>
      </c>
      <c r="B111">
        <v>83.099997999999999</v>
      </c>
      <c r="C111">
        <v>83.300003000000004</v>
      </c>
      <c r="D111" s="27">
        <v>80.75</v>
      </c>
      <c r="E111" s="20">
        <v>81</v>
      </c>
      <c r="F111" s="20">
        <v>81</v>
      </c>
      <c r="H111" s="20">
        <f t="shared" si="3"/>
        <v>-2.944149973903587E-2</v>
      </c>
      <c r="J111" s="28">
        <f t="shared" si="2"/>
        <v>0.38122474860914851</v>
      </c>
    </row>
    <row r="112" spans="1:10" x14ac:dyDescent="0.3">
      <c r="A112" s="1">
        <v>44343</v>
      </c>
      <c r="B112">
        <v>81.25</v>
      </c>
      <c r="C112">
        <v>81.900002000000001</v>
      </c>
      <c r="D112" s="27">
        <v>77.5</v>
      </c>
      <c r="E112" s="20">
        <v>78.650002000000001</v>
      </c>
      <c r="F112" s="20">
        <v>78.650002000000001</v>
      </c>
      <c r="H112" s="20">
        <f t="shared" si="3"/>
        <v>6.9686060081885857E-3</v>
      </c>
      <c r="J112" s="28">
        <f t="shared" si="2"/>
        <v>0.11520285405390998</v>
      </c>
    </row>
    <row r="113" spans="1:10" x14ac:dyDescent="0.3">
      <c r="A113" s="1">
        <v>44344</v>
      </c>
      <c r="B113">
        <v>78.699996999999996</v>
      </c>
      <c r="C113">
        <v>80.75</v>
      </c>
      <c r="D113" s="27">
        <v>78.5</v>
      </c>
      <c r="E113" s="20">
        <v>79.199996999999996</v>
      </c>
      <c r="F113" s="20">
        <v>79.199996999999996</v>
      </c>
      <c r="H113" s="20">
        <f t="shared" si="3"/>
        <v>5.0378067831174369E-3</v>
      </c>
      <c r="J113" s="28">
        <f t="shared" si="2"/>
        <v>0.1774627844435985</v>
      </c>
    </row>
    <row r="114" spans="1:10" x14ac:dyDescent="0.3">
      <c r="A114" s="1">
        <v>44347</v>
      </c>
      <c r="B114">
        <v>81.449996999999996</v>
      </c>
      <c r="C114">
        <v>81.849997999999999</v>
      </c>
      <c r="D114" s="27">
        <v>78.650002000000001</v>
      </c>
      <c r="E114" s="20">
        <v>79.599997999999999</v>
      </c>
      <c r="F114" s="20">
        <v>79.599997999999999</v>
      </c>
      <c r="H114" s="20">
        <f t="shared" si="3"/>
        <v>-4.3652644402187829E-2</v>
      </c>
      <c r="J114" s="28">
        <f t="shared" si="2"/>
        <v>0.22274325865846628</v>
      </c>
    </row>
    <row r="115" spans="1:10" x14ac:dyDescent="0.3">
      <c r="A115" s="1">
        <v>44348</v>
      </c>
      <c r="B115">
        <v>79.599997999999999</v>
      </c>
      <c r="C115">
        <v>80</v>
      </c>
      <c r="D115" s="27">
        <v>75.800003000000004</v>
      </c>
      <c r="E115" s="20">
        <v>76.199996999999996</v>
      </c>
      <c r="F115" s="20">
        <v>76.199996999999996</v>
      </c>
      <c r="H115" s="20">
        <f t="shared" si="3"/>
        <v>-2.6280830361899571E-3</v>
      </c>
      <c r="J115" s="28">
        <f t="shared" si="2"/>
        <v>-0.16213992316113809</v>
      </c>
    </row>
    <row r="116" spans="1:10" x14ac:dyDescent="0.3">
      <c r="A116" s="1">
        <v>44349</v>
      </c>
      <c r="B116">
        <v>76</v>
      </c>
      <c r="C116">
        <v>77.400002000000001</v>
      </c>
      <c r="D116" s="27">
        <v>74.550003000000004</v>
      </c>
      <c r="E116" s="20">
        <v>76</v>
      </c>
      <c r="F116" s="20">
        <v>76</v>
      </c>
      <c r="H116" s="20">
        <f t="shared" si="3"/>
        <v>2.4692638264312106E-2</v>
      </c>
      <c r="J116" s="28">
        <f t="shared" si="2"/>
        <v>-0.18477976406541249</v>
      </c>
    </row>
    <row r="117" spans="1:10" x14ac:dyDescent="0.3">
      <c r="A117" s="1">
        <v>44350</v>
      </c>
      <c r="B117">
        <v>76.449996999999996</v>
      </c>
      <c r="C117">
        <v>78.599997999999999</v>
      </c>
      <c r="D117" s="27">
        <v>76.300003000000004</v>
      </c>
      <c r="E117" s="20">
        <v>77.900002000000001</v>
      </c>
      <c r="F117" s="20">
        <v>77.900002000000001</v>
      </c>
      <c r="H117" s="20">
        <f t="shared" si="3"/>
        <v>2.284356960437111E-2</v>
      </c>
      <c r="J117" s="28">
        <f t="shared" si="2"/>
        <v>3.0302177152725828E-2</v>
      </c>
    </row>
    <row r="118" spans="1:10" x14ac:dyDescent="0.3">
      <c r="A118" s="1">
        <v>44351</v>
      </c>
      <c r="B118">
        <v>78.25</v>
      </c>
      <c r="C118">
        <v>81</v>
      </c>
      <c r="D118" s="27">
        <v>77.599997999999999</v>
      </c>
      <c r="E118" s="20">
        <v>79.699996999999996</v>
      </c>
      <c r="F118" s="20">
        <v>79.699996999999996</v>
      </c>
      <c r="H118" s="20">
        <f t="shared" si="3"/>
        <v>1.1229076543672296E-2</v>
      </c>
      <c r="J118" s="28">
        <f t="shared" si="2"/>
        <v>0.23406323571105461</v>
      </c>
    </row>
    <row r="119" spans="1:10" x14ac:dyDescent="0.3">
      <c r="A119" s="1">
        <v>44354</v>
      </c>
      <c r="B119">
        <v>80.199996999999996</v>
      </c>
      <c r="C119">
        <v>81.699996999999996</v>
      </c>
      <c r="D119" s="27">
        <v>79.75</v>
      </c>
      <c r="E119" s="20">
        <v>80.599997999999999</v>
      </c>
      <c r="F119" s="20">
        <v>80.599997999999999</v>
      </c>
      <c r="H119" s="20">
        <f t="shared" si="3"/>
        <v>-1.3741603038400305E-2</v>
      </c>
      <c r="J119" s="28">
        <f t="shared" si="2"/>
        <v>0.3359441611933785</v>
      </c>
    </row>
    <row r="120" spans="1:10" x14ac:dyDescent="0.3">
      <c r="A120" s="1">
        <v>44355</v>
      </c>
      <c r="B120">
        <v>81.150002000000001</v>
      </c>
      <c r="C120">
        <v>81.449996999999996</v>
      </c>
      <c r="D120" s="27">
        <v>79.099997999999999</v>
      </c>
      <c r="E120" s="20">
        <v>79.5</v>
      </c>
      <c r="F120" s="20">
        <v>79.5</v>
      </c>
      <c r="H120" s="20">
        <f t="shared" si="3"/>
        <v>1.885039805626544E-3</v>
      </c>
      <c r="J120" s="28">
        <f t="shared" si="2"/>
        <v>0.21142339480678021</v>
      </c>
    </row>
    <row r="121" spans="1:10" x14ac:dyDescent="0.3">
      <c r="A121" s="1">
        <v>44356</v>
      </c>
      <c r="B121">
        <v>80</v>
      </c>
      <c r="C121">
        <v>83</v>
      </c>
      <c r="D121" s="27">
        <v>78.550003000000004</v>
      </c>
      <c r="E121" s="20">
        <v>79.650002000000001</v>
      </c>
      <c r="F121" s="20">
        <v>79.650002000000001</v>
      </c>
      <c r="H121" s="20">
        <f t="shared" si="3"/>
        <v>5.0094154533872328E-3</v>
      </c>
      <c r="J121" s="28">
        <f t="shared" si="2"/>
        <v>0.22840375658882217</v>
      </c>
    </row>
    <row r="122" spans="1:10" x14ac:dyDescent="0.3">
      <c r="A122" s="1">
        <v>44357</v>
      </c>
      <c r="B122">
        <v>80.650002000000001</v>
      </c>
      <c r="C122">
        <v>80.650002000000001</v>
      </c>
      <c r="D122" s="27">
        <v>79.349997999999999</v>
      </c>
      <c r="E122" s="20">
        <v>80.050003000000004</v>
      </c>
      <c r="F122" s="20">
        <v>80.050003000000004</v>
      </c>
      <c r="H122" s="20">
        <f t="shared" si="3"/>
        <v>-4.3819287642859603E-3</v>
      </c>
      <c r="J122" s="28">
        <f t="shared" si="2"/>
        <v>0.27368423080368998</v>
      </c>
    </row>
    <row r="123" spans="1:10" x14ac:dyDescent="0.3">
      <c r="A123" s="1">
        <v>44358</v>
      </c>
      <c r="B123">
        <v>80.099997999999999</v>
      </c>
      <c r="C123">
        <v>81.199996999999996</v>
      </c>
      <c r="D123" s="27">
        <v>79.349997999999999</v>
      </c>
      <c r="E123" s="20">
        <v>79.699996999999996</v>
      </c>
      <c r="F123" s="20">
        <v>79.699996999999996</v>
      </c>
      <c r="H123" s="20">
        <f t="shared" si="3"/>
        <v>-1.4534145261150528E-2</v>
      </c>
      <c r="J123" s="28">
        <f t="shared" si="2"/>
        <v>0.23406323571105461</v>
      </c>
    </row>
    <row r="124" spans="1:10" x14ac:dyDescent="0.3">
      <c r="A124" s="1">
        <v>44361</v>
      </c>
      <c r="B124">
        <v>80.400002000000001</v>
      </c>
      <c r="C124">
        <v>80.400002000000001</v>
      </c>
      <c r="D124" s="27">
        <v>77.050003000000004</v>
      </c>
      <c r="E124" s="20">
        <v>78.550003000000004</v>
      </c>
      <c r="F124" s="20">
        <v>78.550003000000004</v>
      </c>
      <c r="H124" s="20">
        <f t="shared" si="3"/>
        <v>0</v>
      </c>
      <c r="J124" s="28">
        <f t="shared" si="2"/>
        <v>0.10388287700132165</v>
      </c>
    </row>
    <row r="125" spans="1:10" x14ac:dyDescent="0.3">
      <c r="A125" s="1">
        <v>44362</v>
      </c>
      <c r="B125">
        <v>79.050003000000004</v>
      </c>
      <c r="C125">
        <v>79.75</v>
      </c>
      <c r="D125" s="27">
        <v>78.349997999999999</v>
      </c>
      <c r="E125" s="20">
        <v>78.550003000000004</v>
      </c>
      <c r="F125" s="20">
        <v>78.550003000000004</v>
      </c>
      <c r="H125" s="20">
        <f t="shared" si="3"/>
        <v>-1.1523827542567849E-2</v>
      </c>
      <c r="J125" s="28">
        <f t="shared" si="2"/>
        <v>0.10388287700132165</v>
      </c>
    </row>
    <row r="126" spans="1:10" x14ac:dyDescent="0.3">
      <c r="A126" s="1">
        <v>44363</v>
      </c>
      <c r="B126">
        <v>78.849997999999999</v>
      </c>
      <c r="C126">
        <v>79.150002000000001</v>
      </c>
      <c r="D126" s="27">
        <v>77.5</v>
      </c>
      <c r="E126" s="20">
        <v>77.650002000000001</v>
      </c>
      <c r="F126" s="20">
        <v>77.650002000000001</v>
      </c>
      <c r="H126" s="20">
        <f t="shared" si="3"/>
        <v>-9.0557540527632773E-3</v>
      </c>
      <c r="J126" s="28">
        <f t="shared" si="2"/>
        <v>2.0019515189977771E-3</v>
      </c>
    </row>
    <row r="127" spans="1:10" x14ac:dyDescent="0.3">
      <c r="A127" s="1">
        <v>44364</v>
      </c>
      <c r="B127">
        <v>76.949996999999996</v>
      </c>
      <c r="C127">
        <v>78.300003000000004</v>
      </c>
      <c r="D127" s="27">
        <v>76.550003000000004</v>
      </c>
      <c r="E127" s="20">
        <v>76.949996999999996</v>
      </c>
      <c r="F127" s="20">
        <v>76.949996999999996</v>
      </c>
      <c r="H127" s="20">
        <f t="shared" si="3"/>
        <v>-1.0450715693409399E-2</v>
      </c>
      <c r="J127" s="28">
        <f t="shared" si="2"/>
        <v>-7.7239246259953945E-2</v>
      </c>
    </row>
    <row r="128" spans="1:10" x14ac:dyDescent="0.3">
      <c r="A128" s="1">
        <v>44365</v>
      </c>
      <c r="B128">
        <v>77</v>
      </c>
      <c r="C128">
        <v>77.900002000000001</v>
      </c>
      <c r="D128" s="27">
        <v>73.599997999999999</v>
      </c>
      <c r="E128" s="20">
        <v>76.150002000000001</v>
      </c>
      <c r="F128" s="20">
        <v>76.150002000000001</v>
      </c>
      <c r="H128" s="20">
        <f t="shared" si="3"/>
        <v>9.1503383547577536E-3</v>
      </c>
      <c r="J128" s="28">
        <f t="shared" si="2"/>
        <v>-0.16779940228337054</v>
      </c>
    </row>
    <row r="129" spans="1:10" x14ac:dyDescent="0.3">
      <c r="A129" s="1">
        <v>44368</v>
      </c>
      <c r="B129">
        <v>75.900002000000001</v>
      </c>
      <c r="C129">
        <v>77.550003000000004</v>
      </c>
      <c r="D129" s="27">
        <v>65</v>
      </c>
      <c r="E129" s="20">
        <v>76.849997999999999</v>
      </c>
      <c r="F129" s="20">
        <v>76.849997999999999</v>
      </c>
      <c r="H129" s="20">
        <f t="shared" si="3"/>
        <v>4.6401740464636694E-2</v>
      </c>
      <c r="J129" s="28">
        <f t="shared" si="2"/>
        <v>-8.8559223312542262E-2</v>
      </c>
    </row>
    <row r="130" spans="1:10" x14ac:dyDescent="0.3">
      <c r="A130" s="1">
        <v>44369</v>
      </c>
      <c r="B130">
        <v>77</v>
      </c>
      <c r="C130">
        <v>81.900002000000001</v>
      </c>
      <c r="D130" s="27">
        <v>76.949996999999996</v>
      </c>
      <c r="E130" s="20">
        <v>80.5</v>
      </c>
      <c r="F130" s="20">
        <v>80.5</v>
      </c>
      <c r="H130" s="20">
        <f t="shared" si="3"/>
        <v>-2.3885510434649801E-2</v>
      </c>
      <c r="J130" s="28">
        <f t="shared" ref="J130:J193" si="4">STANDARDIZE(E130,$P$2,$P$9)</f>
        <v>0.3246242973416924</v>
      </c>
    </row>
    <row r="131" spans="1:10" x14ac:dyDescent="0.3">
      <c r="A131" s="1">
        <v>44370</v>
      </c>
      <c r="B131">
        <v>81.25</v>
      </c>
      <c r="C131">
        <v>81.25</v>
      </c>
      <c r="D131" s="27">
        <v>78.099997999999999</v>
      </c>
      <c r="E131" s="20">
        <v>78.599997999999999</v>
      </c>
      <c r="F131" s="20">
        <v>78.599997999999999</v>
      </c>
      <c r="H131" s="20">
        <f t="shared" ref="H131:H194" si="5">LN(E132/E131)</f>
        <v>-1.4093737630566575E-2</v>
      </c>
      <c r="J131" s="28">
        <f t="shared" si="4"/>
        <v>0.10954235612355409</v>
      </c>
    </row>
    <row r="132" spans="1:10" x14ac:dyDescent="0.3">
      <c r="A132" s="1">
        <v>44371</v>
      </c>
      <c r="B132">
        <v>79</v>
      </c>
      <c r="C132">
        <v>79.150002000000001</v>
      </c>
      <c r="D132" s="27">
        <v>77.199996999999996</v>
      </c>
      <c r="E132" s="20">
        <v>77.5</v>
      </c>
      <c r="F132" s="20">
        <v>77.5</v>
      </c>
      <c r="H132" s="20">
        <f t="shared" si="5"/>
        <v>7.0717490390384725E-3</v>
      </c>
      <c r="J132" s="28">
        <f t="shared" si="4"/>
        <v>-1.4978410263044195E-2</v>
      </c>
    </row>
    <row r="133" spans="1:10" x14ac:dyDescent="0.3">
      <c r="A133" s="1">
        <v>44372</v>
      </c>
      <c r="B133">
        <v>77.949996999999996</v>
      </c>
      <c r="C133">
        <v>79.199996999999996</v>
      </c>
      <c r="D133" s="27">
        <v>77.050003000000004</v>
      </c>
      <c r="E133" s="20">
        <v>78.050003000000004</v>
      </c>
      <c r="F133" s="20">
        <v>78.050003000000004</v>
      </c>
      <c r="H133" s="20">
        <f t="shared" si="5"/>
        <v>2.2173856651407548E-2</v>
      </c>
      <c r="J133" s="28">
        <f t="shared" si="4"/>
        <v>4.7282425733865548E-2</v>
      </c>
    </row>
    <row r="134" spans="1:10" x14ac:dyDescent="0.3">
      <c r="A134" s="1">
        <v>44375</v>
      </c>
      <c r="B134">
        <v>78.400002000000001</v>
      </c>
      <c r="C134">
        <v>80.400002000000001</v>
      </c>
      <c r="D134" s="27">
        <v>77.75</v>
      </c>
      <c r="E134" s="20">
        <v>79.800003000000004</v>
      </c>
      <c r="F134" s="20">
        <v>79.800003000000004</v>
      </c>
      <c r="H134" s="20">
        <f t="shared" si="5"/>
        <v>3.0239847595733838E-2</v>
      </c>
      <c r="J134" s="28">
        <f t="shared" si="4"/>
        <v>0.24538400516996189</v>
      </c>
    </row>
    <row r="135" spans="1:10" x14ac:dyDescent="0.3">
      <c r="A135" s="1">
        <v>44376</v>
      </c>
      <c r="B135">
        <v>82</v>
      </c>
      <c r="C135">
        <v>82.699996999999996</v>
      </c>
      <c r="D135" s="27">
        <v>81</v>
      </c>
      <c r="E135" s="20">
        <v>82.25</v>
      </c>
      <c r="F135" s="20">
        <v>82.25</v>
      </c>
      <c r="H135" s="20">
        <f t="shared" si="5"/>
        <v>-1.5314234973042481E-2</v>
      </c>
      <c r="J135" s="28">
        <f t="shared" si="4"/>
        <v>0.52272587677778881</v>
      </c>
    </row>
    <row r="136" spans="1:10" x14ac:dyDescent="0.3">
      <c r="A136" s="1">
        <v>44377</v>
      </c>
      <c r="B136">
        <v>83</v>
      </c>
      <c r="C136">
        <v>83.699996999999996</v>
      </c>
      <c r="D136" s="27">
        <v>80.099997999999999</v>
      </c>
      <c r="E136" s="20">
        <v>81</v>
      </c>
      <c r="F136" s="20">
        <v>81</v>
      </c>
      <c r="H136" s="20">
        <f t="shared" si="5"/>
        <v>-1.2422519998557209E-2</v>
      </c>
      <c r="J136" s="28">
        <f t="shared" si="4"/>
        <v>0.38122474860914851</v>
      </c>
    </row>
    <row r="137" spans="1:10" x14ac:dyDescent="0.3">
      <c r="A137" s="1">
        <v>44378</v>
      </c>
      <c r="B137">
        <v>81</v>
      </c>
      <c r="C137">
        <v>81.800003000000004</v>
      </c>
      <c r="D137" s="27">
        <v>79.199996999999996</v>
      </c>
      <c r="E137" s="20">
        <v>80</v>
      </c>
      <c r="F137" s="20">
        <v>80</v>
      </c>
      <c r="H137" s="20">
        <f t="shared" si="5"/>
        <v>-2.5317807984289897E-2</v>
      </c>
      <c r="J137" s="28">
        <f t="shared" si="4"/>
        <v>0.26802384607423629</v>
      </c>
    </row>
    <row r="138" spans="1:10" x14ac:dyDescent="0.3">
      <c r="A138" s="1">
        <v>44379</v>
      </c>
      <c r="B138">
        <v>80.050003000000004</v>
      </c>
      <c r="C138">
        <v>80.300003000000004</v>
      </c>
      <c r="D138" s="27">
        <v>77.75</v>
      </c>
      <c r="E138" s="20">
        <v>78</v>
      </c>
      <c r="F138" s="20">
        <v>78</v>
      </c>
      <c r="H138" s="20">
        <f t="shared" si="5"/>
        <v>1.3371774916552814E-2</v>
      </c>
      <c r="J138" s="28">
        <f t="shared" si="4"/>
        <v>4.1622041004411907E-2</v>
      </c>
    </row>
    <row r="139" spans="1:10" x14ac:dyDescent="0.3">
      <c r="A139" s="1">
        <v>44382</v>
      </c>
      <c r="B139">
        <v>78.25</v>
      </c>
      <c r="C139">
        <v>80.199996999999996</v>
      </c>
      <c r="D139" s="27">
        <v>78</v>
      </c>
      <c r="E139" s="20">
        <v>79.050003000000004</v>
      </c>
      <c r="F139" s="20">
        <v>79.050003000000004</v>
      </c>
      <c r="H139" s="20">
        <f t="shared" si="5"/>
        <v>2.5268111512454432E-3</v>
      </c>
      <c r="J139" s="28">
        <f t="shared" si="4"/>
        <v>0.16048332826877776</v>
      </c>
    </row>
    <row r="140" spans="1:10" x14ac:dyDescent="0.3">
      <c r="A140" s="1">
        <v>44383</v>
      </c>
      <c r="B140">
        <v>81.5</v>
      </c>
      <c r="C140">
        <v>81.949996999999996</v>
      </c>
      <c r="D140" s="27">
        <v>79</v>
      </c>
      <c r="E140" s="20">
        <v>79.25</v>
      </c>
      <c r="F140" s="20">
        <v>79.25</v>
      </c>
      <c r="H140" s="20">
        <f t="shared" si="5"/>
        <v>-1.1421469481844254E-2</v>
      </c>
      <c r="J140" s="28">
        <f t="shared" si="4"/>
        <v>0.18312316917305216</v>
      </c>
    </row>
    <row r="141" spans="1:10" x14ac:dyDescent="0.3">
      <c r="A141" s="1">
        <v>44384</v>
      </c>
      <c r="B141">
        <v>79</v>
      </c>
      <c r="C141">
        <v>79.599997999999999</v>
      </c>
      <c r="D141" s="27">
        <v>78.150002000000001</v>
      </c>
      <c r="E141" s="20">
        <v>78.349997999999999</v>
      </c>
      <c r="F141" s="20">
        <v>78.349997999999999</v>
      </c>
      <c r="H141" s="20">
        <f t="shared" si="5"/>
        <v>4.3702336106655901E-2</v>
      </c>
      <c r="J141" s="28">
        <f t="shared" si="4"/>
        <v>8.1242130489826037E-2</v>
      </c>
    </row>
    <row r="142" spans="1:10" x14ac:dyDescent="0.3">
      <c r="A142" s="1">
        <v>44385</v>
      </c>
      <c r="B142">
        <v>78.349997999999999</v>
      </c>
      <c r="C142">
        <v>82.5</v>
      </c>
      <c r="D142" s="27">
        <v>78.300003000000004</v>
      </c>
      <c r="E142" s="20">
        <v>81.849997999999999</v>
      </c>
      <c r="F142" s="20">
        <v>81.849997999999999</v>
      </c>
      <c r="H142" s="20">
        <f t="shared" si="5"/>
        <v>-1.4149741281020419E-2</v>
      </c>
      <c r="J142" s="28">
        <f t="shared" si="4"/>
        <v>0.47744528936201874</v>
      </c>
    </row>
    <row r="143" spans="1:10" x14ac:dyDescent="0.3">
      <c r="A143" s="1">
        <v>44386</v>
      </c>
      <c r="B143">
        <v>82</v>
      </c>
      <c r="C143">
        <v>82.599997999999999</v>
      </c>
      <c r="D143" s="27">
        <v>80.099997999999999</v>
      </c>
      <c r="E143" s="20">
        <v>80.699996999999996</v>
      </c>
      <c r="F143" s="20">
        <v>80.699996999999996</v>
      </c>
      <c r="H143" s="20">
        <f t="shared" si="5"/>
        <v>-1.5610682878054231E-2</v>
      </c>
      <c r="J143" s="28">
        <f t="shared" si="4"/>
        <v>0.3472641382459668</v>
      </c>
    </row>
    <row r="144" spans="1:10" x14ac:dyDescent="0.3">
      <c r="A144" s="1">
        <v>44389</v>
      </c>
      <c r="B144">
        <v>81.349997999999999</v>
      </c>
      <c r="C144">
        <v>81.800003000000004</v>
      </c>
      <c r="D144" s="27">
        <v>78.800003000000004</v>
      </c>
      <c r="E144" s="20">
        <v>79.449996999999996</v>
      </c>
      <c r="F144" s="20">
        <v>79.449996999999996</v>
      </c>
      <c r="H144" s="20">
        <f t="shared" si="5"/>
        <v>-6.313152520210071E-3</v>
      </c>
      <c r="J144" s="28">
        <f t="shared" si="4"/>
        <v>0.20576301007732656</v>
      </c>
    </row>
    <row r="145" spans="1:10" x14ac:dyDescent="0.3">
      <c r="A145" s="1">
        <v>44390</v>
      </c>
      <c r="B145">
        <v>79.949996999999996</v>
      </c>
      <c r="C145">
        <v>80.199996999999996</v>
      </c>
      <c r="D145" s="27">
        <v>78.599997999999999</v>
      </c>
      <c r="E145" s="20">
        <v>78.949996999999996</v>
      </c>
      <c r="F145" s="20">
        <v>78.949996999999996</v>
      </c>
      <c r="H145" s="20">
        <f t="shared" si="5"/>
        <v>-2.5364249971744969E-3</v>
      </c>
      <c r="J145" s="28">
        <f t="shared" si="4"/>
        <v>0.14916255880987048</v>
      </c>
    </row>
    <row r="146" spans="1:10" x14ac:dyDescent="0.3">
      <c r="A146" s="1">
        <v>44391</v>
      </c>
      <c r="B146">
        <v>79.099997999999999</v>
      </c>
      <c r="C146">
        <v>79.400002000000001</v>
      </c>
      <c r="D146" s="27">
        <v>78.550003000000004</v>
      </c>
      <c r="E146" s="20">
        <v>78.75</v>
      </c>
      <c r="F146" s="20">
        <v>78.75</v>
      </c>
      <c r="H146" s="20">
        <f t="shared" si="5"/>
        <v>2.536424997174434E-3</v>
      </c>
      <c r="J146" s="28">
        <f t="shared" si="4"/>
        <v>0.12652271790559605</v>
      </c>
    </row>
    <row r="147" spans="1:10" x14ac:dyDescent="0.3">
      <c r="A147" s="1">
        <v>44392</v>
      </c>
      <c r="B147">
        <v>78.75</v>
      </c>
      <c r="C147">
        <v>80.699996999999996</v>
      </c>
      <c r="D147" s="27">
        <v>78.25</v>
      </c>
      <c r="E147" s="20">
        <v>78.949996999999996</v>
      </c>
      <c r="F147" s="20">
        <v>78.949996999999996</v>
      </c>
      <c r="H147" s="20">
        <f t="shared" si="5"/>
        <v>-3.1715853990011149E-3</v>
      </c>
      <c r="J147" s="28">
        <f t="shared" si="4"/>
        <v>0.14916255880987048</v>
      </c>
    </row>
    <row r="148" spans="1:10" x14ac:dyDescent="0.3">
      <c r="A148" s="1">
        <v>44393</v>
      </c>
      <c r="B148">
        <v>79</v>
      </c>
      <c r="C148">
        <v>79.5</v>
      </c>
      <c r="D148" s="27">
        <v>78.400002000000001</v>
      </c>
      <c r="E148" s="20">
        <v>78.699996999999996</v>
      </c>
      <c r="F148" s="20">
        <v>78.699996999999996</v>
      </c>
      <c r="H148" s="20">
        <f t="shared" si="5"/>
        <v>-1.4720188996649156E-2</v>
      </c>
      <c r="J148" s="28">
        <f t="shared" si="4"/>
        <v>0.12086233317614241</v>
      </c>
    </row>
    <row r="149" spans="1:10" x14ac:dyDescent="0.3">
      <c r="A149" s="1">
        <v>44396</v>
      </c>
      <c r="B149">
        <v>78.449996999999996</v>
      </c>
      <c r="C149">
        <v>78.699996999999996</v>
      </c>
      <c r="D149" s="27">
        <v>77.099997999999999</v>
      </c>
      <c r="E149" s="20">
        <v>77.550003000000004</v>
      </c>
      <c r="F149" s="20">
        <v>77.550003000000004</v>
      </c>
      <c r="H149" s="20">
        <f t="shared" si="5"/>
        <v>-2.4144807493983244E-2</v>
      </c>
      <c r="J149" s="28">
        <f t="shared" si="4"/>
        <v>-9.3180255335905508E-3</v>
      </c>
    </row>
    <row r="150" spans="1:10" x14ac:dyDescent="0.3">
      <c r="A150" s="1">
        <v>44397</v>
      </c>
      <c r="B150">
        <v>77.5</v>
      </c>
      <c r="C150">
        <v>78.449996999999996</v>
      </c>
      <c r="D150" s="27">
        <v>74.349997999999999</v>
      </c>
      <c r="E150" s="20">
        <v>75.699996999999996</v>
      </c>
      <c r="F150" s="20">
        <v>75.699996999999996</v>
      </c>
      <c r="H150" s="20">
        <f t="shared" si="5"/>
        <v>4.1403132387087316E-2</v>
      </c>
      <c r="J150" s="28">
        <f t="shared" si="4"/>
        <v>-0.2187403744285942</v>
      </c>
    </row>
    <row r="151" spans="1:10" x14ac:dyDescent="0.3">
      <c r="A151" s="1">
        <v>44399</v>
      </c>
      <c r="B151">
        <v>76</v>
      </c>
      <c r="C151">
        <v>80.099997999999999</v>
      </c>
      <c r="D151" s="27">
        <v>75.599997999999999</v>
      </c>
      <c r="E151" s="20">
        <v>78.900002000000001</v>
      </c>
      <c r="F151" s="20">
        <v>78.900002000000001</v>
      </c>
      <c r="H151" s="20">
        <f t="shared" si="5"/>
        <v>-1.5969677849074864E-2</v>
      </c>
      <c r="J151" s="28">
        <f t="shared" si="4"/>
        <v>0.14350307968763804</v>
      </c>
    </row>
    <row r="152" spans="1:10" x14ac:dyDescent="0.3">
      <c r="A152" s="1">
        <v>44400</v>
      </c>
      <c r="B152">
        <v>78.400002000000001</v>
      </c>
      <c r="C152">
        <v>78.800003000000004</v>
      </c>
      <c r="D152" s="27">
        <v>77.050003000000004</v>
      </c>
      <c r="E152" s="20">
        <v>77.650002000000001</v>
      </c>
      <c r="F152" s="20">
        <v>77.650002000000001</v>
      </c>
      <c r="H152" s="20">
        <f t="shared" si="5"/>
        <v>-1.0356131391414803E-2</v>
      </c>
      <c r="J152" s="28">
        <f t="shared" si="4"/>
        <v>2.0019515189977771E-3</v>
      </c>
    </row>
    <row r="153" spans="1:10" x14ac:dyDescent="0.3">
      <c r="A153" s="1">
        <v>44403</v>
      </c>
      <c r="B153">
        <v>77.5</v>
      </c>
      <c r="C153">
        <v>78.199996999999996</v>
      </c>
      <c r="D153" s="27">
        <v>76.599997999999999</v>
      </c>
      <c r="E153" s="20">
        <v>76.849997999999999</v>
      </c>
      <c r="F153" s="20">
        <v>76.849997999999999</v>
      </c>
      <c r="H153" s="20">
        <f t="shared" si="5"/>
        <v>-9.8072053734502077E-3</v>
      </c>
      <c r="J153" s="28">
        <f t="shared" si="4"/>
        <v>-8.8559223312542262E-2</v>
      </c>
    </row>
    <row r="154" spans="1:10" x14ac:dyDescent="0.3">
      <c r="A154" s="1">
        <v>44404</v>
      </c>
      <c r="B154">
        <v>77</v>
      </c>
      <c r="C154">
        <v>77.449996999999996</v>
      </c>
      <c r="D154" s="27">
        <v>75.5</v>
      </c>
      <c r="E154" s="20">
        <v>76.099997999999999</v>
      </c>
      <c r="F154" s="20">
        <v>76.099997999999999</v>
      </c>
      <c r="H154" s="20">
        <f t="shared" si="5"/>
        <v>-1.1897047524254538E-2</v>
      </c>
      <c r="J154" s="28">
        <f t="shared" si="4"/>
        <v>-0.17345990021372643</v>
      </c>
    </row>
    <row r="155" spans="1:10" x14ac:dyDescent="0.3">
      <c r="A155" s="1">
        <v>44405</v>
      </c>
      <c r="B155">
        <v>76</v>
      </c>
      <c r="C155">
        <v>76.300003000000004</v>
      </c>
      <c r="D155" s="27">
        <v>74.199996999999996</v>
      </c>
      <c r="E155" s="20">
        <v>75.199996999999996</v>
      </c>
      <c r="F155" s="20">
        <v>75.199996999999996</v>
      </c>
      <c r="H155" s="20">
        <f t="shared" si="5"/>
        <v>-1.3387081320109207E-2</v>
      </c>
      <c r="J155" s="28">
        <f t="shared" si="4"/>
        <v>-0.27534082569605028</v>
      </c>
    </row>
    <row r="156" spans="1:10" x14ac:dyDescent="0.3">
      <c r="A156" s="1">
        <v>44406</v>
      </c>
      <c r="B156">
        <v>75.25</v>
      </c>
      <c r="C156">
        <v>75.949996999999996</v>
      </c>
      <c r="D156" s="27">
        <v>73.449996999999996</v>
      </c>
      <c r="E156" s="20">
        <v>74.199996999999996</v>
      </c>
      <c r="F156" s="20">
        <v>74.199996999999996</v>
      </c>
      <c r="H156" s="20">
        <f t="shared" si="5"/>
        <v>1.139048831075417E-2</v>
      </c>
      <c r="J156" s="28">
        <f t="shared" si="4"/>
        <v>-0.3885417282309625</v>
      </c>
    </row>
    <row r="157" spans="1:10" x14ac:dyDescent="0.3">
      <c r="A157" s="1">
        <v>44407</v>
      </c>
      <c r="B157">
        <v>74.199996999999996</v>
      </c>
      <c r="C157">
        <v>76.199996999999996</v>
      </c>
      <c r="D157" s="27">
        <v>73.650002000000001</v>
      </c>
      <c r="E157" s="20">
        <v>75.050003000000004</v>
      </c>
      <c r="F157" s="20">
        <v>75.050003000000004</v>
      </c>
      <c r="H157" s="20">
        <f t="shared" si="5"/>
        <v>-6.664845165108809E-4</v>
      </c>
      <c r="J157" s="28">
        <f t="shared" si="4"/>
        <v>-0.29232028187087106</v>
      </c>
    </row>
    <row r="158" spans="1:10" x14ac:dyDescent="0.3">
      <c r="A158" s="1">
        <v>44410</v>
      </c>
      <c r="B158">
        <v>75.099997999999999</v>
      </c>
      <c r="C158">
        <v>75.75</v>
      </c>
      <c r="D158" s="27">
        <v>74.75</v>
      </c>
      <c r="E158" s="20">
        <v>75</v>
      </c>
      <c r="F158" s="20">
        <v>75</v>
      </c>
      <c r="H158" s="20">
        <f t="shared" si="5"/>
        <v>-8.0321448155442118E-3</v>
      </c>
      <c r="J158" s="28">
        <f t="shared" si="4"/>
        <v>-0.29798066660032468</v>
      </c>
    </row>
    <row r="159" spans="1:10" x14ac:dyDescent="0.3">
      <c r="A159" s="1">
        <v>44411</v>
      </c>
      <c r="B159">
        <v>75</v>
      </c>
      <c r="C159">
        <v>76.449996999999996</v>
      </c>
      <c r="D159" s="27">
        <v>74.099997999999999</v>
      </c>
      <c r="E159" s="20">
        <v>74.400002000000001</v>
      </c>
      <c r="F159" s="20">
        <v>74.400002000000001</v>
      </c>
      <c r="H159" s="20">
        <f t="shared" si="5"/>
        <v>-1.217056250197527E-2</v>
      </c>
      <c r="J159" s="28">
        <f t="shared" si="4"/>
        <v>-0.36590098171946689</v>
      </c>
    </row>
    <row r="160" spans="1:10" x14ac:dyDescent="0.3">
      <c r="A160" s="1">
        <v>44412</v>
      </c>
      <c r="B160">
        <v>75.050003000000004</v>
      </c>
      <c r="C160">
        <v>75.050003000000004</v>
      </c>
      <c r="D160" s="27">
        <v>73.050003000000004</v>
      </c>
      <c r="E160" s="20">
        <v>73.5</v>
      </c>
      <c r="F160" s="20">
        <v>73.5</v>
      </c>
      <c r="H160" s="20">
        <f t="shared" si="5"/>
        <v>-3.7426363146236444E-2</v>
      </c>
      <c r="J160" s="28">
        <f t="shared" si="4"/>
        <v>-0.46778202040269301</v>
      </c>
    </row>
    <row r="161" spans="1:10" x14ac:dyDescent="0.3">
      <c r="A161" s="1">
        <v>44413</v>
      </c>
      <c r="B161">
        <v>73.050003000000004</v>
      </c>
      <c r="C161">
        <v>73.599997999999999</v>
      </c>
      <c r="D161" s="27">
        <v>70.300003000000004</v>
      </c>
      <c r="E161" s="20">
        <v>70.800003000000004</v>
      </c>
      <c r="F161" s="20">
        <v>70.800003000000004</v>
      </c>
      <c r="H161" s="20">
        <f t="shared" si="5"/>
        <v>-5.665751499467327E-3</v>
      </c>
      <c r="J161" s="28">
        <f t="shared" si="4"/>
        <v>-0.7734241176442479</v>
      </c>
    </row>
    <row r="162" spans="1:10" x14ac:dyDescent="0.3">
      <c r="A162" s="1">
        <v>44414</v>
      </c>
      <c r="B162">
        <v>70.849997999999999</v>
      </c>
      <c r="C162">
        <v>71.099997999999999</v>
      </c>
      <c r="D162" s="27">
        <v>70.25</v>
      </c>
      <c r="E162" s="20">
        <v>70.400002000000001</v>
      </c>
      <c r="F162" s="20">
        <v>70.400002000000001</v>
      </c>
      <c r="H162" s="20">
        <f t="shared" si="5"/>
        <v>-2.9551757664284861E-2</v>
      </c>
      <c r="J162" s="28">
        <f t="shared" si="4"/>
        <v>-0.8187045918591157</v>
      </c>
    </row>
    <row r="163" spans="1:10" x14ac:dyDescent="0.3">
      <c r="A163" s="1">
        <v>44417</v>
      </c>
      <c r="B163">
        <v>70.699996999999996</v>
      </c>
      <c r="C163">
        <v>70.900002000000001</v>
      </c>
      <c r="D163" s="27">
        <v>67.300003000000004</v>
      </c>
      <c r="E163" s="20">
        <v>68.349997999999999</v>
      </c>
      <c r="F163" s="20">
        <v>68.349997999999999</v>
      </c>
      <c r="H163" s="20">
        <f t="shared" si="5"/>
        <v>7.3131995946807511E-4</v>
      </c>
      <c r="J163" s="28">
        <f t="shared" si="4"/>
        <v>-1.0507668948592961</v>
      </c>
    </row>
    <row r="164" spans="1:10" x14ac:dyDescent="0.3">
      <c r="A164" s="1">
        <v>44418</v>
      </c>
      <c r="B164">
        <v>68.300003000000004</v>
      </c>
      <c r="C164">
        <v>70.400002000000001</v>
      </c>
      <c r="D164" s="27">
        <v>67.400002000000001</v>
      </c>
      <c r="E164" s="20">
        <v>68.400002000000001</v>
      </c>
      <c r="F164" s="20">
        <v>68.400002000000001</v>
      </c>
      <c r="H164" s="20">
        <f t="shared" si="5"/>
        <v>-8.073497064179775E-3</v>
      </c>
      <c r="J164" s="28">
        <f t="shared" si="4"/>
        <v>-1.04510639692894</v>
      </c>
    </row>
    <row r="165" spans="1:10" x14ac:dyDescent="0.3">
      <c r="A165" s="1">
        <v>44419</v>
      </c>
      <c r="B165">
        <v>68.75</v>
      </c>
      <c r="C165">
        <v>69</v>
      </c>
      <c r="D165" s="27">
        <v>65.849997999999999</v>
      </c>
      <c r="E165" s="20">
        <v>67.849997999999999</v>
      </c>
      <c r="F165" s="20">
        <v>67.849997999999999</v>
      </c>
      <c r="H165" s="20">
        <f t="shared" si="5"/>
        <v>4.9597012691894996E-2</v>
      </c>
      <c r="J165" s="28">
        <f t="shared" si="4"/>
        <v>-1.1073673461267521</v>
      </c>
    </row>
    <row r="166" spans="1:10" x14ac:dyDescent="0.3">
      <c r="A166" s="1">
        <v>44420</v>
      </c>
      <c r="B166">
        <v>68.449996999999996</v>
      </c>
      <c r="C166">
        <v>72.5</v>
      </c>
      <c r="D166" s="27">
        <v>68.050003000000004</v>
      </c>
      <c r="E166" s="20">
        <v>71.300003000000004</v>
      </c>
      <c r="F166" s="20">
        <v>71.300003000000004</v>
      </c>
      <c r="H166" s="20">
        <f t="shared" si="5"/>
        <v>1.0463994587296108E-2</v>
      </c>
      <c r="J166" s="28">
        <f t="shared" si="4"/>
        <v>-0.71682366637679185</v>
      </c>
    </row>
    <row r="167" spans="1:10" x14ac:dyDescent="0.3">
      <c r="A167" s="1">
        <v>44421</v>
      </c>
      <c r="B167">
        <v>72.300003000000004</v>
      </c>
      <c r="C167">
        <v>73.25</v>
      </c>
      <c r="D167" s="27">
        <v>71.650002000000001</v>
      </c>
      <c r="E167" s="20">
        <v>72.050003000000004</v>
      </c>
      <c r="F167" s="20">
        <v>72.050003000000004</v>
      </c>
      <c r="H167" s="20">
        <f t="shared" si="5"/>
        <v>-4.8339202736017377E-2</v>
      </c>
      <c r="J167" s="28">
        <f t="shared" si="4"/>
        <v>-0.63192298947560765</v>
      </c>
    </row>
    <row r="168" spans="1:10" x14ac:dyDescent="0.3">
      <c r="A168" s="1">
        <v>44424</v>
      </c>
      <c r="B168">
        <v>70.75</v>
      </c>
      <c r="C168">
        <v>71</v>
      </c>
      <c r="D168" s="27">
        <v>60</v>
      </c>
      <c r="E168" s="20">
        <v>68.650002000000001</v>
      </c>
      <c r="F168" s="20">
        <v>68.650002000000001</v>
      </c>
      <c r="H168" s="20">
        <f t="shared" si="5"/>
        <v>4.7644957668790906E-2</v>
      </c>
      <c r="J168" s="28">
        <f t="shared" si="4"/>
        <v>-1.0168061712952121</v>
      </c>
    </row>
    <row r="169" spans="1:10" x14ac:dyDescent="0.3">
      <c r="A169" s="1">
        <v>44425</v>
      </c>
      <c r="B169">
        <v>68.949996999999996</v>
      </c>
      <c r="C169">
        <v>72.25</v>
      </c>
      <c r="D169" s="27">
        <v>68.300003000000004</v>
      </c>
      <c r="E169" s="20">
        <v>72</v>
      </c>
      <c r="F169" s="20">
        <v>72</v>
      </c>
      <c r="H169" s="20">
        <f t="shared" si="5"/>
        <v>-3.3183390075237455E-2</v>
      </c>
      <c r="J169" s="28">
        <f t="shared" si="4"/>
        <v>-0.63758337420506128</v>
      </c>
    </row>
    <row r="170" spans="1:10" x14ac:dyDescent="0.3">
      <c r="A170" s="1">
        <v>44426</v>
      </c>
      <c r="B170">
        <v>72</v>
      </c>
      <c r="C170">
        <v>72.650002000000001</v>
      </c>
      <c r="D170" s="27">
        <v>68</v>
      </c>
      <c r="E170" s="20">
        <v>69.650002000000001</v>
      </c>
      <c r="F170" s="20">
        <v>69.650002000000001</v>
      </c>
      <c r="H170" s="20">
        <f t="shared" si="5"/>
        <v>-3.8790109549851834E-2</v>
      </c>
      <c r="J170" s="28">
        <f t="shared" si="4"/>
        <v>-0.9036052687602999</v>
      </c>
    </row>
    <row r="171" spans="1:10" x14ac:dyDescent="0.3">
      <c r="A171" s="1">
        <v>44428</v>
      </c>
      <c r="B171">
        <v>68.900002000000001</v>
      </c>
      <c r="C171">
        <v>69</v>
      </c>
      <c r="D171" s="27">
        <v>66.349997999999999</v>
      </c>
      <c r="E171" s="20">
        <v>67</v>
      </c>
      <c r="F171" s="20">
        <v>67</v>
      </c>
      <c r="H171" s="20">
        <f t="shared" si="5"/>
        <v>-5.2375427587469338E-3</v>
      </c>
      <c r="J171" s="28">
        <f t="shared" si="4"/>
        <v>-1.2035878868796224</v>
      </c>
    </row>
    <row r="172" spans="1:10" x14ac:dyDescent="0.3">
      <c r="A172" s="1">
        <v>44431</v>
      </c>
      <c r="B172">
        <v>68.900002000000001</v>
      </c>
      <c r="C172">
        <v>69.25</v>
      </c>
      <c r="D172" s="27">
        <v>65.599997999999999</v>
      </c>
      <c r="E172" s="20">
        <v>66.650002000000001</v>
      </c>
      <c r="F172" s="20">
        <v>66.650002000000001</v>
      </c>
      <c r="H172" s="20">
        <f t="shared" si="5"/>
        <v>3.392648409730091E-2</v>
      </c>
      <c r="J172" s="28">
        <f t="shared" si="4"/>
        <v>-1.2432079763650365</v>
      </c>
    </row>
    <row r="173" spans="1:10" x14ac:dyDescent="0.3">
      <c r="A173" s="1">
        <v>44432</v>
      </c>
      <c r="B173">
        <v>66.650002000000001</v>
      </c>
      <c r="C173">
        <v>69.599997999999999</v>
      </c>
      <c r="D173" s="27">
        <v>65.650002000000001</v>
      </c>
      <c r="E173" s="20">
        <v>68.949996999999996</v>
      </c>
      <c r="F173" s="20">
        <v>68.949996999999996</v>
      </c>
      <c r="H173" s="20">
        <f t="shared" si="5"/>
        <v>3.9806293910210379E-2</v>
      </c>
      <c r="J173" s="28">
        <f t="shared" si="4"/>
        <v>-0.98284646653925156</v>
      </c>
    </row>
    <row r="174" spans="1:10" x14ac:dyDescent="0.3">
      <c r="A174" s="1">
        <v>44433</v>
      </c>
      <c r="B174">
        <v>68.949996999999996</v>
      </c>
      <c r="C174">
        <v>72.300003000000004</v>
      </c>
      <c r="D174" s="27">
        <v>68.099997999999999</v>
      </c>
      <c r="E174" s="20">
        <v>71.75</v>
      </c>
      <c r="F174" s="20">
        <v>71.75</v>
      </c>
      <c r="H174" s="20">
        <f t="shared" si="5"/>
        <v>-9.1005459599308777E-3</v>
      </c>
      <c r="J174" s="28">
        <f t="shared" si="4"/>
        <v>-0.66588359983878942</v>
      </c>
    </row>
    <row r="175" spans="1:10" x14ac:dyDescent="0.3">
      <c r="A175" s="1">
        <v>44434</v>
      </c>
      <c r="B175">
        <v>72.25</v>
      </c>
      <c r="C175">
        <v>74.150002000000001</v>
      </c>
      <c r="D175" s="27">
        <v>70.300003000000004</v>
      </c>
      <c r="E175" s="20">
        <v>71.099997999999999</v>
      </c>
      <c r="F175" s="20">
        <v>71.099997999999999</v>
      </c>
      <c r="H175" s="20">
        <f t="shared" si="5"/>
        <v>2.6372132468591495E-2</v>
      </c>
      <c r="J175" s="28">
        <f t="shared" si="4"/>
        <v>-0.73946441288828746</v>
      </c>
    </row>
    <row r="176" spans="1:10" x14ac:dyDescent="0.3">
      <c r="A176" s="1">
        <v>44435</v>
      </c>
      <c r="B176">
        <v>73.400002000000001</v>
      </c>
      <c r="C176">
        <v>73.900002000000001</v>
      </c>
      <c r="D176" s="27">
        <v>72.050003000000004</v>
      </c>
      <c r="E176" s="20">
        <v>73</v>
      </c>
      <c r="F176" s="20">
        <v>73</v>
      </c>
      <c r="H176" s="20">
        <f t="shared" si="5"/>
        <v>-2.216154379164828E-2</v>
      </c>
      <c r="J176" s="28">
        <f t="shared" si="4"/>
        <v>-0.52438247167014906</v>
      </c>
    </row>
    <row r="177" spans="1:10" x14ac:dyDescent="0.3">
      <c r="A177" s="1">
        <v>44438</v>
      </c>
      <c r="B177">
        <v>72.900002000000001</v>
      </c>
      <c r="C177">
        <v>72.900002000000001</v>
      </c>
      <c r="D177" s="27">
        <v>71.150002000000001</v>
      </c>
      <c r="E177" s="20">
        <v>71.400002000000001</v>
      </c>
      <c r="F177" s="20">
        <v>71.400002000000001</v>
      </c>
      <c r="H177" s="20">
        <f t="shared" si="5"/>
        <v>-1.4015278607570237E-3</v>
      </c>
      <c r="J177" s="28">
        <f t="shared" si="4"/>
        <v>-0.70550368932420349</v>
      </c>
    </row>
    <row r="178" spans="1:10" x14ac:dyDescent="0.3">
      <c r="A178" s="1">
        <v>44439</v>
      </c>
      <c r="B178">
        <v>71.099997999999999</v>
      </c>
      <c r="C178">
        <v>72.5</v>
      </c>
      <c r="D178" s="27">
        <v>70.5</v>
      </c>
      <c r="E178" s="20">
        <v>71.300003000000004</v>
      </c>
      <c r="F178" s="20">
        <v>71.300003000000004</v>
      </c>
      <c r="H178" s="20">
        <f t="shared" si="5"/>
        <v>1.0463994587296108E-2</v>
      </c>
      <c r="J178" s="28">
        <f t="shared" si="4"/>
        <v>-0.71682366637679185</v>
      </c>
    </row>
    <row r="179" spans="1:10" x14ac:dyDescent="0.3">
      <c r="A179" s="1">
        <v>44440</v>
      </c>
      <c r="B179">
        <v>71.349997999999999</v>
      </c>
      <c r="C179">
        <v>73.550003000000004</v>
      </c>
      <c r="D179" s="27">
        <v>71.300003000000004</v>
      </c>
      <c r="E179" s="20">
        <v>72.050003000000004</v>
      </c>
      <c r="F179" s="20">
        <v>72.050003000000004</v>
      </c>
      <c r="H179" s="20">
        <f t="shared" si="5"/>
        <v>-6.2653180496431982E-3</v>
      </c>
      <c r="J179" s="28">
        <f t="shared" si="4"/>
        <v>-0.63192298947560765</v>
      </c>
    </row>
    <row r="180" spans="1:10" x14ac:dyDescent="0.3">
      <c r="A180" s="1">
        <v>44441</v>
      </c>
      <c r="B180">
        <v>72.5</v>
      </c>
      <c r="C180">
        <v>73</v>
      </c>
      <c r="D180" s="27">
        <v>71.300003000000004</v>
      </c>
      <c r="E180" s="20">
        <v>71.599997999999999</v>
      </c>
      <c r="F180" s="20">
        <v>71.599997999999999</v>
      </c>
      <c r="H180" s="20">
        <f t="shared" si="5"/>
        <v>-6.9849810245835222E-4</v>
      </c>
      <c r="J180" s="28">
        <f t="shared" si="4"/>
        <v>-0.68286396162083129</v>
      </c>
    </row>
    <row r="181" spans="1:10" x14ac:dyDescent="0.3">
      <c r="A181" s="1">
        <v>44442</v>
      </c>
      <c r="B181">
        <v>71.949996999999996</v>
      </c>
      <c r="C181">
        <v>73</v>
      </c>
      <c r="D181" s="27">
        <v>70.5</v>
      </c>
      <c r="E181" s="20">
        <v>71.550003000000004</v>
      </c>
      <c r="F181" s="20">
        <v>71.550003000000004</v>
      </c>
      <c r="H181" s="20">
        <f t="shared" si="5"/>
        <v>-1.6913792800064793E-2</v>
      </c>
      <c r="J181" s="28">
        <f t="shared" si="4"/>
        <v>-0.68852344074306382</v>
      </c>
    </row>
    <row r="182" spans="1:10" x14ac:dyDescent="0.3">
      <c r="A182" s="1">
        <v>44445</v>
      </c>
      <c r="B182">
        <v>71.5</v>
      </c>
      <c r="C182">
        <v>71.650002000000001</v>
      </c>
      <c r="D182" s="27">
        <v>70.199996999999996</v>
      </c>
      <c r="E182" s="20">
        <v>70.349997999999999</v>
      </c>
      <c r="F182" s="20">
        <v>70.349997999999999</v>
      </c>
      <c r="H182" s="20">
        <f t="shared" si="5"/>
        <v>-6.4170772790480652E-3</v>
      </c>
      <c r="J182" s="28">
        <f t="shared" si="4"/>
        <v>-0.82436508978947154</v>
      </c>
    </row>
    <row r="183" spans="1:10" x14ac:dyDescent="0.3">
      <c r="A183" s="1">
        <v>44446</v>
      </c>
      <c r="B183">
        <v>71.5</v>
      </c>
      <c r="C183">
        <v>71.900002000000001</v>
      </c>
      <c r="D183" s="27">
        <v>69.400002000000001</v>
      </c>
      <c r="E183" s="20">
        <v>69.900002000000001</v>
      </c>
      <c r="F183" s="20">
        <v>69.900002000000001</v>
      </c>
      <c r="H183" s="20">
        <f t="shared" si="5"/>
        <v>-4.3011392473260969E-3</v>
      </c>
      <c r="J183" s="28">
        <f t="shared" si="4"/>
        <v>-0.87530504312657176</v>
      </c>
    </row>
    <row r="184" spans="1:10" x14ac:dyDescent="0.3">
      <c r="A184" s="1">
        <v>44447</v>
      </c>
      <c r="B184">
        <v>70.599997999999999</v>
      </c>
      <c r="C184">
        <v>71</v>
      </c>
      <c r="D184" s="27">
        <v>69</v>
      </c>
      <c r="E184" s="20">
        <v>69.599997999999999</v>
      </c>
      <c r="F184" s="20">
        <v>69.599997999999999</v>
      </c>
      <c r="H184" s="20">
        <f t="shared" si="5"/>
        <v>0</v>
      </c>
      <c r="J184" s="28">
        <f t="shared" si="4"/>
        <v>-0.90926576669065573</v>
      </c>
    </row>
    <row r="185" spans="1:10" x14ac:dyDescent="0.3">
      <c r="A185" s="1">
        <v>44448</v>
      </c>
      <c r="B185">
        <v>69.599997999999999</v>
      </c>
      <c r="C185">
        <v>70.349997999999999</v>
      </c>
      <c r="D185" s="27">
        <v>69.25</v>
      </c>
      <c r="E185" s="20">
        <v>69.599997999999999</v>
      </c>
      <c r="F185" s="20">
        <v>69.599997999999999</v>
      </c>
      <c r="H185" s="20">
        <f t="shared" si="5"/>
        <v>2.8695141435273312E-3</v>
      </c>
      <c r="J185" s="28">
        <f t="shared" si="4"/>
        <v>-0.90926576669065573</v>
      </c>
    </row>
    <row r="186" spans="1:10" x14ac:dyDescent="0.3">
      <c r="A186" s="1">
        <v>44452</v>
      </c>
      <c r="B186">
        <v>69.699996999999996</v>
      </c>
      <c r="C186">
        <v>71.199996999999996</v>
      </c>
      <c r="D186" s="27">
        <v>69.550003000000004</v>
      </c>
      <c r="E186" s="20">
        <v>69.800003000000004</v>
      </c>
      <c r="F186" s="20">
        <v>69.800003000000004</v>
      </c>
      <c r="H186" s="20">
        <f t="shared" si="5"/>
        <v>3.1726311335013135E-2</v>
      </c>
      <c r="J186" s="28">
        <f t="shared" si="4"/>
        <v>-0.88662502017916012</v>
      </c>
    </row>
    <row r="187" spans="1:10" x14ac:dyDescent="0.3">
      <c r="A187" s="1">
        <v>44453</v>
      </c>
      <c r="B187">
        <v>70.199996999999996</v>
      </c>
      <c r="C187">
        <v>72.599997999999999</v>
      </c>
      <c r="D187" s="27">
        <v>70.199996999999996</v>
      </c>
      <c r="E187" s="20">
        <v>72.050003000000004</v>
      </c>
      <c r="F187" s="20">
        <v>72.050003000000004</v>
      </c>
      <c r="H187" s="20">
        <f t="shared" si="5"/>
        <v>5.7312613525608513E-2</v>
      </c>
      <c r="J187" s="28">
        <f t="shared" si="4"/>
        <v>-0.63192298947560765</v>
      </c>
    </row>
    <row r="188" spans="1:10" x14ac:dyDescent="0.3">
      <c r="A188" s="1">
        <v>44454</v>
      </c>
      <c r="B188">
        <v>73.25</v>
      </c>
      <c r="C188">
        <v>77.400002000000001</v>
      </c>
      <c r="D188" s="27">
        <v>72.599997999999999</v>
      </c>
      <c r="E188" s="20">
        <v>76.300003000000004</v>
      </c>
      <c r="F188" s="20">
        <v>76.300003000000004</v>
      </c>
      <c r="H188" s="20">
        <f t="shared" si="5"/>
        <v>-4.5977880667801146E-3</v>
      </c>
      <c r="J188" s="28">
        <f t="shared" si="4"/>
        <v>-0.15081915370223081</v>
      </c>
    </row>
    <row r="189" spans="1:10" x14ac:dyDescent="0.3">
      <c r="A189" s="1">
        <v>44455</v>
      </c>
      <c r="B189">
        <v>77.25</v>
      </c>
      <c r="C189">
        <v>77.349997999999999</v>
      </c>
      <c r="D189" s="27">
        <v>74.949996999999996</v>
      </c>
      <c r="E189" s="20">
        <v>75.949996999999996</v>
      </c>
      <c r="F189" s="20">
        <v>75.949996999999996</v>
      </c>
      <c r="H189" s="20">
        <f t="shared" si="5"/>
        <v>3.366021335175351E-2</v>
      </c>
      <c r="J189" s="28">
        <f t="shared" si="4"/>
        <v>-0.19044014879486615</v>
      </c>
    </row>
    <row r="190" spans="1:10" x14ac:dyDescent="0.3">
      <c r="A190" s="1">
        <v>44456</v>
      </c>
      <c r="B190">
        <v>77.400002000000001</v>
      </c>
      <c r="C190">
        <v>81.949996999999996</v>
      </c>
      <c r="D190" s="27">
        <v>76.650002000000001</v>
      </c>
      <c r="E190" s="20">
        <v>78.550003000000004</v>
      </c>
      <c r="F190" s="20">
        <v>78.550003000000004</v>
      </c>
      <c r="H190" s="20">
        <f t="shared" si="5"/>
        <v>-6.3677810550098171E-4</v>
      </c>
      <c r="J190" s="28">
        <f t="shared" si="4"/>
        <v>0.10388287700132165</v>
      </c>
    </row>
    <row r="191" spans="1:10" x14ac:dyDescent="0.3">
      <c r="A191" s="1">
        <v>44459</v>
      </c>
      <c r="B191">
        <v>78.550003000000004</v>
      </c>
      <c r="C191">
        <v>82.650002000000001</v>
      </c>
      <c r="D191" s="27">
        <v>77.599997999999999</v>
      </c>
      <c r="E191" s="20">
        <v>78.5</v>
      </c>
      <c r="F191" s="20">
        <v>78.5</v>
      </c>
      <c r="H191" s="20">
        <f t="shared" si="5"/>
        <v>1.5798116876591311E-2</v>
      </c>
      <c r="J191" s="28">
        <f t="shared" si="4"/>
        <v>9.8222492271868009E-2</v>
      </c>
    </row>
    <row r="192" spans="1:10" x14ac:dyDescent="0.3">
      <c r="A192" s="1">
        <v>44460</v>
      </c>
      <c r="B192">
        <v>78.5</v>
      </c>
      <c r="C192">
        <v>81</v>
      </c>
      <c r="D192" s="27">
        <v>77.050003000000004</v>
      </c>
      <c r="E192" s="20">
        <v>79.75</v>
      </c>
      <c r="F192" s="20">
        <v>79.75</v>
      </c>
      <c r="H192" s="20">
        <f t="shared" si="5"/>
        <v>-1.962713247686072E-2</v>
      </c>
      <c r="J192" s="28">
        <f t="shared" si="4"/>
        <v>0.23972362044050827</v>
      </c>
    </row>
    <row r="193" spans="1:10" x14ac:dyDescent="0.3">
      <c r="A193" s="1">
        <v>44461</v>
      </c>
      <c r="B193">
        <v>80.25</v>
      </c>
      <c r="C193">
        <v>80.449996999999996</v>
      </c>
      <c r="D193" s="27">
        <v>77.699996999999996</v>
      </c>
      <c r="E193" s="20">
        <v>78.199996999999996</v>
      </c>
      <c r="F193" s="20">
        <v>78.199996999999996</v>
      </c>
      <c r="H193" s="20">
        <f t="shared" si="5"/>
        <v>-4.4857365985165867E-3</v>
      </c>
      <c r="J193" s="28">
        <f t="shared" si="4"/>
        <v>6.4261881908686314E-2</v>
      </c>
    </row>
    <row r="194" spans="1:10" x14ac:dyDescent="0.3">
      <c r="A194" s="1">
        <v>44462</v>
      </c>
      <c r="B194">
        <v>78.599997999999999</v>
      </c>
      <c r="C194">
        <v>79.150002000000001</v>
      </c>
      <c r="D194" s="27">
        <v>77.550003000000004</v>
      </c>
      <c r="E194" s="20">
        <v>77.849997999999999</v>
      </c>
      <c r="F194" s="20">
        <v>77.849997999999999</v>
      </c>
      <c r="H194" s="20">
        <f t="shared" si="5"/>
        <v>-2.2078766984453463E-2</v>
      </c>
      <c r="J194" s="28">
        <f t="shared" ref="J194:J247" si="6">STANDARDIZE(E194,$P$2,$P$9)</f>
        <v>2.4641679222369935E-2</v>
      </c>
    </row>
    <row r="195" spans="1:10" x14ac:dyDescent="0.3">
      <c r="A195" s="1">
        <v>44463</v>
      </c>
      <c r="B195">
        <v>77.849997999999999</v>
      </c>
      <c r="C195">
        <v>78.25</v>
      </c>
      <c r="D195" s="27">
        <v>75.550003000000004</v>
      </c>
      <c r="E195" s="20">
        <v>76.150002000000001</v>
      </c>
      <c r="F195" s="20">
        <v>76.150002000000001</v>
      </c>
      <c r="H195" s="20">
        <f t="shared" ref="H195:H246" si="7">LN(E196/E195)</f>
        <v>1.4988888798084132E-2</v>
      </c>
      <c r="J195" s="28">
        <f t="shared" si="6"/>
        <v>-0.16779940228337054</v>
      </c>
    </row>
    <row r="196" spans="1:10" x14ac:dyDescent="0.3">
      <c r="A196" s="1">
        <v>44466</v>
      </c>
      <c r="B196">
        <v>77.650002000000001</v>
      </c>
      <c r="C196">
        <v>78.75</v>
      </c>
      <c r="D196" s="27">
        <v>76.599997999999999</v>
      </c>
      <c r="E196" s="20">
        <v>77.300003000000004</v>
      </c>
      <c r="F196" s="20">
        <v>77.300003000000004</v>
      </c>
      <c r="H196" s="20">
        <f t="shared" si="7"/>
        <v>-1.6302936250174541E-2</v>
      </c>
      <c r="J196" s="28">
        <f t="shared" si="6"/>
        <v>-3.7618251167318602E-2</v>
      </c>
    </row>
    <row r="197" spans="1:10" x14ac:dyDescent="0.3">
      <c r="A197" s="1">
        <v>44467</v>
      </c>
      <c r="B197">
        <v>77.650002000000001</v>
      </c>
      <c r="C197">
        <v>77.699996999999996</v>
      </c>
      <c r="D197" s="27">
        <v>75.699996999999996</v>
      </c>
      <c r="E197" s="20">
        <v>76.050003000000004</v>
      </c>
      <c r="F197" s="20">
        <v>76.050003000000004</v>
      </c>
      <c r="H197" s="20">
        <f t="shared" si="7"/>
        <v>-3.2927259268712376E-3</v>
      </c>
      <c r="J197" s="28">
        <f t="shared" si="6"/>
        <v>-0.17911937933595887</v>
      </c>
    </row>
    <row r="198" spans="1:10" x14ac:dyDescent="0.3">
      <c r="A198" s="1">
        <v>44468</v>
      </c>
      <c r="B198">
        <v>75.699996999999996</v>
      </c>
      <c r="C198">
        <v>76.75</v>
      </c>
      <c r="D198" s="27">
        <v>75</v>
      </c>
      <c r="E198" s="20">
        <v>75.800003000000004</v>
      </c>
      <c r="F198" s="20">
        <v>75.800003000000004</v>
      </c>
      <c r="H198" s="20">
        <f t="shared" si="7"/>
        <v>-8.6121894137387352E-3</v>
      </c>
      <c r="J198" s="28">
        <f t="shared" si="6"/>
        <v>-0.20741960496968689</v>
      </c>
    </row>
    <row r="199" spans="1:10" x14ac:dyDescent="0.3">
      <c r="A199" s="1">
        <v>44469</v>
      </c>
      <c r="B199">
        <v>76</v>
      </c>
      <c r="C199">
        <v>76.699996999999996</v>
      </c>
      <c r="D199" s="27">
        <v>74.949996999999996</v>
      </c>
      <c r="E199" s="20">
        <v>75.150002000000001</v>
      </c>
      <c r="F199" s="20">
        <v>75.150002000000001</v>
      </c>
      <c r="H199" s="20">
        <f t="shared" si="7"/>
        <v>-1.9980292761124889E-3</v>
      </c>
      <c r="J199" s="28">
        <f t="shared" si="6"/>
        <v>-0.28100030481828275</v>
      </c>
    </row>
    <row r="200" spans="1:10" x14ac:dyDescent="0.3">
      <c r="A200" s="1">
        <v>44470</v>
      </c>
      <c r="B200">
        <v>74.199996999999996</v>
      </c>
      <c r="C200">
        <v>76.400002000000001</v>
      </c>
      <c r="D200" s="27">
        <v>74.199996999999996</v>
      </c>
      <c r="E200" s="20">
        <v>75</v>
      </c>
      <c r="F200" s="20">
        <v>75</v>
      </c>
      <c r="H200" s="20">
        <f t="shared" si="7"/>
        <v>3.3277900926747457E-3</v>
      </c>
      <c r="J200" s="28">
        <f t="shared" si="6"/>
        <v>-0.29798066660032468</v>
      </c>
    </row>
    <row r="201" spans="1:10" x14ac:dyDescent="0.3">
      <c r="A201" s="1">
        <v>44473</v>
      </c>
      <c r="B201">
        <v>75.650002000000001</v>
      </c>
      <c r="C201">
        <v>76.099997999999999</v>
      </c>
      <c r="D201" s="27">
        <v>74.849997999999999</v>
      </c>
      <c r="E201" s="20">
        <v>75.25</v>
      </c>
      <c r="F201" s="20">
        <v>75.25</v>
      </c>
      <c r="H201" s="20">
        <f t="shared" si="7"/>
        <v>1.9913979101237986E-3</v>
      </c>
      <c r="J201" s="28">
        <f t="shared" si="6"/>
        <v>-0.26968044096659666</v>
      </c>
    </row>
    <row r="202" spans="1:10" x14ac:dyDescent="0.3">
      <c r="A202" s="1">
        <v>44474</v>
      </c>
      <c r="B202">
        <v>75.25</v>
      </c>
      <c r="C202">
        <v>76</v>
      </c>
      <c r="D202" s="27">
        <v>75.25</v>
      </c>
      <c r="E202" s="20">
        <v>75.400002000000001</v>
      </c>
      <c r="F202" s="20">
        <v>75.400002000000001</v>
      </c>
      <c r="H202" s="20">
        <f t="shared" si="7"/>
        <v>-6.2242363631072037E-2</v>
      </c>
      <c r="J202" s="28">
        <f t="shared" si="6"/>
        <v>-0.25270007918455467</v>
      </c>
    </row>
    <row r="203" spans="1:10" x14ac:dyDescent="0.3">
      <c r="A203" s="1">
        <v>44475</v>
      </c>
      <c r="B203">
        <v>76</v>
      </c>
      <c r="C203">
        <v>76</v>
      </c>
      <c r="D203" s="27">
        <v>61.099997999999999</v>
      </c>
      <c r="E203" s="20">
        <v>70.849997999999999</v>
      </c>
      <c r="F203" s="20">
        <v>70.849997999999999</v>
      </c>
      <c r="H203" s="20">
        <f t="shared" si="7"/>
        <v>5.8255594230893305E-2</v>
      </c>
      <c r="J203" s="28">
        <f t="shared" si="6"/>
        <v>-0.76776463852201549</v>
      </c>
    </row>
    <row r="204" spans="1:10" x14ac:dyDescent="0.3">
      <c r="A204" s="1">
        <v>44476</v>
      </c>
      <c r="B204">
        <v>72.449996999999996</v>
      </c>
      <c r="C204">
        <v>75.599997999999999</v>
      </c>
      <c r="D204" s="27">
        <v>72.449996999999996</v>
      </c>
      <c r="E204" s="20">
        <v>75.099997999999999</v>
      </c>
      <c r="F204" s="20">
        <v>75.099997999999999</v>
      </c>
      <c r="H204" s="20">
        <f t="shared" si="7"/>
        <v>-1.1382754456121233E-2</v>
      </c>
      <c r="J204" s="28">
        <f t="shared" si="6"/>
        <v>-0.28666080274863864</v>
      </c>
    </row>
    <row r="205" spans="1:10" x14ac:dyDescent="0.3">
      <c r="A205" s="1">
        <v>44477</v>
      </c>
      <c r="B205">
        <v>75.099997999999999</v>
      </c>
      <c r="C205">
        <v>75.449996999999996</v>
      </c>
      <c r="D205" s="27">
        <v>74.050003000000004</v>
      </c>
      <c r="E205" s="20">
        <v>74.25</v>
      </c>
      <c r="F205" s="20">
        <v>74.25</v>
      </c>
      <c r="H205" s="20">
        <f t="shared" si="7"/>
        <v>1.867968898909696E-2</v>
      </c>
      <c r="J205" s="28">
        <f t="shared" si="6"/>
        <v>-0.38288134350150888</v>
      </c>
    </row>
    <row r="206" spans="1:10" x14ac:dyDescent="0.3">
      <c r="A206" s="1">
        <v>44480</v>
      </c>
      <c r="B206">
        <v>74.849997999999999</v>
      </c>
      <c r="C206">
        <v>77.650002000000001</v>
      </c>
      <c r="D206" s="27">
        <v>74.349997999999999</v>
      </c>
      <c r="E206" s="20">
        <v>75.650002000000001</v>
      </c>
      <c r="F206" s="20">
        <v>75.650002000000001</v>
      </c>
      <c r="H206" s="20">
        <f t="shared" si="7"/>
        <v>-8.6293531355953988E-3</v>
      </c>
      <c r="J206" s="28">
        <f t="shared" si="6"/>
        <v>-0.22439985355082662</v>
      </c>
    </row>
    <row r="207" spans="1:10" x14ac:dyDescent="0.3">
      <c r="A207" s="1">
        <v>44481</v>
      </c>
      <c r="B207">
        <v>75.650002000000001</v>
      </c>
      <c r="C207">
        <v>75.800003000000004</v>
      </c>
      <c r="D207" s="27">
        <v>74.550003000000004</v>
      </c>
      <c r="E207" s="20">
        <v>75</v>
      </c>
      <c r="F207" s="20">
        <v>75</v>
      </c>
      <c r="H207" s="20">
        <f t="shared" si="7"/>
        <v>3.3434814770956188E-2</v>
      </c>
      <c r="J207" s="28">
        <f t="shared" si="6"/>
        <v>-0.29798066660032468</v>
      </c>
    </row>
    <row r="208" spans="1:10" x14ac:dyDescent="0.3">
      <c r="A208" s="1">
        <v>44482</v>
      </c>
      <c r="B208">
        <v>78.5</v>
      </c>
      <c r="C208">
        <v>79.449996999999996</v>
      </c>
      <c r="D208" s="27">
        <v>77.099997999999999</v>
      </c>
      <c r="E208" s="20">
        <v>77.550003000000004</v>
      </c>
      <c r="F208" s="20">
        <v>77.550003000000004</v>
      </c>
      <c r="H208" s="20">
        <f t="shared" si="7"/>
        <v>-1.2978767013502765E-2</v>
      </c>
      <c r="J208" s="28">
        <f t="shared" si="6"/>
        <v>-9.3180255335905508E-3</v>
      </c>
    </row>
    <row r="209" spans="1:10" x14ac:dyDescent="0.3">
      <c r="A209" s="1">
        <v>44483</v>
      </c>
      <c r="B209">
        <v>78.199996999999996</v>
      </c>
      <c r="C209">
        <v>78.199996999999996</v>
      </c>
      <c r="D209" s="27">
        <v>76.050003000000004</v>
      </c>
      <c r="E209" s="20">
        <v>76.550003000000004</v>
      </c>
      <c r="F209" s="20">
        <v>76.550003000000004</v>
      </c>
      <c r="H209" s="20">
        <f t="shared" si="7"/>
        <v>-9.8458290676022315E-3</v>
      </c>
      <c r="J209" s="28">
        <f t="shared" si="6"/>
        <v>-0.12251892806850276</v>
      </c>
    </row>
    <row r="210" spans="1:10" x14ac:dyDescent="0.3">
      <c r="A210" s="1">
        <v>44487</v>
      </c>
      <c r="B210">
        <v>75.349997999999999</v>
      </c>
      <c r="C210">
        <v>77.25</v>
      </c>
      <c r="D210" s="27">
        <v>75.349997999999999</v>
      </c>
      <c r="E210" s="20">
        <v>75.800003000000004</v>
      </c>
      <c r="F210" s="20">
        <v>75.800003000000004</v>
      </c>
      <c r="H210" s="20">
        <f t="shared" si="7"/>
        <v>-1.9314686219796161E-2</v>
      </c>
      <c r="J210" s="28">
        <f t="shared" si="6"/>
        <v>-0.20741960496968689</v>
      </c>
    </row>
    <row r="211" spans="1:10" x14ac:dyDescent="0.3">
      <c r="A211" s="1">
        <v>44488</v>
      </c>
      <c r="B211">
        <v>76.900002000000001</v>
      </c>
      <c r="C211">
        <v>77</v>
      </c>
      <c r="D211" s="27">
        <v>73.849997999999999</v>
      </c>
      <c r="E211" s="20">
        <v>74.349997999999999</v>
      </c>
      <c r="F211" s="20">
        <v>74.349997999999999</v>
      </c>
      <c r="H211" s="20">
        <f t="shared" si="7"/>
        <v>-1.0138647445448361E-2</v>
      </c>
      <c r="J211" s="28">
        <f t="shared" si="6"/>
        <v>-0.37156147964982278</v>
      </c>
    </row>
    <row r="212" spans="1:10" x14ac:dyDescent="0.3">
      <c r="A212" s="1">
        <v>44489</v>
      </c>
      <c r="B212">
        <v>74.5</v>
      </c>
      <c r="C212">
        <v>75.099997999999999</v>
      </c>
      <c r="D212" s="27">
        <v>72.800003000000004</v>
      </c>
      <c r="E212" s="20">
        <v>73.599997999999999</v>
      </c>
      <c r="F212" s="20">
        <v>73.599997999999999</v>
      </c>
      <c r="H212" s="20">
        <f t="shared" si="7"/>
        <v>2.7137736959153128E-3</v>
      </c>
      <c r="J212" s="28">
        <f t="shared" si="6"/>
        <v>-0.45646215655100691</v>
      </c>
    </row>
    <row r="213" spans="1:10" x14ac:dyDescent="0.3">
      <c r="A213" s="1">
        <v>44490</v>
      </c>
      <c r="B213">
        <v>74</v>
      </c>
      <c r="C213">
        <v>74.650002000000001</v>
      </c>
      <c r="D213" s="27">
        <v>73.25</v>
      </c>
      <c r="E213" s="20">
        <v>73.800003000000004</v>
      </c>
      <c r="F213" s="20">
        <v>73.800003000000004</v>
      </c>
      <c r="H213" s="20">
        <f t="shared" si="7"/>
        <v>-7.4805243596559028E-3</v>
      </c>
      <c r="J213" s="28">
        <f t="shared" si="6"/>
        <v>-0.4338214100395113</v>
      </c>
    </row>
    <row r="214" spans="1:10" x14ac:dyDescent="0.3">
      <c r="A214" s="1">
        <v>44491</v>
      </c>
      <c r="B214">
        <v>76</v>
      </c>
      <c r="C214">
        <v>76</v>
      </c>
      <c r="D214" s="27">
        <v>72.650002000000001</v>
      </c>
      <c r="E214" s="20">
        <v>73.25</v>
      </c>
      <c r="F214" s="20">
        <v>73.25</v>
      </c>
      <c r="H214" s="20">
        <f t="shared" si="7"/>
        <v>-8.913353614636018E-3</v>
      </c>
      <c r="J214" s="28">
        <f t="shared" si="6"/>
        <v>-0.49608224603642104</v>
      </c>
    </row>
    <row r="215" spans="1:10" x14ac:dyDescent="0.3">
      <c r="A215" s="1">
        <v>44494</v>
      </c>
      <c r="B215">
        <v>74</v>
      </c>
      <c r="C215">
        <v>74</v>
      </c>
      <c r="D215" s="27">
        <v>71.5</v>
      </c>
      <c r="E215" s="20">
        <v>72.599997999999999</v>
      </c>
      <c r="F215" s="20">
        <v>72.599997999999999</v>
      </c>
      <c r="H215" s="20">
        <f t="shared" si="7"/>
        <v>-1.3783324219116136E-3</v>
      </c>
      <c r="J215" s="28">
        <f t="shared" si="6"/>
        <v>-0.56966305908591919</v>
      </c>
    </row>
    <row r="216" spans="1:10" x14ac:dyDescent="0.3">
      <c r="A216" s="1">
        <v>44495</v>
      </c>
      <c r="B216">
        <v>73</v>
      </c>
      <c r="C216">
        <v>73.349997999999999</v>
      </c>
      <c r="D216" s="27">
        <v>72.300003000000004</v>
      </c>
      <c r="E216" s="20">
        <v>72.5</v>
      </c>
      <c r="F216" s="20">
        <v>72.5</v>
      </c>
      <c r="H216" s="20">
        <f t="shared" si="7"/>
        <v>0</v>
      </c>
      <c r="J216" s="28">
        <f t="shared" si="6"/>
        <v>-0.58098292293760523</v>
      </c>
    </row>
    <row r="217" spans="1:10" x14ac:dyDescent="0.3">
      <c r="A217" s="1">
        <v>44496</v>
      </c>
      <c r="B217">
        <v>72.5</v>
      </c>
      <c r="C217">
        <v>73.449996999999996</v>
      </c>
      <c r="D217" s="27">
        <v>72.199996999999996</v>
      </c>
      <c r="E217" s="20">
        <v>72.5</v>
      </c>
      <c r="F217" s="20">
        <v>72.5</v>
      </c>
      <c r="H217" s="20">
        <f t="shared" si="7"/>
        <v>-1.9499253180829484E-2</v>
      </c>
      <c r="J217" s="28">
        <f t="shared" si="6"/>
        <v>-0.58098292293760523</v>
      </c>
    </row>
    <row r="218" spans="1:10" x14ac:dyDescent="0.3">
      <c r="A218" s="1">
        <v>44497</v>
      </c>
      <c r="B218">
        <v>73.300003000000004</v>
      </c>
      <c r="C218">
        <v>73.300003000000004</v>
      </c>
      <c r="D218" s="27">
        <v>70.650002000000001</v>
      </c>
      <c r="E218" s="20">
        <v>71.099997999999999</v>
      </c>
      <c r="F218" s="20">
        <v>71.099997999999999</v>
      </c>
      <c r="H218" s="20">
        <f t="shared" si="7"/>
        <v>-4.2282656072449411E-3</v>
      </c>
      <c r="J218" s="28">
        <f t="shared" si="6"/>
        <v>-0.73946441288828746</v>
      </c>
    </row>
    <row r="219" spans="1:10" x14ac:dyDescent="0.3">
      <c r="A219" s="1">
        <v>44498</v>
      </c>
      <c r="B219">
        <v>71.650002000000001</v>
      </c>
      <c r="C219">
        <v>71.949996999999996</v>
      </c>
      <c r="D219" s="27">
        <v>69.550003000000004</v>
      </c>
      <c r="E219" s="20">
        <v>70.800003000000004</v>
      </c>
      <c r="F219" s="20">
        <v>70.800003000000004</v>
      </c>
      <c r="H219" s="20">
        <f t="shared" si="7"/>
        <v>7.0589483548245317E-4</v>
      </c>
      <c r="J219" s="28">
        <f t="shared" si="6"/>
        <v>-0.7734241176442479</v>
      </c>
    </row>
    <row r="220" spans="1:10" x14ac:dyDescent="0.3">
      <c r="A220" s="1">
        <v>44501</v>
      </c>
      <c r="B220">
        <v>71</v>
      </c>
      <c r="C220">
        <v>71.599997999999999</v>
      </c>
      <c r="D220" s="27">
        <v>70.599997999999999</v>
      </c>
      <c r="E220" s="20">
        <v>70.849997999999999</v>
      </c>
      <c r="F220" s="20">
        <v>70.849997999999999</v>
      </c>
      <c r="H220" s="20">
        <f t="shared" si="7"/>
        <v>7.0552383878927122E-4</v>
      </c>
      <c r="J220" s="28">
        <f t="shared" si="6"/>
        <v>-0.76776463852201549</v>
      </c>
    </row>
    <row r="221" spans="1:10" x14ac:dyDescent="0.3">
      <c r="A221" s="1">
        <v>44502</v>
      </c>
      <c r="B221">
        <v>71.199996999999996</v>
      </c>
      <c r="C221">
        <v>71.550003000000004</v>
      </c>
      <c r="D221" s="27">
        <v>70.5</v>
      </c>
      <c r="E221" s="20">
        <v>70.900002000000001</v>
      </c>
      <c r="F221" s="20">
        <v>70.900002000000001</v>
      </c>
      <c r="H221" s="20">
        <f t="shared" si="7"/>
        <v>-1.7070187021955813E-2</v>
      </c>
      <c r="J221" s="28">
        <f t="shared" si="6"/>
        <v>-0.76210414059165954</v>
      </c>
    </row>
    <row r="222" spans="1:10" x14ac:dyDescent="0.3">
      <c r="A222" s="1">
        <v>44503</v>
      </c>
      <c r="B222">
        <v>70.900002000000001</v>
      </c>
      <c r="C222">
        <v>71.25</v>
      </c>
      <c r="D222" s="27">
        <v>69.25</v>
      </c>
      <c r="E222" s="20">
        <v>69.699996999999996</v>
      </c>
      <c r="F222" s="20">
        <v>69.699996999999996</v>
      </c>
      <c r="H222" s="20">
        <f t="shared" si="7"/>
        <v>1.2121446096985237E-2</v>
      </c>
      <c r="J222" s="28">
        <f t="shared" si="6"/>
        <v>-0.89794578963806737</v>
      </c>
    </row>
    <row r="223" spans="1:10" x14ac:dyDescent="0.3">
      <c r="A223" s="1">
        <v>44504</v>
      </c>
      <c r="B223">
        <v>69.599997999999999</v>
      </c>
      <c r="C223">
        <v>70.900002000000001</v>
      </c>
      <c r="D223" s="27">
        <v>69.599997999999999</v>
      </c>
      <c r="E223" s="20">
        <v>70.550003000000004</v>
      </c>
      <c r="F223" s="20">
        <v>70.550003000000004</v>
      </c>
      <c r="H223" s="20">
        <f t="shared" si="7"/>
        <v>2.726484103877367E-2</v>
      </c>
      <c r="J223" s="28">
        <f t="shared" si="6"/>
        <v>-0.80172434327797593</v>
      </c>
    </row>
    <row r="224" spans="1:10" x14ac:dyDescent="0.3">
      <c r="A224" s="1">
        <v>44508</v>
      </c>
      <c r="B224">
        <v>70.800003000000004</v>
      </c>
      <c r="C224">
        <v>73.199996999999996</v>
      </c>
      <c r="D224" s="27">
        <v>70.550003000000004</v>
      </c>
      <c r="E224" s="20">
        <v>72.5</v>
      </c>
      <c r="F224" s="20">
        <v>72.5</v>
      </c>
      <c r="H224" s="20">
        <f t="shared" si="7"/>
        <v>2.5197084145736379E-2</v>
      </c>
      <c r="J224" s="28">
        <f t="shared" si="6"/>
        <v>-0.58098292293760523</v>
      </c>
    </row>
    <row r="225" spans="1:10" x14ac:dyDescent="0.3">
      <c r="A225" s="1">
        <v>44509</v>
      </c>
      <c r="B225">
        <v>72.75</v>
      </c>
      <c r="C225">
        <v>75.5</v>
      </c>
      <c r="D225" s="27">
        <v>72.349997999999999</v>
      </c>
      <c r="E225" s="20">
        <v>74.349997999999999</v>
      </c>
      <c r="F225" s="20">
        <v>74.349997999999999</v>
      </c>
      <c r="H225" s="20">
        <f t="shared" si="7"/>
        <v>-1.1498239787574464E-2</v>
      </c>
      <c r="J225" s="28">
        <f t="shared" si="6"/>
        <v>-0.37156147964982278</v>
      </c>
    </row>
    <row r="226" spans="1:10" x14ac:dyDescent="0.3">
      <c r="A226" s="1">
        <v>44510</v>
      </c>
      <c r="B226">
        <v>74.400002000000001</v>
      </c>
      <c r="C226">
        <v>75.699996999999996</v>
      </c>
      <c r="D226" s="27">
        <v>73.300003000000004</v>
      </c>
      <c r="E226" s="20">
        <v>73.5</v>
      </c>
      <c r="F226" s="20">
        <v>73.5</v>
      </c>
      <c r="H226" s="20">
        <f t="shared" si="7"/>
        <v>-4.0900262351325741E-3</v>
      </c>
      <c r="J226" s="28">
        <f t="shared" si="6"/>
        <v>-0.46778202040269301</v>
      </c>
    </row>
    <row r="227" spans="1:10" x14ac:dyDescent="0.3">
      <c r="A227" s="1">
        <v>44511</v>
      </c>
      <c r="B227">
        <v>73.800003000000004</v>
      </c>
      <c r="C227">
        <v>74.300003000000004</v>
      </c>
      <c r="D227" s="27">
        <v>72.300003000000004</v>
      </c>
      <c r="E227" s="20">
        <v>73.199996999999996</v>
      </c>
      <c r="F227" s="20">
        <v>73.199996999999996</v>
      </c>
      <c r="H227" s="20">
        <f t="shared" si="7"/>
        <v>1.0869713220511425E-2</v>
      </c>
      <c r="J227" s="28">
        <f t="shared" si="6"/>
        <v>-0.50174263076587466</v>
      </c>
    </row>
    <row r="228" spans="1:10" x14ac:dyDescent="0.3">
      <c r="A228" s="1">
        <v>44512</v>
      </c>
      <c r="B228">
        <v>73.25</v>
      </c>
      <c r="C228">
        <v>76</v>
      </c>
      <c r="D228" s="27">
        <v>72.599997999999999</v>
      </c>
      <c r="E228" s="20">
        <v>74</v>
      </c>
      <c r="F228" s="20">
        <v>74</v>
      </c>
      <c r="H228" s="20">
        <f t="shared" si="7"/>
        <v>-3.7870274055409853E-2</v>
      </c>
      <c r="J228" s="28">
        <f t="shared" si="6"/>
        <v>-0.4111815691352369</v>
      </c>
    </row>
    <row r="229" spans="1:10" x14ac:dyDescent="0.3">
      <c r="A229" s="1">
        <v>44515</v>
      </c>
      <c r="B229">
        <v>73</v>
      </c>
      <c r="C229">
        <v>74.349997999999999</v>
      </c>
      <c r="D229" s="27">
        <v>70.699996999999996</v>
      </c>
      <c r="E229" s="20">
        <v>71.25</v>
      </c>
      <c r="F229" s="20">
        <v>71.25</v>
      </c>
      <c r="H229" s="20">
        <f t="shared" si="7"/>
        <v>9.2435263310536031E-2</v>
      </c>
      <c r="J229" s="28">
        <f t="shared" si="6"/>
        <v>-0.72248405110624547</v>
      </c>
    </row>
    <row r="230" spans="1:10" x14ac:dyDescent="0.3">
      <c r="A230" s="1">
        <v>44516</v>
      </c>
      <c r="B230">
        <v>72.5</v>
      </c>
      <c r="C230">
        <v>79.400002000000001</v>
      </c>
      <c r="D230" s="27">
        <v>71.5</v>
      </c>
      <c r="E230" s="20">
        <v>78.150002000000001</v>
      </c>
      <c r="F230" s="20">
        <v>78.150002000000001</v>
      </c>
      <c r="H230" s="20">
        <f t="shared" si="7"/>
        <v>-6.4005122185062315E-4</v>
      </c>
      <c r="J230" s="28">
        <f t="shared" si="6"/>
        <v>5.8602402786453879E-2</v>
      </c>
    </row>
    <row r="231" spans="1:10" x14ac:dyDescent="0.3">
      <c r="A231" s="1">
        <v>44517</v>
      </c>
      <c r="B231">
        <v>78.900002000000001</v>
      </c>
      <c r="C231">
        <v>79.349997999999999</v>
      </c>
      <c r="D231" s="27">
        <v>76.099997999999999</v>
      </c>
      <c r="E231" s="20">
        <v>78.099997999999999</v>
      </c>
      <c r="F231" s="20">
        <v>78.099997999999999</v>
      </c>
      <c r="H231" s="20">
        <f t="shared" si="7"/>
        <v>-9.003224801970881E-3</v>
      </c>
      <c r="J231" s="28">
        <f t="shared" si="6"/>
        <v>5.2941904856097982E-2</v>
      </c>
    </row>
    <row r="232" spans="1:10" x14ac:dyDescent="0.3">
      <c r="A232" s="1">
        <v>44518</v>
      </c>
      <c r="B232">
        <v>77.949996999999996</v>
      </c>
      <c r="C232">
        <v>78.599997999999999</v>
      </c>
      <c r="D232" s="27">
        <v>74.5</v>
      </c>
      <c r="E232" s="20">
        <v>77.400002000000001</v>
      </c>
      <c r="F232" s="20">
        <v>77.400002000000001</v>
      </c>
      <c r="H232" s="20">
        <f t="shared" si="7"/>
        <v>1.4111818352888283E-2</v>
      </c>
      <c r="J232" s="28">
        <f t="shared" si="6"/>
        <v>-2.6298274114730274E-2</v>
      </c>
    </row>
    <row r="233" spans="1:10" x14ac:dyDescent="0.3">
      <c r="A233" s="1">
        <v>44522</v>
      </c>
      <c r="B233">
        <v>77.75</v>
      </c>
      <c r="C233">
        <v>80.099997999999999</v>
      </c>
      <c r="D233" s="27">
        <v>75.599997999999999</v>
      </c>
      <c r="E233" s="20">
        <v>78.5</v>
      </c>
      <c r="F233" s="20">
        <v>78.5</v>
      </c>
      <c r="H233" s="20">
        <f t="shared" si="7"/>
        <v>7.306098294146704E-2</v>
      </c>
      <c r="J233" s="28">
        <f t="shared" si="6"/>
        <v>9.8222492271868009E-2</v>
      </c>
    </row>
    <row r="234" spans="1:10" x14ac:dyDescent="0.3">
      <c r="A234" s="1">
        <v>44523</v>
      </c>
      <c r="B234">
        <v>79.900002000000001</v>
      </c>
      <c r="C234">
        <v>85.150002000000001</v>
      </c>
      <c r="D234" s="27">
        <v>77.699996999999996</v>
      </c>
      <c r="E234" s="20">
        <v>84.449996999999996</v>
      </c>
      <c r="F234" s="20">
        <v>84.449996999999996</v>
      </c>
      <c r="H234" s="20">
        <f t="shared" si="7"/>
        <v>-1.9127887997270113E-2</v>
      </c>
      <c r="J234" s="28">
        <f t="shared" si="6"/>
        <v>0.77176752275188754</v>
      </c>
    </row>
    <row r="235" spans="1:10" x14ac:dyDescent="0.3">
      <c r="A235" s="1">
        <v>44524</v>
      </c>
      <c r="B235">
        <v>85.150002000000001</v>
      </c>
      <c r="C235">
        <v>87.300003000000004</v>
      </c>
      <c r="D235" s="27">
        <v>81.550003000000004</v>
      </c>
      <c r="E235" s="20">
        <v>82.849997999999999</v>
      </c>
      <c r="F235" s="20">
        <v>82.849997999999999</v>
      </c>
      <c r="H235" s="20">
        <f t="shared" si="7"/>
        <v>-2.3817870946235033E-2</v>
      </c>
      <c r="J235" s="28">
        <f t="shared" si="6"/>
        <v>0.59064619189693091</v>
      </c>
    </row>
    <row r="236" spans="1:10" x14ac:dyDescent="0.3">
      <c r="A236" s="1">
        <v>44525</v>
      </c>
      <c r="B236">
        <v>82.5</v>
      </c>
      <c r="C236">
        <v>83.400002000000001</v>
      </c>
      <c r="D236" s="27">
        <v>80.300003000000004</v>
      </c>
      <c r="E236" s="20">
        <v>80.900002000000001</v>
      </c>
      <c r="F236" s="20">
        <v>80.900002000000001</v>
      </c>
      <c r="H236" s="20">
        <f t="shared" si="7"/>
        <v>-6.9743703333898954E-2</v>
      </c>
      <c r="J236" s="28">
        <f t="shared" si="6"/>
        <v>0.36990488475746242</v>
      </c>
    </row>
    <row r="237" spans="1:10" x14ac:dyDescent="0.3">
      <c r="A237" s="1">
        <v>44526</v>
      </c>
      <c r="B237">
        <v>78.25</v>
      </c>
      <c r="C237">
        <v>79.400002000000001</v>
      </c>
      <c r="D237" s="27">
        <v>74.25</v>
      </c>
      <c r="E237" s="20">
        <v>75.449996999999996</v>
      </c>
      <c r="F237" s="20">
        <v>75.449996999999996</v>
      </c>
      <c r="H237" s="20">
        <f t="shared" si="7"/>
        <v>-6.4317608929078604E-2</v>
      </c>
      <c r="J237" s="28">
        <f t="shared" si="6"/>
        <v>-0.24704060006232226</v>
      </c>
    </row>
    <row r="238" spans="1:10" x14ac:dyDescent="0.3">
      <c r="A238" s="1">
        <v>44529</v>
      </c>
      <c r="B238">
        <v>72.099997999999999</v>
      </c>
      <c r="C238">
        <v>73</v>
      </c>
      <c r="D238" s="27">
        <v>69.5</v>
      </c>
      <c r="E238" s="20">
        <v>70.75</v>
      </c>
      <c r="F238" s="20">
        <v>70.75</v>
      </c>
      <c r="H238" s="20">
        <f t="shared" si="7"/>
        <v>-9.2297710134734492E-3</v>
      </c>
      <c r="J238" s="28">
        <f t="shared" si="6"/>
        <v>-0.77908450237370153</v>
      </c>
    </row>
    <row r="239" spans="1:10" x14ac:dyDescent="0.3">
      <c r="A239" s="1">
        <v>44530</v>
      </c>
      <c r="B239">
        <v>70.099997999999999</v>
      </c>
      <c r="C239">
        <v>73.25</v>
      </c>
      <c r="D239" s="27">
        <v>69.050003000000004</v>
      </c>
      <c r="E239" s="20">
        <v>70.099997999999999</v>
      </c>
      <c r="F239" s="20">
        <v>70.099997999999999</v>
      </c>
      <c r="H239" s="20">
        <f t="shared" si="7"/>
        <v>1.4867587135614913E-2</v>
      </c>
      <c r="J239" s="28">
        <f t="shared" si="6"/>
        <v>-0.85266531542319968</v>
      </c>
    </row>
    <row r="240" spans="1:10" x14ac:dyDescent="0.3">
      <c r="A240" s="1">
        <v>44531</v>
      </c>
      <c r="B240">
        <v>70.949996999999996</v>
      </c>
      <c r="C240">
        <v>72.150002000000001</v>
      </c>
      <c r="D240" s="27">
        <v>69.25</v>
      </c>
      <c r="E240" s="20">
        <v>71.150002000000001</v>
      </c>
      <c r="F240" s="20">
        <v>71.150002000000001</v>
      </c>
      <c r="H240" s="20">
        <f t="shared" si="7"/>
        <v>3.5075447112541723E-3</v>
      </c>
      <c r="J240" s="28">
        <f t="shared" si="6"/>
        <v>-0.73380391495793151</v>
      </c>
    </row>
    <row r="241" spans="1:10" x14ac:dyDescent="0.3">
      <c r="A241" s="1">
        <v>44532</v>
      </c>
      <c r="B241">
        <v>71.199996999999996</v>
      </c>
      <c r="C241">
        <v>72.400002000000001</v>
      </c>
      <c r="D241" s="27">
        <v>70.199996999999996</v>
      </c>
      <c r="E241" s="20">
        <v>71.400002000000001</v>
      </c>
      <c r="F241" s="20">
        <v>71.400002000000001</v>
      </c>
      <c r="H241" s="20">
        <f t="shared" si="7"/>
        <v>-1.4015278607570237E-3</v>
      </c>
      <c r="J241" s="28">
        <f t="shared" si="6"/>
        <v>-0.70550368932420349</v>
      </c>
    </row>
    <row r="242" spans="1:10" x14ac:dyDescent="0.3">
      <c r="A242" s="1">
        <v>44533</v>
      </c>
      <c r="B242">
        <v>71.400002000000001</v>
      </c>
      <c r="C242">
        <v>72.25</v>
      </c>
      <c r="D242" s="27">
        <v>70.199996999999996</v>
      </c>
      <c r="E242" s="20">
        <v>71.300003000000004</v>
      </c>
      <c r="F242" s="20">
        <v>71.300003000000004</v>
      </c>
      <c r="H242" s="20">
        <f t="shared" si="7"/>
        <v>-3.496617336997878E-2</v>
      </c>
      <c r="J242" s="28">
        <f t="shared" si="6"/>
        <v>-0.71682366637679185</v>
      </c>
    </row>
    <row r="243" spans="1:10" x14ac:dyDescent="0.3">
      <c r="A243" s="1">
        <v>44536</v>
      </c>
      <c r="B243">
        <v>70.849997999999999</v>
      </c>
      <c r="C243">
        <v>71.699996999999996</v>
      </c>
      <c r="D243" s="27">
        <v>68.099997999999999</v>
      </c>
      <c r="E243" s="20">
        <v>68.849997999999999</v>
      </c>
      <c r="F243" s="20">
        <v>68.849997999999999</v>
      </c>
      <c r="H243" s="20">
        <f t="shared" si="7"/>
        <v>-5.8266882191614234E-3</v>
      </c>
      <c r="J243" s="28">
        <f t="shared" si="6"/>
        <v>-0.99416644359183992</v>
      </c>
    </row>
    <row r="244" spans="1:10" x14ac:dyDescent="0.3">
      <c r="A244" s="1">
        <v>44537</v>
      </c>
      <c r="B244">
        <v>69.400002000000001</v>
      </c>
      <c r="C244">
        <v>70.349997999999999</v>
      </c>
      <c r="D244" s="27">
        <v>67.849997999999999</v>
      </c>
      <c r="E244" s="20">
        <v>68.449996999999996</v>
      </c>
      <c r="F244" s="20">
        <v>68.449996999999996</v>
      </c>
      <c r="H244" s="20">
        <f t="shared" si="7"/>
        <v>-1.0279048147035248E-2</v>
      </c>
      <c r="J244" s="28">
        <f t="shared" si="6"/>
        <v>-1.0394469178067076</v>
      </c>
    </row>
    <row r="245" spans="1:10" x14ac:dyDescent="0.3">
      <c r="A245" s="1">
        <v>44538</v>
      </c>
      <c r="B245">
        <v>66.150002000000001</v>
      </c>
      <c r="C245">
        <v>69.300003000000004</v>
      </c>
      <c r="D245" s="27">
        <v>66.150002000000001</v>
      </c>
      <c r="E245" s="20">
        <v>67.75</v>
      </c>
      <c r="F245" s="20">
        <v>67.75</v>
      </c>
      <c r="H245" s="20">
        <f t="shared" si="7"/>
        <v>3.9078736001485405E-2</v>
      </c>
      <c r="J245" s="28">
        <f t="shared" si="6"/>
        <v>-1.1186872099784382</v>
      </c>
    </row>
    <row r="246" spans="1:10" x14ac:dyDescent="0.3">
      <c r="A246" s="1">
        <v>44539</v>
      </c>
      <c r="B246">
        <v>68</v>
      </c>
      <c r="C246">
        <v>71.650002000000001</v>
      </c>
      <c r="D246" s="27">
        <v>68</v>
      </c>
      <c r="E246" s="20">
        <v>70.449996999999996</v>
      </c>
      <c r="F246" s="20">
        <v>70.449996999999996</v>
      </c>
      <c r="H246" s="20">
        <f t="shared" si="7"/>
        <v>-1.4204406301802561E-3</v>
      </c>
      <c r="J246" s="28">
        <f t="shared" si="6"/>
        <v>-0.81304511273688329</v>
      </c>
    </row>
    <row r="247" spans="1:10" x14ac:dyDescent="0.3">
      <c r="A247" s="1">
        <v>44540</v>
      </c>
      <c r="B247">
        <v>69.849997999999999</v>
      </c>
      <c r="C247">
        <v>70.75</v>
      </c>
      <c r="D247" s="27">
        <v>69.099997999999999</v>
      </c>
      <c r="E247" s="20">
        <v>70.349997999999999</v>
      </c>
      <c r="F247" s="20">
        <v>70.349997999999999</v>
      </c>
      <c r="J247" s="28">
        <f t="shared" si="6"/>
        <v>-0.82436508978947154</v>
      </c>
    </row>
  </sheetData>
  <mergeCells count="2">
    <mergeCell ref="G1:G1048576"/>
    <mergeCell ref="I1:I104857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3CC65-B0F5-4034-9529-A62E6042A00B}">
  <dimension ref="A1:Q21"/>
  <sheetViews>
    <sheetView workbookViewId="0">
      <selection activeCell="D12" sqref="D12"/>
    </sheetView>
  </sheetViews>
  <sheetFormatPr defaultRowHeight="14.4" x14ac:dyDescent="0.3"/>
  <cols>
    <col min="1" max="1" width="26.21875" bestFit="1" customWidth="1"/>
    <col min="2" max="2" width="11.44140625" customWidth="1"/>
  </cols>
  <sheetData>
    <row r="1" spans="1:17" x14ac:dyDescent="0.3">
      <c r="A1" s="3" t="s">
        <v>9</v>
      </c>
      <c r="B1" s="4">
        <v>0.05</v>
      </c>
      <c r="D1" s="9" t="s">
        <v>17</v>
      </c>
      <c r="E1" s="10"/>
      <c r="F1" s="10"/>
      <c r="G1" s="10"/>
      <c r="H1" s="10"/>
      <c r="I1" s="10"/>
      <c r="J1" s="10"/>
    </row>
    <row r="2" spans="1:17" x14ac:dyDescent="0.3">
      <c r="A2" s="2"/>
    </row>
    <row r="3" spans="1:17" x14ac:dyDescent="0.3">
      <c r="A3" s="5" t="s">
        <v>10</v>
      </c>
    </row>
    <row r="4" spans="1:17" ht="15" thickBot="1" x14ac:dyDescent="0.35">
      <c r="A4" s="2"/>
      <c r="F4" s="8" t="s">
        <v>16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x14ac:dyDescent="0.3">
      <c r="A5" s="6" t="s">
        <v>11</v>
      </c>
      <c r="B5" s="37">
        <v>4.2452100000000002E-4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x14ac:dyDescent="0.3">
      <c r="A6" s="6" t="s">
        <v>12</v>
      </c>
      <c r="B6" s="38">
        <v>1.5229441E-2</v>
      </c>
      <c r="F6" s="7" t="s">
        <v>56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thickBot="1" x14ac:dyDescent="0.35">
      <c r="A7" s="6" t="s">
        <v>13</v>
      </c>
      <c r="B7" s="39">
        <f>(B5-B1)/B6</f>
        <v>-3.2552395718267011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x14ac:dyDescent="0.3">
      <c r="A8" s="2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x14ac:dyDescent="0.3">
      <c r="A9" s="5" t="s">
        <v>14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ht="15" thickBot="1" x14ac:dyDescent="0.35">
      <c r="A10" s="2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7" x14ac:dyDescent="0.3">
      <c r="A11" s="6" t="s">
        <v>11</v>
      </c>
      <c r="B11" s="37">
        <v>1.526973E-3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7" x14ac:dyDescent="0.3">
      <c r="A12" s="6" t="s">
        <v>12</v>
      </c>
      <c r="B12" s="38">
        <v>2.3360756999999999E-2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7" ht="15" thickBot="1" x14ac:dyDescent="0.35">
      <c r="A13" s="6" t="s">
        <v>13</v>
      </c>
      <c r="B13" s="39">
        <f>(B11-B1)/B12</f>
        <v>-2.0749767227149363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x14ac:dyDescent="0.3">
      <c r="A14" s="2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7" x14ac:dyDescent="0.3">
      <c r="A15" s="5" t="s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ht="15" thickBot="1" x14ac:dyDescent="0.35">
      <c r="A16" s="2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3">
      <c r="A17" s="6" t="s">
        <v>11</v>
      </c>
      <c r="B17" s="37">
        <v>-1.53824E-3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3">
      <c r="A18" s="6" t="s">
        <v>12</v>
      </c>
      <c r="B18" s="38">
        <v>2.6946020000000001E-2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5" thickBot="1" x14ac:dyDescent="0.35">
      <c r="A19" s="6" t="s">
        <v>13</v>
      </c>
      <c r="B19" s="39">
        <f>(B17-B1)/B18</f>
        <v>-1.9126475820919009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3"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3"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25569-ECC8-4366-84DB-BDEE251E1F80}">
  <dimension ref="A1:R247"/>
  <sheetViews>
    <sheetView zoomScaleNormal="100" workbookViewId="0">
      <selection activeCell="A14" sqref="A14"/>
    </sheetView>
  </sheetViews>
  <sheetFormatPr defaultRowHeight="14.4" x14ac:dyDescent="0.3"/>
  <cols>
    <col min="1" max="1" width="8.88671875" style="27"/>
    <col min="2" max="2" width="8.88671875" style="20"/>
    <col min="3" max="3" width="8.88671875" style="90"/>
    <col min="4" max="4" width="14" style="20" customWidth="1"/>
    <col min="5" max="5" width="8.88671875" style="79"/>
    <col min="6" max="6" width="14.21875" style="28" customWidth="1"/>
    <col min="11" max="11" width="12" bestFit="1" customWidth="1"/>
    <col min="16" max="16" width="25.33203125" customWidth="1"/>
    <col min="17" max="17" width="16.5546875" customWidth="1"/>
    <col min="18" max="18" width="13" customWidth="1"/>
    <col min="20" max="20" width="21.44140625" customWidth="1"/>
    <col min="21" max="21" width="12" customWidth="1"/>
  </cols>
  <sheetData>
    <row r="1" spans="1:18" ht="15" thickBot="1" x14ac:dyDescent="0.35">
      <c r="A1" s="24" t="s">
        <v>6</v>
      </c>
      <c r="B1" s="25" t="s">
        <v>7</v>
      </c>
      <c r="C1" s="89"/>
      <c r="D1" s="25" t="s">
        <v>41</v>
      </c>
      <c r="E1" s="91"/>
      <c r="F1" s="26" t="s">
        <v>42</v>
      </c>
    </row>
    <row r="2" spans="1:18" x14ac:dyDescent="0.3">
      <c r="A2" s="27">
        <v>1388</v>
      </c>
      <c r="B2" s="20">
        <v>102.550003</v>
      </c>
      <c r="D2" s="20">
        <f>LN(A3/A2)</f>
        <v>4.9946751257513187E-3</v>
      </c>
      <c r="F2" s="28">
        <f t="shared" ref="F2:F65" si="0">LN(B3/B2)</f>
        <v>-4.8771519394884104E-4</v>
      </c>
      <c r="P2" s="40"/>
      <c r="Q2" s="41"/>
      <c r="R2" s="42"/>
    </row>
    <row r="3" spans="1:18" x14ac:dyDescent="0.3">
      <c r="A3" s="27">
        <v>1394.9499510000001</v>
      </c>
      <c r="B3" s="20">
        <v>102.5</v>
      </c>
      <c r="D3" s="20">
        <f t="shared" ref="D3:D66" si="1">LN(A4/A3)</f>
        <v>1.5542304861102118E-2</v>
      </c>
      <c r="F3" s="28">
        <f t="shared" si="0"/>
        <v>1.0674511941900264E-2</v>
      </c>
      <c r="P3" s="57" t="s">
        <v>48</v>
      </c>
      <c r="Q3" s="43"/>
      <c r="R3" s="44">
        <f>AVERAGE(F2:F247)</f>
        <v>1.491307967445952E-3</v>
      </c>
    </row>
    <row r="4" spans="1:18" x14ac:dyDescent="0.3">
      <c r="A4" s="27">
        <v>1416.8000489999999</v>
      </c>
      <c r="B4" s="20">
        <v>103.599998</v>
      </c>
      <c r="D4" s="20">
        <f t="shared" si="1"/>
        <v>1.9708479492929174E-2</v>
      </c>
      <c r="F4" s="28">
        <f t="shared" si="0"/>
        <v>1.9121041812403854E-2</v>
      </c>
      <c r="P4" s="57" t="s">
        <v>47</v>
      </c>
      <c r="Q4" s="43"/>
      <c r="R4" s="44">
        <f>AVERAGE(D2:D247)</f>
        <v>3.9222787208047065E-4</v>
      </c>
    </row>
    <row r="5" spans="1:18" x14ac:dyDescent="0.3">
      <c r="A5" s="27">
        <v>1445</v>
      </c>
      <c r="B5" s="20">
        <v>105.599998</v>
      </c>
      <c r="D5" s="20">
        <f t="shared" si="1"/>
        <v>-3.6745970490919501E-3</v>
      </c>
      <c r="F5" s="28">
        <f t="shared" si="0"/>
        <v>-3.1748650049673408E-2</v>
      </c>
      <c r="P5" s="57" t="s">
        <v>44</v>
      </c>
      <c r="Q5" s="43"/>
      <c r="R5" s="44">
        <f>VAR(D2:D247)</f>
        <v>1.9575710489253928E-4</v>
      </c>
    </row>
    <row r="6" spans="1:18" x14ac:dyDescent="0.3">
      <c r="A6" s="27">
        <v>1439.6999510000001</v>
      </c>
      <c r="B6" s="20">
        <v>102.300003</v>
      </c>
      <c r="D6" s="20">
        <f t="shared" si="1"/>
        <v>-1.1070271008219229E-2</v>
      </c>
      <c r="F6" s="28">
        <f t="shared" si="0"/>
        <v>-3.3295060552861987E-2</v>
      </c>
      <c r="P6" s="57" t="s">
        <v>45</v>
      </c>
      <c r="Q6" s="43"/>
      <c r="R6" s="44">
        <f>VAR(F2:F247)</f>
        <v>5.2346902789231621E-4</v>
      </c>
    </row>
    <row r="7" spans="1:18" x14ac:dyDescent="0.3">
      <c r="A7" s="27">
        <v>1423.849976</v>
      </c>
      <c r="B7" s="20">
        <v>98.949996999999996</v>
      </c>
      <c r="D7" s="20">
        <f t="shared" si="1"/>
        <v>-2.7808693243051592E-2</v>
      </c>
      <c r="F7" s="28">
        <f t="shared" si="0"/>
        <v>-6.9570467718717069E-2</v>
      </c>
      <c r="P7" s="57" t="s">
        <v>43</v>
      </c>
      <c r="Q7" s="43"/>
      <c r="R7" s="44">
        <f>50%*R4+50%*R3</f>
        <v>9.4176791976321138E-4</v>
      </c>
    </row>
    <row r="8" spans="1:18" x14ac:dyDescent="0.3">
      <c r="A8" s="27">
        <v>1384.8000489999999</v>
      </c>
      <c r="B8" s="20">
        <v>92.300003000000004</v>
      </c>
      <c r="D8" s="20">
        <f t="shared" si="1"/>
        <v>-2.7841276232195367E-3</v>
      </c>
      <c r="F8" s="28">
        <f t="shared" si="0"/>
        <v>-1.089335355188469E-2</v>
      </c>
      <c r="P8" s="57" t="s">
        <v>46</v>
      </c>
      <c r="Q8" s="43"/>
      <c r="R8" s="44">
        <f>(0.5*R5)^2+(0.5*R6)^2</f>
        <v>7.8085166819608781E-8</v>
      </c>
    </row>
    <row r="9" spans="1:18" x14ac:dyDescent="0.3">
      <c r="A9" s="27">
        <v>1380.9499510000001</v>
      </c>
      <c r="B9" s="20">
        <v>91.300003000000004</v>
      </c>
      <c r="D9" s="20">
        <f t="shared" si="1"/>
        <v>1.6553672962806017E-2</v>
      </c>
      <c r="F9" s="28">
        <f t="shared" si="0"/>
        <v>4.4975427027054739E-2</v>
      </c>
      <c r="P9" s="57" t="s">
        <v>49</v>
      </c>
      <c r="Q9" s="43"/>
      <c r="R9" s="44">
        <f>CORREL(A2:A247,B2:B247)</f>
        <v>0.621575171872632</v>
      </c>
    </row>
    <row r="10" spans="1:18" ht="15" thickBot="1" x14ac:dyDescent="0.35">
      <c r="A10" s="27">
        <v>1404</v>
      </c>
      <c r="B10" s="20">
        <v>95.5</v>
      </c>
      <c r="D10" s="20">
        <f t="shared" si="1"/>
        <v>1.2035543511344312E-2</v>
      </c>
      <c r="F10" s="28">
        <f t="shared" si="0"/>
        <v>-3.6716327250832584E-3</v>
      </c>
      <c r="P10" s="45"/>
      <c r="Q10" s="46"/>
      <c r="R10" s="47"/>
    </row>
    <row r="11" spans="1:18" x14ac:dyDescent="0.3">
      <c r="A11" s="27">
        <v>1421</v>
      </c>
      <c r="B11" s="20">
        <v>95.150002000000001</v>
      </c>
      <c r="D11" s="20">
        <f t="shared" si="1"/>
        <v>9.6297688913712324E-3</v>
      </c>
      <c r="F11" s="28">
        <f t="shared" si="0"/>
        <v>-5.2687159757889204E-3</v>
      </c>
    </row>
    <row r="12" spans="1:18" x14ac:dyDescent="0.3">
      <c r="A12" s="27">
        <v>1434.75</v>
      </c>
      <c r="B12" s="20">
        <v>94.650002000000001</v>
      </c>
      <c r="D12" s="20">
        <f t="shared" si="1"/>
        <v>3.5830653935769586E-3</v>
      </c>
      <c r="F12" s="28">
        <f t="shared" si="0"/>
        <v>-1.5860642861152954E-3</v>
      </c>
    </row>
    <row r="13" spans="1:18" x14ac:dyDescent="0.3">
      <c r="A13" s="27">
        <v>1439.900024</v>
      </c>
      <c r="B13" s="20">
        <v>94.5</v>
      </c>
      <c r="D13" s="20">
        <f t="shared" si="1"/>
        <v>2.8433570707227006E-3</v>
      </c>
      <c r="F13" s="28">
        <f t="shared" si="0"/>
        <v>1.1049867583758753E-2</v>
      </c>
    </row>
    <row r="14" spans="1:18" x14ac:dyDescent="0.3">
      <c r="A14" s="27">
        <v>1444</v>
      </c>
      <c r="B14" s="20">
        <v>95.550003000000004</v>
      </c>
      <c r="D14" s="20">
        <f t="shared" si="1"/>
        <v>-6.9276067890071597E-4</v>
      </c>
      <c r="F14" s="28">
        <f t="shared" si="0"/>
        <v>-1.1579139898775291E-2</v>
      </c>
    </row>
    <row r="15" spans="1:18" x14ac:dyDescent="0.3">
      <c r="A15" s="27">
        <v>1443</v>
      </c>
      <c r="B15" s="20">
        <v>94.449996999999996</v>
      </c>
      <c r="D15" s="20">
        <f t="shared" si="1"/>
        <v>-3.4710204928788554E-3</v>
      </c>
      <c r="F15" s="28">
        <f t="shared" si="0"/>
        <v>2.9728457839755203E-2</v>
      </c>
    </row>
    <row r="16" spans="1:18" x14ac:dyDescent="0.3">
      <c r="A16" s="27">
        <v>1438</v>
      </c>
      <c r="B16" s="20">
        <v>97.300003000000004</v>
      </c>
      <c r="D16" s="20">
        <f t="shared" si="1"/>
        <v>-5.0544769917803952E-3</v>
      </c>
      <c r="F16" s="28">
        <f t="shared" si="0"/>
        <v>-8.2560116794956288E-3</v>
      </c>
    </row>
    <row r="17" spans="1:6" x14ac:dyDescent="0.3">
      <c r="A17" s="27">
        <v>1430.75</v>
      </c>
      <c r="B17" s="20">
        <v>96.5</v>
      </c>
      <c r="D17" s="20">
        <f t="shared" si="1"/>
        <v>6.4443312808346543E-3</v>
      </c>
      <c r="F17" s="28">
        <f t="shared" si="0"/>
        <v>2.8602592917666678E-2</v>
      </c>
    </row>
    <row r="18" spans="1:6" x14ac:dyDescent="0.3">
      <c r="A18" s="27">
        <v>1440</v>
      </c>
      <c r="B18" s="20">
        <v>99.300003000000004</v>
      </c>
      <c r="D18" s="20">
        <f t="shared" si="1"/>
        <v>-5.1521551424528944E-3</v>
      </c>
      <c r="F18" s="28">
        <f t="shared" si="0"/>
        <v>-2.5207978303139096E-3</v>
      </c>
    </row>
    <row r="19" spans="1:6" x14ac:dyDescent="0.3">
      <c r="A19" s="27">
        <v>1432.599976</v>
      </c>
      <c r="B19" s="20">
        <v>99.050003000000004</v>
      </c>
      <c r="D19" s="20">
        <f t="shared" si="1"/>
        <v>6.5400804173008633E-3</v>
      </c>
      <c r="F19" s="28">
        <f t="shared" si="0"/>
        <v>2.2461637437349205E-2</v>
      </c>
    </row>
    <row r="20" spans="1:6" x14ac:dyDescent="0.3">
      <c r="A20" s="27">
        <v>1442</v>
      </c>
      <c r="B20" s="20">
        <v>101.300003</v>
      </c>
      <c r="D20" s="20">
        <f t="shared" si="1"/>
        <v>1.5755958274200687E-2</v>
      </c>
      <c r="F20" s="28">
        <f t="shared" si="0"/>
        <v>1.567122140670741E-2</v>
      </c>
    </row>
    <row r="21" spans="1:6" x14ac:dyDescent="0.3">
      <c r="A21" s="27">
        <v>1464.900024</v>
      </c>
      <c r="B21" s="20">
        <v>102.900002</v>
      </c>
      <c r="D21" s="20">
        <f t="shared" si="1"/>
        <v>1.5444273107354243E-2</v>
      </c>
      <c r="F21" s="28">
        <f t="shared" si="0"/>
        <v>1.5429409128515889E-2</v>
      </c>
    </row>
    <row r="22" spans="1:6" x14ac:dyDescent="0.3">
      <c r="A22" s="27">
        <v>1487.6999510000001</v>
      </c>
      <c r="B22" s="20">
        <v>104.5</v>
      </c>
      <c r="D22" s="20">
        <f t="shared" si="1"/>
        <v>6.1650487278758371E-3</v>
      </c>
      <c r="F22" s="28">
        <f t="shared" si="0"/>
        <v>3.2017819394904307E-2</v>
      </c>
    </row>
    <row r="23" spans="1:6" x14ac:dyDescent="0.3">
      <c r="A23" s="27">
        <v>1496.900024</v>
      </c>
      <c r="B23" s="20">
        <v>107.900002</v>
      </c>
      <c r="D23" s="20">
        <f t="shared" si="1"/>
        <v>-5.9633825612879898E-3</v>
      </c>
      <c r="F23" s="28">
        <f t="shared" si="0"/>
        <v>-4.1792956312137744E-3</v>
      </c>
    </row>
    <row r="24" spans="1:6" x14ac:dyDescent="0.3">
      <c r="A24" s="27">
        <v>1488</v>
      </c>
      <c r="B24" s="20">
        <v>107.449997</v>
      </c>
      <c r="D24" s="20">
        <f t="shared" si="1"/>
        <v>-1.1048699807302262E-2</v>
      </c>
      <c r="F24" s="28">
        <f t="shared" si="0"/>
        <v>-1.2643568398760355E-2</v>
      </c>
    </row>
    <row r="25" spans="1:6" x14ac:dyDescent="0.3">
      <c r="A25" s="27">
        <v>1471.650024</v>
      </c>
      <c r="B25" s="20">
        <v>106.099998</v>
      </c>
      <c r="D25" s="20">
        <f t="shared" si="1"/>
        <v>2.0979052817989011E-2</v>
      </c>
      <c r="F25" s="28">
        <f t="shared" si="0"/>
        <v>-4.0880903733701915E-2</v>
      </c>
    </row>
    <row r="26" spans="1:6" x14ac:dyDescent="0.3">
      <c r="A26" s="27">
        <v>1502.849976</v>
      </c>
      <c r="B26" s="20">
        <v>101.849998</v>
      </c>
      <c r="D26" s="20">
        <f t="shared" si="1"/>
        <v>5.8384959349904609E-3</v>
      </c>
      <c r="F26" s="28">
        <f t="shared" si="0"/>
        <v>-2.8381272901504054E-2</v>
      </c>
    </row>
    <row r="27" spans="1:6" x14ac:dyDescent="0.3">
      <c r="A27" s="27">
        <v>1511.650024</v>
      </c>
      <c r="B27" s="20">
        <v>99</v>
      </c>
      <c r="D27" s="20">
        <f t="shared" si="1"/>
        <v>-7.0702327052524112E-3</v>
      </c>
      <c r="F27" s="28">
        <f t="shared" si="0"/>
        <v>8.0483632429482078E-3</v>
      </c>
    </row>
    <row r="28" spans="1:6" x14ac:dyDescent="0.3">
      <c r="A28" s="27">
        <v>1501</v>
      </c>
      <c r="B28" s="20">
        <v>99.800003000000004</v>
      </c>
      <c r="D28" s="20">
        <f t="shared" si="1"/>
        <v>-4.4402390232293129E-3</v>
      </c>
      <c r="F28" s="28">
        <f t="shared" si="0"/>
        <v>3.999945333106064E-3</v>
      </c>
    </row>
    <row r="29" spans="1:6" x14ac:dyDescent="0.3">
      <c r="A29" s="27">
        <v>1494.349976</v>
      </c>
      <c r="B29" s="20">
        <v>100.199997</v>
      </c>
      <c r="D29" s="20">
        <f t="shared" si="1"/>
        <v>-1.7858489297157543E-2</v>
      </c>
      <c r="F29" s="28">
        <f t="shared" si="0"/>
        <v>-4.8565639968956173E-2</v>
      </c>
    </row>
    <row r="30" spans="1:6" x14ac:dyDescent="0.3">
      <c r="A30" s="27">
        <v>1467.900024</v>
      </c>
      <c r="B30" s="20">
        <v>95.449996999999996</v>
      </c>
      <c r="D30" s="20">
        <f t="shared" si="1"/>
        <v>8.8847109547238162E-3</v>
      </c>
      <c r="F30" s="28">
        <f t="shared" si="0"/>
        <v>-1.7970853891167798E-2</v>
      </c>
    </row>
    <row r="31" spans="1:6" x14ac:dyDescent="0.3">
      <c r="A31" s="27">
        <v>1481</v>
      </c>
      <c r="B31" s="20">
        <v>93.75</v>
      </c>
      <c r="D31" s="20">
        <f t="shared" si="1"/>
        <v>-6.1634357638023496E-3</v>
      </c>
      <c r="F31" s="28">
        <f t="shared" si="0"/>
        <v>-2.1564177915840525E-2</v>
      </c>
    </row>
    <row r="32" spans="1:6" x14ac:dyDescent="0.3">
      <c r="A32" s="27">
        <v>1471.900024</v>
      </c>
      <c r="B32" s="20">
        <v>91.75</v>
      </c>
      <c r="D32" s="20">
        <f t="shared" si="1"/>
        <v>-4.915368736029492E-2</v>
      </c>
      <c r="F32" s="28">
        <f t="shared" si="0"/>
        <v>-3.821986592737448E-3</v>
      </c>
    </row>
    <row r="33" spans="1:6" x14ac:dyDescent="0.3">
      <c r="A33" s="27">
        <v>1401.3000489999999</v>
      </c>
      <c r="B33" s="20">
        <v>91.400002000000001</v>
      </c>
      <c r="D33" s="20">
        <f t="shared" si="1"/>
        <v>5.3023742102844221E-3</v>
      </c>
      <c r="F33" s="28">
        <f t="shared" si="0"/>
        <v>1.6816181550093325E-2</v>
      </c>
    </row>
    <row r="34" spans="1:6" x14ac:dyDescent="0.3">
      <c r="A34" s="27">
        <v>1408.75</v>
      </c>
      <c r="B34" s="20">
        <v>92.949996999999996</v>
      </c>
      <c r="D34" s="20">
        <f t="shared" si="1"/>
        <v>5.1027065517894481E-2</v>
      </c>
      <c r="F34" s="28">
        <f t="shared" si="0"/>
        <v>-1.9006817706487315E-2</v>
      </c>
    </row>
    <row r="35" spans="1:6" x14ac:dyDescent="0.3">
      <c r="A35" s="27">
        <v>1482.5</v>
      </c>
      <c r="B35" s="20">
        <v>91.199996999999996</v>
      </c>
      <c r="D35" s="20">
        <f t="shared" si="1"/>
        <v>6.2745177126165882E-2</v>
      </c>
      <c r="F35" s="28">
        <f t="shared" si="0"/>
        <v>2.9707829742046929E-2</v>
      </c>
    </row>
    <row r="36" spans="1:6" x14ac:dyDescent="0.3">
      <c r="A36" s="27">
        <v>1578.5</v>
      </c>
      <c r="B36" s="20">
        <v>93.949996999999996</v>
      </c>
      <c r="D36" s="20">
        <f t="shared" si="1"/>
        <v>2.0251579920702264E-3</v>
      </c>
      <c r="F36" s="28">
        <f t="shared" si="0"/>
        <v>1.4267148212099198E-2</v>
      </c>
    </row>
    <row r="37" spans="1:6" x14ac:dyDescent="0.3">
      <c r="A37" s="27">
        <v>1581.6999510000001</v>
      </c>
      <c r="B37" s="20">
        <v>95.300003000000004</v>
      </c>
      <c r="D37" s="20">
        <f t="shared" si="1"/>
        <v>3.975175816964327E-3</v>
      </c>
      <c r="F37" s="28">
        <f t="shared" si="0"/>
        <v>3.4041399184919663E-2</v>
      </c>
    </row>
    <row r="38" spans="1:6" x14ac:dyDescent="0.3">
      <c r="A38" s="27">
        <v>1588</v>
      </c>
      <c r="B38" s="20">
        <v>98.599997999999999</v>
      </c>
      <c r="D38" s="20">
        <f t="shared" si="1"/>
        <v>1.8869955618538565E-2</v>
      </c>
      <c r="F38" s="28">
        <f t="shared" si="0"/>
        <v>1.3598789606787124E-2</v>
      </c>
    </row>
    <row r="39" spans="1:6" x14ac:dyDescent="0.3">
      <c r="A39" s="27">
        <v>1618.25</v>
      </c>
      <c r="B39" s="20">
        <v>99.949996999999996</v>
      </c>
      <c r="D39" s="20">
        <f t="shared" si="1"/>
        <v>8.2464690231534247E-3</v>
      </c>
      <c r="F39" s="28">
        <f t="shared" si="0"/>
        <v>8.468354467771496E-3</v>
      </c>
    </row>
    <row r="40" spans="1:6" x14ac:dyDescent="0.3">
      <c r="A40" s="27">
        <v>1631.650024</v>
      </c>
      <c r="B40" s="20">
        <v>100.800003</v>
      </c>
      <c r="D40" s="20">
        <f t="shared" si="1"/>
        <v>-2.2395198862873284E-3</v>
      </c>
      <c r="F40" s="28">
        <f t="shared" si="0"/>
        <v>2.4982881376887089E-2</v>
      </c>
    </row>
    <row r="41" spans="1:6" x14ac:dyDescent="0.3">
      <c r="A41" s="27">
        <v>1628</v>
      </c>
      <c r="B41" s="20">
        <v>103.349998</v>
      </c>
      <c r="D41" s="20">
        <f t="shared" si="1"/>
        <v>-8.1102093383015397E-3</v>
      </c>
      <c r="F41" s="28">
        <f t="shared" si="0"/>
        <v>-8.2584681975967755E-3</v>
      </c>
    </row>
    <row r="42" spans="1:6" x14ac:dyDescent="0.3">
      <c r="A42" s="27">
        <v>1614.849976</v>
      </c>
      <c r="B42" s="20">
        <v>102.5</v>
      </c>
      <c r="D42" s="20">
        <f t="shared" si="1"/>
        <v>-1.0614344509075706E-2</v>
      </c>
      <c r="F42" s="28">
        <f t="shared" si="0"/>
        <v>-2.1198743266360044E-2</v>
      </c>
    </row>
    <row r="43" spans="1:6" x14ac:dyDescent="0.3">
      <c r="A43" s="27">
        <v>1597.8000489999999</v>
      </c>
      <c r="B43" s="20">
        <v>100.349998</v>
      </c>
      <c r="D43" s="20">
        <f t="shared" si="1"/>
        <v>-3.3226052687899432E-3</v>
      </c>
      <c r="F43" s="28">
        <f t="shared" si="0"/>
        <v>-9.5119215288503242E-3</v>
      </c>
    </row>
    <row r="44" spans="1:6" x14ac:dyDescent="0.3">
      <c r="A44" s="27">
        <v>1592.5</v>
      </c>
      <c r="B44" s="20">
        <v>99.400002000000001</v>
      </c>
      <c r="D44" s="20">
        <f t="shared" si="1"/>
        <v>2.0202707317519469E-2</v>
      </c>
      <c r="F44" s="28">
        <f t="shared" si="0"/>
        <v>-1.510214215952716E-3</v>
      </c>
    </row>
    <row r="45" spans="1:6" x14ac:dyDescent="0.3">
      <c r="A45" s="27">
        <v>1625</v>
      </c>
      <c r="B45" s="20">
        <v>99.25</v>
      </c>
      <c r="D45" s="20">
        <f t="shared" si="1"/>
        <v>9.7979963262530296E-3</v>
      </c>
      <c r="F45" s="28">
        <f t="shared" si="0"/>
        <v>5.4888818705760095E-2</v>
      </c>
    </row>
    <row r="46" spans="1:6" x14ac:dyDescent="0.3">
      <c r="A46" s="27">
        <v>1641</v>
      </c>
      <c r="B46" s="20">
        <v>104.849998</v>
      </c>
      <c r="D46" s="20">
        <f t="shared" si="1"/>
        <v>-1.1769138366291267E-2</v>
      </c>
      <c r="F46" s="28">
        <f t="shared" si="0"/>
        <v>-1.2959125567636093E-2</v>
      </c>
    </row>
    <row r="47" spans="1:6" x14ac:dyDescent="0.3">
      <c r="A47" s="27">
        <v>1621.8000489999999</v>
      </c>
      <c r="B47" s="20">
        <v>103.5</v>
      </c>
      <c r="D47" s="20">
        <f t="shared" si="1"/>
        <v>-9.8212224635893901E-3</v>
      </c>
      <c r="F47" s="28">
        <f t="shared" si="0"/>
        <v>0.10969891725642453</v>
      </c>
    </row>
    <row r="48" spans="1:6" x14ac:dyDescent="0.3">
      <c r="A48" s="27">
        <v>1605.9499510000001</v>
      </c>
      <c r="B48" s="20">
        <v>115.5</v>
      </c>
      <c r="D48" s="20">
        <f t="shared" si="1"/>
        <v>-2.6340971418617083E-2</v>
      </c>
      <c r="F48" s="28">
        <f t="shared" si="0"/>
        <v>-2.8987563611220641E-2</v>
      </c>
    </row>
    <row r="49" spans="1:6" x14ac:dyDescent="0.3">
      <c r="A49" s="27">
        <v>1564.1999510000001</v>
      </c>
      <c r="B49" s="20">
        <v>112.199997</v>
      </c>
      <c r="D49" s="20">
        <f t="shared" si="1"/>
        <v>6.1821509647070278E-3</v>
      </c>
      <c r="F49" s="28">
        <f t="shared" si="0"/>
        <v>-3.3072042389293489E-2</v>
      </c>
    </row>
    <row r="50" spans="1:6" x14ac:dyDescent="0.3">
      <c r="A50" s="27">
        <v>1573.900024</v>
      </c>
      <c r="B50" s="20">
        <v>108.550003</v>
      </c>
      <c r="D50" s="20">
        <f t="shared" si="1"/>
        <v>-1.034628793037534E-2</v>
      </c>
      <c r="F50" s="28">
        <f t="shared" si="0"/>
        <v>5.249017246688082E-2</v>
      </c>
    </row>
    <row r="51" spans="1:6" x14ac:dyDescent="0.3">
      <c r="A51" s="27">
        <v>1557.6999510000001</v>
      </c>
      <c r="B51" s="20">
        <v>114.400002</v>
      </c>
      <c r="D51" s="20">
        <f t="shared" si="1"/>
        <v>3.5474217179490848E-2</v>
      </c>
      <c r="F51" s="28">
        <f t="shared" si="0"/>
        <v>8.2698708530126678E-3</v>
      </c>
    </row>
    <row r="52" spans="1:6" x14ac:dyDescent="0.3">
      <c r="A52" s="27">
        <v>1613.9499510000001</v>
      </c>
      <c r="B52" s="20">
        <v>115.349998</v>
      </c>
      <c r="D52" s="20">
        <f t="shared" si="1"/>
        <v>1.3722478168694E-2</v>
      </c>
      <c r="F52" s="28">
        <f t="shared" si="0"/>
        <v>4.3678785649482008E-2</v>
      </c>
    </row>
    <row r="53" spans="1:6" x14ac:dyDescent="0.3">
      <c r="A53" s="27">
        <v>1636.25</v>
      </c>
      <c r="B53" s="20">
        <v>120.5</v>
      </c>
      <c r="D53" s="20">
        <f t="shared" si="1"/>
        <v>-2.9365070224999033E-2</v>
      </c>
      <c r="F53" s="28">
        <f t="shared" si="0"/>
        <v>-1.7581013588912574E-2</v>
      </c>
    </row>
    <row r="54" spans="1:6" x14ac:dyDescent="0.3">
      <c r="A54" s="27">
        <v>1588.900024</v>
      </c>
      <c r="B54" s="20">
        <v>118.400002</v>
      </c>
      <c r="D54" s="20">
        <f t="shared" si="1"/>
        <v>-1.034343126804734E-2</v>
      </c>
      <c r="F54" s="28">
        <f t="shared" si="0"/>
        <v>-6.3546071688507103E-3</v>
      </c>
    </row>
    <row r="55" spans="1:6" x14ac:dyDescent="0.3">
      <c r="A55" s="27">
        <v>1572.5500489999999</v>
      </c>
      <c r="B55" s="20">
        <v>117.650002</v>
      </c>
      <c r="D55" s="20">
        <f t="shared" si="1"/>
        <v>9.4619150357834834E-3</v>
      </c>
      <c r="F55" s="28">
        <f t="shared" si="0"/>
        <v>-8.5361165602010382E-3</v>
      </c>
    </row>
    <row r="56" spans="1:6" x14ac:dyDescent="0.3">
      <c r="A56" s="27">
        <v>1587.5</v>
      </c>
      <c r="B56" s="20">
        <v>116.650002</v>
      </c>
      <c r="D56" s="20">
        <f t="shared" si="1"/>
        <v>5.340047242907371E-3</v>
      </c>
      <c r="F56" s="28">
        <f t="shared" si="0"/>
        <v>-7.3134245671149511E-3</v>
      </c>
    </row>
    <row r="57" spans="1:6" x14ac:dyDescent="0.3">
      <c r="A57" s="27">
        <v>1596</v>
      </c>
      <c r="B57" s="20">
        <v>115.800003</v>
      </c>
      <c r="D57" s="20">
        <f t="shared" si="1"/>
        <v>-1.5788139754132902E-2</v>
      </c>
      <c r="F57" s="28">
        <f t="shared" si="0"/>
        <v>1.0309343752125852E-2</v>
      </c>
    </row>
    <row r="58" spans="1:6" x14ac:dyDescent="0.3">
      <c r="A58" s="27">
        <v>1571</v>
      </c>
      <c r="B58" s="20">
        <v>117</v>
      </c>
      <c r="D58" s="20">
        <f t="shared" si="1"/>
        <v>-1.6300190325318095E-2</v>
      </c>
      <c r="F58" s="28">
        <f t="shared" si="0"/>
        <v>1.0627092574286193E-2</v>
      </c>
    </row>
    <row r="59" spans="1:6" x14ac:dyDescent="0.3">
      <c r="A59" s="27">
        <v>1545.599976</v>
      </c>
      <c r="B59" s="20">
        <v>118.25</v>
      </c>
      <c r="D59" s="20">
        <f t="shared" si="1"/>
        <v>6.0633766830314618E-3</v>
      </c>
      <c r="F59" s="28">
        <f t="shared" si="0"/>
        <v>3.4084746170091482E-2</v>
      </c>
    </row>
    <row r="60" spans="1:6" x14ac:dyDescent="0.3">
      <c r="A60" s="27">
        <v>1555</v>
      </c>
      <c r="B60" s="20">
        <v>122.349998</v>
      </c>
      <c r="D60" s="20">
        <f t="shared" si="1"/>
        <v>6.8574314082362163E-3</v>
      </c>
      <c r="F60" s="28">
        <f t="shared" si="0"/>
        <v>-2.3151054543697341E-2</v>
      </c>
    </row>
    <row r="61" spans="1:6" x14ac:dyDescent="0.3">
      <c r="A61" s="27">
        <v>1565.6999510000001</v>
      </c>
      <c r="B61" s="20">
        <v>119.550003</v>
      </c>
      <c r="D61" s="20">
        <f t="shared" si="1"/>
        <v>5.9222952381626079E-3</v>
      </c>
      <c r="F61" s="28">
        <f t="shared" si="0"/>
        <v>-2.1560784200680229E-2</v>
      </c>
    </row>
    <row r="62" spans="1:6" x14ac:dyDescent="0.3">
      <c r="A62" s="27">
        <v>1575</v>
      </c>
      <c r="B62" s="20">
        <v>117</v>
      </c>
      <c r="D62" s="20">
        <f t="shared" si="1"/>
        <v>1.5748356968139112E-2</v>
      </c>
      <c r="F62" s="28">
        <f t="shared" si="0"/>
        <v>3.4129896320149221E-3</v>
      </c>
    </row>
    <row r="63" spans="1:6" x14ac:dyDescent="0.3">
      <c r="A63" s="27">
        <v>1600</v>
      </c>
      <c r="B63" s="20">
        <v>117.400002</v>
      </c>
      <c r="D63" s="20">
        <f t="shared" si="1"/>
        <v>-3.278147402450883E-2</v>
      </c>
      <c r="F63" s="28">
        <f t="shared" si="0"/>
        <v>-4.695880560864835E-3</v>
      </c>
    </row>
    <row r="64" spans="1:6" x14ac:dyDescent="0.3">
      <c r="A64" s="27">
        <v>1548.400024</v>
      </c>
      <c r="B64" s="20">
        <v>116.849998</v>
      </c>
      <c r="D64" s="20">
        <f t="shared" si="1"/>
        <v>-5.180016682241266E-3</v>
      </c>
      <c r="F64" s="28">
        <f t="shared" si="0"/>
        <v>-4.7179585489308734E-3</v>
      </c>
    </row>
    <row r="65" spans="1:6" x14ac:dyDescent="0.3">
      <c r="A65" s="27">
        <v>1540.400024</v>
      </c>
      <c r="B65" s="20">
        <v>116.300003</v>
      </c>
      <c r="D65" s="20">
        <f t="shared" si="1"/>
        <v>-9.0928368224320994E-4</v>
      </c>
      <c r="F65" s="28">
        <f t="shared" si="0"/>
        <v>-1.2546173598886493E-2</v>
      </c>
    </row>
    <row r="66" spans="1:6" x14ac:dyDescent="0.3">
      <c r="A66" s="27">
        <v>1539</v>
      </c>
      <c r="B66" s="20">
        <v>114.849998</v>
      </c>
      <c r="D66" s="20">
        <f t="shared" si="1"/>
        <v>-1.1074712252254823E-2</v>
      </c>
      <c r="F66" s="28">
        <f t="shared" ref="F66:F129" si="2">LN(B67/B66)</f>
        <v>-2.3343945370461177E-2</v>
      </c>
    </row>
    <row r="67" spans="1:6" x14ac:dyDescent="0.3">
      <c r="A67" s="27">
        <v>1522.0500489999999</v>
      </c>
      <c r="B67" s="20">
        <v>112.199997</v>
      </c>
      <c r="D67" s="20">
        <f t="shared" ref="D67:D130" si="3">LN(A68/A67)</f>
        <v>-7.1541378238883513E-3</v>
      </c>
      <c r="F67" s="28">
        <f t="shared" si="2"/>
        <v>9.3147980125157463E-3</v>
      </c>
    </row>
    <row r="68" spans="1:6" x14ac:dyDescent="0.3">
      <c r="A68" s="27">
        <v>1511.1999510000001</v>
      </c>
      <c r="B68" s="20">
        <v>113.25</v>
      </c>
      <c r="D68" s="20">
        <f t="shared" si="3"/>
        <v>-1.0844673752681968E-2</v>
      </c>
      <c r="F68" s="28">
        <f t="shared" si="2"/>
        <v>-1.7817843316793786E-2</v>
      </c>
    </row>
    <row r="69" spans="1:6" x14ac:dyDescent="0.3">
      <c r="A69" s="27">
        <v>1494.900024</v>
      </c>
      <c r="B69" s="20">
        <v>111.25</v>
      </c>
      <c r="D69" s="20">
        <f t="shared" si="3"/>
        <v>8.3601180401542009E-3</v>
      </c>
      <c r="F69" s="28">
        <f t="shared" si="2"/>
        <v>-8.575967588343749E-3</v>
      </c>
    </row>
    <row r="70" spans="1:6" x14ac:dyDescent="0.3">
      <c r="A70" s="27">
        <v>1507.4499510000001</v>
      </c>
      <c r="B70" s="20">
        <v>110.300003</v>
      </c>
      <c r="D70" s="20">
        <f t="shared" si="3"/>
        <v>-6.6359206955256896E-4</v>
      </c>
      <c r="F70" s="28">
        <f t="shared" si="2"/>
        <v>-3.9764859345938708E-2</v>
      </c>
    </row>
    <row r="71" spans="1:6" x14ac:dyDescent="0.3">
      <c r="A71" s="27">
        <v>1506.4499510000001</v>
      </c>
      <c r="B71" s="20">
        <v>106</v>
      </c>
      <c r="D71" s="20">
        <f t="shared" si="3"/>
        <v>-7.2617920714429319E-3</v>
      </c>
      <c r="F71" s="28">
        <f t="shared" si="2"/>
        <v>1.5910462195122155E-2</v>
      </c>
    </row>
    <row r="72" spans="1:6" x14ac:dyDescent="0.3">
      <c r="A72" s="27">
        <v>1495.5500489999999</v>
      </c>
      <c r="B72" s="20">
        <v>107.699997</v>
      </c>
      <c r="D72" s="20">
        <f t="shared" si="3"/>
        <v>2.3041541933849136E-3</v>
      </c>
      <c r="F72" s="28">
        <f t="shared" si="2"/>
        <v>-3.4958657165816635E-2</v>
      </c>
    </row>
    <row r="73" spans="1:6" x14ac:dyDescent="0.3">
      <c r="A73" s="27">
        <v>1499</v>
      </c>
      <c r="B73" s="20">
        <v>104</v>
      </c>
      <c r="D73" s="20">
        <f t="shared" si="3"/>
        <v>4.1520914354965861E-2</v>
      </c>
      <c r="F73" s="28">
        <f t="shared" si="2"/>
        <v>2.1874414428542339E-2</v>
      </c>
    </row>
    <row r="74" spans="1:6" x14ac:dyDescent="0.3">
      <c r="A74" s="27">
        <v>1562.5500489999999</v>
      </c>
      <c r="B74" s="20">
        <v>106.300003</v>
      </c>
      <c r="D74" s="20">
        <f t="shared" si="3"/>
        <v>-9.3553583078910801E-3</v>
      </c>
      <c r="F74" s="28">
        <f t="shared" si="2"/>
        <v>-1.9953213041435908E-2</v>
      </c>
    </row>
    <row r="75" spans="1:6" x14ac:dyDescent="0.3">
      <c r="A75" s="27">
        <v>1548</v>
      </c>
      <c r="B75" s="20">
        <v>104.199997</v>
      </c>
      <c r="D75" s="20">
        <f t="shared" si="3"/>
        <v>-3.1898731074308288E-2</v>
      </c>
      <c r="F75" s="28">
        <f t="shared" si="2"/>
        <v>1.0026372034011667E-2</v>
      </c>
    </row>
    <row r="76" spans="1:6" x14ac:dyDescent="0.3">
      <c r="A76" s="27">
        <v>1499.400024</v>
      </c>
      <c r="B76" s="20">
        <v>105.25</v>
      </c>
      <c r="D76" s="20">
        <f t="shared" si="3"/>
        <v>-9.6502718385641749E-3</v>
      </c>
      <c r="F76" s="28">
        <f t="shared" si="2"/>
        <v>-7.1514011576251282E-3</v>
      </c>
    </row>
    <row r="77" spans="1:6" x14ac:dyDescent="0.3">
      <c r="A77" s="27">
        <v>1485</v>
      </c>
      <c r="B77" s="20">
        <v>104.5</v>
      </c>
      <c r="D77" s="20">
        <f t="shared" si="3"/>
        <v>-1.5164896878988879E-2</v>
      </c>
      <c r="F77" s="28">
        <f t="shared" si="2"/>
        <v>-9.5737679923934996E-4</v>
      </c>
    </row>
    <row r="78" spans="1:6" x14ac:dyDescent="0.3">
      <c r="A78" s="27">
        <v>1462.650024</v>
      </c>
      <c r="B78" s="20">
        <v>104.400002</v>
      </c>
      <c r="D78" s="20">
        <f t="shared" si="3"/>
        <v>-4.076305540583771E-3</v>
      </c>
      <c r="F78" s="28">
        <f t="shared" si="2"/>
        <v>9.0584266602336243E-3</v>
      </c>
    </row>
    <row r="79" spans="1:6" x14ac:dyDescent="0.3">
      <c r="A79" s="27">
        <v>1456.6999510000001</v>
      </c>
      <c r="B79" s="20">
        <v>105.349998</v>
      </c>
      <c r="D79" s="20">
        <f t="shared" si="3"/>
        <v>2.8791307494701623E-3</v>
      </c>
      <c r="F79" s="28">
        <f t="shared" si="2"/>
        <v>3.3167432281177868E-3</v>
      </c>
    </row>
    <row r="80" spans="1:6" x14ac:dyDescent="0.3">
      <c r="A80" s="27">
        <v>1460.900024</v>
      </c>
      <c r="B80" s="20">
        <v>105.699997</v>
      </c>
      <c r="D80" s="20">
        <f t="shared" si="3"/>
        <v>-1.9422094621424382E-2</v>
      </c>
      <c r="F80" s="28">
        <f t="shared" si="2"/>
        <v>-7.5973300259494902E-3</v>
      </c>
    </row>
    <row r="81" spans="1:6" x14ac:dyDescent="0.3">
      <c r="A81" s="27">
        <v>1432.8000489999999</v>
      </c>
      <c r="B81" s="20">
        <v>104.900002</v>
      </c>
      <c r="D81" s="20">
        <f t="shared" si="3"/>
        <v>-2.3872910279791843E-2</v>
      </c>
      <c r="F81" s="28">
        <f t="shared" si="2"/>
        <v>-2.5586739545117126E-2</v>
      </c>
    </row>
    <row r="82" spans="1:6" x14ac:dyDescent="0.3">
      <c r="A82" s="27">
        <v>1399</v>
      </c>
      <c r="B82" s="20">
        <v>102.25</v>
      </c>
      <c r="D82" s="20">
        <f t="shared" si="3"/>
        <v>5.3110685573598809E-3</v>
      </c>
      <c r="F82" s="28">
        <f t="shared" si="2"/>
        <v>2.4420036555518089E-3</v>
      </c>
    </row>
    <row r="83" spans="1:6" x14ac:dyDescent="0.3">
      <c r="A83" s="27">
        <v>1406.4499510000001</v>
      </c>
      <c r="B83" s="20">
        <v>102.5</v>
      </c>
      <c r="D83" s="20">
        <f t="shared" si="3"/>
        <v>2.1280018687894513E-2</v>
      </c>
      <c r="F83" s="28">
        <f t="shared" si="2"/>
        <v>4.0626853530271102E-2</v>
      </c>
    </row>
    <row r="84" spans="1:6" x14ac:dyDescent="0.3">
      <c r="A84" s="27">
        <v>1436.6999510000001</v>
      </c>
      <c r="B84" s="20">
        <v>106.75</v>
      </c>
      <c r="D84" s="20">
        <f t="shared" si="3"/>
        <v>5.7605386357969844E-3</v>
      </c>
      <c r="F84" s="28">
        <f t="shared" si="2"/>
        <v>1.0251702182156751E-2</v>
      </c>
    </row>
    <row r="85" spans="1:6" x14ac:dyDescent="0.3">
      <c r="A85" s="27">
        <v>1445</v>
      </c>
      <c r="B85" s="20">
        <v>107.849998</v>
      </c>
      <c r="D85" s="20">
        <f t="shared" si="3"/>
        <v>-1.9073515985971904E-2</v>
      </c>
      <c r="F85" s="28">
        <f t="shared" si="2"/>
        <v>-1.7774097891826129E-2</v>
      </c>
    </row>
    <row r="86" spans="1:6" x14ac:dyDescent="0.3">
      <c r="A86" s="27">
        <v>1417.6999510000001</v>
      </c>
      <c r="B86" s="20">
        <v>105.949997</v>
      </c>
      <c r="D86" s="20">
        <f t="shared" si="3"/>
        <v>6.1179988139447722E-3</v>
      </c>
      <c r="F86" s="28">
        <f t="shared" si="2"/>
        <v>-9.0069062415411901E-3</v>
      </c>
    </row>
    <row r="87" spans="1:6" x14ac:dyDescent="0.3">
      <c r="A87" s="27">
        <v>1426.400024</v>
      </c>
      <c r="B87" s="20">
        <v>105</v>
      </c>
      <c r="D87" s="20">
        <f t="shared" si="3"/>
        <v>2.804044528151248E-4</v>
      </c>
      <c r="F87" s="28">
        <f t="shared" si="2"/>
        <v>-5.2518908768254971E-3</v>
      </c>
    </row>
    <row r="88" spans="1:6" x14ac:dyDescent="0.3">
      <c r="A88" s="27">
        <v>1426.8000489999999</v>
      </c>
      <c r="B88" s="20">
        <v>104.449997</v>
      </c>
      <c r="D88" s="20">
        <f t="shared" si="3"/>
        <v>5.4518391356112427E-3</v>
      </c>
      <c r="F88" s="28">
        <f t="shared" si="2"/>
        <v>-7.688601103202717E-3</v>
      </c>
    </row>
    <row r="89" spans="1:6" x14ac:dyDescent="0.3">
      <c r="A89" s="27">
        <v>1434.599976</v>
      </c>
      <c r="B89" s="20">
        <v>103.650002</v>
      </c>
      <c r="D89" s="20">
        <f t="shared" si="3"/>
        <v>-3.9111490330645668E-3</v>
      </c>
      <c r="F89" s="28">
        <f t="shared" si="2"/>
        <v>1.9585006316482668E-2</v>
      </c>
    </row>
    <row r="90" spans="1:6" x14ac:dyDescent="0.3">
      <c r="A90" s="27">
        <v>1429</v>
      </c>
      <c r="B90" s="20">
        <v>105.699997</v>
      </c>
      <c r="D90" s="20">
        <f t="shared" si="3"/>
        <v>9.0561399150270484E-3</v>
      </c>
      <c r="F90" s="28">
        <f t="shared" si="2"/>
        <v>-1.6213965352605015E-2</v>
      </c>
    </row>
    <row r="91" spans="1:6" x14ac:dyDescent="0.3">
      <c r="A91" s="27">
        <v>1442</v>
      </c>
      <c r="B91" s="20">
        <v>104</v>
      </c>
      <c r="D91" s="20">
        <f t="shared" si="3"/>
        <v>2.5335144865905403E-2</v>
      </c>
      <c r="F91" s="28">
        <f t="shared" si="2"/>
        <v>3.8387954642535747E-3</v>
      </c>
    </row>
    <row r="92" spans="1:6" x14ac:dyDescent="0.3">
      <c r="A92" s="27">
        <v>1479</v>
      </c>
      <c r="B92" s="20">
        <v>104.400002</v>
      </c>
      <c r="D92" s="20">
        <f t="shared" si="3"/>
        <v>1.6529317912371732E-2</v>
      </c>
      <c r="F92" s="28">
        <f t="shared" si="2"/>
        <v>1.42655768874755E-2</v>
      </c>
    </row>
    <row r="93" spans="1:6" x14ac:dyDescent="0.3">
      <c r="A93" s="27">
        <v>1503.650024</v>
      </c>
      <c r="B93" s="20">
        <v>105.900002</v>
      </c>
      <c r="D93" s="20">
        <f t="shared" si="3"/>
        <v>-3.3714649867863287E-2</v>
      </c>
      <c r="F93" s="28">
        <f t="shared" si="2"/>
        <v>6.2234122933284987E-2</v>
      </c>
    </row>
    <row r="94" spans="1:6" x14ac:dyDescent="0.3">
      <c r="A94" s="27">
        <v>1453.8000489999999</v>
      </c>
      <c r="B94" s="20">
        <v>112.699997</v>
      </c>
      <c r="D94" s="20">
        <f t="shared" si="3"/>
        <v>-2.2186829474155442E-2</v>
      </c>
      <c r="F94" s="28">
        <f t="shared" si="2"/>
        <v>-1.7905581812067074E-2</v>
      </c>
    </row>
    <row r="95" spans="1:6" x14ac:dyDescent="0.3">
      <c r="A95" s="27">
        <v>1421.900024</v>
      </c>
      <c r="B95" s="20">
        <v>110.699997</v>
      </c>
      <c r="D95" s="20">
        <f t="shared" si="3"/>
        <v>7.7329680869967507E-4</v>
      </c>
      <c r="F95" s="28">
        <f t="shared" si="2"/>
        <v>-3.6198591563139605E-3</v>
      </c>
    </row>
    <row r="96" spans="1:6" x14ac:dyDescent="0.3">
      <c r="A96" s="27">
        <v>1423</v>
      </c>
      <c r="B96" s="20">
        <v>110.300003</v>
      </c>
      <c r="D96" s="20">
        <f t="shared" si="3"/>
        <v>-9.461359934044216E-3</v>
      </c>
      <c r="F96" s="28">
        <f t="shared" si="2"/>
        <v>3.2994494936489628E-2</v>
      </c>
    </row>
    <row r="97" spans="1:6" x14ac:dyDescent="0.3">
      <c r="A97" s="27">
        <v>1409.599976</v>
      </c>
      <c r="B97" s="20">
        <v>114</v>
      </c>
      <c r="D97" s="20">
        <f t="shared" si="3"/>
        <v>8.5099493815492754E-4</v>
      </c>
      <c r="F97" s="28">
        <f t="shared" si="2"/>
        <v>-1.0138962853591617E-2</v>
      </c>
    </row>
    <row r="98" spans="1:6" x14ac:dyDescent="0.3">
      <c r="A98" s="27">
        <v>1410.8000489999999</v>
      </c>
      <c r="B98" s="20">
        <v>112.849998</v>
      </c>
      <c r="D98" s="20">
        <f t="shared" si="3"/>
        <v>9.9797368867290456E-3</v>
      </c>
      <c r="F98" s="28">
        <f t="shared" si="2"/>
        <v>-4.4405047110789905E-3</v>
      </c>
    </row>
    <row r="99" spans="1:6" x14ac:dyDescent="0.3">
      <c r="A99" s="27">
        <v>1424.9499510000001</v>
      </c>
      <c r="B99" s="20">
        <v>112.349998</v>
      </c>
      <c r="D99" s="20">
        <f t="shared" si="3"/>
        <v>3.5377532732607155E-3</v>
      </c>
      <c r="F99" s="28">
        <f t="shared" si="2"/>
        <v>2.2878244281061749E-2</v>
      </c>
    </row>
    <row r="100" spans="1:6" x14ac:dyDescent="0.3">
      <c r="A100" s="27">
        <v>1430</v>
      </c>
      <c r="B100" s="20">
        <v>114.949997</v>
      </c>
      <c r="D100" s="20">
        <f t="shared" si="3"/>
        <v>-4.0642261112092621E-3</v>
      </c>
      <c r="F100" s="28">
        <f t="shared" si="2"/>
        <v>3.2102051230935874E-2</v>
      </c>
    </row>
    <row r="101" spans="1:6" x14ac:dyDescent="0.3">
      <c r="A101" s="27">
        <v>1424.1999510000001</v>
      </c>
      <c r="B101" s="20">
        <v>118.699997</v>
      </c>
      <c r="D101" s="20">
        <f t="shared" si="3"/>
        <v>-1.1013931869627815E-2</v>
      </c>
      <c r="F101" s="28">
        <f t="shared" si="2"/>
        <v>2.0430187429172582E-2</v>
      </c>
    </row>
    <row r="102" spans="1:6" x14ac:dyDescent="0.3">
      <c r="A102" s="27">
        <v>1408.599976</v>
      </c>
      <c r="B102" s="20">
        <v>121.150002</v>
      </c>
      <c r="D102" s="20">
        <f t="shared" si="3"/>
        <v>-6.9100556343940044E-3</v>
      </c>
      <c r="F102" s="28">
        <f t="shared" si="2"/>
        <v>-4.3439272664630491E-2</v>
      </c>
    </row>
    <row r="103" spans="1:6" x14ac:dyDescent="0.3">
      <c r="A103" s="27">
        <v>1398.900024</v>
      </c>
      <c r="B103" s="20">
        <v>116</v>
      </c>
      <c r="D103" s="20">
        <f t="shared" si="3"/>
        <v>3.076079379422202E-2</v>
      </c>
      <c r="F103" s="28">
        <f t="shared" si="2"/>
        <v>-5.1858197013430196E-3</v>
      </c>
    </row>
    <row r="104" spans="1:6" x14ac:dyDescent="0.3">
      <c r="A104" s="27">
        <v>1442.599976</v>
      </c>
      <c r="B104" s="20">
        <v>115.400002</v>
      </c>
      <c r="D104" s="20">
        <f t="shared" si="3"/>
        <v>2.7451447285892296E-2</v>
      </c>
      <c r="F104" s="28">
        <f t="shared" si="2"/>
        <v>1.8033962179192155E-2</v>
      </c>
    </row>
    <row r="105" spans="1:6" x14ac:dyDescent="0.3">
      <c r="A105" s="27">
        <v>1482.75</v>
      </c>
      <c r="B105" s="20">
        <v>117.5</v>
      </c>
      <c r="D105" s="20">
        <f t="shared" si="3"/>
        <v>-2.6337292585025779E-3</v>
      </c>
      <c r="F105" s="28">
        <f t="shared" si="2"/>
        <v>-1.4573742538583343E-2</v>
      </c>
    </row>
    <row r="106" spans="1:6" x14ac:dyDescent="0.3">
      <c r="A106" s="27">
        <v>1478.849976</v>
      </c>
      <c r="B106" s="20">
        <v>115.800003</v>
      </c>
      <c r="D106" s="20">
        <f t="shared" si="3"/>
        <v>-8.795337792153567E-3</v>
      </c>
      <c r="F106" s="28">
        <f t="shared" si="2"/>
        <v>-9.5445930654931028E-3</v>
      </c>
    </row>
    <row r="107" spans="1:6" x14ac:dyDescent="0.3">
      <c r="A107" s="27">
        <v>1465.900024</v>
      </c>
      <c r="B107" s="20">
        <v>114.699997</v>
      </c>
      <c r="D107" s="20">
        <f t="shared" si="3"/>
        <v>2.4261584523114069E-2</v>
      </c>
      <c r="F107" s="28">
        <f t="shared" si="2"/>
        <v>-5.6830229454879382E-3</v>
      </c>
    </row>
    <row r="108" spans="1:6" x14ac:dyDescent="0.3">
      <c r="A108" s="27">
        <v>1501.900024</v>
      </c>
      <c r="B108" s="20">
        <v>114.050003</v>
      </c>
      <c r="D108" s="20">
        <f t="shared" si="3"/>
        <v>1.2275322238372665E-2</v>
      </c>
      <c r="F108" s="28">
        <f t="shared" si="2"/>
        <v>-8.7724567029288133E-4</v>
      </c>
    </row>
    <row r="109" spans="1:6" x14ac:dyDescent="0.3">
      <c r="A109" s="27">
        <v>1520.4499510000001</v>
      </c>
      <c r="B109" s="20">
        <v>113.949997</v>
      </c>
      <c r="D109" s="20">
        <f t="shared" si="3"/>
        <v>-4.4162955623645818E-3</v>
      </c>
      <c r="F109" s="28">
        <f t="shared" si="2"/>
        <v>2.7268524159895904E-2</v>
      </c>
    </row>
    <row r="110" spans="1:6" x14ac:dyDescent="0.3">
      <c r="A110" s="27">
        <v>1513.75</v>
      </c>
      <c r="B110" s="20">
        <v>117.099998</v>
      </c>
      <c r="D110" s="20">
        <f t="shared" si="3"/>
        <v>-1.7829348407146901E-2</v>
      </c>
      <c r="F110" s="28">
        <f t="shared" si="2"/>
        <v>-1.4623882119230687E-2</v>
      </c>
    </row>
    <row r="111" spans="1:6" x14ac:dyDescent="0.3">
      <c r="A111" s="27">
        <v>1487</v>
      </c>
      <c r="B111" s="20">
        <v>115.400002</v>
      </c>
      <c r="D111" s="20">
        <f t="shared" si="3"/>
        <v>1.3440862238539562E-3</v>
      </c>
      <c r="F111" s="28">
        <f t="shared" si="2"/>
        <v>-1.5280803508581268E-2</v>
      </c>
    </row>
    <row r="112" spans="1:6" x14ac:dyDescent="0.3">
      <c r="A112" s="27">
        <v>1489</v>
      </c>
      <c r="B112" s="20">
        <v>113.650002</v>
      </c>
      <c r="D112" s="20">
        <f t="shared" si="3"/>
        <v>1.5989681104346905E-2</v>
      </c>
      <c r="F112" s="28">
        <f t="shared" si="2"/>
        <v>1.6579794786735876E-2</v>
      </c>
    </row>
    <row r="113" spans="1:6" x14ac:dyDescent="0.3">
      <c r="A113" s="27">
        <v>1513</v>
      </c>
      <c r="B113" s="20">
        <v>115.550003</v>
      </c>
      <c r="D113" s="20">
        <f t="shared" si="3"/>
        <v>4.2868985684918091E-3</v>
      </c>
      <c r="F113" s="28">
        <f t="shared" si="2"/>
        <v>-1.0439459704547854E-2</v>
      </c>
    </row>
    <row r="114" spans="1:6" x14ac:dyDescent="0.3">
      <c r="A114" s="27">
        <v>1519.5</v>
      </c>
      <c r="B114" s="20">
        <v>114.349998</v>
      </c>
      <c r="D114" s="20">
        <f t="shared" si="3"/>
        <v>4.9236928617847411E-3</v>
      </c>
      <c r="F114" s="28">
        <f t="shared" si="2"/>
        <v>3.522700229902373E-2</v>
      </c>
    </row>
    <row r="115" spans="1:6" x14ac:dyDescent="0.3">
      <c r="A115" s="27">
        <v>1527</v>
      </c>
      <c r="B115" s="20">
        <v>118.449997</v>
      </c>
      <c r="D115" s="20">
        <f t="shared" si="3"/>
        <v>-1.1062966295341406E-2</v>
      </c>
      <c r="F115" s="28">
        <f t="shared" si="2"/>
        <v>7.9883124312684801E-3</v>
      </c>
    </row>
    <row r="116" spans="1:6" x14ac:dyDescent="0.3">
      <c r="A116" s="27">
        <v>1510.1999510000001</v>
      </c>
      <c r="B116" s="20">
        <v>119.400002</v>
      </c>
      <c r="D116" s="20">
        <f t="shared" si="3"/>
        <v>9.7195305632719175E-3</v>
      </c>
      <c r="F116" s="28">
        <f t="shared" si="2"/>
        <v>3.6188166774208316E-2</v>
      </c>
    </row>
    <row r="117" spans="1:6" x14ac:dyDescent="0.3">
      <c r="A117" s="27">
        <v>1524.9499510000001</v>
      </c>
      <c r="B117" s="20">
        <v>123.800003</v>
      </c>
      <c r="D117" s="20">
        <f t="shared" si="3"/>
        <v>-2.8236996928942344E-3</v>
      </c>
      <c r="F117" s="28">
        <f t="shared" si="2"/>
        <v>2.3154679165984852E-2</v>
      </c>
    </row>
    <row r="118" spans="1:6" x14ac:dyDescent="0.3">
      <c r="A118" s="27">
        <v>1520.650024</v>
      </c>
      <c r="B118" s="20">
        <v>126.699997</v>
      </c>
      <c r="D118" s="20">
        <f t="shared" si="3"/>
        <v>-4.382735796274578E-3</v>
      </c>
      <c r="F118" s="28">
        <f t="shared" si="2"/>
        <v>6.2943009493671735E-3</v>
      </c>
    </row>
    <row r="119" spans="1:6" x14ac:dyDescent="0.3">
      <c r="A119" s="27">
        <v>1514</v>
      </c>
      <c r="B119" s="20">
        <v>127.5</v>
      </c>
      <c r="D119" s="20">
        <f t="shared" si="3"/>
        <v>-8.4237229407553606E-3</v>
      </c>
      <c r="F119" s="28">
        <f t="shared" si="2"/>
        <v>-1.2628407662556001E-2</v>
      </c>
    </row>
    <row r="120" spans="1:6" x14ac:dyDescent="0.3">
      <c r="A120" s="27">
        <v>1501.3000489999999</v>
      </c>
      <c r="B120" s="20">
        <v>125.900002</v>
      </c>
      <c r="D120" s="20">
        <f t="shared" si="3"/>
        <v>4.6612126744136561E-4</v>
      </c>
      <c r="F120" s="28">
        <f t="shared" si="2"/>
        <v>1.6542306983692238E-2</v>
      </c>
    </row>
    <row r="121" spans="1:6" x14ac:dyDescent="0.3">
      <c r="A121" s="27">
        <v>1502</v>
      </c>
      <c r="B121" s="20">
        <v>128</v>
      </c>
      <c r="D121" s="20">
        <f t="shared" si="3"/>
        <v>-8.6927996400711135E-3</v>
      </c>
      <c r="F121" s="28">
        <f t="shared" si="2"/>
        <v>-2.5317783945828596E-2</v>
      </c>
    </row>
    <row r="122" spans="1:6" x14ac:dyDescent="0.3">
      <c r="A122" s="27">
        <v>1489</v>
      </c>
      <c r="B122" s="20">
        <v>124.800003</v>
      </c>
      <c r="D122" s="20">
        <f t="shared" si="3"/>
        <v>5.0577380855894253E-3</v>
      </c>
      <c r="F122" s="28">
        <f t="shared" si="2"/>
        <v>1.4320013938498707E-2</v>
      </c>
    </row>
    <row r="123" spans="1:6" x14ac:dyDescent="0.3">
      <c r="A123" s="27">
        <v>1496.5500489999999</v>
      </c>
      <c r="B123" s="20">
        <v>126.599998</v>
      </c>
      <c r="D123" s="20">
        <f t="shared" si="3"/>
        <v>-7.0745454918939646E-3</v>
      </c>
      <c r="F123" s="28">
        <f t="shared" si="2"/>
        <v>-6.3391257985707401E-3</v>
      </c>
    </row>
    <row r="124" spans="1:6" x14ac:dyDescent="0.3">
      <c r="A124" s="27">
        <v>1486</v>
      </c>
      <c r="B124" s="20">
        <v>125.800003</v>
      </c>
      <c r="D124" s="20">
        <f t="shared" si="3"/>
        <v>6.7069332567180799E-3</v>
      </c>
      <c r="F124" s="28">
        <f t="shared" si="2"/>
        <v>2.1235536221557907E-2</v>
      </c>
    </row>
    <row r="125" spans="1:6" x14ac:dyDescent="0.3">
      <c r="A125" s="27">
        <v>1496</v>
      </c>
      <c r="B125" s="20">
        <v>128.5</v>
      </c>
      <c r="D125" s="20">
        <f t="shared" si="3"/>
        <v>-1.3377928416599422E-3</v>
      </c>
      <c r="F125" s="28">
        <f t="shared" si="2"/>
        <v>-1.9474202843955666E-3</v>
      </c>
    </row>
    <row r="126" spans="1:6" x14ac:dyDescent="0.3">
      <c r="A126" s="27">
        <v>1494</v>
      </c>
      <c r="B126" s="20">
        <v>128.25</v>
      </c>
      <c r="D126" s="20">
        <f t="shared" si="3"/>
        <v>-1.0259950400166098E-2</v>
      </c>
      <c r="F126" s="28">
        <f t="shared" si="2"/>
        <v>-9.7943975922876979E-3</v>
      </c>
    </row>
    <row r="127" spans="1:6" x14ac:dyDescent="0.3">
      <c r="A127" s="27">
        <v>1478.75</v>
      </c>
      <c r="B127" s="20">
        <v>127</v>
      </c>
      <c r="D127" s="20">
        <f t="shared" si="3"/>
        <v>7.5789836469082987E-3</v>
      </c>
      <c r="F127" s="28">
        <f t="shared" si="2"/>
        <v>-1.9479820663689907E-2</v>
      </c>
    </row>
    <row r="128" spans="1:6" x14ac:dyDescent="0.3">
      <c r="A128" s="27">
        <v>1490</v>
      </c>
      <c r="B128" s="20">
        <v>124.550003</v>
      </c>
      <c r="D128" s="20">
        <f t="shared" si="3"/>
        <v>1.2073574277834127E-3</v>
      </c>
      <c r="F128" s="28">
        <f t="shared" si="2"/>
        <v>-2.0686221061644736E-2</v>
      </c>
    </row>
    <row r="129" spans="1:6" x14ac:dyDescent="0.3">
      <c r="A129" s="27">
        <v>1491.8000489999999</v>
      </c>
      <c r="B129" s="20">
        <v>122</v>
      </c>
      <c r="D129" s="20">
        <f t="shared" si="3"/>
        <v>1.0800792200612967E-2</v>
      </c>
      <c r="F129" s="28">
        <f t="shared" si="2"/>
        <v>1.7872100611532195E-2</v>
      </c>
    </row>
    <row r="130" spans="1:6" x14ac:dyDescent="0.3">
      <c r="A130" s="27">
        <v>1508</v>
      </c>
      <c r="B130" s="20">
        <v>124.199997</v>
      </c>
      <c r="D130" s="20">
        <f t="shared" si="3"/>
        <v>-6.7868720379870764E-3</v>
      </c>
      <c r="F130" s="28">
        <f t="shared" ref="F130:F193" si="4">LN(B131/B130)</f>
        <v>1.6090510374607541E-3</v>
      </c>
    </row>
    <row r="131" spans="1:6" x14ac:dyDescent="0.3">
      <c r="A131" s="27">
        <v>1497.8000489999999</v>
      </c>
      <c r="B131" s="20">
        <v>124.400002</v>
      </c>
      <c r="D131" s="20">
        <f t="shared" ref="D131:D194" si="5">LN(A132/A131)</f>
        <v>1.0394383000548795E-2</v>
      </c>
      <c r="F131" s="28">
        <f t="shared" si="4"/>
        <v>4.0180832528465769E-4</v>
      </c>
    </row>
    <row r="132" spans="1:6" x14ac:dyDescent="0.3">
      <c r="A132" s="27">
        <v>1513.4499510000001</v>
      </c>
      <c r="B132" s="20">
        <v>124.449997</v>
      </c>
      <c r="D132" s="20">
        <f t="shared" si="5"/>
        <v>5.6334788911680577E-3</v>
      </c>
      <c r="F132" s="28">
        <f t="shared" si="4"/>
        <v>4.0096285638233087E-3</v>
      </c>
    </row>
    <row r="133" spans="1:6" x14ac:dyDescent="0.3">
      <c r="A133" s="27">
        <v>1522</v>
      </c>
      <c r="B133" s="20">
        <v>124.949997</v>
      </c>
      <c r="D133" s="20">
        <f t="shared" si="5"/>
        <v>6.5681447353075359E-4</v>
      </c>
      <c r="F133" s="28">
        <f t="shared" si="4"/>
        <v>-3.6079173665949284E-3</v>
      </c>
    </row>
    <row r="134" spans="1:6" x14ac:dyDescent="0.3">
      <c r="A134" s="27">
        <v>1523</v>
      </c>
      <c r="B134" s="20">
        <v>124.5</v>
      </c>
      <c r="D134" s="20">
        <f t="shared" si="5"/>
        <v>-9.7652196156754068E-3</v>
      </c>
      <c r="F134" s="28">
        <f t="shared" si="4"/>
        <v>-1.6602957006381733E-2</v>
      </c>
    </row>
    <row r="135" spans="1:6" x14ac:dyDescent="0.3">
      <c r="A135" s="27">
        <v>1508.1999510000001</v>
      </c>
      <c r="B135" s="20">
        <v>122.449997</v>
      </c>
      <c r="D135" s="20">
        <f t="shared" si="5"/>
        <v>5.3032548836265793E-4</v>
      </c>
      <c r="F135" s="28">
        <f t="shared" si="4"/>
        <v>-1.23255466459825E-2</v>
      </c>
    </row>
    <row r="136" spans="1:6" x14ac:dyDescent="0.3">
      <c r="A136" s="27">
        <v>1509</v>
      </c>
      <c r="B136" s="20">
        <v>120.949997</v>
      </c>
      <c r="D136" s="20">
        <f t="shared" si="5"/>
        <v>-4.6496264437687921E-3</v>
      </c>
      <c r="F136" s="28">
        <f t="shared" si="4"/>
        <v>-9.9709759613734912E-3</v>
      </c>
    </row>
    <row r="137" spans="1:6" x14ac:dyDescent="0.3">
      <c r="A137" s="27">
        <v>1502</v>
      </c>
      <c r="B137" s="20">
        <v>119.75</v>
      </c>
      <c r="D137" s="20">
        <f t="shared" si="5"/>
        <v>-8.5249158152832655E-3</v>
      </c>
      <c r="F137" s="28">
        <f t="shared" si="4"/>
        <v>9.1438543090257875E-3</v>
      </c>
    </row>
    <row r="138" spans="1:6" x14ac:dyDescent="0.3">
      <c r="A138" s="27">
        <v>1489.25</v>
      </c>
      <c r="B138" s="20">
        <v>120.849998</v>
      </c>
      <c r="D138" s="20">
        <f t="shared" si="5"/>
        <v>1.0187979561302995E-2</v>
      </c>
      <c r="F138" s="28">
        <f t="shared" si="4"/>
        <v>4.9525401466075491E-3</v>
      </c>
    </row>
    <row r="139" spans="1:6" x14ac:dyDescent="0.3">
      <c r="A139" s="27">
        <v>1504.5</v>
      </c>
      <c r="B139" s="20">
        <v>121.449997</v>
      </c>
      <c r="D139" s="20">
        <f t="shared" si="5"/>
        <v>2.3321799337574826E-2</v>
      </c>
      <c r="F139" s="28">
        <f t="shared" si="4"/>
        <v>2.881110655564327E-2</v>
      </c>
    </row>
    <row r="140" spans="1:6" x14ac:dyDescent="0.3">
      <c r="A140" s="27">
        <v>1540</v>
      </c>
      <c r="B140" s="20">
        <v>125</v>
      </c>
      <c r="D140" s="20">
        <f t="shared" si="5"/>
        <v>3.4679899548561359E-3</v>
      </c>
      <c r="F140" s="28">
        <f t="shared" si="4"/>
        <v>-3.7494187816284864E-2</v>
      </c>
    </row>
    <row r="141" spans="1:6" x14ac:dyDescent="0.3">
      <c r="A141" s="27">
        <v>1545.349976</v>
      </c>
      <c r="B141" s="20">
        <v>120.400002</v>
      </c>
      <c r="D141" s="20">
        <f t="shared" si="5"/>
        <v>-4.9626447066580034E-3</v>
      </c>
      <c r="F141" s="28">
        <f t="shared" si="4"/>
        <v>-8.3403317770959166E-3</v>
      </c>
    </row>
    <row r="142" spans="1:6" x14ac:dyDescent="0.3">
      <c r="A142" s="27">
        <v>1537.6999510000001</v>
      </c>
      <c r="B142" s="20">
        <v>119.400002</v>
      </c>
      <c r="D142" s="20">
        <f t="shared" si="5"/>
        <v>-1.4212474453556199E-2</v>
      </c>
      <c r="F142" s="28">
        <f t="shared" si="4"/>
        <v>-6.3012179708478878E-3</v>
      </c>
    </row>
    <row r="143" spans="1:6" x14ac:dyDescent="0.3">
      <c r="A143" s="27">
        <v>1516</v>
      </c>
      <c r="B143" s="20">
        <v>118.650002</v>
      </c>
      <c r="D143" s="20">
        <f t="shared" si="5"/>
        <v>-9.2777338782368771E-3</v>
      </c>
      <c r="F143" s="28">
        <f t="shared" si="4"/>
        <v>5.8823362893304539E-3</v>
      </c>
    </row>
    <row r="144" spans="1:6" x14ac:dyDescent="0.3">
      <c r="A144" s="27">
        <v>1502</v>
      </c>
      <c r="B144" s="20">
        <v>119.349998</v>
      </c>
      <c r="D144" s="20">
        <f t="shared" si="5"/>
        <v>2.7259589585257966E-3</v>
      </c>
      <c r="F144" s="28">
        <f t="shared" si="4"/>
        <v>1.2075974307748536E-2</v>
      </c>
    </row>
    <row r="145" spans="1:6" x14ac:dyDescent="0.3">
      <c r="A145" s="27">
        <v>1506.099976</v>
      </c>
      <c r="B145" s="20">
        <v>120.800003</v>
      </c>
      <c r="D145" s="20">
        <f t="shared" si="5"/>
        <v>8.296139584890327E-4</v>
      </c>
      <c r="F145" s="28">
        <f t="shared" si="4"/>
        <v>7.8334516275477169E-3</v>
      </c>
    </row>
    <row r="146" spans="1:6" x14ac:dyDescent="0.3">
      <c r="A146" s="27">
        <v>1507.349976</v>
      </c>
      <c r="B146" s="20">
        <v>121.75</v>
      </c>
      <c r="D146" s="20">
        <f t="shared" si="5"/>
        <v>1.2788166862149257E-2</v>
      </c>
      <c r="F146" s="28">
        <f t="shared" si="4"/>
        <v>-1.9490544253778826E-2</v>
      </c>
    </row>
    <row r="147" spans="1:6" x14ac:dyDescent="0.3">
      <c r="A147" s="27">
        <v>1526.75</v>
      </c>
      <c r="B147" s="20">
        <v>119.400002</v>
      </c>
      <c r="D147" s="20">
        <f t="shared" si="5"/>
        <v>2.0937299834896781E-3</v>
      </c>
      <c r="F147" s="28">
        <f t="shared" si="4"/>
        <v>-1.6892293279149234E-2</v>
      </c>
    </row>
    <row r="148" spans="1:6" x14ac:dyDescent="0.3">
      <c r="A148" s="27">
        <v>1529.9499510000001</v>
      </c>
      <c r="B148" s="20">
        <v>117.400002</v>
      </c>
      <c r="D148" s="20">
        <f t="shared" si="5"/>
        <v>-2.7231029347877311E-2</v>
      </c>
      <c r="F148" s="28">
        <f t="shared" si="4"/>
        <v>-7.2665332079794439E-3</v>
      </c>
    </row>
    <row r="149" spans="1:6" x14ac:dyDescent="0.3">
      <c r="A149" s="27">
        <v>1488.849976</v>
      </c>
      <c r="B149" s="20">
        <v>116.550003</v>
      </c>
      <c r="D149" s="20">
        <f t="shared" si="5"/>
        <v>-2.3685614645391935E-2</v>
      </c>
      <c r="F149" s="28">
        <f t="shared" si="4"/>
        <v>-2.8722626858648164E-2</v>
      </c>
    </row>
    <row r="150" spans="1:6" x14ac:dyDescent="0.3">
      <c r="A150" s="27">
        <v>1454</v>
      </c>
      <c r="B150" s="20">
        <v>113.25</v>
      </c>
      <c r="D150" s="20">
        <f t="shared" si="5"/>
        <v>9.9230925452100192E-3</v>
      </c>
      <c r="F150" s="28">
        <f t="shared" si="4"/>
        <v>2.2266826682487001E-2</v>
      </c>
    </row>
    <row r="151" spans="1:6" x14ac:dyDescent="0.3">
      <c r="A151" s="27">
        <v>1468.5</v>
      </c>
      <c r="B151" s="20">
        <v>115.800003</v>
      </c>
      <c r="D151" s="20">
        <f t="shared" si="5"/>
        <v>-7.5531719401572012E-3</v>
      </c>
      <c r="F151" s="28">
        <f t="shared" si="4"/>
        <v>8.1703055033762878E-3</v>
      </c>
    </row>
    <row r="152" spans="1:6" x14ac:dyDescent="0.3">
      <c r="A152" s="27">
        <v>1457.4499510000001</v>
      </c>
      <c r="B152" s="20">
        <v>116.75</v>
      </c>
      <c r="D152" s="20">
        <f t="shared" si="5"/>
        <v>-9.2712592457459882E-3</v>
      </c>
      <c r="F152" s="28">
        <f t="shared" si="4"/>
        <v>-9.8989576117678203E-3</v>
      </c>
    </row>
    <row r="153" spans="1:6" x14ac:dyDescent="0.3">
      <c r="A153" s="27">
        <v>1444</v>
      </c>
      <c r="B153" s="20">
        <v>115.599998</v>
      </c>
      <c r="D153" s="20">
        <f t="shared" si="5"/>
        <v>4.0775646192421789E-3</v>
      </c>
      <c r="F153" s="28">
        <f t="shared" si="4"/>
        <v>2.5918286647223796E-3</v>
      </c>
    </row>
    <row r="154" spans="1:6" x14ac:dyDescent="0.3">
      <c r="A154" s="27">
        <v>1449.900024</v>
      </c>
      <c r="B154" s="20">
        <v>115.900002</v>
      </c>
      <c r="D154" s="20">
        <f t="shared" si="5"/>
        <v>-7.7547110875519501E-3</v>
      </c>
      <c r="F154" s="28">
        <f t="shared" si="4"/>
        <v>-6.0580453818374382E-3</v>
      </c>
    </row>
    <row r="155" spans="1:6" x14ac:dyDescent="0.3">
      <c r="A155" s="27">
        <v>1438.6999510000001</v>
      </c>
      <c r="B155" s="20">
        <v>115.199997</v>
      </c>
      <c r="D155" s="20">
        <f t="shared" si="5"/>
        <v>-6.1004496436979352E-3</v>
      </c>
      <c r="F155" s="28">
        <f t="shared" si="4"/>
        <v>5.1948688255064601E-3</v>
      </c>
    </row>
    <row r="156" spans="1:6" x14ac:dyDescent="0.3">
      <c r="A156" s="27">
        <v>1429.9499510000001</v>
      </c>
      <c r="B156" s="20">
        <v>115.800003</v>
      </c>
      <c r="D156" s="20">
        <f t="shared" si="5"/>
        <v>1.2580279332026969E-3</v>
      </c>
      <c r="F156" s="28">
        <f t="shared" si="4"/>
        <v>8.1703055033762878E-3</v>
      </c>
    </row>
    <row r="157" spans="1:6" x14ac:dyDescent="0.3">
      <c r="A157" s="27">
        <v>1431.75</v>
      </c>
      <c r="B157" s="20">
        <v>116.75</v>
      </c>
      <c r="D157" s="20">
        <f t="shared" si="5"/>
        <v>2.2673769197548441E-3</v>
      </c>
      <c r="F157" s="28">
        <f t="shared" si="4"/>
        <v>6.4034370352070071E-3</v>
      </c>
    </row>
    <row r="158" spans="1:6" x14ac:dyDescent="0.3">
      <c r="A158" s="27">
        <v>1435</v>
      </c>
      <c r="B158" s="20">
        <v>117.5</v>
      </c>
      <c r="D158" s="20">
        <f t="shared" si="5"/>
        <v>3.4088341883273536E-3</v>
      </c>
      <c r="F158" s="28">
        <f t="shared" si="4"/>
        <v>5.9397460070732648E-3</v>
      </c>
    </row>
    <row r="159" spans="1:6" x14ac:dyDescent="0.3">
      <c r="A159" s="27">
        <v>1439.900024</v>
      </c>
      <c r="B159" s="20">
        <v>118.199997</v>
      </c>
      <c r="D159" s="20">
        <f t="shared" si="5"/>
        <v>2.3745265873282111E-2</v>
      </c>
      <c r="F159" s="28">
        <f t="shared" si="4"/>
        <v>2.5348809838990813E-3</v>
      </c>
    </row>
    <row r="160" spans="1:6" x14ac:dyDescent="0.3">
      <c r="A160" s="27">
        <v>1474.5</v>
      </c>
      <c r="B160" s="20">
        <v>118.5</v>
      </c>
      <c r="D160" s="20">
        <f t="shared" si="5"/>
        <v>2.1835180834953061E-2</v>
      </c>
      <c r="F160" s="28">
        <f t="shared" si="4"/>
        <v>-1.0604553248797112E-2</v>
      </c>
    </row>
    <row r="161" spans="1:6" x14ac:dyDescent="0.3">
      <c r="A161" s="27">
        <v>1507.0500489999999</v>
      </c>
      <c r="B161" s="20">
        <v>117.25</v>
      </c>
      <c r="D161" s="20">
        <f t="shared" si="5"/>
        <v>-4.6890219999825011E-3</v>
      </c>
      <c r="F161" s="28">
        <f t="shared" si="4"/>
        <v>8.0696722648981208E-3</v>
      </c>
    </row>
    <row r="162" spans="1:6" x14ac:dyDescent="0.3">
      <c r="A162" s="27">
        <v>1500</v>
      </c>
      <c r="B162" s="20">
        <v>118.199997</v>
      </c>
      <c r="D162" s="20">
        <f t="shared" si="5"/>
        <v>4.8880181507934611E-3</v>
      </c>
      <c r="F162" s="28">
        <f t="shared" si="4"/>
        <v>-1.0204144793530656E-2</v>
      </c>
    </row>
    <row r="163" spans="1:6" x14ac:dyDescent="0.3">
      <c r="A163" s="27">
        <v>1507.349976</v>
      </c>
      <c r="B163" s="20">
        <v>117</v>
      </c>
      <c r="D163" s="20">
        <f t="shared" si="5"/>
        <v>8.1927213877368097E-3</v>
      </c>
      <c r="F163" s="28">
        <f t="shared" si="4"/>
        <v>-1.1173326527252685E-2</v>
      </c>
    </row>
    <row r="164" spans="1:6" x14ac:dyDescent="0.3">
      <c r="A164" s="27">
        <v>1519.75</v>
      </c>
      <c r="B164" s="20">
        <v>115.699997</v>
      </c>
      <c r="D164" s="20">
        <f t="shared" si="5"/>
        <v>-5.9239388759907646E-4</v>
      </c>
      <c r="F164" s="28">
        <f t="shared" si="4"/>
        <v>1.3734172964373514E-2</v>
      </c>
    </row>
    <row r="165" spans="1:6" x14ac:dyDescent="0.3">
      <c r="A165" s="27">
        <v>1518.849976</v>
      </c>
      <c r="B165" s="20">
        <v>117.300003</v>
      </c>
      <c r="D165" s="20">
        <f t="shared" si="5"/>
        <v>-7.4344872675945828E-3</v>
      </c>
      <c r="F165" s="28">
        <f t="shared" si="4"/>
        <v>5.102043271976533E-3</v>
      </c>
    </row>
    <row r="166" spans="1:6" x14ac:dyDescent="0.3">
      <c r="A166" s="27">
        <v>1507.599976</v>
      </c>
      <c r="B166" s="20">
        <v>117.900002</v>
      </c>
      <c r="D166" s="20">
        <f t="shared" si="5"/>
        <v>1.5402150184045643E-2</v>
      </c>
      <c r="F166" s="28">
        <f t="shared" si="4"/>
        <v>-8.090357128653863E-3</v>
      </c>
    </row>
    <row r="167" spans="1:6" x14ac:dyDescent="0.3">
      <c r="A167" s="27">
        <v>1531</v>
      </c>
      <c r="B167" s="20">
        <v>116.949997</v>
      </c>
      <c r="D167" s="20">
        <f t="shared" si="5"/>
        <v>2.6092643636138452E-3</v>
      </c>
      <c r="F167" s="28">
        <f t="shared" si="4"/>
        <v>1.1899851682764868E-2</v>
      </c>
    </row>
    <row r="168" spans="1:6" x14ac:dyDescent="0.3">
      <c r="A168" s="27">
        <v>1535</v>
      </c>
      <c r="B168" s="20">
        <v>118.349998</v>
      </c>
      <c r="D168" s="20">
        <f t="shared" si="5"/>
        <v>-7.1919237747059932E-3</v>
      </c>
      <c r="F168" s="28">
        <f t="shared" si="4"/>
        <v>-2.0056127954599837E-2</v>
      </c>
    </row>
    <row r="169" spans="1:6" x14ac:dyDescent="0.3">
      <c r="A169" s="27">
        <v>1524</v>
      </c>
      <c r="B169" s="20">
        <v>116</v>
      </c>
      <c r="D169" s="20">
        <f t="shared" si="5"/>
        <v>2.6770968563968784E-2</v>
      </c>
      <c r="F169" s="28">
        <f t="shared" si="4"/>
        <v>-6.4865092296067734E-3</v>
      </c>
    </row>
    <row r="170" spans="1:6" x14ac:dyDescent="0.3">
      <c r="A170" s="27">
        <v>1565.349976</v>
      </c>
      <c r="B170" s="20">
        <v>115.25</v>
      </c>
      <c r="D170" s="20">
        <f t="shared" si="5"/>
        <v>-2.9530646333791981E-2</v>
      </c>
      <c r="F170" s="28">
        <f t="shared" si="4"/>
        <v>-3.0839448383079702E-2</v>
      </c>
    </row>
    <row r="171" spans="1:6" x14ac:dyDescent="0.3">
      <c r="A171" s="27">
        <v>1519.8000489999999</v>
      </c>
      <c r="B171" s="20">
        <v>111.75</v>
      </c>
      <c r="D171" s="20">
        <f t="shared" si="5"/>
        <v>8.7456786204722064E-3</v>
      </c>
      <c r="F171" s="28">
        <f t="shared" si="4"/>
        <v>2.2346378014163628E-3</v>
      </c>
    </row>
    <row r="172" spans="1:6" x14ac:dyDescent="0.3">
      <c r="A172" s="27">
        <v>1533.150024</v>
      </c>
      <c r="B172" s="20">
        <v>112</v>
      </c>
      <c r="D172" s="20">
        <f t="shared" si="5"/>
        <v>2.024182601169628E-2</v>
      </c>
      <c r="F172" s="28">
        <f t="shared" si="4"/>
        <v>2.8170850925029189E-2</v>
      </c>
    </row>
    <row r="173" spans="1:6" x14ac:dyDescent="0.3">
      <c r="A173" s="27">
        <v>1564.5</v>
      </c>
      <c r="B173" s="20">
        <v>115.199997</v>
      </c>
      <c r="D173" s="20">
        <f t="shared" si="5"/>
        <v>1.9176748552152072E-4</v>
      </c>
      <c r="F173" s="28">
        <f t="shared" si="4"/>
        <v>1.7212129325518327E-2</v>
      </c>
    </row>
    <row r="174" spans="1:6" x14ac:dyDescent="0.3">
      <c r="A174" s="27">
        <v>1564.8000489999999</v>
      </c>
      <c r="B174" s="20">
        <v>117.199997</v>
      </c>
      <c r="D174" s="20">
        <f t="shared" si="5"/>
        <v>3.9543076611628543E-3</v>
      </c>
      <c r="F174" s="28">
        <f t="shared" si="4"/>
        <v>-8.1388070781765083E-3</v>
      </c>
    </row>
    <row r="175" spans="1:6" x14ac:dyDescent="0.3">
      <c r="A175" s="27">
        <v>1571</v>
      </c>
      <c r="B175" s="20">
        <v>116.25</v>
      </c>
      <c r="D175" s="20">
        <f t="shared" si="5"/>
        <v>-7.8922818909153303E-3</v>
      </c>
      <c r="F175" s="28">
        <f t="shared" si="4"/>
        <v>6.4308903302903314E-3</v>
      </c>
    </row>
    <row r="176" spans="1:6" x14ac:dyDescent="0.3">
      <c r="A176" s="27">
        <v>1558.650024</v>
      </c>
      <c r="B176" s="20">
        <v>117</v>
      </c>
      <c r="D176" s="20">
        <f t="shared" si="5"/>
        <v>7.2555419776478428E-3</v>
      </c>
      <c r="F176" s="28">
        <f t="shared" si="4"/>
        <v>2.8645614688260199E-2</v>
      </c>
    </row>
    <row r="177" spans="1:6" x14ac:dyDescent="0.3">
      <c r="A177" s="27">
        <v>1570</v>
      </c>
      <c r="B177" s="20">
        <v>120.400002</v>
      </c>
      <c r="D177" s="20">
        <f t="shared" si="5"/>
        <v>8.4672211208764378E-3</v>
      </c>
      <c r="F177" s="28">
        <f t="shared" si="4"/>
        <v>4.9709961107249059E-3</v>
      </c>
    </row>
    <row r="178" spans="1:6" x14ac:dyDescent="0.3">
      <c r="A178" s="27">
        <v>1583.349976</v>
      </c>
      <c r="B178" s="20">
        <v>121</v>
      </c>
      <c r="D178" s="20">
        <f t="shared" si="5"/>
        <v>9.2100068629899241E-3</v>
      </c>
      <c r="F178" s="28">
        <f t="shared" si="4"/>
        <v>1.027758275824023E-2</v>
      </c>
    </row>
    <row r="179" spans="1:6" x14ac:dyDescent="0.3">
      <c r="A179" s="27">
        <v>1598</v>
      </c>
      <c r="B179" s="20">
        <v>122.25</v>
      </c>
      <c r="D179" s="20">
        <f t="shared" si="5"/>
        <v>-3.7617599218916845E-3</v>
      </c>
      <c r="F179" s="28">
        <f t="shared" si="4"/>
        <v>-1.7327149526644298E-2</v>
      </c>
    </row>
    <row r="180" spans="1:6" x14ac:dyDescent="0.3">
      <c r="A180" s="27">
        <v>1592</v>
      </c>
      <c r="B180" s="20">
        <v>120.150002</v>
      </c>
      <c r="D180" s="20">
        <f t="shared" si="5"/>
        <v>3.761759921891586E-3</v>
      </c>
      <c r="F180" s="28">
        <f t="shared" si="4"/>
        <v>2.7500177239694699E-2</v>
      </c>
    </row>
    <row r="181" spans="1:6" x14ac:dyDescent="0.3">
      <c r="A181" s="27">
        <v>1598</v>
      </c>
      <c r="B181" s="20">
        <v>123.5</v>
      </c>
      <c r="D181" s="20">
        <f t="shared" si="5"/>
        <v>-1.0726946164316501E-2</v>
      </c>
      <c r="F181" s="28">
        <f t="shared" si="4"/>
        <v>6.8589980977468504E-3</v>
      </c>
    </row>
    <row r="182" spans="1:6" x14ac:dyDescent="0.3">
      <c r="A182" s="27">
        <v>1580.9499510000001</v>
      </c>
      <c r="B182" s="20">
        <v>124.349998</v>
      </c>
      <c r="D182" s="20">
        <f t="shared" si="5"/>
        <v>6.6396816569576952E-4</v>
      </c>
      <c r="F182" s="28">
        <f t="shared" si="4"/>
        <v>-1.2950387491148643E-2</v>
      </c>
    </row>
    <row r="183" spans="1:6" x14ac:dyDescent="0.3">
      <c r="A183" s="27">
        <v>1582</v>
      </c>
      <c r="B183" s="20">
        <v>122.75</v>
      </c>
      <c r="D183" s="20">
        <f t="shared" si="5"/>
        <v>-9.4861667192677442E-4</v>
      </c>
      <c r="F183" s="28">
        <f t="shared" si="4"/>
        <v>-2.6833395303064576E-2</v>
      </c>
    </row>
    <row r="184" spans="1:6" x14ac:dyDescent="0.3">
      <c r="A184" s="27">
        <v>1580.5</v>
      </c>
      <c r="B184" s="20">
        <v>119.5</v>
      </c>
      <c r="D184" s="20">
        <f t="shared" si="5"/>
        <v>-6.6459852525032411E-4</v>
      </c>
      <c r="F184" s="28">
        <f t="shared" si="4"/>
        <v>3.5351013111563474E-2</v>
      </c>
    </row>
    <row r="185" spans="1:6" x14ac:dyDescent="0.3">
      <c r="A185" s="27">
        <v>1579.4499510000001</v>
      </c>
      <c r="B185" s="20">
        <v>123.800003</v>
      </c>
      <c r="D185" s="20">
        <f t="shared" si="5"/>
        <v>2.8766392439491225E-3</v>
      </c>
      <c r="F185" s="28">
        <f t="shared" si="4"/>
        <v>-3.2362568043859813E-3</v>
      </c>
    </row>
    <row r="186" spans="1:6" x14ac:dyDescent="0.3">
      <c r="A186" s="27">
        <v>1584</v>
      </c>
      <c r="B186" s="20">
        <v>123.400002</v>
      </c>
      <c r="D186" s="20">
        <f t="shared" si="5"/>
        <v>-1.2387009265434354E-2</v>
      </c>
      <c r="F186" s="28">
        <f t="shared" si="4"/>
        <v>1.6077516469040688E-2</v>
      </c>
    </row>
    <row r="187" spans="1:6" x14ac:dyDescent="0.3">
      <c r="A187" s="27">
        <v>1564.5</v>
      </c>
      <c r="B187" s="20">
        <v>125.400002</v>
      </c>
      <c r="D187" s="20">
        <f t="shared" si="5"/>
        <v>-6.219332615561869E-3</v>
      </c>
      <c r="F187" s="28">
        <f t="shared" si="4"/>
        <v>4.1395953529064153E-2</v>
      </c>
    </row>
    <row r="188" spans="1:6" x14ac:dyDescent="0.3">
      <c r="A188" s="27">
        <v>1554.8000489999999</v>
      </c>
      <c r="B188" s="20">
        <v>130.699997</v>
      </c>
      <c r="D188" s="20">
        <f t="shared" si="5"/>
        <v>6.0915193982638248E-3</v>
      </c>
      <c r="F188" s="28">
        <f t="shared" si="4"/>
        <v>4.1993037948854749E-3</v>
      </c>
    </row>
    <row r="189" spans="1:6" x14ac:dyDescent="0.3">
      <c r="A189" s="27">
        <v>1564.3000489999999</v>
      </c>
      <c r="B189" s="20">
        <v>131.25</v>
      </c>
      <c r="D189" s="20">
        <f t="shared" si="5"/>
        <v>1.5666416645077015E-2</v>
      </c>
      <c r="F189" s="28">
        <f t="shared" si="4"/>
        <v>-1.1879833279635894E-2</v>
      </c>
    </row>
    <row r="190" spans="1:6" x14ac:dyDescent="0.3">
      <c r="A190" s="27">
        <v>1589</v>
      </c>
      <c r="B190" s="20">
        <v>129.699997</v>
      </c>
      <c r="D190" s="20">
        <f t="shared" si="5"/>
        <v>-4.6047005465993922E-3</v>
      </c>
      <c r="F190" s="28">
        <f t="shared" si="4"/>
        <v>-2.315732493149729E-3</v>
      </c>
    </row>
    <row r="191" spans="1:6" x14ac:dyDescent="0.3">
      <c r="A191" s="27">
        <v>1581.6999510000001</v>
      </c>
      <c r="B191" s="20">
        <v>129.39999399999999</v>
      </c>
      <c r="D191" s="20">
        <f t="shared" si="5"/>
        <v>-8.2847948619630806E-3</v>
      </c>
      <c r="F191" s="28">
        <f t="shared" si="4"/>
        <v>4.974655003710466E-2</v>
      </c>
    </row>
    <row r="192" spans="1:6" x14ac:dyDescent="0.3">
      <c r="A192" s="27">
        <v>1568.650024</v>
      </c>
      <c r="B192" s="20">
        <v>136</v>
      </c>
      <c r="D192" s="20">
        <f t="shared" si="5"/>
        <v>-1.1863676221260493E-2</v>
      </c>
      <c r="F192" s="28">
        <f t="shared" si="4"/>
        <v>-5.5299680094610861E-3</v>
      </c>
    </row>
    <row r="193" spans="1:6" x14ac:dyDescent="0.3">
      <c r="A193" s="27">
        <v>1550.150024</v>
      </c>
      <c r="B193" s="20">
        <v>135.25</v>
      </c>
      <c r="D193" s="20">
        <f t="shared" si="5"/>
        <v>1.3996978082258757E-2</v>
      </c>
      <c r="F193" s="28">
        <f t="shared" si="4"/>
        <v>2.2661831874611987E-2</v>
      </c>
    </row>
    <row r="194" spans="1:6" x14ac:dyDescent="0.3">
      <c r="A194" s="27">
        <v>1572</v>
      </c>
      <c r="B194" s="20">
        <v>138.35000600000001</v>
      </c>
      <c r="D194" s="20">
        <f t="shared" si="5"/>
        <v>2.2611351265367056E-2</v>
      </c>
      <c r="F194" s="28">
        <f t="shared" ref="F194:F245" si="6">LN(B195/B194)</f>
        <v>1.1141089182454688E-2</v>
      </c>
    </row>
    <row r="195" spans="1:6" x14ac:dyDescent="0.3">
      <c r="A195" s="27">
        <v>1607.9499510000001</v>
      </c>
      <c r="B195" s="20">
        <v>139.89999399999999</v>
      </c>
      <c r="D195" s="20">
        <f t="shared" ref="D195:D246" si="7">LN(A196/A195)</f>
        <v>1.6988522723919791E-2</v>
      </c>
      <c r="F195" s="28">
        <f t="shared" si="6"/>
        <v>6.0574282361421745E-3</v>
      </c>
    </row>
    <row r="196" spans="1:6" x14ac:dyDescent="0.3">
      <c r="A196" s="27">
        <v>1635.5</v>
      </c>
      <c r="B196" s="20">
        <v>140.75</v>
      </c>
      <c r="D196" s="20">
        <f t="shared" si="7"/>
        <v>-2.1423114543862739E-3</v>
      </c>
      <c r="F196" s="28">
        <f t="shared" si="6"/>
        <v>2.0046431377052927E-2</v>
      </c>
    </row>
    <row r="197" spans="1:6" x14ac:dyDescent="0.3">
      <c r="A197" s="27">
        <v>1632</v>
      </c>
      <c r="B197" s="20">
        <v>143.60000600000001</v>
      </c>
      <c r="D197" s="20">
        <f t="shared" si="7"/>
        <v>-1.5686126722719455E-2</v>
      </c>
      <c r="F197" s="28">
        <f t="shared" si="6"/>
        <v>3.5571444163428917E-2</v>
      </c>
    </row>
    <row r="198" spans="1:6" x14ac:dyDescent="0.3">
      <c r="A198" s="27">
        <v>1606.599976</v>
      </c>
      <c r="B198" s="20">
        <v>148.800003</v>
      </c>
      <c r="D198" s="20">
        <f t="shared" si="7"/>
        <v>-1.5562022704328373E-4</v>
      </c>
      <c r="F198" s="28">
        <f t="shared" si="6"/>
        <v>-1.8654093185621255E-2</v>
      </c>
    </row>
    <row r="199" spans="1:6" x14ac:dyDescent="0.3">
      <c r="A199" s="27">
        <v>1606.349976</v>
      </c>
      <c r="B199" s="20">
        <v>146.050003</v>
      </c>
      <c r="D199" s="20">
        <f t="shared" si="7"/>
        <v>-1.0859622037573527E-2</v>
      </c>
      <c r="F199" s="28">
        <f t="shared" si="6"/>
        <v>2.4350144830494927E-2</v>
      </c>
    </row>
    <row r="200" spans="1:6" x14ac:dyDescent="0.3">
      <c r="A200" s="27">
        <v>1589</v>
      </c>
      <c r="B200" s="20">
        <v>149.64999399999999</v>
      </c>
      <c r="D200" s="20">
        <f t="shared" si="7"/>
        <v>7.7421209468699851E-3</v>
      </c>
      <c r="F200" s="28">
        <f t="shared" si="6"/>
        <v>-7.7142359624011196E-3</v>
      </c>
    </row>
    <row r="201" spans="1:6" x14ac:dyDescent="0.3">
      <c r="A201" s="27">
        <v>1601.349976</v>
      </c>
      <c r="B201" s="20">
        <v>148.5</v>
      </c>
      <c r="D201" s="20">
        <f t="shared" si="7"/>
        <v>-2.407101231896149E-3</v>
      </c>
      <c r="F201" s="28">
        <f t="shared" si="6"/>
        <v>0.10293336645221936</v>
      </c>
    </row>
    <row r="202" spans="1:6" x14ac:dyDescent="0.3">
      <c r="A202" s="27">
        <v>1597.5</v>
      </c>
      <c r="B202" s="20">
        <v>164.60000600000001</v>
      </c>
      <c r="D202" s="20">
        <f t="shared" si="7"/>
        <v>1.8205707742268106E-2</v>
      </c>
      <c r="F202" s="28">
        <f t="shared" si="6"/>
        <v>4.8327137952805632E-2</v>
      </c>
    </row>
    <row r="203" spans="1:6" x14ac:dyDescent="0.3">
      <c r="A203" s="27">
        <v>1626.849976</v>
      </c>
      <c r="B203" s="20">
        <v>172.75</v>
      </c>
      <c r="D203" s="20">
        <f t="shared" si="7"/>
        <v>5.2233029966658852E-4</v>
      </c>
      <c r="F203" s="28">
        <f t="shared" si="6"/>
        <v>-1.5165096963868495E-2</v>
      </c>
    </row>
    <row r="204" spans="1:6" x14ac:dyDescent="0.3">
      <c r="A204" s="27">
        <v>1627.6999510000001</v>
      </c>
      <c r="B204" s="20">
        <v>170.14999399999999</v>
      </c>
      <c r="D204" s="20">
        <f t="shared" si="7"/>
        <v>-3.5079896182663673E-3</v>
      </c>
      <c r="F204" s="28">
        <f t="shared" si="6"/>
        <v>-2.1084599936763315E-2</v>
      </c>
    </row>
    <row r="205" spans="1:6" x14ac:dyDescent="0.3">
      <c r="A205" s="27">
        <v>1622</v>
      </c>
      <c r="B205" s="20">
        <v>166.60000600000001</v>
      </c>
      <c r="D205" s="20">
        <f t="shared" si="7"/>
        <v>1.4080428524114086E-2</v>
      </c>
      <c r="F205" s="28">
        <f t="shared" si="6"/>
        <v>-2.403901376341386E-3</v>
      </c>
    </row>
    <row r="206" spans="1:6" x14ac:dyDescent="0.3">
      <c r="A206" s="27">
        <v>1645</v>
      </c>
      <c r="B206" s="20">
        <v>166.199997</v>
      </c>
      <c r="D206" s="20">
        <f t="shared" si="7"/>
        <v>-2.0994369267109615E-3</v>
      </c>
      <c r="F206" s="28">
        <f t="shared" si="6"/>
        <v>-2.1080628004766606E-3</v>
      </c>
    </row>
    <row r="207" spans="1:6" x14ac:dyDescent="0.3">
      <c r="A207" s="27">
        <v>1641.5500489999999</v>
      </c>
      <c r="B207" s="20">
        <v>165.85000600000001</v>
      </c>
      <c r="D207" s="20">
        <f t="shared" si="7"/>
        <v>3.9214841966557267E-3</v>
      </c>
      <c r="F207" s="28">
        <f t="shared" si="6"/>
        <v>-1.243761183634224E-2</v>
      </c>
    </row>
    <row r="208" spans="1:6" x14ac:dyDescent="0.3">
      <c r="A208" s="27">
        <v>1648</v>
      </c>
      <c r="B208" s="20">
        <v>163.800003</v>
      </c>
      <c r="D208" s="20">
        <f t="shared" si="7"/>
        <v>2.5166097447702082E-2</v>
      </c>
      <c r="F208" s="28">
        <f t="shared" si="6"/>
        <v>-1.2594256352977231E-2</v>
      </c>
    </row>
    <row r="209" spans="1:6" x14ac:dyDescent="0.3">
      <c r="A209" s="27">
        <v>1690</v>
      </c>
      <c r="B209" s="20">
        <v>161.75</v>
      </c>
      <c r="D209" s="20">
        <f t="shared" si="7"/>
        <v>2.0498521548340969E-2</v>
      </c>
      <c r="F209" s="28">
        <f t="shared" si="6"/>
        <v>2.2919261436107709E-2</v>
      </c>
    </row>
    <row r="210" spans="1:6" x14ac:dyDescent="0.3">
      <c r="A210" s="27">
        <v>1725</v>
      </c>
      <c r="B210" s="20">
        <v>165.5</v>
      </c>
      <c r="D210" s="20">
        <f t="shared" si="7"/>
        <v>-1.9049896165006616E-2</v>
      </c>
      <c r="F210" s="28">
        <f t="shared" si="6"/>
        <v>-1.2158204479809519E-2</v>
      </c>
    </row>
    <row r="211" spans="1:6" x14ac:dyDescent="0.3">
      <c r="A211" s="27">
        <v>1692.4499510000001</v>
      </c>
      <c r="B211" s="20">
        <v>163.5</v>
      </c>
      <c r="D211" s="20">
        <f t="shared" si="7"/>
        <v>3.715532164899915E-3</v>
      </c>
      <c r="F211" s="28">
        <f t="shared" si="6"/>
        <v>-2.5709911820998122E-2</v>
      </c>
    </row>
    <row r="212" spans="1:6" x14ac:dyDescent="0.3">
      <c r="A212" s="27">
        <v>1698.75</v>
      </c>
      <c r="B212" s="20">
        <v>159.35000600000001</v>
      </c>
      <c r="D212" s="20">
        <f t="shared" si="7"/>
        <v>-9.9388810232062027E-3</v>
      </c>
      <c r="F212" s="28">
        <f t="shared" si="6"/>
        <v>5.9439998141067787E-3</v>
      </c>
    </row>
    <row r="213" spans="1:6" x14ac:dyDescent="0.3">
      <c r="A213" s="27">
        <v>1681.9499510000001</v>
      </c>
      <c r="B213" s="20">
        <v>160.300003</v>
      </c>
      <c r="D213" s="20">
        <f t="shared" si="7"/>
        <v>1.5369289906367795E-2</v>
      </c>
      <c r="F213" s="28">
        <f t="shared" si="6"/>
        <v>-1.2239267455020133E-2</v>
      </c>
    </row>
    <row r="214" spans="1:6" x14ac:dyDescent="0.3">
      <c r="A214" s="27">
        <v>1708</v>
      </c>
      <c r="B214" s="20">
        <v>158.35000600000001</v>
      </c>
      <c r="D214" s="20">
        <f t="shared" si="7"/>
        <v>-1.0594566431396028E-2</v>
      </c>
      <c r="F214" s="28">
        <f t="shared" si="6"/>
        <v>2.8635575997618398E-2</v>
      </c>
    </row>
    <row r="215" spans="1:6" x14ac:dyDescent="0.3">
      <c r="A215" s="27">
        <v>1690</v>
      </c>
      <c r="B215" s="20">
        <v>162.949997</v>
      </c>
      <c r="D215" s="20">
        <f t="shared" si="7"/>
        <v>-9.6021809555016779E-3</v>
      </c>
      <c r="F215" s="28">
        <f t="shared" si="6"/>
        <v>6.1180981193804827E-3</v>
      </c>
    </row>
    <row r="216" spans="1:6" x14ac:dyDescent="0.3">
      <c r="A216" s="27">
        <v>1673.849976</v>
      </c>
      <c r="B216" s="20">
        <v>163.949997</v>
      </c>
      <c r="D216" s="20">
        <f t="shared" si="7"/>
        <v>-5.2711655393903158E-3</v>
      </c>
      <c r="F216" s="28">
        <f t="shared" si="6"/>
        <v>-2.1370241489327736E-3</v>
      </c>
    </row>
    <row r="217" spans="1:6" x14ac:dyDescent="0.3">
      <c r="A217" s="27">
        <v>1665.0500489999999</v>
      </c>
      <c r="B217" s="20">
        <v>163.60000600000001</v>
      </c>
      <c r="D217" s="20">
        <f t="shared" si="7"/>
        <v>-9.079894527600876E-3</v>
      </c>
      <c r="F217" s="28">
        <f t="shared" si="6"/>
        <v>-4.2134487953668164E-2</v>
      </c>
    </row>
    <row r="218" spans="1:6" x14ac:dyDescent="0.3">
      <c r="A218" s="27">
        <v>1650</v>
      </c>
      <c r="B218" s="20">
        <v>156.85000600000001</v>
      </c>
      <c r="D218" s="20">
        <f t="shared" si="7"/>
        <v>-2.9522439266321726E-2</v>
      </c>
      <c r="F218" s="28">
        <f t="shared" si="6"/>
        <v>-3.2396741885360555E-2</v>
      </c>
    </row>
    <row r="219" spans="1:6" x14ac:dyDescent="0.3">
      <c r="A219" s="27">
        <v>1602</v>
      </c>
      <c r="B219" s="20">
        <v>151.85000600000001</v>
      </c>
      <c r="D219" s="20">
        <f t="shared" si="7"/>
        <v>5.6022555486697516E-3</v>
      </c>
      <c r="F219" s="28">
        <f t="shared" si="6"/>
        <v>1.1458628771637119E-2</v>
      </c>
    </row>
    <row r="220" spans="1:6" x14ac:dyDescent="0.3">
      <c r="A220" s="27">
        <v>1611</v>
      </c>
      <c r="B220" s="20">
        <v>153.60000600000001</v>
      </c>
      <c r="D220" s="20">
        <f t="shared" si="7"/>
        <v>6.8048514983837897E-3</v>
      </c>
      <c r="F220" s="28">
        <f t="shared" si="6"/>
        <v>7.7821207594005442E-3</v>
      </c>
    </row>
    <row r="221" spans="1:6" x14ac:dyDescent="0.3">
      <c r="A221" s="27">
        <v>1622</v>
      </c>
      <c r="B221" s="20">
        <v>154.800003</v>
      </c>
      <c r="D221" s="20">
        <f t="shared" si="7"/>
        <v>-7.4878755193513872E-3</v>
      </c>
      <c r="F221" s="28">
        <f t="shared" si="6"/>
        <v>-3.8835388614955639E-3</v>
      </c>
    </row>
    <row r="222" spans="1:6" x14ac:dyDescent="0.3">
      <c r="A222" s="27">
        <v>1609.900024</v>
      </c>
      <c r="B222" s="20">
        <v>154.199997</v>
      </c>
      <c r="D222" s="20">
        <f t="shared" si="7"/>
        <v>-7.5131195899519384E-3</v>
      </c>
      <c r="F222" s="28">
        <f t="shared" si="6"/>
        <v>-8.79335408296247E-3</v>
      </c>
    </row>
    <row r="223" spans="1:6" x14ac:dyDescent="0.3">
      <c r="A223" s="27">
        <v>1597.849976</v>
      </c>
      <c r="B223" s="20">
        <v>152.85000600000001</v>
      </c>
      <c r="D223" s="20">
        <f t="shared" si="7"/>
        <v>4.2778321039562131E-3</v>
      </c>
      <c r="F223" s="28">
        <f t="shared" si="6"/>
        <v>1.7510155039035444E-2</v>
      </c>
    </row>
    <row r="224" spans="1:6" x14ac:dyDescent="0.3">
      <c r="A224" s="27">
        <v>1604.6999510000001</v>
      </c>
      <c r="B224" s="20">
        <v>155.550003</v>
      </c>
      <c r="D224" s="20">
        <f t="shared" si="7"/>
        <v>-6.3138866524126702E-3</v>
      </c>
      <c r="F224" s="28">
        <f t="shared" si="6"/>
        <v>1.6576669182942289E-2</v>
      </c>
    </row>
    <row r="225" spans="1:6" x14ac:dyDescent="0.3">
      <c r="A225" s="27">
        <v>1594.599976</v>
      </c>
      <c r="B225" s="20">
        <v>158.14999399999999</v>
      </c>
      <c r="D225" s="20">
        <f t="shared" si="7"/>
        <v>-1.6184432284565928E-2</v>
      </c>
      <c r="F225" s="28">
        <f t="shared" si="6"/>
        <v>3.471696815780335E-3</v>
      </c>
    </row>
    <row r="226" spans="1:6" x14ac:dyDescent="0.3">
      <c r="A226" s="27">
        <v>1569</v>
      </c>
      <c r="B226" s="20">
        <v>158.699997</v>
      </c>
      <c r="D226" s="20">
        <f t="shared" si="7"/>
        <v>-9.0272234341859364E-3</v>
      </c>
      <c r="F226" s="28">
        <f t="shared" si="6"/>
        <v>-1.1725635738976945E-2</v>
      </c>
    </row>
    <row r="227" spans="1:6" x14ac:dyDescent="0.3">
      <c r="A227" s="27">
        <v>1554.900024</v>
      </c>
      <c r="B227" s="20">
        <v>156.85000600000001</v>
      </c>
      <c r="D227" s="20">
        <f t="shared" si="7"/>
        <v>2.6654425149586344E-3</v>
      </c>
      <c r="F227" s="28">
        <f t="shared" si="6"/>
        <v>-8.0013225850926479E-3</v>
      </c>
    </row>
    <row r="228" spans="1:6" x14ac:dyDescent="0.3">
      <c r="A228" s="27">
        <v>1559.0500489999999</v>
      </c>
      <c r="B228" s="20">
        <v>155.60000600000001</v>
      </c>
      <c r="D228" s="20">
        <f t="shared" si="7"/>
        <v>8.176561506622472E-3</v>
      </c>
      <c r="F228" s="28">
        <f t="shared" si="6"/>
        <v>4.1849705279497537E-2</v>
      </c>
    </row>
    <row r="229" spans="1:6" x14ac:dyDescent="0.3">
      <c r="A229" s="27">
        <v>1571.849976</v>
      </c>
      <c r="B229" s="20">
        <v>162.25</v>
      </c>
      <c r="D229" s="20">
        <f t="shared" si="7"/>
        <v>-9.363949050862682E-3</v>
      </c>
      <c r="F229" s="28">
        <f t="shared" si="6"/>
        <v>-1.5841319148455171E-2</v>
      </c>
    </row>
    <row r="230" spans="1:6" x14ac:dyDescent="0.3">
      <c r="A230" s="27">
        <v>1557.1999510000001</v>
      </c>
      <c r="B230" s="20">
        <v>159.699997</v>
      </c>
      <c r="D230" s="20">
        <f t="shared" si="7"/>
        <v>-8.5128536848435559E-3</v>
      </c>
      <c r="F230" s="28">
        <f t="shared" si="6"/>
        <v>-2.8217419834714774E-3</v>
      </c>
    </row>
    <row r="231" spans="1:6" x14ac:dyDescent="0.3">
      <c r="A231" s="27">
        <v>1544</v>
      </c>
      <c r="B231" s="20">
        <v>159.25</v>
      </c>
      <c r="D231" s="20">
        <f t="shared" si="7"/>
        <v>-3.2388664250749259E-4</v>
      </c>
      <c r="F231" s="28">
        <f t="shared" si="6"/>
        <v>-1.4229489103964651E-2</v>
      </c>
    </row>
    <row r="232" spans="1:6" x14ac:dyDescent="0.3">
      <c r="A232" s="27">
        <v>1543.5</v>
      </c>
      <c r="B232" s="20">
        <v>157</v>
      </c>
      <c r="D232" s="20">
        <f t="shared" si="7"/>
        <v>5.9427544869783307E-3</v>
      </c>
      <c r="F232" s="28">
        <f t="shared" si="6"/>
        <v>-2.1243174322300717E-2</v>
      </c>
    </row>
    <row r="233" spans="1:6" x14ac:dyDescent="0.3">
      <c r="A233" s="27">
        <v>1552.6999510000001</v>
      </c>
      <c r="B233" s="20">
        <v>153.699997</v>
      </c>
      <c r="D233" s="20">
        <f t="shared" si="7"/>
        <v>-1.6166495249672747E-2</v>
      </c>
      <c r="F233" s="28">
        <f t="shared" si="6"/>
        <v>-3.9819461800115571E-2</v>
      </c>
    </row>
    <row r="234" spans="1:6" x14ac:dyDescent="0.3">
      <c r="A234" s="27">
        <v>1527.8000489999999</v>
      </c>
      <c r="B234" s="20">
        <v>147.699997</v>
      </c>
      <c r="D234" s="20">
        <f t="shared" si="7"/>
        <v>5.5806335327996757E-3</v>
      </c>
      <c r="F234" s="28">
        <f t="shared" si="6"/>
        <v>5.3710875486009856E-2</v>
      </c>
    </row>
    <row r="235" spans="1:6" x14ac:dyDescent="0.3">
      <c r="A235" s="27">
        <v>1536.349976</v>
      </c>
      <c r="B235" s="20">
        <v>155.85000600000001</v>
      </c>
      <c r="D235" s="20">
        <f t="shared" si="7"/>
        <v>-1.9871503127596698E-3</v>
      </c>
      <c r="F235" s="28">
        <f t="shared" si="6"/>
        <v>9.6196253763530955E-4</v>
      </c>
    </row>
    <row r="236" spans="1:6" x14ac:dyDescent="0.3">
      <c r="A236" s="27">
        <v>1533.3000489999999</v>
      </c>
      <c r="B236" s="20">
        <v>156</v>
      </c>
      <c r="D236" s="20">
        <f t="shared" si="7"/>
        <v>-1.7500511113721647E-2</v>
      </c>
      <c r="F236" s="28">
        <f t="shared" si="6"/>
        <v>-2.4332100659530669E-2</v>
      </c>
    </row>
    <row r="237" spans="1:6" x14ac:dyDescent="0.3">
      <c r="A237" s="27">
        <v>1506.6999510000001</v>
      </c>
      <c r="B237" s="20">
        <v>152.25</v>
      </c>
      <c r="D237" s="20">
        <f t="shared" si="7"/>
        <v>6.3036677183464377E-4</v>
      </c>
      <c r="F237" s="28">
        <f t="shared" si="6"/>
        <v>-4.1574857215346005E-2</v>
      </c>
    </row>
    <row r="238" spans="1:6" x14ac:dyDescent="0.3">
      <c r="A238" s="27">
        <v>1507.650024</v>
      </c>
      <c r="B238" s="20">
        <v>146.050003</v>
      </c>
      <c r="D238" s="20">
        <f t="shared" si="7"/>
        <v>1.4061763871389894E-2</v>
      </c>
      <c r="F238" s="28">
        <f t="shared" si="6"/>
        <v>1.1572606911547156E-2</v>
      </c>
    </row>
    <row r="239" spans="1:6" x14ac:dyDescent="0.3">
      <c r="A239" s="27">
        <v>1529</v>
      </c>
      <c r="B239" s="20">
        <v>147.75</v>
      </c>
      <c r="D239" s="20">
        <f t="shared" si="7"/>
        <v>-1.4459796838778337E-2</v>
      </c>
      <c r="F239" s="28">
        <f t="shared" si="6"/>
        <v>-2.8141912629096509E-2</v>
      </c>
    </row>
    <row r="240" spans="1:6" x14ac:dyDescent="0.3">
      <c r="A240" s="27">
        <v>1507.0500489999999</v>
      </c>
      <c r="B240" s="20">
        <v>143.64999399999999</v>
      </c>
      <c r="D240" s="20">
        <f t="shared" si="7"/>
        <v>1.4329015887060852E-2</v>
      </c>
      <c r="F240" s="28">
        <f t="shared" si="6"/>
        <v>6.9372462855990689E-3</v>
      </c>
    </row>
    <row r="241" spans="1:6" x14ac:dyDescent="0.3">
      <c r="A241" s="27">
        <v>1528.8000489999999</v>
      </c>
      <c r="B241" s="20">
        <v>144.64999399999999</v>
      </c>
      <c r="D241" s="20">
        <f t="shared" si="7"/>
        <v>4.6659042150281041E-3</v>
      </c>
      <c r="F241" s="28">
        <f t="shared" si="6"/>
        <v>1.5094708559936613E-2</v>
      </c>
    </row>
    <row r="242" spans="1:6" x14ac:dyDescent="0.3">
      <c r="A242" s="27">
        <v>1535.9499510000001</v>
      </c>
      <c r="B242" s="20">
        <v>146.85000600000001</v>
      </c>
      <c r="D242" s="20">
        <f t="shared" si="7"/>
        <v>-1.1228468572413856E-2</v>
      </c>
      <c r="F242" s="28">
        <f t="shared" si="6"/>
        <v>-6.8329610507614595E-3</v>
      </c>
    </row>
    <row r="243" spans="1:6" x14ac:dyDescent="0.3">
      <c r="A243" s="27">
        <v>1518.8000489999999</v>
      </c>
      <c r="B243" s="20">
        <v>145.85000600000001</v>
      </c>
      <c r="D243" s="20">
        <f t="shared" si="7"/>
        <v>8.6534896805774801E-3</v>
      </c>
      <c r="F243" s="28">
        <f t="shared" si="6"/>
        <v>2.7387486600806226E-3</v>
      </c>
    </row>
    <row r="244" spans="1:6" x14ac:dyDescent="0.3">
      <c r="A244" s="27">
        <v>1532</v>
      </c>
      <c r="B244" s="20">
        <v>146.25</v>
      </c>
      <c r="D244" s="20">
        <f t="shared" si="7"/>
        <v>1.4933659646934508E-2</v>
      </c>
      <c r="F244" s="28">
        <f t="shared" si="6"/>
        <v>2.7648463229455494E-2</v>
      </c>
    </row>
    <row r="245" spans="1:6" x14ac:dyDescent="0.3">
      <c r="A245" s="27">
        <v>1555.0500489999999</v>
      </c>
      <c r="B245" s="20">
        <v>150.35000600000001</v>
      </c>
      <c r="D245" s="20">
        <f t="shared" si="7"/>
        <v>-2.2516150911097048E-4</v>
      </c>
      <c r="F245" s="28">
        <f t="shared" si="6"/>
        <v>-2.9975842595545924E-3</v>
      </c>
    </row>
    <row r="246" spans="1:6" x14ac:dyDescent="0.3">
      <c r="A246" s="27">
        <v>1554.6999510000001</v>
      </c>
      <c r="B246" s="20">
        <v>149.89999399999999</v>
      </c>
      <c r="D246" s="20">
        <f t="shared" si="7"/>
        <v>-1.7322878711894325E-2</v>
      </c>
      <c r="F246" s="28">
        <f>LN(B247/B246)</f>
        <v>-1.2756091317751661E-2</v>
      </c>
    </row>
    <row r="247" spans="1:6" x14ac:dyDescent="0.3">
      <c r="A247" s="27">
        <v>1528</v>
      </c>
      <c r="B247" s="20">
        <v>148</v>
      </c>
      <c r="F247" s="28">
        <f>B248/B247</f>
        <v>0</v>
      </c>
    </row>
  </sheetData>
  <mergeCells count="2">
    <mergeCell ref="C1:C1048576"/>
    <mergeCell ref="E1:E104857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BF940-BF66-4E32-9309-89AD5421700D}">
  <dimension ref="A1:S247"/>
  <sheetViews>
    <sheetView workbookViewId="0">
      <selection activeCell="A20" sqref="A20"/>
    </sheetView>
  </sheetViews>
  <sheetFormatPr defaultRowHeight="14.4" x14ac:dyDescent="0.3"/>
  <cols>
    <col min="4" max="4" width="15" customWidth="1"/>
    <col min="6" max="6" width="16.88671875" customWidth="1"/>
    <col min="19" max="19" width="12" bestFit="1" customWidth="1"/>
  </cols>
  <sheetData>
    <row r="1" spans="1:19" ht="15" thickBot="1" x14ac:dyDescent="0.35">
      <c r="A1" s="24" t="s">
        <v>7</v>
      </c>
      <c r="B1" s="25" t="s">
        <v>8</v>
      </c>
      <c r="C1" s="89"/>
      <c r="D1" s="25" t="s">
        <v>50</v>
      </c>
      <c r="E1" s="91"/>
      <c r="F1" s="26" t="s">
        <v>51</v>
      </c>
    </row>
    <row r="2" spans="1:19" x14ac:dyDescent="0.3">
      <c r="A2" s="27">
        <v>102.550003</v>
      </c>
      <c r="B2" s="20">
        <v>107.900002</v>
      </c>
      <c r="C2" s="90"/>
      <c r="D2" s="20">
        <f t="shared" ref="D2:D65" si="0">LN(A3/A2)</f>
        <v>-4.8771519394884104E-4</v>
      </c>
      <c r="E2" s="79"/>
      <c r="F2" s="28">
        <f>LN(B3/B2)</f>
        <v>-2.486641823727918E-2</v>
      </c>
      <c r="N2" s="55"/>
      <c r="O2" s="56"/>
      <c r="P2" s="56"/>
      <c r="Q2" s="56"/>
      <c r="R2" s="56"/>
      <c r="S2" s="50"/>
    </row>
    <row r="3" spans="1:19" x14ac:dyDescent="0.3">
      <c r="A3" s="27">
        <v>102.5</v>
      </c>
      <c r="B3" s="20">
        <v>105.25</v>
      </c>
      <c r="C3" s="90"/>
      <c r="D3" s="20">
        <f t="shared" si="0"/>
        <v>1.0674511941900264E-2</v>
      </c>
      <c r="E3" s="79"/>
      <c r="F3" s="28">
        <f t="shared" ref="F3:F66" si="1">LN(B4/B3)</f>
        <v>1.9290205033155212E-2</v>
      </c>
      <c r="N3" s="57" t="s">
        <v>48</v>
      </c>
      <c r="O3" s="58"/>
      <c r="P3" s="58"/>
      <c r="Q3" s="58"/>
      <c r="R3" s="58"/>
      <c r="S3" s="51">
        <f>AVERAGE(D2:D247)</f>
        <v>1.4973949387416497E-3</v>
      </c>
    </row>
    <row r="4" spans="1:19" x14ac:dyDescent="0.3">
      <c r="A4" s="27">
        <v>103.599998</v>
      </c>
      <c r="B4" s="20">
        <v>107.300003</v>
      </c>
      <c r="C4" s="90"/>
      <c r="D4" s="20">
        <f t="shared" si="0"/>
        <v>1.9121041812403854E-2</v>
      </c>
      <c r="E4" s="79"/>
      <c r="F4" s="28">
        <f t="shared" si="1"/>
        <v>-9.8338697911197082E-3</v>
      </c>
      <c r="N4" s="57" t="s">
        <v>52</v>
      </c>
      <c r="O4" s="58"/>
      <c r="P4" s="58"/>
      <c r="Q4" s="58"/>
      <c r="R4" s="58"/>
      <c r="S4" s="51">
        <f>AVERAGE(F2:F247)</f>
        <v>-1.7226626705160119E-3</v>
      </c>
    </row>
    <row r="5" spans="1:19" x14ac:dyDescent="0.3">
      <c r="A5" s="27">
        <v>105.599998</v>
      </c>
      <c r="B5" s="20">
        <v>106.25</v>
      </c>
      <c r="C5" s="90"/>
      <c r="D5" s="20">
        <f t="shared" si="0"/>
        <v>-3.1748650049673408E-2</v>
      </c>
      <c r="E5" s="79"/>
      <c r="F5" s="28">
        <f t="shared" si="1"/>
        <v>-1.1834457647002796E-2</v>
      </c>
      <c r="N5" s="57" t="s">
        <v>53</v>
      </c>
      <c r="O5" s="58"/>
      <c r="P5" s="58"/>
      <c r="Q5" s="58"/>
      <c r="R5" s="58"/>
      <c r="S5" s="51">
        <f>VAR(F2:F247)</f>
        <v>6.7114399732667222E-4</v>
      </c>
    </row>
    <row r="6" spans="1:19" x14ac:dyDescent="0.3">
      <c r="A6" s="27">
        <v>102.300003</v>
      </c>
      <c r="B6" s="20">
        <v>105</v>
      </c>
      <c r="C6" s="90"/>
      <c r="D6" s="20">
        <f t="shared" si="0"/>
        <v>-3.3295060552861987E-2</v>
      </c>
      <c r="E6" s="79"/>
      <c r="F6" s="28">
        <f t="shared" si="1"/>
        <v>-4.1318149330730976E-2</v>
      </c>
      <c r="N6" s="57" t="s">
        <v>45</v>
      </c>
      <c r="O6" s="58"/>
      <c r="P6" s="58"/>
      <c r="Q6" s="58"/>
      <c r="R6" s="58"/>
      <c r="S6" s="51">
        <f>VAR(D2:D247)</f>
        <v>5.2560524080579886E-4</v>
      </c>
    </row>
    <row r="7" spans="1:19" x14ac:dyDescent="0.3">
      <c r="A7" s="27">
        <v>98.949996999999996</v>
      </c>
      <c r="B7" s="20">
        <v>100.75</v>
      </c>
      <c r="C7" s="90"/>
      <c r="D7" s="20">
        <f t="shared" si="0"/>
        <v>-6.9570467718717069E-2</v>
      </c>
      <c r="E7" s="79"/>
      <c r="F7" s="28">
        <f t="shared" si="1"/>
        <v>-0.11061280701763855</v>
      </c>
      <c r="N7" s="57" t="s">
        <v>43</v>
      </c>
      <c r="O7" s="58"/>
      <c r="P7" s="58"/>
      <c r="Q7" s="58"/>
      <c r="R7" s="58"/>
      <c r="S7" s="51">
        <f>0.5*S3+0.5*S4</f>
        <v>-1.1263386588718108E-4</v>
      </c>
    </row>
    <row r="8" spans="1:19" x14ac:dyDescent="0.3">
      <c r="A8" s="27">
        <v>92.300003000000004</v>
      </c>
      <c r="B8" s="20">
        <v>90.199996999999996</v>
      </c>
      <c r="C8" s="90"/>
      <c r="D8" s="20">
        <f t="shared" si="0"/>
        <v>-1.089335355188469E-2</v>
      </c>
      <c r="E8" s="79"/>
      <c r="F8" s="28">
        <f t="shared" si="1"/>
        <v>8.038380505632127E-2</v>
      </c>
      <c r="N8" s="57" t="s">
        <v>46</v>
      </c>
      <c r="O8" s="58"/>
      <c r="P8" s="58"/>
      <c r="Q8" s="58"/>
      <c r="R8" s="58"/>
      <c r="S8" s="51">
        <f>(0.5*S5)^2+(0.5*S6)^2</f>
        <v>1.8167378357753649E-7</v>
      </c>
    </row>
    <row r="9" spans="1:19" x14ac:dyDescent="0.3">
      <c r="A9" s="27">
        <v>91.300003000000004</v>
      </c>
      <c r="B9" s="20">
        <v>97.75</v>
      </c>
      <c r="C9" s="90"/>
      <c r="D9" s="20">
        <f t="shared" si="0"/>
        <v>4.4975427027054739E-2</v>
      </c>
      <c r="E9" s="79"/>
      <c r="F9" s="28">
        <f t="shared" si="1"/>
        <v>1.7241776268593065E-2</v>
      </c>
      <c r="N9" s="57" t="s">
        <v>49</v>
      </c>
      <c r="O9" s="58"/>
      <c r="P9" s="58"/>
      <c r="Q9" s="58"/>
      <c r="R9" s="58"/>
      <c r="S9" s="51">
        <f>CORREL(A2:A247,B2:B247)</f>
        <v>-0.34797826827373801</v>
      </c>
    </row>
    <row r="10" spans="1:19" ht="15" thickBot="1" x14ac:dyDescent="0.35">
      <c r="A10" s="27">
        <v>95.5</v>
      </c>
      <c r="B10" s="20">
        <v>99.449996999999996</v>
      </c>
      <c r="C10" s="90"/>
      <c r="D10" s="20">
        <f t="shared" si="0"/>
        <v>-3.6716327250832584E-3</v>
      </c>
      <c r="E10" s="79"/>
      <c r="F10" s="28">
        <f t="shared" si="1"/>
        <v>-1.9802597130266691E-2</v>
      </c>
      <c r="N10" s="59"/>
      <c r="O10" s="60"/>
      <c r="P10" s="60"/>
      <c r="Q10" s="60"/>
      <c r="R10" s="60"/>
      <c r="S10" s="54"/>
    </row>
    <row r="11" spans="1:19" x14ac:dyDescent="0.3">
      <c r="A11" s="27">
        <v>95.150002000000001</v>
      </c>
      <c r="B11" s="20">
        <v>97.5</v>
      </c>
      <c r="C11" s="90"/>
      <c r="D11" s="20">
        <f t="shared" si="0"/>
        <v>-5.2687159757889204E-3</v>
      </c>
      <c r="E11" s="79"/>
      <c r="F11" s="28">
        <f t="shared" si="1"/>
        <v>-1.0261468214313842E-3</v>
      </c>
    </row>
    <row r="12" spans="1:19" x14ac:dyDescent="0.3">
      <c r="A12" s="27">
        <v>94.650002000000001</v>
      </c>
      <c r="B12" s="20">
        <v>97.400002000000001</v>
      </c>
      <c r="C12" s="90"/>
      <c r="D12" s="20">
        <f t="shared" si="0"/>
        <v>-1.5860642861152954E-3</v>
      </c>
      <c r="E12" s="79"/>
      <c r="F12" s="28">
        <f t="shared" si="1"/>
        <v>5.1316398618125717E-4</v>
      </c>
    </row>
    <row r="13" spans="1:19" x14ac:dyDescent="0.3">
      <c r="A13" s="27">
        <v>94.5</v>
      </c>
      <c r="B13" s="20">
        <v>97.449996999999996</v>
      </c>
      <c r="C13" s="90"/>
      <c r="D13" s="20">
        <f t="shared" si="0"/>
        <v>1.1049867583758753E-2</v>
      </c>
      <c r="E13" s="79"/>
      <c r="F13" s="28">
        <f t="shared" si="1"/>
        <v>-1.2910068681922302E-2</v>
      </c>
    </row>
    <row r="14" spans="1:19" x14ac:dyDescent="0.3">
      <c r="A14" s="27">
        <v>95.550003000000004</v>
      </c>
      <c r="B14" s="20">
        <v>96.199996999999996</v>
      </c>
      <c r="C14" s="90"/>
      <c r="D14" s="20">
        <f t="shared" si="0"/>
        <v>-1.1579139898775291E-2</v>
      </c>
      <c r="E14" s="79"/>
      <c r="F14" s="28">
        <f t="shared" si="1"/>
        <v>-5.2110593756833816E-3</v>
      </c>
    </row>
    <row r="15" spans="1:19" x14ac:dyDescent="0.3">
      <c r="A15" s="27">
        <v>94.449996999999996</v>
      </c>
      <c r="B15" s="20">
        <v>95.699996999999996</v>
      </c>
      <c r="C15" s="90"/>
      <c r="D15" s="20">
        <f t="shared" si="0"/>
        <v>2.9728457839755203E-2</v>
      </c>
      <c r="E15" s="79"/>
      <c r="F15" s="28">
        <f t="shared" si="1"/>
        <v>1.555241349124967E-2</v>
      </c>
    </row>
    <row r="16" spans="1:19" x14ac:dyDescent="0.3">
      <c r="A16" s="27">
        <v>97.300003000000004</v>
      </c>
      <c r="B16" s="20">
        <v>97.199996999999996</v>
      </c>
      <c r="C16" s="90"/>
      <c r="D16" s="20">
        <f t="shared" si="0"/>
        <v>-8.2560116794956288E-3</v>
      </c>
      <c r="E16" s="79"/>
      <c r="F16" s="28">
        <f t="shared" si="1"/>
        <v>-1.9216369531121488E-2</v>
      </c>
    </row>
    <row r="17" spans="1:6" x14ac:dyDescent="0.3">
      <c r="A17" s="27">
        <v>96.5</v>
      </c>
      <c r="B17" s="20">
        <v>95.349997999999999</v>
      </c>
      <c r="C17" s="90"/>
      <c r="D17" s="20">
        <f t="shared" si="0"/>
        <v>2.8602592917666678E-2</v>
      </c>
      <c r="E17" s="79"/>
      <c r="F17" s="28">
        <f t="shared" si="1"/>
        <v>1.5719364156106131E-3</v>
      </c>
    </row>
    <row r="18" spans="1:6" x14ac:dyDescent="0.3">
      <c r="A18" s="27">
        <v>99.300003000000004</v>
      </c>
      <c r="B18" s="20">
        <v>95.5</v>
      </c>
      <c r="C18" s="90"/>
      <c r="D18" s="20">
        <f t="shared" si="0"/>
        <v>-2.5207978303139096E-3</v>
      </c>
      <c r="E18" s="79"/>
      <c r="F18" s="28">
        <f t="shared" si="1"/>
        <v>-4.1972989658343477E-3</v>
      </c>
    </row>
    <row r="19" spans="1:6" x14ac:dyDescent="0.3">
      <c r="A19" s="27">
        <v>99.050003000000004</v>
      </c>
      <c r="B19" s="20">
        <v>95.099997999999999</v>
      </c>
      <c r="C19" s="90"/>
      <c r="D19" s="20">
        <f t="shared" si="0"/>
        <v>2.2461637437349205E-2</v>
      </c>
      <c r="E19" s="79"/>
      <c r="F19" s="28">
        <f t="shared" si="1"/>
        <v>-1.5785428581324228E-3</v>
      </c>
    </row>
    <row r="20" spans="1:6" x14ac:dyDescent="0.3">
      <c r="A20" s="27">
        <v>101.300003</v>
      </c>
      <c r="B20" s="20">
        <v>94.949996999999996</v>
      </c>
      <c r="C20" s="90"/>
      <c r="D20" s="20">
        <f t="shared" si="0"/>
        <v>1.567122140670741E-2</v>
      </c>
      <c r="E20" s="79"/>
      <c r="F20" s="28">
        <f t="shared" si="1"/>
        <v>-6.3391550458270305E-3</v>
      </c>
    </row>
    <row r="21" spans="1:6" x14ac:dyDescent="0.3">
      <c r="A21" s="27">
        <v>102.900002</v>
      </c>
      <c r="B21" s="20">
        <v>94.349997999999999</v>
      </c>
      <c r="C21" s="90"/>
      <c r="D21" s="20">
        <f t="shared" si="0"/>
        <v>1.5429409128515889E-2</v>
      </c>
      <c r="E21" s="79"/>
      <c r="F21" s="28">
        <f t="shared" si="1"/>
        <v>1.3684466178937081E-2</v>
      </c>
    </row>
    <row r="22" spans="1:6" x14ac:dyDescent="0.3">
      <c r="A22" s="27">
        <v>104.5</v>
      </c>
      <c r="B22" s="20">
        <v>95.650002000000001</v>
      </c>
      <c r="C22" s="90"/>
      <c r="D22" s="20">
        <f t="shared" si="0"/>
        <v>3.2017819394904307E-2</v>
      </c>
      <c r="E22" s="79"/>
      <c r="F22" s="28">
        <f t="shared" si="1"/>
        <v>-9.4538728332920399E-3</v>
      </c>
    </row>
    <row r="23" spans="1:6" x14ac:dyDescent="0.3">
      <c r="A23" s="27">
        <v>107.900002</v>
      </c>
      <c r="B23" s="20">
        <v>94.75</v>
      </c>
      <c r="C23" s="90"/>
      <c r="D23" s="20">
        <f t="shared" si="0"/>
        <v>-4.1792956312137744E-3</v>
      </c>
      <c r="E23" s="79"/>
      <c r="F23" s="28">
        <f t="shared" si="1"/>
        <v>-1.9180162070500151E-2</v>
      </c>
    </row>
    <row r="24" spans="1:6" x14ac:dyDescent="0.3">
      <c r="A24" s="27">
        <v>107.449997</v>
      </c>
      <c r="B24" s="20">
        <v>92.949996999999996</v>
      </c>
      <c r="C24" s="90"/>
      <c r="D24" s="20">
        <f t="shared" si="0"/>
        <v>-1.2643568398760355E-2</v>
      </c>
      <c r="E24" s="79"/>
      <c r="F24" s="28">
        <f t="shared" si="1"/>
        <v>-1.1360630767608761E-2</v>
      </c>
    </row>
    <row r="25" spans="1:6" x14ac:dyDescent="0.3">
      <c r="A25" s="27">
        <v>106.099998</v>
      </c>
      <c r="B25" s="20">
        <v>91.900002000000001</v>
      </c>
      <c r="C25" s="90"/>
      <c r="D25" s="20">
        <f t="shared" si="0"/>
        <v>-4.0880903733701915E-2</v>
      </c>
      <c r="E25" s="79"/>
      <c r="F25" s="28">
        <f t="shared" si="1"/>
        <v>-1.5351200418546321E-2</v>
      </c>
    </row>
    <row r="26" spans="1:6" x14ac:dyDescent="0.3">
      <c r="A26" s="27">
        <v>101.849998</v>
      </c>
      <c r="B26" s="20">
        <v>90.5</v>
      </c>
      <c r="C26" s="90"/>
      <c r="D26" s="20">
        <f t="shared" si="0"/>
        <v>-2.8381272901504054E-2</v>
      </c>
      <c r="E26" s="79"/>
      <c r="F26" s="28">
        <f t="shared" si="1"/>
        <v>7.7050134796678828E-3</v>
      </c>
    </row>
    <row r="27" spans="1:6" x14ac:dyDescent="0.3">
      <c r="A27" s="27">
        <v>99</v>
      </c>
      <c r="B27" s="20">
        <v>91.199996999999996</v>
      </c>
      <c r="C27" s="90"/>
      <c r="D27" s="20">
        <f t="shared" si="0"/>
        <v>8.0483632429482078E-3</v>
      </c>
      <c r="E27" s="79"/>
      <c r="F27" s="28">
        <f t="shared" si="1"/>
        <v>2.704329304175181E-2</v>
      </c>
    </row>
    <row r="28" spans="1:6" x14ac:dyDescent="0.3">
      <c r="A28" s="27">
        <v>99.800003000000004</v>
      </c>
      <c r="B28" s="20">
        <v>93.699996999999996</v>
      </c>
      <c r="C28" s="90"/>
      <c r="D28" s="20">
        <f t="shared" si="0"/>
        <v>3.999945333106064E-3</v>
      </c>
      <c r="E28" s="79"/>
      <c r="F28" s="28">
        <f t="shared" si="1"/>
        <v>-2.136720932658865E-3</v>
      </c>
    </row>
    <row r="29" spans="1:6" x14ac:dyDescent="0.3">
      <c r="A29" s="27">
        <v>100.199997</v>
      </c>
      <c r="B29" s="20">
        <v>93.5</v>
      </c>
      <c r="C29" s="90"/>
      <c r="D29" s="20">
        <f t="shared" si="0"/>
        <v>-4.8565639968956173E-2</v>
      </c>
      <c r="E29" s="79"/>
      <c r="F29" s="28">
        <f t="shared" si="1"/>
        <v>-3.64864644600685E-2</v>
      </c>
    </row>
    <row r="30" spans="1:6" x14ac:dyDescent="0.3">
      <c r="A30" s="27">
        <v>95.449996999999996</v>
      </c>
      <c r="B30" s="20">
        <v>90.150002000000001</v>
      </c>
      <c r="C30" s="90"/>
      <c r="D30" s="20">
        <f t="shared" si="0"/>
        <v>-1.7970853891167798E-2</v>
      </c>
      <c r="E30" s="79"/>
      <c r="F30" s="28">
        <f t="shared" si="1"/>
        <v>-1.4525439743760823E-2</v>
      </c>
    </row>
    <row r="31" spans="1:6" x14ac:dyDescent="0.3">
      <c r="A31" s="27">
        <v>93.75</v>
      </c>
      <c r="B31" s="20">
        <v>88.849997999999999</v>
      </c>
      <c r="C31" s="90"/>
      <c r="D31" s="20">
        <f t="shared" si="0"/>
        <v>-2.1564177915840525E-2</v>
      </c>
      <c r="E31" s="79"/>
      <c r="F31" s="28">
        <f t="shared" si="1"/>
        <v>-3.6096741492912886E-2</v>
      </c>
    </row>
    <row r="32" spans="1:6" x14ac:dyDescent="0.3">
      <c r="A32" s="27">
        <v>91.75</v>
      </c>
      <c r="B32" s="20">
        <v>85.699996999999996</v>
      </c>
      <c r="C32" s="90"/>
      <c r="D32" s="20">
        <f t="shared" si="0"/>
        <v>-3.821986592737448E-3</v>
      </c>
      <c r="E32" s="79"/>
      <c r="F32" s="28">
        <f t="shared" si="1"/>
        <v>-2.2419747310339695E-2</v>
      </c>
    </row>
    <row r="33" spans="1:6" x14ac:dyDescent="0.3">
      <c r="A33" s="27">
        <v>91.400002000000001</v>
      </c>
      <c r="B33" s="20">
        <v>83.800003000000004</v>
      </c>
      <c r="C33" s="90"/>
      <c r="D33" s="20">
        <f t="shared" si="0"/>
        <v>1.6816181550093325E-2</v>
      </c>
      <c r="E33" s="79"/>
      <c r="F33" s="28">
        <f t="shared" si="1"/>
        <v>8.3184910755687153E-3</v>
      </c>
    </row>
    <row r="34" spans="1:6" x14ac:dyDescent="0.3">
      <c r="A34" s="27">
        <v>92.949996999999996</v>
      </c>
      <c r="B34" s="20">
        <v>84.5</v>
      </c>
      <c r="C34" s="90"/>
      <c r="D34" s="20">
        <f t="shared" si="0"/>
        <v>-1.9006817706487315E-2</v>
      </c>
      <c r="E34" s="79"/>
      <c r="F34" s="28">
        <f t="shared" si="1"/>
        <v>1.4101256234771015E-2</v>
      </c>
    </row>
    <row r="35" spans="1:6" x14ac:dyDescent="0.3">
      <c r="A35" s="27">
        <v>91.199996999999996</v>
      </c>
      <c r="B35" s="20">
        <v>85.699996999999996</v>
      </c>
      <c r="C35" s="90"/>
      <c r="D35" s="20">
        <f t="shared" si="0"/>
        <v>2.9707829742046929E-2</v>
      </c>
      <c r="E35" s="79"/>
      <c r="F35" s="28">
        <f t="shared" si="1"/>
        <v>1.620407029844528E-2</v>
      </c>
    </row>
    <row r="36" spans="1:6" x14ac:dyDescent="0.3">
      <c r="A36" s="27">
        <v>93.949996999999996</v>
      </c>
      <c r="B36" s="20">
        <v>87.099997999999999</v>
      </c>
      <c r="C36" s="90"/>
      <c r="D36" s="20">
        <f t="shared" si="0"/>
        <v>1.4267148212099198E-2</v>
      </c>
      <c r="E36" s="79"/>
      <c r="F36" s="28">
        <f t="shared" si="1"/>
        <v>-4.6030117119249744E-3</v>
      </c>
    </row>
    <row r="37" spans="1:6" x14ac:dyDescent="0.3">
      <c r="A37" s="27">
        <v>95.300003000000004</v>
      </c>
      <c r="B37" s="20">
        <v>86.699996999999996</v>
      </c>
      <c r="C37" s="90"/>
      <c r="D37" s="20">
        <f t="shared" si="0"/>
        <v>3.4041399184919663E-2</v>
      </c>
      <c r="E37" s="79"/>
      <c r="F37" s="28">
        <f t="shared" si="1"/>
        <v>1.7153079814720133E-2</v>
      </c>
    </row>
    <row r="38" spans="1:6" x14ac:dyDescent="0.3">
      <c r="A38" s="27">
        <v>98.599997999999999</v>
      </c>
      <c r="B38" s="20">
        <v>88.199996999999996</v>
      </c>
      <c r="C38" s="90"/>
      <c r="D38" s="20">
        <f t="shared" si="0"/>
        <v>1.3598789606787124E-2</v>
      </c>
      <c r="E38" s="79"/>
      <c r="F38" s="28">
        <f t="shared" si="1"/>
        <v>4.2181648049900732E-2</v>
      </c>
    </row>
    <row r="39" spans="1:6" x14ac:dyDescent="0.3">
      <c r="A39" s="27">
        <v>99.949996999999996</v>
      </c>
      <c r="B39" s="20">
        <v>92</v>
      </c>
      <c r="C39" s="90"/>
      <c r="D39" s="20">
        <f t="shared" si="0"/>
        <v>8.468354467771496E-3</v>
      </c>
      <c r="E39" s="79"/>
      <c r="F39" s="28">
        <f t="shared" si="1"/>
        <v>-1.8651083403509731E-2</v>
      </c>
    </row>
    <row r="40" spans="1:6" x14ac:dyDescent="0.3">
      <c r="A40" s="27">
        <v>100.800003</v>
      </c>
      <c r="B40" s="20">
        <v>90.300003000000004</v>
      </c>
      <c r="C40" s="90"/>
      <c r="D40" s="20">
        <f t="shared" si="0"/>
        <v>2.4982881376887089E-2</v>
      </c>
      <c r="E40" s="79"/>
      <c r="F40" s="28">
        <f t="shared" si="1"/>
        <v>-1.6750809863623005E-2</v>
      </c>
    </row>
    <row r="41" spans="1:6" x14ac:dyDescent="0.3">
      <c r="A41" s="27">
        <v>103.349998</v>
      </c>
      <c r="B41" s="20">
        <v>88.800003000000004</v>
      </c>
      <c r="C41" s="90"/>
      <c r="D41" s="20">
        <f t="shared" si="0"/>
        <v>-8.2584681975967755E-3</v>
      </c>
      <c r="E41" s="79"/>
      <c r="F41" s="28">
        <f t="shared" si="1"/>
        <v>1.7857605740116834E-2</v>
      </c>
    </row>
    <row r="42" spans="1:6" x14ac:dyDescent="0.3">
      <c r="A42" s="27">
        <v>102.5</v>
      </c>
      <c r="B42" s="20">
        <v>90.400002000000001</v>
      </c>
      <c r="C42" s="90"/>
      <c r="D42" s="20">
        <f t="shared" si="0"/>
        <v>-2.1198743266360044E-2</v>
      </c>
      <c r="E42" s="79"/>
      <c r="F42" s="28">
        <f t="shared" si="1"/>
        <v>-7.7735539020906321E-3</v>
      </c>
    </row>
    <row r="43" spans="1:6" x14ac:dyDescent="0.3">
      <c r="A43" s="27">
        <v>100.349998</v>
      </c>
      <c r="B43" s="20">
        <v>89.699996999999996</v>
      </c>
      <c r="C43" s="90"/>
      <c r="D43" s="20">
        <f t="shared" si="0"/>
        <v>-9.5119215288503242E-3</v>
      </c>
      <c r="E43" s="79"/>
      <c r="F43" s="28">
        <f t="shared" si="1"/>
        <v>4.4694152375187216E-2</v>
      </c>
    </row>
    <row r="44" spans="1:6" x14ac:dyDescent="0.3">
      <c r="A44" s="27">
        <v>99.400002000000001</v>
      </c>
      <c r="B44" s="20">
        <v>93.800003000000004</v>
      </c>
      <c r="C44" s="90"/>
      <c r="D44" s="20">
        <f t="shared" si="0"/>
        <v>-1.510214215952716E-3</v>
      </c>
      <c r="E44" s="79"/>
      <c r="F44" s="28">
        <f t="shared" si="1"/>
        <v>-2.4279584105622993E-2</v>
      </c>
    </row>
    <row r="45" spans="1:6" x14ac:dyDescent="0.3">
      <c r="A45" s="27">
        <v>99.25</v>
      </c>
      <c r="B45" s="20">
        <v>91.550003000000004</v>
      </c>
      <c r="C45" s="90"/>
      <c r="D45" s="20">
        <f t="shared" si="0"/>
        <v>5.4888818705760095E-2</v>
      </c>
      <c r="E45" s="79"/>
      <c r="F45" s="28">
        <f t="shared" si="1"/>
        <v>-2.7687260464888987E-2</v>
      </c>
    </row>
    <row r="46" spans="1:6" x14ac:dyDescent="0.3">
      <c r="A46" s="27">
        <v>104.849998</v>
      </c>
      <c r="B46" s="20">
        <v>89.050003000000004</v>
      </c>
      <c r="C46" s="90"/>
      <c r="D46" s="20">
        <f t="shared" si="0"/>
        <v>-1.2959125567636093E-2</v>
      </c>
      <c r="E46" s="79"/>
      <c r="F46" s="28">
        <f t="shared" si="1"/>
        <v>1.7807915839130148E-2</v>
      </c>
    </row>
    <row r="47" spans="1:6" x14ac:dyDescent="0.3">
      <c r="A47" s="27">
        <v>103.5</v>
      </c>
      <c r="B47" s="20">
        <v>90.650002000000001</v>
      </c>
      <c r="C47" s="90"/>
      <c r="D47" s="20">
        <f t="shared" si="0"/>
        <v>0.10969891725642453</v>
      </c>
      <c r="E47" s="79"/>
      <c r="F47" s="28">
        <f t="shared" si="1"/>
        <v>-1.5004437786661348E-2</v>
      </c>
    </row>
    <row r="48" spans="1:6" x14ac:dyDescent="0.3">
      <c r="A48" s="27">
        <v>115.5</v>
      </c>
      <c r="B48" s="20">
        <v>89.300003000000004</v>
      </c>
      <c r="C48" s="90"/>
      <c r="D48" s="20">
        <f t="shared" si="0"/>
        <v>-2.8987563611220641E-2</v>
      </c>
      <c r="E48" s="79"/>
      <c r="F48" s="28">
        <f t="shared" si="1"/>
        <v>-8.9989694631938712E-3</v>
      </c>
    </row>
    <row r="49" spans="1:6" x14ac:dyDescent="0.3">
      <c r="A49" s="27">
        <v>112.199997</v>
      </c>
      <c r="B49" s="20">
        <v>88.5</v>
      </c>
      <c r="C49" s="90"/>
      <c r="D49" s="20">
        <f t="shared" si="0"/>
        <v>-3.3072042389293489E-2</v>
      </c>
      <c r="E49" s="79"/>
      <c r="F49" s="28">
        <f t="shared" si="1"/>
        <v>-2.575249610241474E-2</v>
      </c>
    </row>
    <row r="50" spans="1:6" x14ac:dyDescent="0.3">
      <c r="A50" s="27">
        <v>108.550003</v>
      </c>
      <c r="B50" s="20">
        <v>86.25</v>
      </c>
      <c r="C50" s="90"/>
      <c r="D50" s="20">
        <f t="shared" si="0"/>
        <v>5.249017246688082E-2</v>
      </c>
      <c r="E50" s="79"/>
      <c r="F50" s="28">
        <f t="shared" si="1"/>
        <v>-1.7544309650909508E-2</v>
      </c>
    </row>
    <row r="51" spans="1:6" x14ac:dyDescent="0.3">
      <c r="A51" s="27">
        <v>114.400002</v>
      </c>
      <c r="B51" s="20">
        <v>84.75</v>
      </c>
      <c r="C51" s="90"/>
      <c r="D51" s="20">
        <f t="shared" si="0"/>
        <v>8.2698708530126678E-3</v>
      </c>
      <c r="E51" s="79"/>
      <c r="F51" s="28">
        <f t="shared" si="1"/>
        <v>4.7086843360998496E-3</v>
      </c>
    </row>
    <row r="52" spans="1:6" x14ac:dyDescent="0.3">
      <c r="A52" s="27">
        <v>115.349998</v>
      </c>
      <c r="B52" s="20">
        <v>85.150002000000001</v>
      </c>
      <c r="C52" s="90"/>
      <c r="D52" s="20">
        <f t="shared" si="0"/>
        <v>4.3678785649482008E-2</v>
      </c>
      <c r="E52" s="79"/>
      <c r="F52" s="28">
        <f t="shared" si="1"/>
        <v>1.8039418587760047E-2</v>
      </c>
    </row>
    <row r="53" spans="1:6" x14ac:dyDescent="0.3">
      <c r="A53" s="27">
        <v>120.5</v>
      </c>
      <c r="B53" s="20">
        <v>86.699996999999996</v>
      </c>
      <c r="C53" s="90"/>
      <c r="D53" s="20">
        <f t="shared" si="0"/>
        <v>-1.7581013588912574E-2</v>
      </c>
      <c r="E53" s="79"/>
      <c r="F53" s="28">
        <f t="shared" si="1"/>
        <v>-2.2748102923859762E-2</v>
      </c>
    </row>
    <row r="54" spans="1:6" x14ac:dyDescent="0.3">
      <c r="A54" s="27">
        <v>118.400002</v>
      </c>
      <c r="B54" s="20">
        <v>84.75</v>
      </c>
      <c r="C54" s="90"/>
      <c r="D54" s="20">
        <f t="shared" si="0"/>
        <v>-6.3546071688507103E-3</v>
      </c>
      <c r="E54" s="79"/>
      <c r="F54" s="28">
        <f t="shared" si="1"/>
        <v>2.3570665424895612E-3</v>
      </c>
    </row>
    <row r="55" spans="1:6" x14ac:dyDescent="0.3">
      <c r="A55" s="27">
        <v>117.650002</v>
      </c>
      <c r="B55" s="20">
        <v>84.949996999999996</v>
      </c>
      <c r="C55" s="90"/>
      <c r="D55" s="20">
        <f t="shared" si="0"/>
        <v>-8.5361165602010382E-3</v>
      </c>
      <c r="E55" s="79"/>
      <c r="F55" s="28">
        <f t="shared" si="1"/>
        <v>-5.8869592862187425E-4</v>
      </c>
    </row>
    <row r="56" spans="1:6" x14ac:dyDescent="0.3">
      <c r="A56" s="27">
        <v>116.650002</v>
      </c>
      <c r="B56" s="20">
        <v>84.900002000000001</v>
      </c>
      <c r="C56" s="90"/>
      <c r="D56" s="20">
        <f t="shared" si="0"/>
        <v>-7.3134245671149511E-3</v>
      </c>
      <c r="E56" s="79"/>
      <c r="F56" s="28">
        <f t="shared" si="1"/>
        <v>5.6110891841298464E-2</v>
      </c>
    </row>
    <row r="57" spans="1:6" x14ac:dyDescent="0.3">
      <c r="A57" s="27">
        <v>115.800003</v>
      </c>
      <c r="B57" s="20">
        <v>89.800003000000004</v>
      </c>
      <c r="C57" s="90"/>
      <c r="D57" s="20">
        <f t="shared" si="0"/>
        <v>1.0309343752125852E-2</v>
      </c>
      <c r="E57" s="79"/>
      <c r="F57" s="28">
        <f t="shared" si="1"/>
        <v>8.869182258152428E-3</v>
      </c>
    </row>
    <row r="58" spans="1:6" x14ac:dyDescent="0.3">
      <c r="A58" s="27">
        <v>117</v>
      </c>
      <c r="B58" s="20">
        <v>90.599997999999999</v>
      </c>
      <c r="C58" s="90"/>
      <c r="D58" s="20">
        <f t="shared" si="0"/>
        <v>1.0627092574286193E-2</v>
      </c>
      <c r="E58" s="79"/>
      <c r="F58" s="28">
        <f t="shared" si="1"/>
        <v>-2.9685753900601571E-2</v>
      </c>
    </row>
    <row r="59" spans="1:6" x14ac:dyDescent="0.3">
      <c r="A59" s="27">
        <v>118.25</v>
      </c>
      <c r="B59" s="20">
        <v>87.949996999999996</v>
      </c>
      <c r="C59" s="90"/>
      <c r="D59" s="20">
        <f t="shared" si="0"/>
        <v>3.4084746170091482E-2</v>
      </c>
      <c r="E59" s="79"/>
      <c r="F59" s="28">
        <f t="shared" si="1"/>
        <v>-1.8359655642141107E-2</v>
      </c>
    </row>
    <row r="60" spans="1:6" x14ac:dyDescent="0.3">
      <c r="A60" s="27">
        <v>122.349998</v>
      </c>
      <c r="B60" s="20">
        <v>86.349997999999999</v>
      </c>
      <c r="C60" s="90"/>
      <c r="D60" s="20">
        <f t="shared" si="0"/>
        <v>-2.3151054543697341E-2</v>
      </c>
      <c r="E60" s="79"/>
      <c r="F60" s="28">
        <f t="shared" si="1"/>
        <v>-1.1062657217407814E-2</v>
      </c>
    </row>
    <row r="61" spans="1:6" x14ac:dyDescent="0.3">
      <c r="A61" s="27">
        <v>119.550003</v>
      </c>
      <c r="B61" s="20">
        <v>85.400002000000001</v>
      </c>
      <c r="C61" s="90"/>
      <c r="D61" s="20">
        <f t="shared" si="0"/>
        <v>-2.1560784200680229E-2</v>
      </c>
      <c r="E61" s="79"/>
      <c r="F61" s="28">
        <f t="shared" si="1"/>
        <v>5.8377280593687473E-3</v>
      </c>
    </row>
    <row r="62" spans="1:6" x14ac:dyDescent="0.3">
      <c r="A62" s="27">
        <v>117</v>
      </c>
      <c r="B62" s="20">
        <v>85.900002000000001</v>
      </c>
      <c r="C62" s="90"/>
      <c r="D62" s="20">
        <f t="shared" si="0"/>
        <v>3.4129896320149221E-3</v>
      </c>
      <c r="E62" s="79"/>
      <c r="F62" s="28">
        <f t="shared" si="1"/>
        <v>-1.9988966654269798E-2</v>
      </c>
    </row>
    <row r="63" spans="1:6" x14ac:dyDescent="0.3">
      <c r="A63" s="27">
        <v>117.400002</v>
      </c>
      <c r="B63" s="20">
        <v>84.199996999999996</v>
      </c>
      <c r="C63" s="90"/>
      <c r="D63" s="20">
        <f t="shared" si="0"/>
        <v>-4.695880560864835E-3</v>
      </c>
      <c r="E63" s="79"/>
      <c r="F63" s="28">
        <f t="shared" si="1"/>
        <v>-1.1346756758273464E-2</v>
      </c>
    </row>
    <row r="64" spans="1:6" x14ac:dyDescent="0.3">
      <c r="A64" s="27">
        <v>116.849998</v>
      </c>
      <c r="B64" s="20">
        <v>83.25</v>
      </c>
      <c r="C64" s="90"/>
      <c r="D64" s="20">
        <f t="shared" si="0"/>
        <v>-4.7179585489308734E-3</v>
      </c>
      <c r="E64" s="79"/>
      <c r="F64" s="28">
        <f t="shared" si="1"/>
        <v>-3.2349504161866743E-2</v>
      </c>
    </row>
    <row r="65" spans="1:6" x14ac:dyDescent="0.3">
      <c r="A65" s="27">
        <v>116.300003</v>
      </c>
      <c r="B65" s="20">
        <v>80.599997999999999</v>
      </c>
      <c r="C65" s="90"/>
      <c r="D65" s="20">
        <f t="shared" si="0"/>
        <v>-1.2546173598886493E-2</v>
      </c>
      <c r="E65" s="79"/>
      <c r="F65" s="28">
        <f t="shared" si="1"/>
        <v>1.4778655584830783E-2</v>
      </c>
    </row>
    <row r="66" spans="1:6" x14ac:dyDescent="0.3">
      <c r="A66" s="27">
        <v>114.849998</v>
      </c>
      <c r="B66" s="20">
        <v>81.800003000000004</v>
      </c>
      <c r="C66" s="90"/>
      <c r="D66" s="20">
        <f t="shared" ref="D66:D129" si="2">LN(A67/A66)</f>
        <v>-2.3343945370461177E-2</v>
      </c>
      <c r="E66" s="79"/>
      <c r="F66" s="28">
        <f t="shared" si="1"/>
        <v>-3.4829427816495846E-2</v>
      </c>
    </row>
    <row r="67" spans="1:6" x14ac:dyDescent="0.3">
      <c r="A67" s="27">
        <v>112.199997</v>
      </c>
      <c r="B67" s="20">
        <v>79</v>
      </c>
      <c r="C67" s="90"/>
      <c r="D67" s="20">
        <f t="shared" si="2"/>
        <v>9.3147980125157463E-3</v>
      </c>
      <c r="E67" s="79"/>
      <c r="F67" s="28">
        <f t="shared" ref="F67:F130" si="3">LN(B68/B67)</f>
        <v>-6.1336860366458128E-2</v>
      </c>
    </row>
    <row r="68" spans="1:6" x14ac:dyDescent="0.3">
      <c r="A68" s="27">
        <v>113.25</v>
      </c>
      <c r="B68" s="20">
        <v>74.300003000000004</v>
      </c>
      <c r="C68" s="90"/>
      <c r="D68" s="20">
        <f t="shared" si="2"/>
        <v>-1.7817843316793786E-2</v>
      </c>
      <c r="E68" s="79"/>
      <c r="F68" s="28">
        <f t="shared" si="3"/>
        <v>3.5694429753120434E-2</v>
      </c>
    </row>
    <row r="69" spans="1:6" x14ac:dyDescent="0.3">
      <c r="A69" s="27">
        <v>111.25</v>
      </c>
      <c r="B69" s="20">
        <v>77</v>
      </c>
      <c r="C69" s="90"/>
      <c r="D69" s="20">
        <f t="shared" si="2"/>
        <v>-8.575967588343749E-3</v>
      </c>
      <c r="E69" s="79"/>
      <c r="F69" s="28">
        <f t="shared" si="3"/>
        <v>1.1620556696959257E-2</v>
      </c>
    </row>
    <row r="70" spans="1:6" x14ac:dyDescent="0.3">
      <c r="A70" s="27">
        <v>110.300003</v>
      </c>
      <c r="B70" s="20">
        <v>77.900002000000001</v>
      </c>
      <c r="C70" s="90"/>
      <c r="D70" s="20">
        <f t="shared" si="2"/>
        <v>-3.9764859345938708E-2</v>
      </c>
      <c r="E70" s="79"/>
      <c r="F70" s="28">
        <f t="shared" si="3"/>
        <v>-5.2036829961786595E-2</v>
      </c>
    </row>
    <row r="71" spans="1:6" x14ac:dyDescent="0.3">
      <c r="A71" s="27">
        <v>106</v>
      </c>
      <c r="B71" s="20">
        <v>73.949996999999996</v>
      </c>
      <c r="C71" s="90"/>
      <c r="D71" s="20">
        <f t="shared" si="2"/>
        <v>1.5910462195122155E-2</v>
      </c>
      <c r="E71" s="79"/>
      <c r="F71" s="28">
        <f t="shared" si="3"/>
        <v>-1.9113127907867997E-2</v>
      </c>
    </row>
    <row r="72" spans="1:6" x14ac:dyDescent="0.3">
      <c r="A72" s="27">
        <v>107.699997</v>
      </c>
      <c r="B72" s="20">
        <v>72.550003000000004</v>
      </c>
      <c r="C72" s="90"/>
      <c r="D72" s="20">
        <f t="shared" si="2"/>
        <v>-3.4958657165816635E-2</v>
      </c>
      <c r="E72" s="79"/>
      <c r="F72" s="28">
        <f t="shared" si="3"/>
        <v>-2.5123484157641623E-2</v>
      </c>
    </row>
    <row r="73" spans="1:6" x14ac:dyDescent="0.3">
      <c r="A73" s="27">
        <v>104</v>
      </c>
      <c r="B73" s="20">
        <v>70.75</v>
      </c>
      <c r="C73" s="90"/>
      <c r="D73" s="20">
        <f t="shared" si="2"/>
        <v>2.1874414428542339E-2</v>
      </c>
      <c r="E73" s="79"/>
      <c r="F73" s="28">
        <f t="shared" si="3"/>
        <v>-9.2297710134734492E-3</v>
      </c>
    </row>
    <row r="74" spans="1:6" x14ac:dyDescent="0.3">
      <c r="A74" s="27">
        <v>106.300003</v>
      </c>
      <c r="B74" s="20">
        <v>70.099997999999999</v>
      </c>
      <c r="C74" s="90"/>
      <c r="D74" s="20">
        <f t="shared" si="2"/>
        <v>-1.9953213041435908E-2</v>
      </c>
      <c r="E74" s="79"/>
      <c r="F74" s="28">
        <f t="shared" si="3"/>
        <v>1.5570010773224136E-2</v>
      </c>
    </row>
    <row r="75" spans="1:6" x14ac:dyDescent="0.3">
      <c r="A75" s="27">
        <v>104.199997</v>
      </c>
      <c r="B75" s="20">
        <v>71.199996999999996</v>
      </c>
      <c r="C75" s="90"/>
      <c r="D75" s="20">
        <f t="shared" si="2"/>
        <v>1.0026372034011667E-2</v>
      </c>
      <c r="E75" s="79"/>
      <c r="F75" s="28">
        <f t="shared" si="3"/>
        <v>1.9472117999443071E-2</v>
      </c>
    </row>
    <row r="76" spans="1:6" x14ac:dyDescent="0.3">
      <c r="A76" s="27">
        <v>105.25</v>
      </c>
      <c r="B76" s="20">
        <v>72.599997999999999</v>
      </c>
      <c r="C76" s="90"/>
      <c r="D76" s="20">
        <f t="shared" si="2"/>
        <v>-7.1514011576251282E-3</v>
      </c>
      <c r="E76" s="79"/>
      <c r="F76" s="28">
        <f t="shared" si="3"/>
        <v>-1.9472117999442935E-2</v>
      </c>
    </row>
    <row r="77" spans="1:6" x14ac:dyDescent="0.3">
      <c r="A77" s="27">
        <v>104.5</v>
      </c>
      <c r="B77" s="20">
        <v>71.199996999999996</v>
      </c>
      <c r="C77" s="90"/>
      <c r="D77" s="20">
        <f t="shared" si="2"/>
        <v>-9.5737679923934996E-4</v>
      </c>
      <c r="E77" s="79"/>
      <c r="F77" s="28">
        <f t="shared" si="3"/>
        <v>-1.9858723534829089E-2</v>
      </c>
    </row>
    <row r="78" spans="1:6" x14ac:dyDescent="0.3">
      <c r="A78" s="27">
        <v>104.400002</v>
      </c>
      <c r="B78" s="20">
        <v>69.800003000000004</v>
      </c>
      <c r="C78" s="90"/>
      <c r="D78" s="20">
        <f t="shared" si="2"/>
        <v>9.0584266602336243E-3</v>
      </c>
      <c r="E78" s="79"/>
      <c r="F78" s="28">
        <f t="shared" si="3"/>
        <v>3.6572274267711022E-2</v>
      </c>
    </row>
    <row r="79" spans="1:6" x14ac:dyDescent="0.3">
      <c r="A79" s="27">
        <v>105.349998</v>
      </c>
      <c r="B79" s="20">
        <v>72.400002000000001</v>
      </c>
      <c r="C79" s="90"/>
      <c r="D79" s="20">
        <f t="shared" si="2"/>
        <v>3.3167432281177868E-3</v>
      </c>
      <c r="E79" s="79"/>
      <c r="F79" s="28">
        <f t="shared" si="3"/>
        <v>-2.7663226684466339E-3</v>
      </c>
    </row>
    <row r="80" spans="1:6" x14ac:dyDescent="0.3">
      <c r="A80" s="27">
        <v>105.699997</v>
      </c>
      <c r="B80" s="20">
        <v>72.199996999999996</v>
      </c>
      <c r="C80" s="90"/>
      <c r="D80" s="20">
        <f t="shared" si="2"/>
        <v>-7.5973300259494902E-3</v>
      </c>
      <c r="E80" s="79"/>
      <c r="F80" s="28">
        <f t="shared" si="3"/>
        <v>-1.0442141959061431E-2</v>
      </c>
    </row>
    <row r="81" spans="1:6" x14ac:dyDescent="0.3">
      <c r="A81" s="27">
        <v>104.900002</v>
      </c>
      <c r="B81" s="20">
        <v>71.449996999999996</v>
      </c>
      <c r="C81" s="90"/>
      <c r="D81" s="20">
        <f t="shared" si="2"/>
        <v>-2.5586739545117126E-2</v>
      </c>
      <c r="E81" s="79"/>
      <c r="F81" s="28">
        <f t="shared" si="3"/>
        <v>-3.4891357791212288E-2</v>
      </c>
    </row>
    <row r="82" spans="1:6" x14ac:dyDescent="0.3">
      <c r="A82" s="27">
        <v>102.25</v>
      </c>
      <c r="B82" s="20">
        <v>69</v>
      </c>
      <c r="C82" s="90"/>
      <c r="D82" s="20">
        <f t="shared" si="2"/>
        <v>2.4420036555518089E-3</v>
      </c>
      <c r="E82" s="79"/>
      <c r="F82" s="28">
        <f t="shared" si="3"/>
        <v>2.0796691164036474E-2</v>
      </c>
    </row>
    <row r="83" spans="1:6" x14ac:dyDescent="0.3">
      <c r="A83" s="27">
        <v>102.5</v>
      </c>
      <c r="B83" s="20">
        <v>70.449996999999996</v>
      </c>
      <c r="C83" s="90"/>
      <c r="D83" s="20">
        <f t="shared" si="2"/>
        <v>4.0626853530271102E-2</v>
      </c>
      <c r="E83" s="79"/>
      <c r="F83" s="28">
        <f t="shared" si="3"/>
        <v>-3.1725761696226693E-2</v>
      </c>
    </row>
    <row r="84" spans="1:6" x14ac:dyDescent="0.3">
      <c r="A84" s="27">
        <v>106.75</v>
      </c>
      <c r="B84" s="20">
        <v>68.25</v>
      </c>
      <c r="C84" s="90"/>
      <c r="D84" s="20">
        <f t="shared" si="2"/>
        <v>1.0251702182156751E-2</v>
      </c>
      <c r="E84" s="79"/>
      <c r="F84" s="28">
        <f t="shared" si="3"/>
        <v>-7.3291320392352875E-4</v>
      </c>
    </row>
    <row r="85" spans="1:6" x14ac:dyDescent="0.3">
      <c r="A85" s="27">
        <v>107.849998</v>
      </c>
      <c r="B85" s="20">
        <v>68.199996999999996</v>
      </c>
      <c r="C85" s="90"/>
      <c r="D85" s="20">
        <f t="shared" si="2"/>
        <v>-1.7774097891826129E-2</v>
      </c>
      <c r="E85" s="79"/>
      <c r="F85" s="28">
        <f t="shared" si="3"/>
        <v>-7.9309794469612921E-2</v>
      </c>
    </row>
    <row r="86" spans="1:6" x14ac:dyDescent="0.3">
      <c r="A86" s="27">
        <v>105.949997</v>
      </c>
      <c r="B86" s="20">
        <v>63</v>
      </c>
      <c r="C86" s="90"/>
      <c r="D86" s="20">
        <f t="shared" si="2"/>
        <v>-9.0069062415411901E-3</v>
      </c>
      <c r="E86" s="79"/>
      <c r="F86" s="28">
        <f t="shared" si="3"/>
        <v>6.3291665973884137E-3</v>
      </c>
    </row>
    <row r="87" spans="1:6" x14ac:dyDescent="0.3">
      <c r="A87" s="27">
        <v>105</v>
      </c>
      <c r="B87" s="20">
        <v>63.400002000000001</v>
      </c>
      <c r="C87" s="90"/>
      <c r="D87" s="20">
        <f t="shared" si="2"/>
        <v>-5.2518908768254971E-3</v>
      </c>
      <c r="E87" s="79"/>
      <c r="F87" s="28">
        <f t="shared" si="3"/>
        <v>-4.0230685432347764E-2</v>
      </c>
    </row>
    <row r="88" spans="1:6" x14ac:dyDescent="0.3">
      <c r="A88" s="27">
        <v>104.449997</v>
      </c>
      <c r="B88" s="20">
        <v>60.900002000000001</v>
      </c>
      <c r="C88" s="90"/>
      <c r="D88" s="20">
        <f t="shared" si="2"/>
        <v>-7.688601103202717E-3</v>
      </c>
      <c r="E88" s="79"/>
      <c r="F88" s="28">
        <f t="shared" si="3"/>
        <v>6.5466190723786353E-3</v>
      </c>
    </row>
    <row r="89" spans="1:6" x14ac:dyDescent="0.3">
      <c r="A89" s="27">
        <v>103.650002</v>
      </c>
      <c r="B89" s="20">
        <v>61.299999</v>
      </c>
      <c r="C89" s="90"/>
      <c r="D89" s="20">
        <f t="shared" si="2"/>
        <v>1.9585006316482668E-2</v>
      </c>
      <c r="E89" s="79"/>
      <c r="F89" s="28">
        <f t="shared" si="3"/>
        <v>3.7619529796301406E-2</v>
      </c>
    </row>
    <row r="90" spans="1:6" x14ac:dyDescent="0.3">
      <c r="A90" s="27">
        <v>105.699997</v>
      </c>
      <c r="B90" s="20">
        <v>63.650002000000001</v>
      </c>
      <c r="C90" s="90"/>
      <c r="D90" s="20">
        <f t="shared" si="2"/>
        <v>-1.6213965352605015E-2</v>
      </c>
      <c r="E90" s="79"/>
      <c r="F90" s="28">
        <f t="shared" si="3"/>
        <v>2.0987913470383888E-2</v>
      </c>
    </row>
    <row r="91" spans="1:6" x14ac:dyDescent="0.3">
      <c r="A91" s="27">
        <v>104</v>
      </c>
      <c r="B91" s="20">
        <v>65</v>
      </c>
      <c r="C91" s="90"/>
      <c r="D91" s="20">
        <f t="shared" si="2"/>
        <v>3.8387954642535747E-3</v>
      </c>
      <c r="E91" s="79"/>
      <c r="F91" s="28">
        <f t="shared" si="3"/>
        <v>1.4509563778678573E-2</v>
      </c>
    </row>
    <row r="92" spans="1:6" x14ac:dyDescent="0.3">
      <c r="A92" s="27">
        <v>104.400002</v>
      </c>
      <c r="B92" s="20">
        <v>65.949996999999996</v>
      </c>
      <c r="C92" s="90"/>
      <c r="D92" s="20">
        <f t="shared" si="2"/>
        <v>1.42655768874755E-2</v>
      </c>
      <c r="E92" s="79"/>
      <c r="F92" s="28">
        <f t="shared" si="3"/>
        <v>2.2718829261383108E-3</v>
      </c>
    </row>
    <row r="93" spans="1:6" x14ac:dyDescent="0.3">
      <c r="A93" s="27">
        <v>105.900002</v>
      </c>
      <c r="B93" s="20">
        <v>66.099997999999999</v>
      </c>
      <c r="C93" s="90"/>
      <c r="D93" s="20">
        <f t="shared" si="2"/>
        <v>6.2234122933284987E-2</v>
      </c>
      <c r="E93" s="79"/>
      <c r="F93" s="28">
        <f t="shared" si="3"/>
        <v>-3.2285633240782173E-2</v>
      </c>
    </row>
    <row r="94" spans="1:6" x14ac:dyDescent="0.3">
      <c r="A94" s="27">
        <v>112.699997</v>
      </c>
      <c r="B94" s="20">
        <v>64</v>
      </c>
      <c r="C94" s="90"/>
      <c r="D94" s="20">
        <f t="shared" si="2"/>
        <v>-1.7905581812067074E-2</v>
      </c>
      <c r="E94" s="79"/>
      <c r="F94" s="28">
        <f t="shared" si="3"/>
        <v>-1.8928025809085876E-2</v>
      </c>
    </row>
    <row r="95" spans="1:6" x14ac:dyDescent="0.3">
      <c r="A95" s="27">
        <v>110.699997</v>
      </c>
      <c r="B95" s="20">
        <v>62.799999</v>
      </c>
      <c r="C95" s="90"/>
      <c r="D95" s="20">
        <f t="shared" si="2"/>
        <v>-3.6198591563139605E-3</v>
      </c>
      <c r="E95" s="79"/>
      <c r="F95" s="28">
        <f t="shared" si="3"/>
        <v>7.9302558017560632E-3</v>
      </c>
    </row>
    <row r="96" spans="1:6" x14ac:dyDescent="0.3">
      <c r="A96" s="27">
        <v>110.300003</v>
      </c>
      <c r="B96" s="20">
        <v>63.299999</v>
      </c>
      <c r="C96" s="90"/>
      <c r="D96" s="20">
        <f t="shared" si="2"/>
        <v>3.2994494936489628E-2</v>
      </c>
      <c r="E96" s="79"/>
      <c r="F96" s="28">
        <f t="shared" si="3"/>
        <v>4.7281255471930657E-3</v>
      </c>
    </row>
    <row r="97" spans="1:6" x14ac:dyDescent="0.3">
      <c r="A97" s="27">
        <v>114</v>
      </c>
      <c r="B97" s="20">
        <v>63.599997999999999</v>
      </c>
      <c r="C97" s="90"/>
      <c r="D97" s="20">
        <f t="shared" si="2"/>
        <v>-1.0138962853591617E-2</v>
      </c>
      <c r="E97" s="79"/>
      <c r="F97" s="28">
        <f t="shared" si="3"/>
        <v>-1.5735330008890985E-3</v>
      </c>
    </row>
    <row r="98" spans="1:6" x14ac:dyDescent="0.3">
      <c r="A98" s="27">
        <v>112.849998</v>
      </c>
      <c r="B98" s="20">
        <v>63.5</v>
      </c>
      <c r="C98" s="90"/>
      <c r="D98" s="20">
        <f t="shared" si="2"/>
        <v>-4.4405047110789905E-3</v>
      </c>
      <c r="E98" s="79"/>
      <c r="F98" s="28">
        <f t="shared" si="3"/>
        <v>-1.5760129097248394E-3</v>
      </c>
    </row>
    <row r="99" spans="1:6" x14ac:dyDescent="0.3">
      <c r="A99" s="27">
        <v>112.349998</v>
      </c>
      <c r="B99" s="20">
        <v>63.400002000000001</v>
      </c>
      <c r="C99" s="90"/>
      <c r="D99" s="20">
        <f t="shared" si="2"/>
        <v>2.2878244281061749E-2</v>
      </c>
      <c r="E99" s="79"/>
      <c r="F99" s="28">
        <f t="shared" si="3"/>
        <v>7.072658166212378E-3</v>
      </c>
    </row>
    <row r="100" spans="1:6" x14ac:dyDescent="0.3">
      <c r="A100" s="27">
        <v>114.949997</v>
      </c>
      <c r="B100" s="20">
        <v>63.849997999999999</v>
      </c>
      <c r="C100" s="90"/>
      <c r="D100" s="20">
        <f t="shared" si="2"/>
        <v>3.2102051230935874E-2</v>
      </c>
      <c r="E100" s="79"/>
      <c r="F100" s="28">
        <f t="shared" si="3"/>
        <v>9.4811717141588273E-2</v>
      </c>
    </row>
    <row r="101" spans="1:6" x14ac:dyDescent="0.3">
      <c r="A101" s="27">
        <v>118.699997</v>
      </c>
      <c r="B101" s="20">
        <v>70.199996999999996</v>
      </c>
      <c r="C101" s="90"/>
      <c r="D101" s="20">
        <f t="shared" si="2"/>
        <v>2.0430187429172582E-2</v>
      </c>
      <c r="E101" s="79"/>
      <c r="F101" s="28">
        <f t="shared" si="3"/>
        <v>4.4575694571704245E-2</v>
      </c>
    </row>
    <row r="102" spans="1:6" x14ac:dyDescent="0.3">
      <c r="A102" s="27">
        <v>121.150002</v>
      </c>
      <c r="B102" s="20">
        <v>73.400002000000001</v>
      </c>
      <c r="C102" s="90"/>
      <c r="D102" s="20">
        <f t="shared" si="2"/>
        <v>-4.3439272664630491E-2</v>
      </c>
      <c r="E102" s="79"/>
      <c r="F102" s="28">
        <f t="shared" si="3"/>
        <v>-2.0457149712492955E-3</v>
      </c>
    </row>
    <row r="103" spans="1:6" x14ac:dyDescent="0.3">
      <c r="A103" s="27">
        <v>116</v>
      </c>
      <c r="B103" s="20">
        <v>73.25</v>
      </c>
      <c r="C103" s="90"/>
      <c r="D103" s="20">
        <f t="shared" si="2"/>
        <v>-5.1858197013430196E-3</v>
      </c>
      <c r="E103" s="79"/>
      <c r="F103" s="28">
        <f t="shared" si="3"/>
        <v>-2.5580350540433856E-2</v>
      </c>
    </row>
    <row r="104" spans="1:6" x14ac:dyDescent="0.3">
      <c r="A104" s="27">
        <v>115.400002</v>
      </c>
      <c r="B104" s="20">
        <v>71.400002000000001</v>
      </c>
      <c r="C104" s="90"/>
      <c r="D104" s="20">
        <f t="shared" si="2"/>
        <v>1.8033962179192155E-2</v>
      </c>
      <c r="E104" s="79"/>
      <c r="F104" s="28">
        <f t="shared" si="3"/>
        <v>8.0042653805835473E-2</v>
      </c>
    </row>
    <row r="105" spans="1:6" x14ac:dyDescent="0.3">
      <c r="A105" s="27">
        <v>117.5</v>
      </c>
      <c r="B105" s="20">
        <v>77.349997999999999</v>
      </c>
      <c r="C105" s="90"/>
      <c r="D105" s="20">
        <f t="shared" si="2"/>
        <v>-1.4573742538583343E-2</v>
      </c>
      <c r="E105" s="79"/>
      <c r="F105" s="28">
        <f t="shared" si="3"/>
        <v>1.4120889775544614E-2</v>
      </c>
    </row>
    <row r="106" spans="1:6" x14ac:dyDescent="0.3">
      <c r="A106" s="27">
        <v>115.800003</v>
      </c>
      <c r="B106" s="20">
        <v>78.449996999999996</v>
      </c>
      <c r="C106" s="90"/>
      <c r="D106" s="20">
        <f t="shared" si="2"/>
        <v>-9.5445930654931028E-3</v>
      </c>
      <c r="E106" s="79"/>
      <c r="F106" s="28">
        <f t="shared" si="3"/>
        <v>-2.4517279644359159E-2</v>
      </c>
    </row>
    <row r="107" spans="1:6" x14ac:dyDescent="0.3">
      <c r="A107" s="27">
        <v>114.699997</v>
      </c>
      <c r="B107" s="20">
        <v>76.550003000000004</v>
      </c>
      <c r="C107" s="90"/>
      <c r="D107" s="20">
        <f t="shared" si="2"/>
        <v>-5.6830229454879382E-3</v>
      </c>
      <c r="E107" s="79"/>
      <c r="F107" s="28">
        <f t="shared" si="3"/>
        <v>8.4552568768622369E-3</v>
      </c>
    </row>
    <row r="108" spans="1:6" x14ac:dyDescent="0.3">
      <c r="A108" s="27">
        <v>114.050003</v>
      </c>
      <c r="B108" s="20">
        <v>77.199996999999996</v>
      </c>
      <c r="C108" s="90"/>
      <c r="D108" s="20">
        <f t="shared" si="2"/>
        <v>-8.7724567029288133E-4</v>
      </c>
      <c r="E108" s="79"/>
      <c r="F108" s="28">
        <f t="shared" si="3"/>
        <v>6.2147450658359783E-2</v>
      </c>
    </row>
    <row r="109" spans="1:6" x14ac:dyDescent="0.3">
      <c r="A109" s="27">
        <v>113.949997</v>
      </c>
      <c r="B109" s="20">
        <v>82.150002000000001</v>
      </c>
      <c r="C109" s="90"/>
      <c r="D109" s="20">
        <f t="shared" si="2"/>
        <v>2.7268524159895904E-2</v>
      </c>
      <c r="E109" s="79"/>
      <c r="F109" s="28">
        <f t="shared" si="3"/>
        <v>2.1078768482076633E-2</v>
      </c>
    </row>
    <row r="110" spans="1:6" x14ac:dyDescent="0.3">
      <c r="A110" s="27">
        <v>117.099998</v>
      </c>
      <c r="B110" s="20">
        <v>83.900002000000001</v>
      </c>
      <c r="C110" s="90"/>
      <c r="D110" s="20">
        <f t="shared" si="2"/>
        <v>-1.4623882119230687E-2</v>
      </c>
      <c r="E110" s="79"/>
      <c r="F110" s="28">
        <f t="shared" si="3"/>
        <v>-7.1770521238602942E-3</v>
      </c>
    </row>
    <row r="111" spans="1:6" x14ac:dyDescent="0.3">
      <c r="A111" s="27">
        <v>115.400002</v>
      </c>
      <c r="B111" s="20">
        <v>83.300003000000004</v>
      </c>
      <c r="C111" s="90"/>
      <c r="D111" s="20">
        <f t="shared" si="2"/>
        <v>-1.5280803508581268E-2</v>
      </c>
      <c r="E111" s="79"/>
      <c r="F111" s="28">
        <f t="shared" si="3"/>
        <v>-1.6949569908154261E-2</v>
      </c>
    </row>
    <row r="112" spans="1:6" x14ac:dyDescent="0.3">
      <c r="A112" s="27">
        <v>113.650002</v>
      </c>
      <c r="B112" s="20">
        <v>81.900002000000001</v>
      </c>
      <c r="C112" s="90"/>
      <c r="D112" s="20">
        <f t="shared" si="2"/>
        <v>1.6579794786735876E-2</v>
      </c>
      <c r="E112" s="79"/>
      <c r="F112" s="28">
        <f t="shared" si="3"/>
        <v>-1.4141053176281908E-2</v>
      </c>
    </row>
    <row r="113" spans="1:6" x14ac:dyDescent="0.3">
      <c r="A113" s="27">
        <v>115.550003</v>
      </c>
      <c r="B113" s="20">
        <v>80.75</v>
      </c>
      <c r="C113" s="90"/>
      <c r="D113" s="20">
        <f t="shared" si="2"/>
        <v>-1.0439459704547854E-2</v>
      </c>
      <c r="E113" s="79"/>
      <c r="F113" s="28">
        <f t="shared" si="3"/>
        <v>1.3530317279435619E-2</v>
      </c>
    </row>
    <row r="114" spans="1:6" x14ac:dyDescent="0.3">
      <c r="A114" s="27">
        <v>114.349998</v>
      </c>
      <c r="B114" s="20">
        <v>81.849997999999999</v>
      </c>
      <c r="C114" s="90"/>
      <c r="D114" s="20">
        <f t="shared" si="2"/>
        <v>3.522700229902373E-2</v>
      </c>
      <c r="E114" s="79"/>
      <c r="F114" s="28">
        <f t="shared" si="3"/>
        <v>-2.2861644708320038E-2</v>
      </c>
    </row>
    <row r="115" spans="1:6" x14ac:dyDescent="0.3">
      <c r="A115" s="27">
        <v>118.449997</v>
      </c>
      <c r="B115" s="20">
        <v>80</v>
      </c>
      <c r="C115" s="90"/>
      <c r="D115" s="20">
        <f t="shared" si="2"/>
        <v>7.9883124312684801E-3</v>
      </c>
      <c r="E115" s="79"/>
      <c r="F115" s="28">
        <f t="shared" si="3"/>
        <v>-3.3039828238407246E-2</v>
      </c>
    </row>
    <row r="116" spans="1:6" x14ac:dyDescent="0.3">
      <c r="A116" s="27">
        <v>119.400002</v>
      </c>
      <c r="B116" s="20">
        <v>77.400002000000001</v>
      </c>
      <c r="C116" s="90"/>
      <c r="D116" s="20">
        <f t="shared" si="2"/>
        <v>3.6188166774208316E-2</v>
      </c>
      <c r="E116" s="79"/>
      <c r="F116" s="28">
        <f t="shared" si="3"/>
        <v>1.5384867554393581E-2</v>
      </c>
    </row>
    <row r="117" spans="1:6" x14ac:dyDescent="0.3">
      <c r="A117" s="27">
        <v>123.800003</v>
      </c>
      <c r="B117" s="20">
        <v>78.599997999999999</v>
      </c>
      <c r="C117" s="90"/>
      <c r="D117" s="20">
        <f t="shared" si="2"/>
        <v>2.3154679165984852E-2</v>
      </c>
      <c r="E117" s="79"/>
      <c r="F117" s="28">
        <f t="shared" si="3"/>
        <v>3.0077480682570927E-2</v>
      </c>
    </row>
    <row r="118" spans="1:6" x14ac:dyDescent="0.3">
      <c r="A118" s="27">
        <v>126.699997</v>
      </c>
      <c r="B118" s="20">
        <v>81</v>
      </c>
      <c r="C118" s="90"/>
      <c r="D118" s="20">
        <f t="shared" si="2"/>
        <v>6.2943009493671735E-3</v>
      </c>
      <c r="E118" s="79"/>
      <c r="F118" s="28">
        <f t="shared" si="3"/>
        <v>8.6048104738115552E-3</v>
      </c>
    </row>
    <row r="119" spans="1:6" x14ac:dyDescent="0.3">
      <c r="A119" s="27">
        <v>127.5</v>
      </c>
      <c r="B119" s="20">
        <v>81.699996999999996</v>
      </c>
      <c r="C119" s="90"/>
      <c r="D119" s="20">
        <f t="shared" si="2"/>
        <v>-1.2628407662556001E-2</v>
      </c>
      <c r="E119" s="79"/>
      <c r="F119" s="28">
        <f t="shared" si="3"/>
        <v>-3.0646669306093246E-3</v>
      </c>
    </row>
    <row r="120" spans="1:6" x14ac:dyDescent="0.3">
      <c r="A120" s="27">
        <v>125.900002</v>
      </c>
      <c r="B120" s="20">
        <v>81.449996999999996</v>
      </c>
      <c r="C120" s="90"/>
      <c r="D120" s="20">
        <f t="shared" si="2"/>
        <v>1.6542306983692238E-2</v>
      </c>
      <c r="E120" s="79"/>
      <c r="F120" s="28">
        <f t="shared" si="3"/>
        <v>1.8851309580956946E-2</v>
      </c>
    </row>
    <row r="121" spans="1:6" x14ac:dyDescent="0.3">
      <c r="A121" s="27">
        <v>128</v>
      </c>
      <c r="B121" s="20">
        <v>83</v>
      </c>
      <c r="C121" s="90"/>
      <c r="D121" s="20">
        <f t="shared" si="2"/>
        <v>-2.5317783945828596E-2</v>
      </c>
      <c r="E121" s="79"/>
      <c r="F121" s="28">
        <f t="shared" si="3"/>
        <v>-2.8721778426868304E-2</v>
      </c>
    </row>
    <row r="122" spans="1:6" x14ac:dyDescent="0.3">
      <c r="A122" s="27">
        <v>124.800003</v>
      </c>
      <c r="B122" s="20">
        <v>80.650002000000001</v>
      </c>
      <c r="C122" s="90"/>
      <c r="D122" s="20">
        <f t="shared" si="2"/>
        <v>1.4320013938498707E-2</v>
      </c>
      <c r="E122" s="79"/>
      <c r="F122" s="28">
        <f t="shared" si="3"/>
        <v>6.7963808520891244E-3</v>
      </c>
    </row>
    <row r="123" spans="1:6" x14ac:dyDescent="0.3">
      <c r="A123" s="27">
        <v>126.599998</v>
      </c>
      <c r="B123" s="20">
        <v>81.199996999999996</v>
      </c>
      <c r="C123" s="90"/>
      <c r="D123" s="20">
        <f t="shared" si="2"/>
        <v>-6.3391257985707401E-3</v>
      </c>
      <c r="E123" s="79"/>
      <c r="F123" s="28">
        <f t="shared" si="3"/>
        <v>-9.9010091612764337E-3</v>
      </c>
    </row>
    <row r="124" spans="1:6" x14ac:dyDescent="0.3">
      <c r="A124" s="27">
        <v>125.800003</v>
      </c>
      <c r="B124" s="20">
        <v>80.400002000000001</v>
      </c>
      <c r="C124" s="90"/>
      <c r="D124" s="20">
        <f t="shared" si="2"/>
        <v>2.1235536221557907E-2</v>
      </c>
      <c r="E124" s="79"/>
      <c r="F124" s="28">
        <f t="shared" si="3"/>
        <v>-8.1174593955882762E-3</v>
      </c>
    </row>
    <row r="125" spans="1:6" x14ac:dyDescent="0.3">
      <c r="A125" s="27">
        <v>128.5</v>
      </c>
      <c r="B125" s="20">
        <v>79.75</v>
      </c>
      <c r="C125" s="90"/>
      <c r="D125" s="20">
        <f t="shared" si="2"/>
        <v>-1.9474202843955666E-3</v>
      </c>
      <c r="E125" s="79"/>
      <c r="F125" s="28">
        <f t="shared" si="3"/>
        <v>-7.5519300694555066E-3</v>
      </c>
    </row>
    <row r="126" spans="1:6" x14ac:dyDescent="0.3">
      <c r="A126" s="27">
        <v>128.25</v>
      </c>
      <c r="B126" s="20">
        <v>79.150002000000001</v>
      </c>
      <c r="C126" s="90"/>
      <c r="D126" s="20">
        <f t="shared" si="2"/>
        <v>-9.7943975922876979E-3</v>
      </c>
      <c r="E126" s="79"/>
      <c r="F126" s="28">
        <f t="shared" si="3"/>
        <v>-1.0797170284565475E-2</v>
      </c>
    </row>
    <row r="127" spans="1:6" x14ac:dyDescent="0.3">
      <c r="A127" s="27">
        <v>127</v>
      </c>
      <c r="B127" s="20">
        <v>78.300003000000004</v>
      </c>
      <c r="C127" s="90"/>
      <c r="D127" s="20">
        <f t="shared" si="2"/>
        <v>-1.9479820663689907E-2</v>
      </c>
      <c r="E127" s="79"/>
      <c r="F127" s="28">
        <f t="shared" si="3"/>
        <v>-5.1216627602897564E-3</v>
      </c>
    </row>
    <row r="128" spans="1:6" x14ac:dyDescent="0.3">
      <c r="A128" s="27">
        <v>124.550003</v>
      </c>
      <c r="B128" s="20">
        <v>77.900002000000001</v>
      </c>
      <c r="C128" s="90"/>
      <c r="D128" s="20">
        <f t="shared" si="2"/>
        <v>-2.0686221061644736E-2</v>
      </c>
      <c r="E128" s="79"/>
      <c r="F128" s="28">
        <f t="shared" si="3"/>
        <v>-4.5030502433765262E-3</v>
      </c>
    </row>
    <row r="129" spans="1:6" x14ac:dyDescent="0.3">
      <c r="A129" s="27">
        <v>122</v>
      </c>
      <c r="B129" s="20">
        <v>77.550003000000004</v>
      </c>
      <c r="C129" s="90"/>
      <c r="D129" s="20">
        <f t="shared" si="2"/>
        <v>1.7872100611532195E-2</v>
      </c>
      <c r="E129" s="79"/>
      <c r="F129" s="28">
        <f t="shared" si="3"/>
        <v>5.4576086971781297E-2</v>
      </c>
    </row>
    <row r="130" spans="1:6" x14ac:dyDescent="0.3">
      <c r="A130" s="27">
        <v>124.199997</v>
      </c>
      <c r="B130" s="20">
        <v>81.900002000000001</v>
      </c>
      <c r="C130" s="90"/>
      <c r="D130" s="20">
        <f t="shared" ref="D130:D193" si="4">LN(A131/A130)</f>
        <v>1.6090510374607541E-3</v>
      </c>
      <c r="E130" s="79"/>
      <c r="F130" s="28">
        <f t="shared" si="3"/>
        <v>-7.9681940692010022E-3</v>
      </c>
    </row>
    <row r="131" spans="1:6" x14ac:dyDescent="0.3">
      <c r="A131" s="27">
        <v>124.400002</v>
      </c>
      <c r="B131" s="20">
        <v>81.25</v>
      </c>
      <c r="C131" s="90"/>
      <c r="D131" s="20">
        <f t="shared" si="4"/>
        <v>4.0180832528465769E-4</v>
      </c>
      <c r="E131" s="79"/>
      <c r="F131" s="28">
        <f t="shared" ref="F131:F194" si="5">LN(B132/B131)</f>
        <v>-2.6186009614348457E-2</v>
      </c>
    </row>
    <row r="132" spans="1:6" x14ac:dyDescent="0.3">
      <c r="A132" s="27">
        <v>124.449997</v>
      </c>
      <c r="B132" s="20">
        <v>79.150002000000001</v>
      </c>
      <c r="C132" s="90"/>
      <c r="D132" s="20">
        <f t="shared" si="4"/>
        <v>4.0096285638233087E-3</v>
      </c>
      <c r="E132" s="79"/>
      <c r="F132" s="28">
        <f t="shared" si="5"/>
        <v>6.3144934609314651E-4</v>
      </c>
    </row>
    <row r="133" spans="1:6" x14ac:dyDescent="0.3">
      <c r="A133" s="27">
        <v>124.949997</v>
      </c>
      <c r="B133" s="20">
        <v>79.199996999999996</v>
      </c>
      <c r="C133" s="90"/>
      <c r="D133" s="20">
        <f t="shared" si="4"/>
        <v>-3.6079173665949284E-3</v>
      </c>
      <c r="E133" s="79"/>
      <c r="F133" s="28">
        <f t="shared" si="5"/>
        <v>1.5037940118950746E-2</v>
      </c>
    </row>
    <row r="134" spans="1:6" x14ac:dyDescent="0.3">
      <c r="A134" s="27">
        <v>124.5</v>
      </c>
      <c r="B134" s="20">
        <v>80.400002000000001</v>
      </c>
      <c r="C134" s="90"/>
      <c r="D134" s="20">
        <f t="shared" si="4"/>
        <v>-1.6602957006381733E-2</v>
      </c>
      <c r="E134" s="79"/>
      <c r="F134" s="28">
        <f t="shared" si="5"/>
        <v>2.8205364693407359E-2</v>
      </c>
    </row>
    <row r="135" spans="1:6" x14ac:dyDescent="0.3">
      <c r="A135" s="27">
        <v>122.449997</v>
      </c>
      <c r="B135" s="20">
        <v>82.699996999999996</v>
      </c>
      <c r="C135" s="90"/>
      <c r="D135" s="20">
        <f t="shared" si="4"/>
        <v>-1.23255466459825E-2</v>
      </c>
      <c r="E135" s="79"/>
      <c r="F135" s="28">
        <f t="shared" si="5"/>
        <v>1.2019375899185307E-2</v>
      </c>
    </row>
    <row r="136" spans="1:6" x14ac:dyDescent="0.3">
      <c r="A136" s="27">
        <v>120.949997</v>
      </c>
      <c r="B136" s="20">
        <v>83.699996999999996</v>
      </c>
      <c r="C136" s="90"/>
      <c r="D136" s="20">
        <f t="shared" si="4"/>
        <v>-9.9709759613734912E-3</v>
      </c>
      <c r="E136" s="79"/>
      <c r="F136" s="28">
        <f t="shared" si="5"/>
        <v>-2.2961661369617695E-2</v>
      </c>
    </row>
    <row r="137" spans="1:6" x14ac:dyDescent="0.3">
      <c r="A137" s="27">
        <v>119.75</v>
      </c>
      <c r="B137" s="20">
        <v>81.800003000000004</v>
      </c>
      <c r="C137" s="90"/>
      <c r="D137" s="20">
        <f t="shared" si="4"/>
        <v>9.1438543090257875E-3</v>
      </c>
      <c r="E137" s="79"/>
      <c r="F137" s="28">
        <f t="shared" si="5"/>
        <v>-1.8507621970901628E-2</v>
      </c>
    </row>
    <row r="138" spans="1:6" x14ac:dyDescent="0.3">
      <c r="A138" s="27">
        <v>120.849998</v>
      </c>
      <c r="B138" s="20">
        <v>80.300003000000004</v>
      </c>
      <c r="C138" s="90"/>
      <c r="D138" s="20">
        <f t="shared" si="4"/>
        <v>4.9525401466075491E-3</v>
      </c>
      <c r="E138" s="79"/>
      <c r="F138" s="28">
        <f t="shared" si="5"/>
        <v>-1.246180846631473E-3</v>
      </c>
    </row>
    <row r="139" spans="1:6" x14ac:dyDescent="0.3">
      <c r="A139" s="27">
        <v>121.449997</v>
      </c>
      <c r="B139" s="20">
        <v>80.199996999999996</v>
      </c>
      <c r="C139" s="90"/>
      <c r="D139" s="20">
        <f t="shared" si="4"/>
        <v>2.881110655564327E-2</v>
      </c>
      <c r="E139" s="79"/>
      <c r="F139" s="28">
        <f t="shared" si="5"/>
        <v>2.1585791116166042E-2</v>
      </c>
    </row>
    <row r="140" spans="1:6" x14ac:dyDescent="0.3">
      <c r="A140" s="27">
        <v>125</v>
      </c>
      <c r="B140" s="20">
        <v>81.949996999999996</v>
      </c>
      <c r="C140" s="90"/>
      <c r="D140" s="20">
        <f t="shared" si="4"/>
        <v>-3.7494187816284864E-2</v>
      </c>
      <c r="E140" s="79"/>
      <c r="F140" s="28">
        <f t="shared" si="5"/>
        <v>-2.9095200857441536E-2</v>
      </c>
    </row>
    <row r="141" spans="1:6" x14ac:dyDescent="0.3">
      <c r="A141" s="27">
        <v>120.400002</v>
      </c>
      <c r="B141" s="20">
        <v>79.599997999999999</v>
      </c>
      <c r="C141" s="90"/>
      <c r="D141" s="20">
        <f t="shared" si="4"/>
        <v>-8.3403317770959166E-3</v>
      </c>
      <c r="E141" s="79"/>
      <c r="F141" s="28">
        <f t="shared" si="5"/>
        <v>3.5784225615926514E-2</v>
      </c>
    </row>
    <row r="142" spans="1:6" x14ac:dyDescent="0.3">
      <c r="A142" s="27">
        <v>119.400002</v>
      </c>
      <c r="B142" s="20">
        <v>82.5</v>
      </c>
      <c r="C142" s="90"/>
      <c r="D142" s="20">
        <f t="shared" si="4"/>
        <v>-6.3012179708478878E-3</v>
      </c>
      <c r="E142" s="79"/>
      <c r="F142" s="28">
        <f t="shared" si="5"/>
        <v>1.2113629732216869E-3</v>
      </c>
    </row>
    <row r="143" spans="1:6" x14ac:dyDescent="0.3">
      <c r="A143" s="27">
        <v>118.650002</v>
      </c>
      <c r="B143" s="20">
        <v>82.599997999999999</v>
      </c>
      <c r="C143" s="90"/>
      <c r="D143" s="20">
        <f t="shared" si="4"/>
        <v>5.8823362893304539E-3</v>
      </c>
      <c r="E143" s="79"/>
      <c r="F143" s="28">
        <f t="shared" si="5"/>
        <v>-9.7323760303395963E-3</v>
      </c>
    </row>
    <row r="144" spans="1:6" x14ac:dyDescent="0.3">
      <c r="A144" s="27">
        <v>119.349998</v>
      </c>
      <c r="B144" s="20">
        <v>81.800003000000004</v>
      </c>
      <c r="C144" s="90"/>
      <c r="D144" s="20">
        <f t="shared" si="4"/>
        <v>1.2075974307748536E-2</v>
      </c>
      <c r="E144" s="79"/>
      <c r="F144" s="28">
        <f t="shared" si="5"/>
        <v>-1.9753802817533084E-2</v>
      </c>
    </row>
    <row r="145" spans="1:6" x14ac:dyDescent="0.3">
      <c r="A145" s="27">
        <v>120.800003</v>
      </c>
      <c r="B145" s="20">
        <v>80.199996999999996</v>
      </c>
      <c r="C145" s="90"/>
      <c r="D145" s="20">
        <f t="shared" si="4"/>
        <v>7.8334516275477169E-3</v>
      </c>
      <c r="E145" s="79"/>
      <c r="F145" s="28">
        <f t="shared" si="5"/>
        <v>-1.0025084023977627E-2</v>
      </c>
    </row>
    <row r="146" spans="1:6" x14ac:dyDescent="0.3">
      <c r="A146" s="27">
        <v>121.75</v>
      </c>
      <c r="B146" s="20">
        <v>79.400002000000001</v>
      </c>
      <c r="C146" s="90"/>
      <c r="D146" s="20">
        <f t="shared" si="4"/>
        <v>-1.9490544253778826E-2</v>
      </c>
      <c r="E146" s="79"/>
      <c r="F146" s="28">
        <f t="shared" si="5"/>
        <v>1.624014465917448E-2</v>
      </c>
    </row>
    <row r="147" spans="1:6" x14ac:dyDescent="0.3">
      <c r="A147" s="27">
        <v>119.400002</v>
      </c>
      <c r="B147" s="20">
        <v>80.699996999999996</v>
      </c>
      <c r="C147" s="90"/>
      <c r="D147" s="20">
        <f t="shared" si="4"/>
        <v>-1.6892293279149234E-2</v>
      </c>
      <c r="E147" s="79"/>
      <c r="F147" s="28">
        <f t="shared" si="5"/>
        <v>-1.4981516440894953E-2</v>
      </c>
    </row>
    <row r="148" spans="1:6" x14ac:dyDescent="0.3">
      <c r="A148" s="27">
        <v>117.400002</v>
      </c>
      <c r="B148" s="20">
        <v>79.5</v>
      </c>
      <c r="C148" s="90"/>
      <c r="D148" s="20">
        <f t="shared" si="4"/>
        <v>-7.2665332079794439E-3</v>
      </c>
      <c r="E148" s="79"/>
      <c r="F148" s="28">
        <f t="shared" si="5"/>
        <v>-1.0113904356370369E-2</v>
      </c>
    </row>
    <row r="149" spans="1:6" x14ac:dyDescent="0.3">
      <c r="A149" s="27">
        <v>116.550003</v>
      </c>
      <c r="B149" s="20">
        <v>78.699996999999996</v>
      </c>
      <c r="C149" s="90"/>
      <c r="D149" s="20">
        <f t="shared" si="4"/>
        <v>-2.8722626858648164E-2</v>
      </c>
      <c r="E149" s="79"/>
      <c r="F149" s="28">
        <f t="shared" si="5"/>
        <v>-3.1816763657928418E-3</v>
      </c>
    </row>
    <row r="150" spans="1:6" x14ac:dyDescent="0.3">
      <c r="A150" s="27">
        <v>113.25</v>
      </c>
      <c r="B150" s="20">
        <v>78.449996999999996</v>
      </c>
      <c r="C150" s="90"/>
      <c r="D150" s="20">
        <f t="shared" si="4"/>
        <v>2.2266826682487001E-2</v>
      </c>
      <c r="E150" s="79"/>
      <c r="F150" s="28">
        <f t="shared" si="5"/>
        <v>2.0814388167401197E-2</v>
      </c>
    </row>
    <row r="151" spans="1:6" x14ac:dyDescent="0.3">
      <c r="A151" s="27">
        <v>115.800003</v>
      </c>
      <c r="B151" s="20">
        <v>80.099997999999999</v>
      </c>
      <c r="C151" s="90"/>
      <c r="D151" s="20">
        <f t="shared" si="4"/>
        <v>8.1703055033762878E-3</v>
      </c>
      <c r="E151" s="79"/>
      <c r="F151" s="28">
        <f t="shared" si="5"/>
        <v>-1.6362794170625496E-2</v>
      </c>
    </row>
    <row r="152" spans="1:6" x14ac:dyDescent="0.3">
      <c r="A152" s="27">
        <v>116.75</v>
      </c>
      <c r="B152" s="20">
        <v>78.800003000000004</v>
      </c>
      <c r="C152" s="90"/>
      <c r="D152" s="20">
        <f t="shared" si="4"/>
        <v>-9.8989576117678203E-3</v>
      </c>
      <c r="E152" s="79"/>
      <c r="F152" s="28">
        <f t="shared" si="5"/>
        <v>-7.6434257468055294E-3</v>
      </c>
    </row>
    <row r="153" spans="1:6" x14ac:dyDescent="0.3">
      <c r="A153" s="27">
        <v>115.599998</v>
      </c>
      <c r="B153" s="20">
        <v>78.199996999999996</v>
      </c>
      <c r="C153" s="90"/>
      <c r="D153" s="20">
        <f t="shared" si="4"/>
        <v>2.5918286647223796E-3</v>
      </c>
      <c r="E153" s="79"/>
      <c r="F153" s="28">
        <f t="shared" si="5"/>
        <v>-9.6370810598839125E-3</v>
      </c>
    </row>
    <row r="154" spans="1:6" x14ac:dyDescent="0.3">
      <c r="A154" s="27">
        <v>115.900002</v>
      </c>
      <c r="B154" s="20">
        <v>77.449996999999996</v>
      </c>
      <c r="C154" s="90"/>
      <c r="D154" s="20">
        <f t="shared" si="4"/>
        <v>-6.0580453818374382E-3</v>
      </c>
      <c r="E154" s="79"/>
      <c r="F154" s="28">
        <f t="shared" si="5"/>
        <v>-1.4959550519319013E-2</v>
      </c>
    </row>
    <row r="155" spans="1:6" x14ac:dyDescent="0.3">
      <c r="A155" s="27">
        <v>115.199997</v>
      </c>
      <c r="B155" s="20">
        <v>76.300003000000004</v>
      </c>
      <c r="C155" s="90"/>
      <c r="D155" s="20">
        <f t="shared" si="4"/>
        <v>5.1948688255064601E-3</v>
      </c>
      <c r="E155" s="79"/>
      <c r="F155" s="28">
        <f t="shared" si="5"/>
        <v>-4.5977880667801146E-3</v>
      </c>
    </row>
    <row r="156" spans="1:6" x14ac:dyDescent="0.3">
      <c r="A156" s="27">
        <v>115.800003</v>
      </c>
      <c r="B156" s="20">
        <v>75.949996999999996</v>
      </c>
      <c r="C156" s="90"/>
      <c r="D156" s="20">
        <f t="shared" si="4"/>
        <v>8.1703055033762878E-3</v>
      </c>
      <c r="E156" s="79"/>
      <c r="F156" s="28">
        <f t="shared" si="5"/>
        <v>3.2862337804109155E-3</v>
      </c>
    </row>
    <row r="157" spans="1:6" x14ac:dyDescent="0.3">
      <c r="A157" s="27">
        <v>116.75</v>
      </c>
      <c r="B157" s="20">
        <v>76.199996999999996</v>
      </c>
      <c r="C157" s="90"/>
      <c r="D157" s="20">
        <f t="shared" si="4"/>
        <v>6.4034370352070071E-3</v>
      </c>
      <c r="E157" s="79"/>
      <c r="F157" s="28">
        <f t="shared" si="5"/>
        <v>-5.9229789330425128E-3</v>
      </c>
    </row>
    <row r="158" spans="1:6" x14ac:dyDescent="0.3">
      <c r="A158" s="27">
        <v>117.5</v>
      </c>
      <c r="B158" s="20">
        <v>75.75</v>
      </c>
      <c r="C158" s="90"/>
      <c r="D158" s="20">
        <f t="shared" si="4"/>
        <v>5.9397460070732648E-3</v>
      </c>
      <c r="E158" s="79"/>
      <c r="F158" s="28">
        <f t="shared" si="5"/>
        <v>9.1984487442578061E-3</v>
      </c>
    </row>
    <row r="159" spans="1:6" x14ac:dyDescent="0.3">
      <c r="A159" s="27">
        <v>118.199997</v>
      </c>
      <c r="B159" s="20">
        <v>76.449996999999996</v>
      </c>
      <c r="C159" s="90"/>
      <c r="D159" s="20">
        <f t="shared" si="4"/>
        <v>2.5348809838990813E-3</v>
      </c>
      <c r="E159" s="79"/>
      <c r="F159" s="28">
        <f t="shared" si="5"/>
        <v>-1.8482295080914975E-2</v>
      </c>
    </row>
    <row r="160" spans="1:6" x14ac:dyDescent="0.3">
      <c r="A160" s="27">
        <v>118.5</v>
      </c>
      <c r="B160" s="20">
        <v>75.050003000000004</v>
      </c>
      <c r="C160" s="90"/>
      <c r="D160" s="20">
        <f t="shared" si="4"/>
        <v>-1.0604553248797112E-2</v>
      </c>
      <c r="E160" s="79"/>
      <c r="F160" s="28">
        <f t="shared" si="5"/>
        <v>-1.9509599491904235E-2</v>
      </c>
    </row>
    <row r="161" spans="1:6" x14ac:dyDescent="0.3">
      <c r="A161" s="27">
        <v>117.25</v>
      </c>
      <c r="B161" s="20">
        <v>73.599997999999999</v>
      </c>
      <c r="C161" s="90"/>
      <c r="D161" s="20">
        <f t="shared" si="4"/>
        <v>8.0696722648981208E-3</v>
      </c>
      <c r="E161" s="79"/>
      <c r="F161" s="28">
        <f t="shared" si="5"/>
        <v>-3.4557689881117543E-2</v>
      </c>
    </row>
    <row r="162" spans="1:6" x14ac:dyDescent="0.3">
      <c r="A162" s="27">
        <v>118.199997</v>
      </c>
      <c r="B162" s="20">
        <v>71.099997999999999</v>
      </c>
      <c r="C162" s="90"/>
      <c r="D162" s="20">
        <f t="shared" si="4"/>
        <v>-1.0204144793530656E-2</v>
      </c>
      <c r="E162" s="79"/>
      <c r="F162" s="28">
        <f t="shared" si="5"/>
        <v>-2.8168469329734854E-3</v>
      </c>
    </row>
    <row r="163" spans="1:6" x14ac:dyDescent="0.3">
      <c r="A163" s="27">
        <v>117</v>
      </c>
      <c r="B163" s="20">
        <v>70.900002000000001</v>
      </c>
      <c r="C163" s="90"/>
      <c r="D163" s="20">
        <f t="shared" si="4"/>
        <v>-1.1173326527252685E-2</v>
      </c>
      <c r="E163" s="79"/>
      <c r="F163" s="28">
        <f t="shared" si="5"/>
        <v>-7.0771701737388946E-3</v>
      </c>
    </row>
    <row r="164" spans="1:6" x14ac:dyDescent="0.3">
      <c r="A164" s="27">
        <v>115.699997</v>
      </c>
      <c r="B164" s="20">
        <v>70.400002000000001</v>
      </c>
      <c r="C164" s="90"/>
      <c r="D164" s="20">
        <f t="shared" si="4"/>
        <v>1.3734172964373514E-2</v>
      </c>
      <c r="E164" s="79"/>
      <c r="F164" s="28">
        <f t="shared" si="5"/>
        <v>-2.0086786975827796E-2</v>
      </c>
    </row>
    <row r="165" spans="1:6" x14ac:dyDescent="0.3">
      <c r="A165" s="27">
        <v>117.300003</v>
      </c>
      <c r="B165" s="20">
        <v>69</v>
      </c>
      <c r="C165" s="90"/>
      <c r="D165" s="20">
        <f t="shared" si="4"/>
        <v>5.102043271976533E-3</v>
      </c>
      <c r="E165" s="79"/>
      <c r="F165" s="28">
        <f t="shared" si="5"/>
        <v>4.9480057263369716E-2</v>
      </c>
    </row>
    <row r="166" spans="1:6" x14ac:dyDescent="0.3">
      <c r="A166" s="27">
        <v>117.900002</v>
      </c>
      <c r="B166" s="20">
        <v>72.5</v>
      </c>
      <c r="C166" s="90"/>
      <c r="D166" s="20">
        <f t="shared" si="4"/>
        <v>-8.090357128653863E-3</v>
      </c>
      <c r="E166" s="79"/>
      <c r="F166" s="28">
        <f t="shared" si="5"/>
        <v>1.0291686036547506E-2</v>
      </c>
    </row>
    <row r="167" spans="1:6" x14ac:dyDescent="0.3">
      <c r="A167" s="27">
        <v>116.949997</v>
      </c>
      <c r="B167" s="20">
        <v>73.25</v>
      </c>
      <c r="C167" s="90"/>
      <c r="D167" s="20">
        <f t="shared" si="4"/>
        <v>1.1899851682764868E-2</v>
      </c>
      <c r="E167" s="79"/>
      <c r="F167" s="28">
        <f t="shared" si="5"/>
        <v>-3.1198370855861281E-2</v>
      </c>
    </row>
    <row r="168" spans="1:6" x14ac:dyDescent="0.3">
      <c r="A168" s="27">
        <v>118.349998</v>
      </c>
      <c r="B168" s="20">
        <v>71</v>
      </c>
      <c r="C168" s="90"/>
      <c r="D168" s="20">
        <f t="shared" si="4"/>
        <v>-2.0056127954599837E-2</v>
      </c>
      <c r="E168" s="79"/>
      <c r="F168" s="28">
        <f t="shared" si="5"/>
        <v>1.7452449951226207E-2</v>
      </c>
    </row>
    <row r="169" spans="1:6" x14ac:dyDescent="0.3">
      <c r="A169" s="27">
        <v>116</v>
      </c>
      <c r="B169" s="20">
        <v>72.25</v>
      </c>
      <c r="C169" s="90"/>
      <c r="D169" s="20">
        <f t="shared" si="4"/>
        <v>-6.4865092296067734E-3</v>
      </c>
      <c r="E169" s="79"/>
      <c r="F169" s="28">
        <f t="shared" si="5"/>
        <v>5.5210905529997443E-3</v>
      </c>
    </row>
    <row r="170" spans="1:6" x14ac:dyDescent="0.3">
      <c r="A170" s="27">
        <v>115.25</v>
      </c>
      <c r="B170" s="20">
        <v>72.650002000000001</v>
      </c>
      <c r="C170" s="90"/>
      <c r="D170" s="20">
        <f t="shared" si="4"/>
        <v>-3.0839448383079702E-2</v>
      </c>
      <c r="E170" s="79"/>
      <c r="F170" s="28">
        <f t="shared" si="5"/>
        <v>-5.1546912948282043E-2</v>
      </c>
    </row>
    <row r="171" spans="1:6" x14ac:dyDescent="0.3">
      <c r="A171" s="27">
        <v>111.75</v>
      </c>
      <c r="B171" s="20">
        <v>69</v>
      </c>
      <c r="C171" s="90"/>
      <c r="D171" s="20">
        <f t="shared" si="4"/>
        <v>2.2346378014163628E-3</v>
      </c>
      <c r="E171" s="79"/>
      <c r="F171" s="28">
        <f t="shared" si="5"/>
        <v>3.6166404701885148E-3</v>
      </c>
    </row>
    <row r="172" spans="1:6" x14ac:dyDescent="0.3">
      <c r="A172" s="27">
        <v>112</v>
      </c>
      <c r="B172" s="20">
        <v>69.25</v>
      </c>
      <c r="C172" s="90"/>
      <c r="D172" s="20">
        <f t="shared" si="4"/>
        <v>2.8170850925029189E-2</v>
      </c>
      <c r="E172" s="79"/>
      <c r="F172" s="28">
        <f t="shared" si="5"/>
        <v>5.0413935372933963E-3</v>
      </c>
    </row>
    <row r="173" spans="1:6" x14ac:dyDescent="0.3">
      <c r="A173" s="27">
        <v>115.199997</v>
      </c>
      <c r="B173" s="20">
        <v>69.599997999999999</v>
      </c>
      <c r="C173" s="90"/>
      <c r="D173" s="20">
        <f t="shared" si="4"/>
        <v>1.7212129325518327E-2</v>
      </c>
      <c r="E173" s="79"/>
      <c r="F173" s="28">
        <f t="shared" si="5"/>
        <v>3.8059632053752721E-2</v>
      </c>
    </row>
    <row r="174" spans="1:6" x14ac:dyDescent="0.3">
      <c r="A174" s="27">
        <v>117.199997</v>
      </c>
      <c r="B174" s="20">
        <v>72.300003000000004</v>
      </c>
      <c r="C174" s="90"/>
      <c r="D174" s="20">
        <f t="shared" si="4"/>
        <v>-8.1388070781765083E-3</v>
      </c>
      <c r="E174" s="79"/>
      <c r="F174" s="28">
        <f t="shared" si="5"/>
        <v>2.5265924897800052E-2</v>
      </c>
    </row>
    <row r="175" spans="1:6" x14ac:dyDescent="0.3">
      <c r="A175" s="27">
        <v>116.25</v>
      </c>
      <c r="B175" s="20">
        <v>74.150002000000001</v>
      </c>
      <c r="C175" s="90"/>
      <c r="D175" s="20">
        <f t="shared" si="4"/>
        <v>6.4308903302903314E-3</v>
      </c>
      <c r="E175" s="79"/>
      <c r="F175" s="28">
        <f t="shared" si="5"/>
        <v>-3.3772405385389258E-3</v>
      </c>
    </row>
    <row r="176" spans="1:6" x14ac:dyDescent="0.3">
      <c r="A176" s="27">
        <v>117</v>
      </c>
      <c r="B176" s="20">
        <v>73.900002000000001</v>
      </c>
      <c r="C176" s="90"/>
      <c r="D176" s="20">
        <f t="shared" si="4"/>
        <v>2.8645614688260199E-2</v>
      </c>
      <c r="E176" s="79"/>
      <c r="F176" s="28">
        <f t="shared" si="5"/>
        <v>-1.3624188568300897E-2</v>
      </c>
    </row>
    <row r="177" spans="1:6" x14ac:dyDescent="0.3">
      <c r="A177" s="27">
        <v>120.400002</v>
      </c>
      <c r="B177" s="20">
        <v>72.900002000000001</v>
      </c>
      <c r="C177" s="90"/>
      <c r="D177" s="20">
        <f t="shared" si="4"/>
        <v>4.9709961107249059E-3</v>
      </c>
      <c r="E177" s="79"/>
      <c r="F177" s="28">
        <f t="shared" si="5"/>
        <v>-5.5021045888252766E-3</v>
      </c>
    </row>
    <row r="178" spans="1:6" x14ac:dyDescent="0.3">
      <c r="A178" s="27">
        <v>121</v>
      </c>
      <c r="B178" s="20">
        <v>72.5</v>
      </c>
      <c r="C178" s="90"/>
      <c r="D178" s="20">
        <f t="shared" si="4"/>
        <v>1.027758275824023E-2</v>
      </c>
      <c r="E178" s="79"/>
      <c r="F178" s="28">
        <f t="shared" si="5"/>
        <v>1.4378925975395924E-2</v>
      </c>
    </row>
    <row r="179" spans="1:6" x14ac:dyDescent="0.3">
      <c r="A179" s="27">
        <v>122.25</v>
      </c>
      <c r="B179" s="20">
        <v>73.550003000000004</v>
      </c>
      <c r="C179" s="90"/>
      <c r="D179" s="20">
        <f t="shared" si="4"/>
        <v>-1.7327149526644298E-2</v>
      </c>
      <c r="E179" s="79"/>
      <c r="F179" s="28">
        <f t="shared" si="5"/>
        <v>-7.5060466876337969E-3</v>
      </c>
    </row>
    <row r="180" spans="1:6" x14ac:dyDescent="0.3">
      <c r="A180" s="27">
        <v>120.150002</v>
      </c>
      <c r="B180" s="20">
        <v>73</v>
      </c>
      <c r="C180" s="90"/>
      <c r="D180" s="20">
        <f t="shared" si="4"/>
        <v>2.7500177239694699E-2</v>
      </c>
      <c r="E180" s="79"/>
      <c r="F180" s="28">
        <f t="shared" si="5"/>
        <v>0</v>
      </c>
    </row>
    <row r="181" spans="1:6" x14ac:dyDescent="0.3">
      <c r="A181" s="27">
        <v>123.5</v>
      </c>
      <c r="B181" s="20">
        <v>73</v>
      </c>
      <c r="C181" s="90"/>
      <c r="D181" s="20">
        <f t="shared" si="4"/>
        <v>6.8589980977468504E-3</v>
      </c>
      <c r="E181" s="79"/>
      <c r="F181" s="28">
        <f t="shared" si="5"/>
        <v>-1.8666258960742456E-2</v>
      </c>
    </row>
    <row r="182" spans="1:6" x14ac:dyDescent="0.3">
      <c r="A182" s="27">
        <v>124.349998</v>
      </c>
      <c r="B182" s="20">
        <v>71.650002000000001</v>
      </c>
      <c r="C182" s="90"/>
      <c r="D182" s="20">
        <f t="shared" si="4"/>
        <v>-1.2950387491148643E-2</v>
      </c>
      <c r="E182" s="79"/>
      <c r="F182" s="28">
        <f t="shared" si="5"/>
        <v>3.4831103557636228E-3</v>
      </c>
    </row>
    <row r="183" spans="1:6" x14ac:dyDescent="0.3">
      <c r="A183" s="27">
        <v>122.75</v>
      </c>
      <c r="B183" s="20">
        <v>71.900002000000001</v>
      </c>
      <c r="C183" s="90"/>
      <c r="D183" s="20">
        <f t="shared" si="4"/>
        <v>-2.6833395303064576E-2</v>
      </c>
      <c r="E183" s="79"/>
      <c r="F183" s="28">
        <f t="shared" si="5"/>
        <v>-1.2596415502096874E-2</v>
      </c>
    </row>
    <row r="184" spans="1:6" x14ac:dyDescent="0.3">
      <c r="A184" s="27">
        <v>119.5</v>
      </c>
      <c r="B184" s="20">
        <v>71</v>
      </c>
      <c r="C184" s="90"/>
      <c r="D184" s="20">
        <f t="shared" si="4"/>
        <v>3.5351013111563474E-2</v>
      </c>
      <c r="E184" s="79"/>
      <c r="F184" s="28">
        <f t="shared" si="5"/>
        <v>-9.1971219101999475E-3</v>
      </c>
    </row>
    <row r="185" spans="1:6" x14ac:dyDescent="0.3">
      <c r="A185" s="27">
        <v>123.800003</v>
      </c>
      <c r="B185" s="20">
        <v>70.349997999999999</v>
      </c>
      <c r="C185" s="90"/>
      <c r="D185" s="20">
        <f t="shared" si="4"/>
        <v>-3.2362568043859813E-3</v>
      </c>
      <c r="E185" s="79"/>
      <c r="F185" s="28">
        <f t="shared" si="5"/>
        <v>1.2010021151982141E-2</v>
      </c>
    </row>
    <row r="186" spans="1:6" x14ac:dyDescent="0.3">
      <c r="A186" s="27">
        <v>123.400002</v>
      </c>
      <c r="B186" s="20">
        <v>71.199996999999996</v>
      </c>
      <c r="C186" s="90"/>
      <c r="D186" s="20">
        <f t="shared" si="4"/>
        <v>1.6077516469040688E-2</v>
      </c>
      <c r="E186" s="79"/>
      <c r="F186" s="28">
        <f t="shared" si="5"/>
        <v>1.9472117999443071E-2</v>
      </c>
    </row>
    <row r="187" spans="1:6" x14ac:dyDescent="0.3">
      <c r="A187" s="27">
        <v>125.400002</v>
      </c>
      <c r="B187" s="20">
        <v>72.599997999999999</v>
      </c>
      <c r="C187" s="90"/>
      <c r="D187" s="20">
        <f t="shared" si="4"/>
        <v>4.1395953529064153E-2</v>
      </c>
      <c r="E187" s="79"/>
      <c r="F187" s="28">
        <f t="shared" si="5"/>
        <v>6.4021912152933791E-2</v>
      </c>
    </row>
    <row r="188" spans="1:6" x14ac:dyDescent="0.3">
      <c r="A188" s="27">
        <v>130.699997</v>
      </c>
      <c r="B188" s="20">
        <v>77.400002000000001</v>
      </c>
      <c r="C188" s="90"/>
      <c r="D188" s="20">
        <f t="shared" si="4"/>
        <v>4.1993037948854749E-3</v>
      </c>
      <c r="E188" s="79"/>
      <c r="F188" s="28">
        <f t="shared" si="5"/>
        <v>-6.4625527289599181E-4</v>
      </c>
    </row>
    <row r="189" spans="1:6" x14ac:dyDescent="0.3">
      <c r="A189" s="27">
        <v>131.25</v>
      </c>
      <c r="B189" s="20">
        <v>77.349997999999999</v>
      </c>
      <c r="C189" s="90"/>
      <c r="D189" s="20">
        <f t="shared" si="4"/>
        <v>-1.1879833279635894E-2</v>
      </c>
      <c r="E189" s="79"/>
      <c r="F189" s="28">
        <f t="shared" si="5"/>
        <v>5.7768717419571979E-2</v>
      </c>
    </row>
    <row r="190" spans="1:6" x14ac:dyDescent="0.3">
      <c r="A190" s="27">
        <v>129.699997</v>
      </c>
      <c r="B190" s="20">
        <v>81.949996999999996</v>
      </c>
      <c r="C190" s="90"/>
      <c r="D190" s="20">
        <f t="shared" si="4"/>
        <v>-2.315732493149729E-3</v>
      </c>
      <c r="E190" s="79"/>
      <c r="F190" s="28">
        <f t="shared" si="5"/>
        <v>8.5055798833096278E-3</v>
      </c>
    </row>
    <row r="191" spans="1:6" x14ac:dyDescent="0.3">
      <c r="A191" s="27">
        <v>129.39999399999999</v>
      </c>
      <c r="B191" s="20">
        <v>82.650002000000001</v>
      </c>
      <c r="C191" s="90"/>
      <c r="D191" s="20">
        <f t="shared" si="4"/>
        <v>4.974655003710466E-2</v>
      </c>
      <c r="E191" s="79"/>
      <c r="F191" s="28">
        <f t="shared" si="5"/>
        <v>-2.0165693793021251E-2</v>
      </c>
    </row>
    <row r="192" spans="1:6" x14ac:dyDescent="0.3">
      <c r="A192" s="27">
        <v>136</v>
      </c>
      <c r="B192" s="20">
        <v>81</v>
      </c>
      <c r="C192" s="90"/>
      <c r="D192" s="20">
        <f t="shared" si="4"/>
        <v>-5.5299680094610861E-3</v>
      </c>
      <c r="E192" s="79"/>
      <c r="F192" s="28">
        <f t="shared" si="5"/>
        <v>-6.8133185242896625E-3</v>
      </c>
    </row>
    <row r="193" spans="1:6" x14ac:dyDescent="0.3">
      <c r="A193" s="27">
        <v>135.25</v>
      </c>
      <c r="B193" s="20">
        <v>80.449996999999996</v>
      </c>
      <c r="C193" s="90"/>
      <c r="D193" s="20">
        <f t="shared" si="4"/>
        <v>2.2661831874611987E-2</v>
      </c>
      <c r="E193" s="79"/>
      <c r="F193" s="28">
        <f t="shared" si="5"/>
        <v>-1.6291024552650663E-2</v>
      </c>
    </row>
    <row r="194" spans="1:6" x14ac:dyDescent="0.3">
      <c r="A194" s="27">
        <v>138.35000600000001</v>
      </c>
      <c r="B194" s="20">
        <v>79.150002000000001</v>
      </c>
      <c r="C194" s="90"/>
      <c r="D194" s="20">
        <f t="shared" ref="D194:D246" si="6">LN(A195/A194)</f>
        <v>1.1141089182454688E-2</v>
      </c>
      <c r="E194" s="79"/>
      <c r="F194" s="28">
        <f t="shared" si="5"/>
        <v>-1.1435982175235844E-2</v>
      </c>
    </row>
    <row r="195" spans="1:6" x14ac:dyDescent="0.3">
      <c r="A195" s="27">
        <v>139.89999399999999</v>
      </c>
      <c r="B195" s="20">
        <v>78.25</v>
      </c>
      <c r="C195" s="90"/>
      <c r="D195" s="20">
        <f t="shared" si="6"/>
        <v>6.0574282361421745E-3</v>
      </c>
      <c r="E195" s="79"/>
      <c r="F195" s="28">
        <f t="shared" ref="F195:F246" si="7">LN(B196/B195)</f>
        <v>6.3694482854799285E-3</v>
      </c>
    </row>
    <row r="196" spans="1:6" x14ac:dyDescent="0.3">
      <c r="A196" s="27">
        <v>140.75</v>
      </c>
      <c r="B196" s="20">
        <v>78.75</v>
      </c>
      <c r="C196" s="90"/>
      <c r="D196" s="20">
        <f t="shared" si="6"/>
        <v>2.0046431377052927E-2</v>
      </c>
      <c r="E196" s="79"/>
      <c r="F196" s="28">
        <f t="shared" si="7"/>
        <v>-1.3423058942180108E-2</v>
      </c>
    </row>
    <row r="197" spans="1:6" x14ac:dyDescent="0.3">
      <c r="A197" s="27">
        <v>143.60000600000001</v>
      </c>
      <c r="B197" s="20">
        <v>77.699996999999996</v>
      </c>
      <c r="C197" s="90"/>
      <c r="D197" s="20">
        <f t="shared" si="6"/>
        <v>3.5571444163428917E-2</v>
      </c>
      <c r="E197" s="79"/>
      <c r="F197" s="28">
        <f t="shared" si="7"/>
        <v>-1.2301832296255777E-2</v>
      </c>
    </row>
    <row r="198" spans="1:6" x14ac:dyDescent="0.3">
      <c r="A198" s="27">
        <v>148.800003</v>
      </c>
      <c r="B198" s="20">
        <v>76.75</v>
      </c>
      <c r="C198" s="90"/>
      <c r="D198" s="20">
        <f t="shared" si="6"/>
        <v>-1.8654093185621255E-2</v>
      </c>
      <c r="E198" s="79"/>
      <c r="F198" s="28">
        <f t="shared" si="7"/>
        <v>-6.517172075257814E-4</v>
      </c>
    </row>
    <row r="199" spans="1:6" x14ac:dyDescent="0.3">
      <c r="A199" s="27">
        <v>146.050003</v>
      </c>
      <c r="B199" s="20">
        <v>76.699996999999996</v>
      </c>
      <c r="C199" s="90"/>
      <c r="D199" s="20">
        <f t="shared" si="6"/>
        <v>2.4350144830494927E-2</v>
      </c>
      <c r="E199" s="79"/>
      <c r="F199" s="28">
        <f t="shared" si="7"/>
        <v>-3.918946909295765E-3</v>
      </c>
    </row>
    <row r="200" spans="1:6" x14ac:dyDescent="0.3">
      <c r="A200" s="27">
        <v>149.64999399999999</v>
      </c>
      <c r="B200" s="20">
        <v>76.400002000000001</v>
      </c>
      <c r="C200" s="90"/>
      <c r="D200" s="20">
        <f t="shared" si="6"/>
        <v>-7.7142359624011196E-3</v>
      </c>
      <c r="E200" s="79"/>
      <c r="F200" s="28">
        <f t="shared" si="7"/>
        <v>-3.9344837640540448E-3</v>
      </c>
    </row>
    <row r="201" spans="1:6" x14ac:dyDescent="0.3">
      <c r="A201" s="27">
        <v>148.5</v>
      </c>
      <c r="B201" s="20">
        <v>76.099997999999999</v>
      </c>
      <c r="C201" s="90"/>
      <c r="D201" s="20">
        <f t="shared" si="6"/>
        <v>0.10293336645221936</v>
      </c>
      <c r="E201" s="79"/>
      <c r="F201" s="28">
        <f t="shared" si="7"/>
        <v>-1.3148983000997757E-3</v>
      </c>
    </row>
    <row r="202" spans="1:6" x14ac:dyDescent="0.3">
      <c r="A202" s="27">
        <v>164.60000600000001</v>
      </c>
      <c r="B202" s="20">
        <v>76</v>
      </c>
      <c r="C202" s="90"/>
      <c r="D202" s="20">
        <f t="shared" si="6"/>
        <v>4.8327137952805632E-2</v>
      </c>
      <c r="E202" s="79"/>
      <c r="F202" s="28">
        <f t="shared" si="7"/>
        <v>0</v>
      </c>
    </row>
    <row r="203" spans="1:6" x14ac:dyDescent="0.3">
      <c r="A203" s="27">
        <v>172.75</v>
      </c>
      <c r="B203" s="20">
        <v>76</v>
      </c>
      <c r="C203" s="90"/>
      <c r="D203" s="20">
        <f t="shared" si="6"/>
        <v>-1.5165096963868495E-2</v>
      </c>
      <c r="E203" s="79"/>
      <c r="F203" s="28">
        <f t="shared" si="7"/>
        <v>-5.2770835558705485E-3</v>
      </c>
    </row>
    <row r="204" spans="1:6" x14ac:dyDescent="0.3">
      <c r="A204" s="27">
        <v>170.14999399999999</v>
      </c>
      <c r="B204" s="20">
        <v>75.599997999999999</v>
      </c>
      <c r="C204" s="90"/>
      <c r="D204" s="20">
        <f t="shared" si="6"/>
        <v>-2.1084599936763315E-2</v>
      </c>
      <c r="E204" s="79"/>
      <c r="F204" s="28">
        <f t="shared" si="7"/>
        <v>-1.9861112780348526E-3</v>
      </c>
    </row>
    <row r="205" spans="1:6" x14ac:dyDescent="0.3">
      <c r="A205" s="27">
        <v>166.60000600000001</v>
      </c>
      <c r="B205" s="20">
        <v>75.449996999999996</v>
      </c>
      <c r="C205" s="90"/>
      <c r="D205" s="20">
        <f t="shared" si="6"/>
        <v>-2.403901376341386E-3</v>
      </c>
      <c r="E205" s="79"/>
      <c r="F205" s="28">
        <f t="shared" si="7"/>
        <v>2.8741429898870189E-2</v>
      </c>
    </row>
    <row r="206" spans="1:6" x14ac:dyDescent="0.3">
      <c r="A206" s="27">
        <v>166.199997</v>
      </c>
      <c r="B206" s="20">
        <v>77.650002000000001</v>
      </c>
      <c r="C206" s="90"/>
      <c r="D206" s="20">
        <f t="shared" si="6"/>
        <v>-2.1080628004766606E-3</v>
      </c>
      <c r="E206" s="79"/>
      <c r="F206" s="28">
        <f t="shared" si="7"/>
        <v>-2.4113243125134218E-2</v>
      </c>
    </row>
    <row r="207" spans="1:6" x14ac:dyDescent="0.3">
      <c r="A207" s="27">
        <v>165.85000600000001</v>
      </c>
      <c r="B207" s="20">
        <v>75.800003000000004</v>
      </c>
      <c r="C207" s="90"/>
      <c r="D207" s="20">
        <f t="shared" si="6"/>
        <v>-1.243761183634224E-2</v>
      </c>
      <c r="E207" s="79"/>
      <c r="F207" s="28">
        <f t="shared" si="7"/>
        <v>4.7029522996965417E-2</v>
      </c>
    </row>
    <row r="208" spans="1:6" x14ac:dyDescent="0.3">
      <c r="A208" s="27">
        <v>163.800003</v>
      </c>
      <c r="B208" s="20">
        <v>79.449996999999996</v>
      </c>
      <c r="C208" s="90"/>
      <c r="D208" s="20">
        <f t="shared" si="6"/>
        <v>-1.2594256352977231E-2</v>
      </c>
      <c r="E208" s="79"/>
      <c r="F208" s="28">
        <f t="shared" si="7"/>
        <v>-1.5858246035033694E-2</v>
      </c>
    </row>
    <row r="209" spans="1:6" x14ac:dyDescent="0.3">
      <c r="A209" s="27">
        <v>161.75</v>
      </c>
      <c r="B209" s="20">
        <v>78.199996999999996</v>
      </c>
      <c r="C209" s="90"/>
      <c r="D209" s="20">
        <f t="shared" si="6"/>
        <v>2.2919261436107709E-2</v>
      </c>
      <c r="E209" s="79"/>
      <c r="F209" s="28">
        <f t="shared" si="7"/>
        <v>-1.2222693410238423E-2</v>
      </c>
    </row>
    <row r="210" spans="1:6" x14ac:dyDescent="0.3">
      <c r="A210" s="27">
        <v>165.5</v>
      </c>
      <c r="B210" s="20">
        <v>77.25</v>
      </c>
      <c r="C210" s="90"/>
      <c r="D210" s="20">
        <f t="shared" si="6"/>
        <v>-1.2158204479809519E-2</v>
      </c>
      <c r="E210" s="79"/>
      <c r="F210" s="28">
        <f t="shared" si="7"/>
        <v>-3.2414939241709557E-3</v>
      </c>
    </row>
    <row r="211" spans="1:6" x14ac:dyDescent="0.3">
      <c r="A211" s="27">
        <v>163.5</v>
      </c>
      <c r="B211" s="20">
        <v>77</v>
      </c>
      <c r="C211" s="90"/>
      <c r="D211" s="20">
        <f t="shared" si="6"/>
        <v>-2.5709911820998122E-2</v>
      </c>
      <c r="E211" s="79"/>
      <c r="F211" s="28">
        <f t="shared" si="7"/>
        <v>-2.4984889714753621E-2</v>
      </c>
    </row>
    <row r="212" spans="1:6" x14ac:dyDescent="0.3">
      <c r="A212" s="27">
        <v>159.35000600000001</v>
      </c>
      <c r="B212" s="20">
        <v>75.099997999999999</v>
      </c>
      <c r="C212" s="90"/>
      <c r="D212" s="20">
        <f t="shared" si="6"/>
        <v>5.9439998141067787E-3</v>
      </c>
      <c r="E212" s="79"/>
      <c r="F212" s="28">
        <f t="shared" si="7"/>
        <v>-6.0099813620366621E-3</v>
      </c>
    </row>
    <row r="213" spans="1:6" x14ac:dyDescent="0.3">
      <c r="A213" s="27">
        <v>160.300003</v>
      </c>
      <c r="B213" s="20">
        <v>74.650002000000001</v>
      </c>
      <c r="C213" s="90"/>
      <c r="D213" s="20">
        <f t="shared" si="6"/>
        <v>-1.2239267455020133E-2</v>
      </c>
      <c r="E213" s="79"/>
      <c r="F213" s="28">
        <f t="shared" si="7"/>
        <v>1.7922789509437383E-2</v>
      </c>
    </row>
    <row r="214" spans="1:6" x14ac:dyDescent="0.3">
      <c r="A214" s="27">
        <v>158.35000600000001</v>
      </c>
      <c r="B214" s="20">
        <v>76</v>
      </c>
      <c r="C214" s="90"/>
      <c r="D214" s="20">
        <f t="shared" si="6"/>
        <v>2.8635575997618398E-2</v>
      </c>
      <c r="E214" s="79"/>
      <c r="F214" s="28">
        <f t="shared" si="7"/>
        <v>-2.6668247082161294E-2</v>
      </c>
    </row>
    <row r="215" spans="1:6" x14ac:dyDescent="0.3">
      <c r="A215" s="27">
        <v>162.949997</v>
      </c>
      <c r="B215" s="20">
        <v>74</v>
      </c>
      <c r="C215" s="90"/>
      <c r="D215" s="20">
        <f t="shared" si="6"/>
        <v>6.1180981193804827E-3</v>
      </c>
      <c r="E215" s="79"/>
      <c r="F215" s="28">
        <f t="shared" si="7"/>
        <v>-8.8226158817097354E-3</v>
      </c>
    </row>
    <row r="216" spans="1:6" x14ac:dyDescent="0.3">
      <c r="A216" s="27">
        <v>163.949997</v>
      </c>
      <c r="B216" s="20">
        <v>73.349997999999999</v>
      </c>
      <c r="C216" s="90"/>
      <c r="D216" s="20">
        <f t="shared" si="6"/>
        <v>-2.1370241489327736E-3</v>
      </c>
      <c r="E216" s="79"/>
      <c r="F216" s="28">
        <f t="shared" si="7"/>
        <v>1.3623844533137402E-3</v>
      </c>
    </row>
    <row r="217" spans="1:6" x14ac:dyDescent="0.3">
      <c r="A217" s="27">
        <v>163.60000600000001</v>
      </c>
      <c r="B217" s="20">
        <v>73.449996999999996</v>
      </c>
      <c r="C217" s="90"/>
      <c r="D217" s="20">
        <f t="shared" si="6"/>
        <v>-4.2134487953668164E-2</v>
      </c>
      <c r="E217" s="79"/>
      <c r="F217" s="28">
        <f t="shared" si="7"/>
        <v>-2.0442119554743374E-3</v>
      </c>
    </row>
    <row r="218" spans="1:6" x14ac:dyDescent="0.3">
      <c r="A218" s="27">
        <v>156.85000600000001</v>
      </c>
      <c r="B218" s="20">
        <v>73.300003000000004</v>
      </c>
      <c r="C218" s="90"/>
      <c r="D218" s="20">
        <f t="shared" si="6"/>
        <v>-3.2396741885360555E-2</v>
      </c>
      <c r="E218" s="79"/>
      <c r="F218" s="28">
        <f t="shared" si="7"/>
        <v>-1.8589258182545542E-2</v>
      </c>
    </row>
    <row r="219" spans="1:6" x14ac:dyDescent="0.3">
      <c r="A219" s="27">
        <v>151.85000600000001</v>
      </c>
      <c r="B219" s="20">
        <v>71.949996999999996</v>
      </c>
      <c r="C219" s="90"/>
      <c r="D219" s="20">
        <f t="shared" si="6"/>
        <v>1.1458628771637119E-2</v>
      </c>
      <c r="E219" s="79"/>
      <c r="F219" s="28">
        <f t="shared" si="7"/>
        <v>-4.8763456041152516E-3</v>
      </c>
    </row>
    <row r="220" spans="1:6" x14ac:dyDescent="0.3">
      <c r="A220" s="27">
        <v>153.60000600000001</v>
      </c>
      <c r="B220" s="20">
        <v>71.599997999999999</v>
      </c>
      <c r="C220" s="90"/>
      <c r="D220" s="20">
        <f t="shared" si="6"/>
        <v>7.7821207594005442E-3</v>
      </c>
      <c r="E220" s="79"/>
      <c r="F220" s="28">
        <f t="shared" si="7"/>
        <v>-6.9849810245835222E-4</v>
      </c>
    </row>
    <row r="221" spans="1:6" x14ac:dyDescent="0.3">
      <c r="A221" s="27">
        <v>154.800003</v>
      </c>
      <c r="B221" s="20">
        <v>71.550003000000004</v>
      </c>
      <c r="C221" s="90"/>
      <c r="D221" s="20">
        <f t="shared" si="6"/>
        <v>-3.8835388614955639E-3</v>
      </c>
      <c r="E221" s="79"/>
      <c r="F221" s="28">
        <f t="shared" si="7"/>
        <v>-4.2017287824203976E-3</v>
      </c>
    </row>
    <row r="222" spans="1:6" x14ac:dyDescent="0.3">
      <c r="A222" s="27">
        <v>154.199997</v>
      </c>
      <c r="B222" s="20">
        <v>71.25</v>
      </c>
      <c r="C222" s="90"/>
      <c r="D222" s="20">
        <f t="shared" si="6"/>
        <v>-8.79335408296247E-3</v>
      </c>
      <c r="E222" s="79"/>
      <c r="F222" s="28">
        <f t="shared" si="7"/>
        <v>-4.9243574019337379E-3</v>
      </c>
    </row>
    <row r="223" spans="1:6" x14ac:dyDescent="0.3">
      <c r="A223" s="27">
        <v>152.85000600000001</v>
      </c>
      <c r="B223" s="20">
        <v>70.900002000000001</v>
      </c>
      <c r="C223" s="90"/>
      <c r="D223" s="20">
        <f t="shared" si="6"/>
        <v>1.7510155039035444E-2</v>
      </c>
      <c r="E223" s="79"/>
      <c r="F223" s="28">
        <f t="shared" si="7"/>
        <v>3.1924918236832314E-2</v>
      </c>
    </row>
    <row r="224" spans="1:6" x14ac:dyDescent="0.3">
      <c r="A224" s="27">
        <v>155.550003</v>
      </c>
      <c r="B224" s="20">
        <v>73.199996999999996</v>
      </c>
      <c r="C224" s="90"/>
      <c r="D224" s="20">
        <f t="shared" si="6"/>
        <v>1.6576669182942289E-2</v>
      </c>
      <c r="E224" s="79"/>
      <c r="F224" s="28">
        <f t="shared" si="7"/>
        <v>3.0937276271320605E-2</v>
      </c>
    </row>
    <row r="225" spans="1:6" x14ac:dyDescent="0.3">
      <c r="A225" s="27">
        <v>158.14999399999999</v>
      </c>
      <c r="B225" s="20">
        <v>75.5</v>
      </c>
      <c r="C225" s="90"/>
      <c r="D225" s="20">
        <f t="shared" si="6"/>
        <v>3.471696815780335E-3</v>
      </c>
      <c r="E225" s="79"/>
      <c r="F225" s="28">
        <f t="shared" si="7"/>
        <v>2.6454645583044042E-3</v>
      </c>
    </row>
    <row r="226" spans="1:6" x14ac:dyDescent="0.3">
      <c r="A226" s="27">
        <v>158.699997</v>
      </c>
      <c r="B226" s="20">
        <v>75.699996999999996</v>
      </c>
      <c r="C226" s="90"/>
      <c r="D226" s="20">
        <f t="shared" si="6"/>
        <v>-1.1725635738976945E-2</v>
      </c>
      <c r="E226" s="79"/>
      <c r="F226" s="28">
        <f t="shared" si="7"/>
        <v>-1.8667128712720086E-2</v>
      </c>
    </row>
    <row r="227" spans="1:6" x14ac:dyDescent="0.3">
      <c r="A227" s="27">
        <v>156.85000600000001</v>
      </c>
      <c r="B227" s="20">
        <v>74.300003000000004</v>
      </c>
      <c r="C227" s="90"/>
      <c r="D227" s="20">
        <f t="shared" si="6"/>
        <v>-8.0013225850926479E-3</v>
      </c>
      <c r="E227" s="79"/>
      <c r="F227" s="28">
        <f t="shared" si="7"/>
        <v>2.2622348185767846E-2</v>
      </c>
    </row>
    <row r="228" spans="1:6" x14ac:dyDescent="0.3">
      <c r="A228" s="27">
        <v>155.60000600000001</v>
      </c>
      <c r="B228" s="20">
        <v>76</v>
      </c>
      <c r="C228" s="90"/>
      <c r="D228" s="20">
        <f t="shared" si="6"/>
        <v>4.1849705279497537E-2</v>
      </c>
      <c r="E228" s="79"/>
      <c r="F228" s="28">
        <f t="shared" si="7"/>
        <v>-2.1949694279965615E-2</v>
      </c>
    </row>
    <row r="229" spans="1:6" x14ac:dyDescent="0.3">
      <c r="A229" s="27">
        <v>162.25</v>
      </c>
      <c r="B229" s="20">
        <v>74.349997999999999</v>
      </c>
      <c r="C229" s="90"/>
      <c r="D229" s="20">
        <f t="shared" si="6"/>
        <v>-1.5841319148455171E-2</v>
      </c>
      <c r="E229" s="79"/>
      <c r="F229" s="28">
        <f t="shared" si="7"/>
        <v>6.5714747435641138E-2</v>
      </c>
    </row>
    <row r="230" spans="1:6" x14ac:dyDescent="0.3">
      <c r="A230" s="27">
        <v>159.699997</v>
      </c>
      <c r="B230" s="20">
        <v>79.400002000000001</v>
      </c>
      <c r="C230" s="90"/>
      <c r="D230" s="20">
        <f t="shared" si="6"/>
        <v>-2.8217419834714774E-3</v>
      </c>
      <c r="E230" s="79"/>
      <c r="F230" s="28">
        <f t="shared" si="7"/>
        <v>-6.2997167437774657E-4</v>
      </c>
    </row>
    <row r="231" spans="1:6" x14ac:dyDescent="0.3">
      <c r="A231" s="27">
        <v>159.25</v>
      </c>
      <c r="B231" s="20">
        <v>79.349997999999999</v>
      </c>
      <c r="C231" s="90"/>
      <c r="D231" s="20">
        <f t="shared" si="6"/>
        <v>-1.4229489103964651E-2</v>
      </c>
      <c r="E231" s="79"/>
      <c r="F231" s="28">
        <f t="shared" si="7"/>
        <v>-9.4967477777609371E-3</v>
      </c>
    </row>
    <row r="232" spans="1:6" x14ac:dyDescent="0.3">
      <c r="A232" s="27">
        <v>157</v>
      </c>
      <c r="B232" s="20">
        <v>78.599997999999999</v>
      </c>
      <c r="C232" s="90"/>
      <c r="D232" s="20">
        <f t="shared" si="6"/>
        <v>-2.1243174322300717E-2</v>
      </c>
      <c r="E232" s="79"/>
      <c r="F232" s="28">
        <f t="shared" si="7"/>
        <v>1.8904155115656192E-2</v>
      </c>
    </row>
    <row r="233" spans="1:6" x14ac:dyDescent="0.3">
      <c r="A233" s="27">
        <v>153.699997</v>
      </c>
      <c r="B233" s="20">
        <v>80.099997999999999</v>
      </c>
      <c r="C233" s="90"/>
      <c r="D233" s="20">
        <f t="shared" si="6"/>
        <v>-3.9819461800115571E-2</v>
      </c>
      <c r="E233" s="79"/>
      <c r="F233" s="28">
        <f t="shared" si="7"/>
        <v>6.1138601491135279E-2</v>
      </c>
    </row>
    <row r="234" spans="1:6" x14ac:dyDescent="0.3">
      <c r="A234" s="27">
        <v>147.699997</v>
      </c>
      <c r="B234" s="20">
        <v>85.150002000000001</v>
      </c>
      <c r="C234" s="90"/>
      <c r="D234" s="20">
        <f t="shared" si="6"/>
        <v>5.3710875486009856E-2</v>
      </c>
      <c r="E234" s="79"/>
      <c r="F234" s="28">
        <f t="shared" si="7"/>
        <v>2.4936066613157715E-2</v>
      </c>
    </row>
    <row r="235" spans="1:6" x14ac:dyDescent="0.3">
      <c r="A235" s="27">
        <v>155.85000600000001</v>
      </c>
      <c r="B235" s="20">
        <v>87.300003000000004</v>
      </c>
      <c r="C235" s="90"/>
      <c r="D235" s="20">
        <f t="shared" si="6"/>
        <v>9.6196253763530955E-4</v>
      </c>
      <c r="E235" s="79"/>
      <c r="F235" s="28">
        <f t="shared" si="7"/>
        <v>-4.5702163864300982E-2</v>
      </c>
    </row>
    <row r="236" spans="1:6" x14ac:dyDescent="0.3">
      <c r="A236" s="27">
        <v>156</v>
      </c>
      <c r="B236" s="20">
        <v>83.400002000000001</v>
      </c>
      <c r="C236" s="90"/>
      <c r="D236" s="20">
        <f t="shared" si="6"/>
        <v>-2.4332100659530669E-2</v>
      </c>
      <c r="E236" s="79"/>
      <c r="F236" s="28">
        <f t="shared" si="7"/>
        <v>-4.914993990350959E-2</v>
      </c>
    </row>
    <row r="237" spans="1:6" x14ac:dyDescent="0.3">
      <c r="A237" s="27">
        <v>152.25</v>
      </c>
      <c r="B237" s="20">
        <v>79.400002000000001</v>
      </c>
      <c r="C237" s="90"/>
      <c r="D237" s="20">
        <f t="shared" si="6"/>
        <v>-4.1574857215346005E-2</v>
      </c>
      <c r="E237" s="79"/>
      <c r="F237" s="28">
        <f t="shared" si="7"/>
        <v>-8.4038952293615438E-2</v>
      </c>
    </row>
    <row r="238" spans="1:6" x14ac:dyDescent="0.3">
      <c r="A238" s="27">
        <v>146.050003</v>
      </c>
      <c r="B238" s="20">
        <v>73</v>
      </c>
      <c r="C238" s="90"/>
      <c r="D238" s="20">
        <f t="shared" si="6"/>
        <v>1.1572606911547156E-2</v>
      </c>
      <c r="E238" s="79"/>
      <c r="F238" s="28">
        <f t="shared" si="7"/>
        <v>3.4188067487854611E-3</v>
      </c>
    </row>
    <row r="239" spans="1:6" x14ac:dyDescent="0.3">
      <c r="A239" s="27">
        <v>147.75</v>
      </c>
      <c r="B239" s="20">
        <v>73.25</v>
      </c>
      <c r="C239" s="90"/>
      <c r="D239" s="20">
        <f t="shared" si="6"/>
        <v>-2.8141912629096509E-2</v>
      </c>
      <c r="E239" s="79"/>
      <c r="F239" s="28">
        <f t="shared" si="7"/>
        <v>-1.5130934957269505E-2</v>
      </c>
    </row>
    <row r="240" spans="1:6" x14ac:dyDescent="0.3">
      <c r="A240" s="27">
        <v>143.64999399999999</v>
      </c>
      <c r="B240" s="20">
        <v>72.150002000000001</v>
      </c>
      <c r="C240" s="90"/>
      <c r="D240" s="20">
        <f t="shared" si="6"/>
        <v>6.9372462855990689E-3</v>
      </c>
      <c r="E240" s="79"/>
      <c r="F240" s="28">
        <f t="shared" si="7"/>
        <v>3.4590140760723926E-3</v>
      </c>
    </row>
    <row r="241" spans="1:6" x14ac:dyDescent="0.3">
      <c r="A241" s="27">
        <v>144.64999399999999</v>
      </c>
      <c r="B241" s="20">
        <v>72.400002000000001</v>
      </c>
      <c r="C241" s="90"/>
      <c r="D241" s="20">
        <f t="shared" si="6"/>
        <v>1.5094708559936613E-2</v>
      </c>
      <c r="E241" s="79"/>
      <c r="F241" s="28">
        <f t="shared" si="7"/>
        <v>-2.0740000234381693E-3</v>
      </c>
    </row>
    <row r="242" spans="1:6" x14ac:dyDescent="0.3">
      <c r="A242" s="27">
        <v>146.85000600000001</v>
      </c>
      <c r="B242" s="20">
        <v>72.25</v>
      </c>
      <c r="C242" s="90"/>
      <c r="D242" s="20">
        <f t="shared" si="6"/>
        <v>-6.8329610507614595E-3</v>
      </c>
      <c r="E242" s="79"/>
      <c r="F242" s="28">
        <f t="shared" si="7"/>
        <v>-7.6416212279720288E-3</v>
      </c>
    </row>
    <row r="243" spans="1:6" x14ac:dyDescent="0.3">
      <c r="A243" s="27">
        <v>145.85000600000001</v>
      </c>
      <c r="B243" s="20">
        <v>71.699996999999996</v>
      </c>
      <c r="C243" s="90"/>
      <c r="D243" s="20">
        <f t="shared" si="6"/>
        <v>2.7387486600806226E-3</v>
      </c>
      <c r="E243" s="79"/>
      <c r="F243" s="28">
        <f t="shared" si="7"/>
        <v>-1.9007950633454018E-2</v>
      </c>
    </row>
    <row r="244" spans="1:6" x14ac:dyDescent="0.3">
      <c r="A244" s="27">
        <v>146.25</v>
      </c>
      <c r="B244" s="20">
        <v>70.349997999999999</v>
      </c>
      <c r="C244" s="90"/>
      <c r="D244" s="20">
        <f t="shared" si="6"/>
        <v>2.7648463229455494E-2</v>
      </c>
      <c r="E244" s="79"/>
      <c r="F244" s="28">
        <f t="shared" si="7"/>
        <v>-1.5037805645215556E-2</v>
      </c>
    </row>
    <row r="245" spans="1:6" x14ac:dyDescent="0.3">
      <c r="A245" s="27">
        <v>150.35000600000001</v>
      </c>
      <c r="B245" s="20">
        <v>69.300003000000004</v>
      </c>
      <c r="C245" s="90"/>
      <c r="D245" s="20">
        <f t="shared" si="6"/>
        <v>-2.9975842595545924E-3</v>
      </c>
      <c r="E245" s="79"/>
      <c r="F245" s="28">
        <f t="shared" si="7"/>
        <v>3.3348232701748769E-2</v>
      </c>
    </row>
    <row r="246" spans="1:6" x14ac:dyDescent="0.3">
      <c r="A246" s="27">
        <v>149.89999399999999</v>
      </c>
      <c r="B246" s="20">
        <v>71.650002000000001</v>
      </c>
      <c r="C246" s="90"/>
      <c r="D246" s="20">
        <f t="shared" si="6"/>
        <v>-1.2756091317751661E-2</v>
      </c>
      <c r="E246" s="79"/>
      <c r="F246" s="28">
        <f t="shared" si="7"/>
        <v>-1.264064566430176E-2</v>
      </c>
    </row>
    <row r="247" spans="1:6" ht="15" thickBot="1" x14ac:dyDescent="0.35">
      <c r="A247" s="29">
        <v>148</v>
      </c>
      <c r="B247" s="30">
        <v>70.75</v>
      </c>
      <c r="C247" s="92"/>
      <c r="D247" s="30"/>
      <c r="E247" s="93"/>
      <c r="F247" s="31"/>
    </row>
  </sheetData>
  <mergeCells count="2">
    <mergeCell ref="C1:C247"/>
    <mergeCell ref="E1:E24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09FE8-897F-4F1B-AD04-B0CC5EF24AD2}">
  <dimension ref="A1:R247"/>
  <sheetViews>
    <sheetView workbookViewId="0">
      <selection activeCell="J18" sqref="J18"/>
    </sheetView>
  </sheetViews>
  <sheetFormatPr defaultRowHeight="14.4" x14ac:dyDescent="0.3"/>
  <cols>
    <col min="4" max="4" width="13.33203125" customWidth="1"/>
    <col min="6" max="6" width="16.33203125" customWidth="1"/>
    <col min="18" max="18" width="12" bestFit="1" customWidth="1"/>
  </cols>
  <sheetData>
    <row r="1" spans="1:18" x14ac:dyDescent="0.3">
      <c r="A1" s="24" t="s">
        <v>6</v>
      </c>
      <c r="B1" s="25" t="s">
        <v>8</v>
      </c>
      <c r="C1" s="89"/>
      <c r="D1" s="25" t="s">
        <v>54</v>
      </c>
      <c r="E1" s="91"/>
      <c r="F1" s="26" t="s">
        <v>55</v>
      </c>
      <c r="M1" s="48"/>
      <c r="N1" s="49"/>
      <c r="O1" s="49"/>
      <c r="P1" s="49"/>
      <c r="Q1" s="49"/>
      <c r="R1" s="50"/>
    </row>
    <row r="2" spans="1:18" x14ac:dyDescent="0.3">
      <c r="A2" s="27">
        <v>1388</v>
      </c>
      <c r="B2" s="20">
        <v>107.900002</v>
      </c>
      <c r="C2" s="90"/>
      <c r="D2" s="20">
        <f>LN(A3/A2)</f>
        <v>4.9946751257513187E-3</v>
      </c>
      <c r="E2" s="79"/>
      <c r="F2" s="28">
        <f t="shared" ref="F2:F65" si="0">LN(B3/B2)</f>
        <v>-2.486641823727918E-2</v>
      </c>
      <c r="M2" s="57" t="s">
        <v>47</v>
      </c>
      <c r="N2" s="58"/>
      <c r="O2" s="58"/>
      <c r="P2" s="58"/>
      <c r="Q2" s="58"/>
      <c r="R2" s="51">
        <f>AVERAGE(D2:D247)</f>
        <v>3.9222787208047065E-4</v>
      </c>
    </row>
    <row r="3" spans="1:18" x14ac:dyDescent="0.3">
      <c r="A3" s="27">
        <v>1394.9499510000001</v>
      </c>
      <c r="B3" s="20">
        <v>105.25</v>
      </c>
      <c r="C3" s="90"/>
      <c r="D3" s="20">
        <f t="shared" ref="D3:D66" si="1">LN(A4/A3)</f>
        <v>1.5542304861102118E-2</v>
      </c>
      <c r="E3" s="79"/>
      <c r="F3" s="28">
        <f t="shared" si="0"/>
        <v>1.9290205033155212E-2</v>
      </c>
      <c r="M3" s="57" t="s">
        <v>52</v>
      </c>
      <c r="N3" s="58"/>
      <c r="O3" s="58"/>
      <c r="P3" s="58"/>
      <c r="Q3" s="58"/>
      <c r="R3" s="51">
        <f>AVERAGE(F2:F247)</f>
        <v>-1.7226626705160119E-3</v>
      </c>
    </row>
    <row r="4" spans="1:18" x14ac:dyDescent="0.3">
      <c r="A4" s="27">
        <v>1416.8000489999999</v>
      </c>
      <c r="B4" s="20">
        <v>107.300003</v>
      </c>
      <c r="C4" s="90"/>
      <c r="D4" s="20">
        <f t="shared" si="1"/>
        <v>1.9708479492929174E-2</v>
      </c>
      <c r="E4" s="79"/>
      <c r="F4" s="28">
        <f t="shared" si="0"/>
        <v>-9.8338697911197082E-3</v>
      </c>
      <c r="M4" s="57" t="s">
        <v>53</v>
      </c>
      <c r="N4" s="58"/>
      <c r="O4" s="58"/>
      <c r="P4" s="58"/>
      <c r="Q4" s="58"/>
      <c r="R4" s="51">
        <f>VAR(F2:F247)</f>
        <v>6.7114399732667222E-4</v>
      </c>
    </row>
    <row r="5" spans="1:18" x14ac:dyDescent="0.3">
      <c r="A5" s="27">
        <v>1445</v>
      </c>
      <c r="B5" s="20">
        <v>106.25</v>
      </c>
      <c r="C5" s="90"/>
      <c r="D5" s="20">
        <f t="shared" si="1"/>
        <v>-3.6745970490919501E-3</v>
      </c>
      <c r="E5" s="79"/>
      <c r="F5" s="28">
        <f t="shared" si="0"/>
        <v>-1.1834457647002796E-2</v>
      </c>
      <c r="M5" s="57" t="s">
        <v>44</v>
      </c>
      <c r="N5" s="58"/>
      <c r="O5" s="58"/>
      <c r="P5" s="58"/>
      <c r="Q5" s="58"/>
      <c r="R5" s="51">
        <f>VAR(D2:D247)</f>
        <v>1.9575710489253928E-4</v>
      </c>
    </row>
    <row r="6" spans="1:18" x14ac:dyDescent="0.3">
      <c r="A6" s="27">
        <v>1439.6999510000001</v>
      </c>
      <c r="B6" s="20">
        <v>105</v>
      </c>
      <c r="C6" s="90"/>
      <c r="D6" s="20">
        <f t="shared" si="1"/>
        <v>-1.1070271008219229E-2</v>
      </c>
      <c r="E6" s="79"/>
      <c r="F6" s="28">
        <f t="shared" si="0"/>
        <v>-4.1318149330730976E-2</v>
      </c>
      <c r="M6" s="57" t="s">
        <v>43</v>
      </c>
      <c r="N6" s="58"/>
      <c r="O6" s="58"/>
      <c r="P6" s="58"/>
      <c r="Q6" s="58"/>
      <c r="R6" s="51">
        <f>0.5*R2+0.5*R3</f>
        <v>-6.6521739921777067E-4</v>
      </c>
    </row>
    <row r="7" spans="1:18" x14ac:dyDescent="0.3">
      <c r="A7" s="27">
        <v>1423.849976</v>
      </c>
      <c r="B7" s="20">
        <v>100.75</v>
      </c>
      <c r="C7" s="90"/>
      <c r="D7" s="20">
        <f t="shared" si="1"/>
        <v>-2.7808693243051592E-2</v>
      </c>
      <c r="E7" s="79"/>
      <c r="F7" s="28">
        <f t="shared" si="0"/>
        <v>-0.11061280701763855</v>
      </c>
      <c r="M7" s="57" t="s">
        <v>46</v>
      </c>
      <c r="N7" s="58"/>
      <c r="O7" s="58"/>
      <c r="P7" s="58"/>
      <c r="Q7" s="58"/>
      <c r="R7" s="51">
        <f>(0.5*R4)^2+(0.5*R5)^2</f>
        <v>1.221887773158832E-7</v>
      </c>
    </row>
    <row r="8" spans="1:18" x14ac:dyDescent="0.3">
      <c r="A8" s="27">
        <v>1384.8000489999999</v>
      </c>
      <c r="B8" s="20">
        <v>90.199996999999996</v>
      </c>
      <c r="C8" s="90"/>
      <c r="D8" s="20">
        <f t="shared" si="1"/>
        <v>-2.7841276232195367E-3</v>
      </c>
      <c r="E8" s="79"/>
      <c r="F8" s="28">
        <f t="shared" si="0"/>
        <v>8.038380505632127E-2</v>
      </c>
      <c r="M8" s="57" t="s">
        <v>49</v>
      </c>
      <c r="N8" s="58"/>
      <c r="O8" s="58"/>
      <c r="P8" s="58"/>
      <c r="Q8" s="58"/>
      <c r="R8" s="51">
        <f>CORREL(D2:D247,F2:F247)</f>
        <v>0.21230099895415788</v>
      </c>
    </row>
    <row r="9" spans="1:18" ht="15" thickBot="1" x14ac:dyDescent="0.35">
      <c r="A9" s="27">
        <v>1380.9499510000001</v>
      </c>
      <c r="B9" s="20">
        <v>97.75</v>
      </c>
      <c r="C9" s="90"/>
      <c r="D9" s="20">
        <f t="shared" si="1"/>
        <v>1.6553672962806017E-2</v>
      </c>
      <c r="E9" s="79"/>
      <c r="F9" s="28">
        <f t="shared" si="0"/>
        <v>1.7241776268593065E-2</v>
      </c>
      <c r="M9" s="52"/>
      <c r="N9" s="53"/>
      <c r="O9" s="53"/>
      <c r="P9" s="53"/>
      <c r="Q9" s="53"/>
      <c r="R9" s="54"/>
    </row>
    <row r="10" spans="1:18" x14ac:dyDescent="0.3">
      <c r="A10" s="27">
        <v>1404</v>
      </c>
      <c r="B10" s="20">
        <v>99.449996999999996</v>
      </c>
      <c r="C10" s="90"/>
      <c r="D10" s="20">
        <f t="shared" si="1"/>
        <v>1.2035543511344312E-2</v>
      </c>
      <c r="E10" s="79"/>
      <c r="F10" s="28">
        <f t="shared" si="0"/>
        <v>-1.9802597130266691E-2</v>
      </c>
    </row>
    <row r="11" spans="1:18" x14ac:dyDescent="0.3">
      <c r="A11" s="27">
        <v>1421</v>
      </c>
      <c r="B11" s="20">
        <v>97.5</v>
      </c>
      <c r="C11" s="90"/>
      <c r="D11" s="20">
        <f t="shared" si="1"/>
        <v>9.6297688913712324E-3</v>
      </c>
      <c r="E11" s="79"/>
      <c r="F11" s="28">
        <f t="shared" si="0"/>
        <v>-1.0261468214313842E-3</v>
      </c>
    </row>
    <row r="12" spans="1:18" x14ac:dyDescent="0.3">
      <c r="A12" s="27">
        <v>1434.75</v>
      </c>
      <c r="B12" s="20">
        <v>97.400002000000001</v>
      </c>
      <c r="C12" s="90"/>
      <c r="D12" s="20">
        <f t="shared" si="1"/>
        <v>3.5830653935769586E-3</v>
      </c>
      <c r="E12" s="79"/>
      <c r="F12" s="28">
        <f t="shared" si="0"/>
        <v>5.1316398618125717E-4</v>
      </c>
    </row>
    <row r="13" spans="1:18" x14ac:dyDescent="0.3">
      <c r="A13" s="27">
        <v>1439.900024</v>
      </c>
      <c r="B13" s="20">
        <v>97.449996999999996</v>
      </c>
      <c r="C13" s="90"/>
      <c r="D13" s="20">
        <f t="shared" si="1"/>
        <v>2.8433570707227006E-3</v>
      </c>
      <c r="E13" s="79"/>
      <c r="F13" s="28">
        <f t="shared" si="0"/>
        <v>-1.2910068681922302E-2</v>
      </c>
    </row>
    <row r="14" spans="1:18" x14ac:dyDescent="0.3">
      <c r="A14" s="27">
        <v>1444</v>
      </c>
      <c r="B14" s="20">
        <v>96.199996999999996</v>
      </c>
      <c r="C14" s="90"/>
      <c r="D14" s="20">
        <f t="shared" si="1"/>
        <v>-6.9276067890071597E-4</v>
      </c>
      <c r="E14" s="79"/>
      <c r="F14" s="28">
        <f t="shared" si="0"/>
        <v>-5.2110593756833816E-3</v>
      </c>
    </row>
    <row r="15" spans="1:18" x14ac:dyDescent="0.3">
      <c r="A15" s="27">
        <v>1443</v>
      </c>
      <c r="B15" s="20">
        <v>95.699996999999996</v>
      </c>
      <c r="C15" s="90"/>
      <c r="D15" s="20">
        <f t="shared" si="1"/>
        <v>-3.4710204928788554E-3</v>
      </c>
      <c r="E15" s="79"/>
      <c r="F15" s="28">
        <f t="shared" si="0"/>
        <v>1.555241349124967E-2</v>
      </c>
    </row>
    <row r="16" spans="1:18" x14ac:dyDescent="0.3">
      <c r="A16" s="27">
        <v>1438</v>
      </c>
      <c r="B16" s="20">
        <v>97.199996999999996</v>
      </c>
      <c r="C16" s="90"/>
      <c r="D16" s="20">
        <f t="shared" si="1"/>
        <v>-5.0544769917803952E-3</v>
      </c>
      <c r="E16" s="79"/>
      <c r="F16" s="28">
        <f t="shared" si="0"/>
        <v>-1.9216369531121488E-2</v>
      </c>
    </row>
    <row r="17" spans="1:6" x14ac:dyDescent="0.3">
      <c r="A17" s="27">
        <v>1430.75</v>
      </c>
      <c r="B17" s="20">
        <v>95.349997999999999</v>
      </c>
      <c r="C17" s="90"/>
      <c r="D17" s="20">
        <f t="shared" si="1"/>
        <v>6.4443312808346543E-3</v>
      </c>
      <c r="E17" s="79"/>
      <c r="F17" s="28">
        <f t="shared" si="0"/>
        <v>1.5719364156106131E-3</v>
      </c>
    </row>
    <row r="18" spans="1:6" x14ac:dyDescent="0.3">
      <c r="A18" s="27">
        <v>1440</v>
      </c>
      <c r="B18" s="20">
        <v>95.5</v>
      </c>
      <c r="C18" s="90"/>
      <c r="D18" s="20">
        <f t="shared" si="1"/>
        <v>-5.1521551424528944E-3</v>
      </c>
      <c r="E18" s="79"/>
      <c r="F18" s="28">
        <f t="shared" si="0"/>
        <v>-4.1972989658343477E-3</v>
      </c>
    </row>
    <row r="19" spans="1:6" x14ac:dyDescent="0.3">
      <c r="A19" s="27">
        <v>1432.599976</v>
      </c>
      <c r="B19" s="20">
        <v>95.099997999999999</v>
      </c>
      <c r="C19" s="90"/>
      <c r="D19" s="20">
        <f t="shared" si="1"/>
        <v>6.5400804173008633E-3</v>
      </c>
      <c r="E19" s="79"/>
      <c r="F19" s="28">
        <f t="shared" si="0"/>
        <v>-1.5785428581324228E-3</v>
      </c>
    </row>
    <row r="20" spans="1:6" x14ac:dyDescent="0.3">
      <c r="A20" s="27">
        <v>1442</v>
      </c>
      <c r="B20" s="20">
        <v>94.949996999999996</v>
      </c>
      <c r="C20" s="90"/>
      <c r="D20" s="20">
        <f t="shared" si="1"/>
        <v>1.5755958274200687E-2</v>
      </c>
      <c r="E20" s="79"/>
      <c r="F20" s="28">
        <f t="shared" si="0"/>
        <v>-6.3391550458270305E-3</v>
      </c>
    </row>
    <row r="21" spans="1:6" x14ac:dyDescent="0.3">
      <c r="A21" s="27">
        <v>1464.900024</v>
      </c>
      <c r="B21" s="20">
        <v>94.349997999999999</v>
      </c>
      <c r="C21" s="90"/>
      <c r="D21" s="20">
        <f t="shared" si="1"/>
        <v>1.5444273107354243E-2</v>
      </c>
      <c r="E21" s="79"/>
      <c r="F21" s="28">
        <f t="shared" si="0"/>
        <v>1.3684466178937081E-2</v>
      </c>
    </row>
    <row r="22" spans="1:6" x14ac:dyDescent="0.3">
      <c r="A22" s="27">
        <v>1487.6999510000001</v>
      </c>
      <c r="B22" s="20">
        <v>95.650002000000001</v>
      </c>
      <c r="C22" s="90"/>
      <c r="D22" s="20">
        <f t="shared" si="1"/>
        <v>6.1650487278758371E-3</v>
      </c>
      <c r="E22" s="79"/>
      <c r="F22" s="28">
        <f t="shared" si="0"/>
        <v>-9.4538728332920399E-3</v>
      </c>
    </row>
    <row r="23" spans="1:6" x14ac:dyDescent="0.3">
      <c r="A23" s="27">
        <v>1496.900024</v>
      </c>
      <c r="B23" s="20">
        <v>94.75</v>
      </c>
      <c r="C23" s="90"/>
      <c r="D23" s="20">
        <f t="shared" si="1"/>
        <v>-5.9633825612879898E-3</v>
      </c>
      <c r="E23" s="79"/>
      <c r="F23" s="28">
        <f t="shared" si="0"/>
        <v>-1.9180162070500151E-2</v>
      </c>
    </row>
    <row r="24" spans="1:6" x14ac:dyDescent="0.3">
      <c r="A24" s="27">
        <v>1488</v>
      </c>
      <c r="B24" s="20">
        <v>92.949996999999996</v>
      </c>
      <c r="C24" s="90"/>
      <c r="D24" s="20">
        <f t="shared" si="1"/>
        <v>-1.1048699807302262E-2</v>
      </c>
      <c r="E24" s="79"/>
      <c r="F24" s="28">
        <f t="shared" si="0"/>
        <v>-1.1360630767608761E-2</v>
      </c>
    </row>
    <row r="25" spans="1:6" x14ac:dyDescent="0.3">
      <c r="A25" s="27">
        <v>1471.650024</v>
      </c>
      <c r="B25" s="20">
        <v>91.900002000000001</v>
      </c>
      <c r="C25" s="90"/>
      <c r="D25" s="20">
        <f t="shared" si="1"/>
        <v>2.0979052817989011E-2</v>
      </c>
      <c r="E25" s="79"/>
      <c r="F25" s="28">
        <f t="shared" si="0"/>
        <v>-1.5351200418546321E-2</v>
      </c>
    </row>
    <row r="26" spans="1:6" x14ac:dyDescent="0.3">
      <c r="A26" s="27">
        <v>1502.849976</v>
      </c>
      <c r="B26" s="20">
        <v>90.5</v>
      </c>
      <c r="C26" s="90"/>
      <c r="D26" s="20">
        <f t="shared" si="1"/>
        <v>5.8384959349904609E-3</v>
      </c>
      <c r="E26" s="79"/>
      <c r="F26" s="28">
        <f t="shared" si="0"/>
        <v>7.7050134796678828E-3</v>
      </c>
    </row>
    <row r="27" spans="1:6" x14ac:dyDescent="0.3">
      <c r="A27" s="27">
        <v>1511.650024</v>
      </c>
      <c r="B27" s="20">
        <v>91.199996999999996</v>
      </c>
      <c r="C27" s="90"/>
      <c r="D27" s="20">
        <f t="shared" si="1"/>
        <v>-7.0702327052524112E-3</v>
      </c>
      <c r="E27" s="79"/>
      <c r="F27" s="28">
        <f t="shared" si="0"/>
        <v>2.704329304175181E-2</v>
      </c>
    </row>
    <row r="28" spans="1:6" x14ac:dyDescent="0.3">
      <c r="A28" s="27">
        <v>1501</v>
      </c>
      <c r="B28" s="20">
        <v>93.699996999999996</v>
      </c>
      <c r="C28" s="90"/>
      <c r="D28" s="20">
        <f t="shared" si="1"/>
        <v>-4.4402390232293129E-3</v>
      </c>
      <c r="E28" s="79"/>
      <c r="F28" s="28">
        <f t="shared" si="0"/>
        <v>-2.136720932658865E-3</v>
      </c>
    </row>
    <row r="29" spans="1:6" x14ac:dyDescent="0.3">
      <c r="A29" s="27">
        <v>1494.349976</v>
      </c>
      <c r="B29" s="20">
        <v>93.5</v>
      </c>
      <c r="C29" s="90"/>
      <c r="D29" s="20">
        <f t="shared" si="1"/>
        <v>-1.7858489297157543E-2</v>
      </c>
      <c r="E29" s="79"/>
      <c r="F29" s="28">
        <f t="shared" si="0"/>
        <v>-3.64864644600685E-2</v>
      </c>
    </row>
    <row r="30" spans="1:6" x14ac:dyDescent="0.3">
      <c r="A30" s="27">
        <v>1467.900024</v>
      </c>
      <c r="B30" s="20">
        <v>90.150002000000001</v>
      </c>
      <c r="C30" s="90"/>
      <c r="D30" s="20">
        <f t="shared" si="1"/>
        <v>8.8847109547238162E-3</v>
      </c>
      <c r="E30" s="79"/>
      <c r="F30" s="28">
        <f t="shared" si="0"/>
        <v>-1.4525439743760823E-2</v>
      </c>
    </row>
    <row r="31" spans="1:6" x14ac:dyDescent="0.3">
      <c r="A31" s="27">
        <v>1481</v>
      </c>
      <c r="B31" s="20">
        <v>88.849997999999999</v>
      </c>
      <c r="C31" s="90"/>
      <c r="D31" s="20">
        <f t="shared" si="1"/>
        <v>-6.1634357638023496E-3</v>
      </c>
      <c r="E31" s="79"/>
      <c r="F31" s="28">
        <f t="shared" si="0"/>
        <v>-3.6096741492912886E-2</v>
      </c>
    </row>
    <row r="32" spans="1:6" x14ac:dyDescent="0.3">
      <c r="A32" s="27">
        <v>1471.900024</v>
      </c>
      <c r="B32" s="20">
        <v>85.699996999999996</v>
      </c>
      <c r="C32" s="90"/>
      <c r="D32" s="20">
        <f t="shared" si="1"/>
        <v>-4.915368736029492E-2</v>
      </c>
      <c r="E32" s="79"/>
      <c r="F32" s="28">
        <f t="shared" si="0"/>
        <v>-2.2419747310339695E-2</v>
      </c>
    </row>
    <row r="33" spans="1:6" x14ac:dyDescent="0.3">
      <c r="A33" s="27">
        <v>1401.3000489999999</v>
      </c>
      <c r="B33" s="20">
        <v>83.800003000000004</v>
      </c>
      <c r="C33" s="90"/>
      <c r="D33" s="20">
        <f t="shared" si="1"/>
        <v>5.3023742102844221E-3</v>
      </c>
      <c r="E33" s="79"/>
      <c r="F33" s="28">
        <f t="shared" si="0"/>
        <v>8.3184910755687153E-3</v>
      </c>
    </row>
    <row r="34" spans="1:6" x14ac:dyDescent="0.3">
      <c r="A34" s="27">
        <v>1408.75</v>
      </c>
      <c r="B34" s="20">
        <v>84.5</v>
      </c>
      <c r="C34" s="90"/>
      <c r="D34" s="20">
        <f t="shared" si="1"/>
        <v>5.1027065517894481E-2</v>
      </c>
      <c r="E34" s="79"/>
      <c r="F34" s="28">
        <f t="shared" si="0"/>
        <v>1.4101256234771015E-2</v>
      </c>
    </row>
    <row r="35" spans="1:6" x14ac:dyDescent="0.3">
      <c r="A35" s="27">
        <v>1482.5</v>
      </c>
      <c r="B35" s="20">
        <v>85.699996999999996</v>
      </c>
      <c r="C35" s="90"/>
      <c r="D35" s="20">
        <f t="shared" si="1"/>
        <v>6.2745177126165882E-2</v>
      </c>
      <c r="E35" s="79"/>
      <c r="F35" s="28">
        <f t="shared" si="0"/>
        <v>1.620407029844528E-2</v>
      </c>
    </row>
    <row r="36" spans="1:6" x14ac:dyDescent="0.3">
      <c r="A36" s="27">
        <v>1578.5</v>
      </c>
      <c r="B36" s="20">
        <v>87.099997999999999</v>
      </c>
      <c r="C36" s="90"/>
      <c r="D36" s="20">
        <f t="shared" si="1"/>
        <v>2.0251579920702264E-3</v>
      </c>
      <c r="E36" s="79"/>
      <c r="F36" s="28">
        <f t="shared" si="0"/>
        <v>-4.6030117119249744E-3</v>
      </c>
    </row>
    <row r="37" spans="1:6" x14ac:dyDescent="0.3">
      <c r="A37" s="27">
        <v>1581.6999510000001</v>
      </c>
      <c r="B37" s="20">
        <v>86.699996999999996</v>
      </c>
      <c r="C37" s="90"/>
      <c r="D37" s="20">
        <f t="shared" si="1"/>
        <v>3.975175816964327E-3</v>
      </c>
      <c r="E37" s="79"/>
      <c r="F37" s="28">
        <f t="shared" si="0"/>
        <v>1.7153079814720133E-2</v>
      </c>
    </row>
    <row r="38" spans="1:6" x14ac:dyDescent="0.3">
      <c r="A38" s="27">
        <v>1588</v>
      </c>
      <c r="B38" s="20">
        <v>88.199996999999996</v>
      </c>
      <c r="C38" s="90"/>
      <c r="D38" s="20">
        <f t="shared" si="1"/>
        <v>1.8869955618538565E-2</v>
      </c>
      <c r="E38" s="79"/>
      <c r="F38" s="28">
        <f t="shared" si="0"/>
        <v>4.2181648049900732E-2</v>
      </c>
    </row>
    <row r="39" spans="1:6" x14ac:dyDescent="0.3">
      <c r="A39" s="27">
        <v>1618.25</v>
      </c>
      <c r="B39" s="20">
        <v>92</v>
      </c>
      <c r="C39" s="90"/>
      <c r="D39" s="20">
        <f t="shared" si="1"/>
        <v>8.2464690231534247E-3</v>
      </c>
      <c r="E39" s="79"/>
      <c r="F39" s="28">
        <f t="shared" si="0"/>
        <v>-1.8651083403509731E-2</v>
      </c>
    </row>
    <row r="40" spans="1:6" x14ac:dyDescent="0.3">
      <c r="A40" s="27">
        <v>1631.650024</v>
      </c>
      <c r="B40" s="20">
        <v>90.300003000000004</v>
      </c>
      <c r="C40" s="90"/>
      <c r="D40" s="20">
        <f t="shared" si="1"/>
        <v>-2.2395198862873284E-3</v>
      </c>
      <c r="E40" s="79"/>
      <c r="F40" s="28">
        <f t="shared" si="0"/>
        <v>-1.6750809863623005E-2</v>
      </c>
    </row>
    <row r="41" spans="1:6" x14ac:dyDescent="0.3">
      <c r="A41" s="27">
        <v>1628</v>
      </c>
      <c r="B41" s="20">
        <v>88.800003000000004</v>
      </c>
      <c r="C41" s="90"/>
      <c r="D41" s="20">
        <f t="shared" si="1"/>
        <v>-8.1102093383015397E-3</v>
      </c>
      <c r="E41" s="79"/>
      <c r="F41" s="28">
        <f t="shared" si="0"/>
        <v>1.7857605740116834E-2</v>
      </c>
    </row>
    <row r="42" spans="1:6" x14ac:dyDescent="0.3">
      <c r="A42" s="27">
        <v>1614.849976</v>
      </c>
      <c r="B42" s="20">
        <v>90.400002000000001</v>
      </c>
      <c r="C42" s="90"/>
      <c r="D42" s="20">
        <f t="shared" si="1"/>
        <v>-1.0614344509075706E-2</v>
      </c>
      <c r="E42" s="79"/>
      <c r="F42" s="28">
        <f t="shared" si="0"/>
        <v>-7.7735539020906321E-3</v>
      </c>
    </row>
    <row r="43" spans="1:6" x14ac:dyDescent="0.3">
      <c r="A43" s="27">
        <v>1597.8000489999999</v>
      </c>
      <c r="B43" s="20">
        <v>89.699996999999996</v>
      </c>
      <c r="C43" s="90"/>
      <c r="D43" s="20">
        <f t="shared" si="1"/>
        <v>-3.3226052687899432E-3</v>
      </c>
      <c r="E43" s="79"/>
      <c r="F43" s="28">
        <f t="shared" si="0"/>
        <v>4.4694152375187216E-2</v>
      </c>
    </row>
    <row r="44" spans="1:6" x14ac:dyDescent="0.3">
      <c r="A44" s="27">
        <v>1592.5</v>
      </c>
      <c r="B44" s="20">
        <v>93.800003000000004</v>
      </c>
      <c r="C44" s="90"/>
      <c r="D44" s="20">
        <f t="shared" si="1"/>
        <v>2.0202707317519469E-2</v>
      </c>
      <c r="E44" s="79"/>
      <c r="F44" s="28">
        <f t="shared" si="0"/>
        <v>-2.4279584105622993E-2</v>
      </c>
    </row>
    <row r="45" spans="1:6" x14ac:dyDescent="0.3">
      <c r="A45" s="27">
        <v>1625</v>
      </c>
      <c r="B45" s="20">
        <v>91.550003000000004</v>
      </c>
      <c r="C45" s="90"/>
      <c r="D45" s="20">
        <f t="shared" si="1"/>
        <v>9.7979963262530296E-3</v>
      </c>
      <c r="E45" s="79"/>
      <c r="F45" s="28">
        <f t="shared" si="0"/>
        <v>-2.7687260464888987E-2</v>
      </c>
    </row>
    <row r="46" spans="1:6" x14ac:dyDescent="0.3">
      <c r="A46" s="27">
        <v>1641</v>
      </c>
      <c r="B46" s="20">
        <v>89.050003000000004</v>
      </c>
      <c r="C46" s="90"/>
      <c r="D46" s="20">
        <f t="shared" si="1"/>
        <v>-1.1769138366291267E-2</v>
      </c>
      <c r="E46" s="79"/>
      <c r="F46" s="28">
        <f t="shared" si="0"/>
        <v>1.7807915839130148E-2</v>
      </c>
    </row>
    <row r="47" spans="1:6" x14ac:dyDescent="0.3">
      <c r="A47" s="27">
        <v>1621.8000489999999</v>
      </c>
      <c r="B47" s="20">
        <v>90.650002000000001</v>
      </c>
      <c r="C47" s="90"/>
      <c r="D47" s="20">
        <f t="shared" si="1"/>
        <v>-9.8212224635893901E-3</v>
      </c>
      <c r="E47" s="79"/>
      <c r="F47" s="28">
        <f t="shared" si="0"/>
        <v>-1.5004437786661348E-2</v>
      </c>
    </row>
    <row r="48" spans="1:6" x14ac:dyDescent="0.3">
      <c r="A48" s="27">
        <v>1605.9499510000001</v>
      </c>
      <c r="B48" s="20">
        <v>89.300003000000004</v>
      </c>
      <c r="C48" s="90"/>
      <c r="D48" s="20">
        <f t="shared" si="1"/>
        <v>-2.6340971418617083E-2</v>
      </c>
      <c r="E48" s="79"/>
      <c r="F48" s="28">
        <f t="shared" si="0"/>
        <v>-8.9989694631938712E-3</v>
      </c>
    </row>
    <row r="49" spans="1:6" x14ac:dyDescent="0.3">
      <c r="A49" s="27">
        <v>1564.1999510000001</v>
      </c>
      <c r="B49" s="20">
        <v>88.5</v>
      </c>
      <c r="C49" s="90"/>
      <c r="D49" s="20">
        <f t="shared" si="1"/>
        <v>6.1821509647070278E-3</v>
      </c>
      <c r="E49" s="79"/>
      <c r="F49" s="28">
        <f t="shared" si="0"/>
        <v>-2.575249610241474E-2</v>
      </c>
    </row>
    <row r="50" spans="1:6" x14ac:dyDescent="0.3">
      <c r="A50" s="27">
        <v>1573.900024</v>
      </c>
      <c r="B50" s="20">
        <v>86.25</v>
      </c>
      <c r="C50" s="90"/>
      <c r="D50" s="20">
        <f t="shared" si="1"/>
        <v>-1.034628793037534E-2</v>
      </c>
      <c r="E50" s="79"/>
      <c r="F50" s="28">
        <f t="shared" si="0"/>
        <v>-1.7544309650909508E-2</v>
      </c>
    </row>
    <row r="51" spans="1:6" x14ac:dyDescent="0.3">
      <c r="A51" s="27">
        <v>1557.6999510000001</v>
      </c>
      <c r="B51" s="20">
        <v>84.75</v>
      </c>
      <c r="C51" s="90"/>
      <c r="D51" s="20">
        <f t="shared" si="1"/>
        <v>3.5474217179490848E-2</v>
      </c>
      <c r="E51" s="79"/>
      <c r="F51" s="28">
        <f t="shared" si="0"/>
        <v>4.7086843360998496E-3</v>
      </c>
    </row>
    <row r="52" spans="1:6" x14ac:dyDescent="0.3">
      <c r="A52" s="27">
        <v>1613.9499510000001</v>
      </c>
      <c r="B52" s="20">
        <v>85.150002000000001</v>
      </c>
      <c r="C52" s="90"/>
      <c r="D52" s="20">
        <f t="shared" si="1"/>
        <v>1.3722478168694E-2</v>
      </c>
      <c r="E52" s="79"/>
      <c r="F52" s="28">
        <f t="shared" si="0"/>
        <v>1.8039418587760047E-2</v>
      </c>
    </row>
    <row r="53" spans="1:6" x14ac:dyDescent="0.3">
      <c r="A53" s="27">
        <v>1636.25</v>
      </c>
      <c r="B53" s="20">
        <v>86.699996999999996</v>
      </c>
      <c r="C53" s="90"/>
      <c r="D53" s="20">
        <f t="shared" si="1"/>
        <v>-2.9365070224999033E-2</v>
      </c>
      <c r="E53" s="79"/>
      <c r="F53" s="28">
        <f t="shared" si="0"/>
        <v>-2.2748102923859762E-2</v>
      </c>
    </row>
    <row r="54" spans="1:6" x14ac:dyDescent="0.3">
      <c r="A54" s="27">
        <v>1588.900024</v>
      </c>
      <c r="B54" s="20">
        <v>84.75</v>
      </c>
      <c r="C54" s="90"/>
      <c r="D54" s="20">
        <f t="shared" si="1"/>
        <v>-1.034343126804734E-2</v>
      </c>
      <c r="E54" s="79"/>
      <c r="F54" s="28">
        <f t="shared" si="0"/>
        <v>2.3570665424895612E-3</v>
      </c>
    </row>
    <row r="55" spans="1:6" x14ac:dyDescent="0.3">
      <c r="A55" s="27">
        <v>1572.5500489999999</v>
      </c>
      <c r="B55" s="20">
        <v>84.949996999999996</v>
      </c>
      <c r="C55" s="90"/>
      <c r="D55" s="20">
        <f t="shared" si="1"/>
        <v>9.4619150357834834E-3</v>
      </c>
      <c r="E55" s="79"/>
      <c r="F55" s="28">
        <f t="shared" si="0"/>
        <v>-5.8869592862187425E-4</v>
      </c>
    </row>
    <row r="56" spans="1:6" x14ac:dyDescent="0.3">
      <c r="A56" s="27">
        <v>1587.5</v>
      </c>
      <c r="B56" s="20">
        <v>84.900002000000001</v>
      </c>
      <c r="C56" s="90"/>
      <c r="D56" s="20">
        <f t="shared" si="1"/>
        <v>5.340047242907371E-3</v>
      </c>
      <c r="E56" s="79"/>
      <c r="F56" s="28">
        <f t="shared" si="0"/>
        <v>5.6110891841298464E-2</v>
      </c>
    </row>
    <row r="57" spans="1:6" x14ac:dyDescent="0.3">
      <c r="A57" s="27">
        <v>1596</v>
      </c>
      <c r="B57" s="20">
        <v>89.800003000000004</v>
      </c>
      <c r="C57" s="90"/>
      <c r="D57" s="20">
        <f t="shared" si="1"/>
        <v>-1.5788139754132902E-2</v>
      </c>
      <c r="E57" s="79"/>
      <c r="F57" s="28">
        <f t="shared" si="0"/>
        <v>8.869182258152428E-3</v>
      </c>
    </row>
    <row r="58" spans="1:6" x14ac:dyDescent="0.3">
      <c r="A58" s="27">
        <v>1571</v>
      </c>
      <c r="B58" s="20">
        <v>90.599997999999999</v>
      </c>
      <c r="C58" s="90"/>
      <c r="D58" s="20">
        <f t="shared" si="1"/>
        <v>-1.6300190325318095E-2</v>
      </c>
      <c r="E58" s="79"/>
      <c r="F58" s="28">
        <f t="shared" si="0"/>
        <v>-2.9685753900601571E-2</v>
      </c>
    </row>
    <row r="59" spans="1:6" x14ac:dyDescent="0.3">
      <c r="A59" s="27">
        <v>1545.599976</v>
      </c>
      <c r="B59" s="20">
        <v>87.949996999999996</v>
      </c>
      <c r="C59" s="90"/>
      <c r="D59" s="20">
        <f t="shared" si="1"/>
        <v>6.0633766830314618E-3</v>
      </c>
      <c r="E59" s="79"/>
      <c r="F59" s="28">
        <f t="shared" si="0"/>
        <v>-1.8359655642141107E-2</v>
      </c>
    </row>
    <row r="60" spans="1:6" x14ac:dyDescent="0.3">
      <c r="A60" s="27">
        <v>1555</v>
      </c>
      <c r="B60" s="20">
        <v>86.349997999999999</v>
      </c>
      <c r="C60" s="90"/>
      <c r="D60" s="20">
        <f t="shared" si="1"/>
        <v>6.8574314082362163E-3</v>
      </c>
      <c r="E60" s="79"/>
      <c r="F60" s="28">
        <f t="shared" si="0"/>
        <v>-1.1062657217407814E-2</v>
      </c>
    </row>
    <row r="61" spans="1:6" x14ac:dyDescent="0.3">
      <c r="A61" s="27">
        <v>1565.6999510000001</v>
      </c>
      <c r="B61" s="20">
        <v>85.400002000000001</v>
      </c>
      <c r="C61" s="90"/>
      <c r="D61" s="20">
        <f t="shared" si="1"/>
        <v>5.9222952381626079E-3</v>
      </c>
      <c r="E61" s="79"/>
      <c r="F61" s="28">
        <f t="shared" si="0"/>
        <v>5.8377280593687473E-3</v>
      </c>
    </row>
    <row r="62" spans="1:6" x14ac:dyDescent="0.3">
      <c r="A62" s="27">
        <v>1575</v>
      </c>
      <c r="B62" s="20">
        <v>85.900002000000001</v>
      </c>
      <c r="C62" s="90"/>
      <c r="D62" s="20">
        <f t="shared" si="1"/>
        <v>1.5748356968139112E-2</v>
      </c>
      <c r="E62" s="79"/>
      <c r="F62" s="28">
        <f t="shared" si="0"/>
        <v>-1.9988966654269798E-2</v>
      </c>
    </row>
    <row r="63" spans="1:6" x14ac:dyDescent="0.3">
      <c r="A63" s="27">
        <v>1600</v>
      </c>
      <c r="B63" s="20">
        <v>84.199996999999996</v>
      </c>
      <c r="C63" s="90"/>
      <c r="D63" s="20">
        <f t="shared" si="1"/>
        <v>-3.278147402450883E-2</v>
      </c>
      <c r="E63" s="79"/>
      <c r="F63" s="28">
        <f t="shared" si="0"/>
        <v>-1.1346756758273464E-2</v>
      </c>
    </row>
    <row r="64" spans="1:6" x14ac:dyDescent="0.3">
      <c r="A64" s="27">
        <v>1548.400024</v>
      </c>
      <c r="B64" s="20">
        <v>83.25</v>
      </c>
      <c r="C64" s="90"/>
      <c r="D64" s="20">
        <f t="shared" si="1"/>
        <v>-5.180016682241266E-3</v>
      </c>
      <c r="E64" s="79"/>
      <c r="F64" s="28">
        <f t="shared" si="0"/>
        <v>-3.2349504161866743E-2</v>
      </c>
    </row>
    <row r="65" spans="1:6" x14ac:dyDescent="0.3">
      <c r="A65" s="27">
        <v>1540.400024</v>
      </c>
      <c r="B65" s="20">
        <v>80.599997999999999</v>
      </c>
      <c r="C65" s="90"/>
      <c r="D65" s="20">
        <f t="shared" si="1"/>
        <v>-9.0928368224320994E-4</v>
      </c>
      <c r="E65" s="79"/>
      <c r="F65" s="28">
        <f t="shared" si="0"/>
        <v>1.4778655584830783E-2</v>
      </c>
    </row>
    <row r="66" spans="1:6" x14ac:dyDescent="0.3">
      <c r="A66" s="27">
        <v>1539</v>
      </c>
      <c r="B66" s="20">
        <v>81.800003000000004</v>
      </c>
      <c r="C66" s="90"/>
      <c r="D66" s="20">
        <f t="shared" si="1"/>
        <v>-1.1074712252254823E-2</v>
      </c>
      <c r="E66" s="79"/>
      <c r="F66" s="28">
        <f t="shared" ref="F66:F129" si="2">LN(B67/B66)</f>
        <v>-3.4829427816495846E-2</v>
      </c>
    </row>
    <row r="67" spans="1:6" x14ac:dyDescent="0.3">
      <c r="A67" s="27">
        <v>1522.0500489999999</v>
      </c>
      <c r="B67" s="20">
        <v>79</v>
      </c>
      <c r="C67" s="90"/>
      <c r="D67" s="20">
        <f t="shared" ref="D67:D130" si="3">LN(A68/A67)</f>
        <v>-7.1541378238883513E-3</v>
      </c>
      <c r="E67" s="79"/>
      <c r="F67" s="28">
        <f t="shared" si="2"/>
        <v>-6.1336860366458128E-2</v>
      </c>
    </row>
    <row r="68" spans="1:6" x14ac:dyDescent="0.3">
      <c r="A68" s="27">
        <v>1511.1999510000001</v>
      </c>
      <c r="B68" s="20">
        <v>74.300003000000004</v>
      </c>
      <c r="C68" s="90"/>
      <c r="D68" s="20">
        <f t="shared" si="3"/>
        <v>-1.0844673752681968E-2</v>
      </c>
      <c r="E68" s="79"/>
      <c r="F68" s="28">
        <f t="shared" si="2"/>
        <v>3.5694429753120434E-2</v>
      </c>
    </row>
    <row r="69" spans="1:6" x14ac:dyDescent="0.3">
      <c r="A69" s="27">
        <v>1494.900024</v>
      </c>
      <c r="B69" s="20">
        <v>77</v>
      </c>
      <c r="C69" s="90"/>
      <c r="D69" s="20">
        <f t="shared" si="3"/>
        <v>8.3601180401542009E-3</v>
      </c>
      <c r="E69" s="79"/>
      <c r="F69" s="28">
        <f t="shared" si="2"/>
        <v>1.1620556696959257E-2</v>
      </c>
    </row>
    <row r="70" spans="1:6" x14ac:dyDescent="0.3">
      <c r="A70" s="27">
        <v>1507.4499510000001</v>
      </c>
      <c r="B70" s="20">
        <v>77.900002000000001</v>
      </c>
      <c r="C70" s="90"/>
      <c r="D70" s="20">
        <f t="shared" si="3"/>
        <v>-6.6359206955256896E-4</v>
      </c>
      <c r="E70" s="79"/>
      <c r="F70" s="28">
        <f t="shared" si="2"/>
        <v>-5.2036829961786595E-2</v>
      </c>
    </row>
    <row r="71" spans="1:6" x14ac:dyDescent="0.3">
      <c r="A71" s="27">
        <v>1506.4499510000001</v>
      </c>
      <c r="B71" s="20">
        <v>73.949996999999996</v>
      </c>
      <c r="C71" s="90"/>
      <c r="D71" s="20">
        <f t="shared" si="3"/>
        <v>-7.2617920714429319E-3</v>
      </c>
      <c r="E71" s="79"/>
      <c r="F71" s="28">
        <f t="shared" si="2"/>
        <v>-1.9113127907867997E-2</v>
      </c>
    </row>
    <row r="72" spans="1:6" x14ac:dyDescent="0.3">
      <c r="A72" s="27">
        <v>1495.5500489999999</v>
      </c>
      <c r="B72" s="20">
        <v>72.550003000000004</v>
      </c>
      <c r="C72" s="90"/>
      <c r="D72" s="20">
        <f t="shared" si="3"/>
        <v>2.3041541933849136E-3</v>
      </c>
      <c r="E72" s="79"/>
      <c r="F72" s="28">
        <f t="shared" si="2"/>
        <v>-2.5123484157641623E-2</v>
      </c>
    </row>
    <row r="73" spans="1:6" x14ac:dyDescent="0.3">
      <c r="A73" s="27">
        <v>1499</v>
      </c>
      <c r="B73" s="20">
        <v>70.75</v>
      </c>
      <c r="C73" s="90"/>
      <c r="D73" s="20">
        <f t="shared" si="3"/>
        <v>4.1520914354965861E-2</v>
      </c>
      <c r="E73" s="79"/>
      <c r="F73" s="28">
        <f t="shared" si="2"/>
        <v>-9.2297710134734492E-3</v>
      </c>
    </row>
    <row r="74" spans="1:6" x14ac:dyDescent="0.3">
      <c r="A74" s="27">
        <v>1562.5500489999999</v>
      </c>
      <c r="B74" s="20">
        <v>70.099997999999999</v>
      </c>
      <c r="C74" s="90"/>
      <c r="D74" s="20">
        <f t="shared" si="3"/>
        <v>-9.3553583078910801E-3</v>
      </c>
      <c r="E74" s="79"/>
      <c r="F74" s="28">
        <f t="shared" si="2"/>
        <v>1.5570010773224136E-2</v>
      </c>
    </row>
    <row r="75" spans="1:6" x14ac:dyDescent="0.3">
      <c r="A75" s="27">
        <v>1548</v>
      </c>
      <c r="B75" s="20">
        <v>71.199996999999996</v>
      </c>
      <c r="C75" s="90"/>
      <c r="D75" s="20">
        <f t="shared" si="3"/>
        <v>-3.1898731074308288E-2</v>
      </c>
      <c r="E75" s="79"/>
      <c r="F75" s="28">
        <f t="shared" si="2"/>
        <v>1.9472117999443071E-2</v>
      </c>
    </row>
    <row r="76" spans="1:6" x14ac:dyDescent="0.3">
      <c r="A76" s="27">
        <v>1499.400024</v>
      </c>
      <c r="B76" s="20">
        <v>72.599997999999999</v>
      </c>
      <c r="C76" s="90"/>
      <c r="D76" s="20">
        <f t="shared" si="3"/>
        <v>-9.6502718385641749E-3</v>
      </c>
      <c r="E76" s="79"/>
      <c r="F76" s="28">
        <f t="shared" si="2"/>
        <v>-1.9472117999442935E-2</v>
      </c>
    </row>
    <row r="77" spans="1:6" x14ac:dyDescent="0.3">
      <c r="A77" s="27">
        <v>1485</v>
      </c>
      <c r="B77" s="20">
        <v>71.199996999999996</v>
      </c>
      <c r="C77" s="90"/>
      <c r="D77" s="20">
        <f t="shared" si="3"/>
        <v>-1.5164896878988879E-2</v>
      </c>
      <c r="E77" s="79"/>
      <c r="F77" s="28">
        <f t="shared" si="2"/>
        <v>-1.9858723534829089E-2</v>
      </c>
    </row>
    <row r="78" spans="1:6" x14ac:dyDescent="0.3">
      <c r="A78" s="27">
        <v>1462.650024</v>
      </c>
      <c r="B78" s="20">
        <v>69.800003000000004</v>
      </c>
      <c r="C78" s="90"/>
      <c r="D78" s="20">
        <f t="shared" si="3"/>
        <v>-4.076305540583771E-3</v>
      </c>
      <c r="E78" s="79"/>
      <c r="F78" s="28">
        <f t="shared" si="2"/>
        <v>3.6572274267711022E-2</v>
      </c>
    </row>
    <row r="79" spans="1:6" x14ac:dyDescent="0.3">
      <c r="A79" s="27">
        <v>1456.6999510000001</v>
      </c>
      <c r="B79" s="20">
        <v>72.400002000000001</v>
      </c>
      <c r="C79" s="90"/>
      <c r="D79" s="20">
        <f t="shared" si="3"/>
        <v>2.8791307494701623E-3</v>
      </c>
      <c r="E79" s="79"/>
      <c r="F79" s="28">
        <f t="shared" si="2"/>
        <v>-2.7663226684466339E-3</v>
      </c>
    </row>
    <row r="80" spans="1:6" x14ac:dyDescent="0.3">
      <c r="A80" s="27">
        <v>1460.900024</v>
      </c>
      <c r="B80" s="20">
        <v>72.199996999999996</v>
      </c>
      <c r="C80" s="90"/>
      <c r="D80" s="20">
        <f t="shared" si="3"/>
        <v>-1.9422094621424382E-2</v>
      </c>
      <c r="E80" s="79"/>
      <c r="F80" s="28">
        <f t="shared" si="2"/>
        <v>-1.0442141959061431E-2</v>
      </c>
    </row>
    <row r="81" spans="1:6" x14ac:dyDescent="0.3">
      <c r="A81" s="27">
        <v>1432.8000489999999</v>
      </c>
      <c r="B81" s="20">
        <v>71.449996999999996</v>
      </c>
      <c r="C81" s="90"/>
      <c r="D81" s="20">
        <f t="shared" si="3"/>
        <v>-2.3872910279791843E-2</v>
      </c>
      <c r="E81" s="79"/>
      <c r="F81" s="28">
        <f t="shared" si="2"/>
        <v>-3.4891357791212288E-2</v>
      </c>
    </row>
    <row r="82" spans="1:6" x14ac:dyDescent="0.3">
      <c r="A82" s="27">
        <v>1399</v>
      </c>
      <c r="B82" s="20">
        <v>69</v>
      </c>
      <c r="C82" s="90"/>
      <c r="D82" s="20">
        <f t="shared" si="3"/>
        <v>5.3110685573598809E-3</v>
      </c>
      <c r="E82" s="79"/>
      <c r="F82" s="28">
        <f t="shared" si="2"/>
        <v>2.0796691164036474E-2</v>
      </c>
    </row>
    <row r="83" spans="1:6" x14ac:dyDescent="0.3">
      <c r="A83" s="27">
        <v>1406.4499510000001</v>
      </c>
      <c r="B83" s="20">
        <v>70.449996999999996</v>
      </c>
      <c r="C83" s="90"/>
      <c r="D83" s="20">
        <f t="shared" si="3"/>
        <v>2.1280018687894513E-2</v>
      </c>
      <c r="E83" s="79"/>
      <c r="F83" s="28">
        <f t="shared" si="2"/>
        <v>-3.1725761696226693E-2</v>
      </c>
    </row>
    <row r="84" spans="1:6" x14ac:dyDescent="0.3">
      <c r="A84" s="27">
        <v>1436.6999510000001</v>
      </c>
      <c r="B84" s="20">
        <v>68.25</v>
      </c>
      <c r="C84" s="90"/>
      <c r="D84" s="20">
        <f t="shared" si="3"/>
        <v>5.7605386357969844E-3</v>
      </c>
      <c r="E84" s="79"/>
      <c r="F84" s="28">
        <f t="shared" si="2"/>
        <v>-7.3291320392352875E-4</v>
      </c>
    </row>
    <row r="85" spans="1:6" x14ac:dyDescent="0.3">
      <c r="A85" s="27">
        <v>1445</v>
      </c>
      <c r="B85" s="20">
        <v>68.199996999999996</v>
      </c>
      <c r="C85" s="90"/>
      <c r="D85" s="20">
        <f t="shared" si="3"/>
        <v>-1.9073515985971904E-2</v>
      </c>
      <c r="E85" s="79"/>
      <c r="F85" s="28">
        <f t="shared" si="2"/>
        <v>-7.9309794469612921E-2</v>
      </c>
    </row>
    <row r="86" spans="1:6" x14ac:dyDescent="0.3">
      <c r="A86" s="27">
        <v>1417.6999510000001</v>
      </c>
      <c r="B86" s="20">
        <v>63</v>
      </c>
      <c r="C86" s="90"/>
      <c r="D86" s="20">
        <f t="shared" si="3"/>
        <v>6.1179988139447722E-3</v>
      </c>
      <c r="E86" s="79"/>
      <c r="F86" s="28">
        <f t="shared" si="2"/>
        <v>6.3291665973884137E-3</v>
      </c>
    </row>
    <row r="87" spans="1:6" x14ac:dyDescent="0.3">
      <c r="A87" s="27">
        <v>1426.400024</v>
      </c>
      <c r="B87" s="20">
        <v>63.400002000000001</v>
      </c>
      <c r="C87" s="90"/>
      <c r="D87" s="20">
        <f t="shared" si="3"/>
        <v>2.804044528151248E-4</v>
      </c>
      <c r="E87" s="79"/>
      <c r="F87" s="28">
        <f t="shared" si="2"/>
        <v>-4.0230685432347764E-2</v>
      </c>
    </row>
    <row r="88" spans="1:6" x14ac:dyDescent="0.3">
      <c r="A88" s="27">
        <v>1426.8000489999999</v>
      </c>
      <c r="B88" s="20">
        <v>60.900002000000001</v>
      </c>
      <c r="C88" s="90"/>
      <c r="D88" s="20">
        <f t="shared" si="3"/>
        <v>5.4518391356112427E-3</v>
      </c>
      <c r="E88" s="79"/>
      <c r="F88" s="28">
        <f t="shared" si="2"/>
        <v>6.5466190723786353E-3</v>
      </c>
    </row>
    <row r="89" spans="1:6" x14ac:dyDescent="0.3">
      <c r="A89" s="27">
        <v>1434.599976</v>
      </c>
      <c r="B89" s="20">
        <v>61.299999</v>
      </c>
      <c r="C89" s="90"/>
      <c r="D89" s="20">
        <f t="shared" si="3"/>
        <v>-3.9111490330645668E-3</v>
      </c>
      <c r="E89" s="79"/>
      <c r="F89" s="28">
        <f t="shared" si="2"/>
        <v>3.7619529796301406E-2</v>
      </c>
    </row>
    <row r="90" spans="1:6" x14ac:dyDescent="0.3">
      <c r="A90" s="27">
        <v>1429</v>
      </c>
      <c r="B90" s="20">
        <v>63.650002000000001</v>
      </c>
      <c r="C90" s="90"/>
      <c r="D90" s="20">
        <f t="shared" si="3"/>
        <v>9.0561399150270484E-3</v>
      </c>
      <c r="E90" s="79"/>
      <c r="F90" s="28">
        <f t="shared" si="2"/>
        <v>2.0987913470383888E-2</v>
      </c>
    </row>
    <row r="91" spans="1:6" x14ac:dyDescent="0.3">
      <c r="A91" s="27">
        <v>1442</v>
      </c>
      <c r="B91" s="20">
        <v>65</v>
      </c>
      <c r="C91" s="90"/>
      <c r="D91" s="20">
        <f t="shared" si="3"/>
        <v>2.5335144865905403E-2</v>
      </c>
      <c r="E91" s="79"/>
      <c r="F91" s="28">
        <f t="shared" si="2"/>
        <v>1.4509563778678573E-2</v>
      </c>
    </row>
    <row r="92" spans="1:6" x14ac:dyDescent="0.3">
      <c r="A92" s="27">
        <v>1479</v>
      </c>
      <c r="B92" s="20">
        <v>65.949996999999996</v>
      </c>
      <c r="C92" s="90"/>
      <c r="D92" s="20">
        <f t="shared" si="3"/>
        <v>1.6529317912371732E-2</v>
      </c>
      <c r="E92" s="79"/>
      <c r="F92" s="28">
        <f t="shared" si="2"/>
        <v>2.2718829261383108E-3</v>
      </c>
    </row>
    <row r="93" spans="1:6" x14ac:dyDescent="0.3">
      <c r="A93" s="27">
        <v>1503.650024</v>
      </c>
      <c r="B93" s="20">
        <v>66.099997999999999</v>
      </c>
      <c r="C93" s="90"/>
      <c r="D93" s="20">
        <f t="shared" si="3"/>
        <v>-3.3714649867863287E-2</v>
      </c>
      <c r="E93" s="79"/>
      <c r="F93" s="28">
        <f t="shared" si="2"/>
        <v>-3.2285633240782173E-2</v>
      </c>
    </row>
    <row r="94" spans="1:6" x14ac:dyDescent="0.3">
      <c r="A94" s="27">
        <v>1453.8000489999999</v>
      </c>
      <c r="B94" s="20">
        <v>64</v>
      </c>
      <c r="C94" s="90"/>
      <c r="D94" s="20">
        <f t="shared" si="3"/>
        <v>-2.2186829474155442E-2</v>
      </c>
      <c r="E94" s="79"/>
      <c r="F94" s="28">
        <f t="shared" si="2"/>
        <v>-1.8928025809085876E-2</v>
      </c>
    </row>
    <row r="95" spans="1:6" x14ac:dyDescent="0.3">
      <c r="A95" s="27">
        <v>1421.900024</v>
      </c>
      <c r="B95" s="20">
        <v>62.799999</v>
      </c>
      <c r="C95" s="90"/>
      <c r="D95" s="20">
        <f t="shared" si="3"/>
        <v>7.7329680869967507E-4</v>
      </c>
      <c r="E95" s="79"/>
      <c r="F95" s="28">
        <f t="shared" si="2"/>
        <v>7.9302558017560632E-3</v>
      </c>
    </row>
    <row r="96" spans="1:6" x14ac:dyDescent="0.3">
      <c r="A96" s="27">
        <v>1423</v>
      </c>
      <c r="B96" s="20">
        <v>63.299999</v>
      </c>
      <c r="C96" s="90"/>
      <c r="D96" s="20">
        <f t="shared" si="3"/>
        <v>-9.461359934044216E-3</v>
      </c>
      <c r="E96" s="79"/>
      <c r="F96" s="28">
        <f t="shared" si="2"/>
        <v>4.7281255471930657E-3</v>
      </c>
    </row>
    <row r="97" spans="1:6" x14ac:dyDescent="0.3">
      <c r="A97" s="27">
        <v>1409.599976</v>
      </c>
      <c r="B97" s="20">
        <v>63.599997999999999</v>
      </c>
      <c r="C97" s="90"/>
      <c r="D97" s="20">
        <f t="shared" si="3"/>
        <v>8.5099493815492754E-4</v>
      </c>
      <c r="E97" s="79"/>
      <c r="F97" s="28">
        <f t="shared" si="2"/>
        <v>-1.5735330008890985E-3</v>
      </c>
    </row>
    <row r="98" spans="1:6" x14ac:dyDescent="0.3">
      <c r="A98" s="27">
        <v>1410.8000489999999</v>
      </c>
      <c r="B98" s="20">
        <v>63.5</v>
      </c>
      <c r="C98" s="90"/>
      <c r="D98" s="20">
        <f t="shared" si="3"/>
        <v>9.9797368867290456E-3</v>
      </c>
      <c r="E98" s="79"/>
      <c r="F98" s="28">
        <f t="shared" si="2"/>
        <v>-1.5760129097248394E-3</v>
      </c>
    </row>
    <row r="99" spans="1:6" x14ac:dyDescent="0.3">
      <c r="A99" s="27">
        <v>1424.9499510000001</v>
      </c>
      <c r="B99" s="20">
        <v>63.400002000000001</v>
      </c>
      <c r="C99" s="90"/>
      <c r="D99" s="20">
        <f t="shared" si="3"/>
        <v>3.5377532732607155E-3</v>
      </c>
      <c r="E99" s="79"/>
      <c r="F99" s="28">
        <f t="shared" si="2"/>
        <v>7.072658166212378E-3</v>
      </c>
    </row>
    <row r="100" spans="1:6" x14ac:dyDescent="0.3">
      <c r="A100" s="27">
        <v>1430</v>
      </c>
      <c r="B100" s="20">
        <v>63.849997999999999</v>
      </c>
      <c r="C100" s="90"/>
      <c r="D100" s="20">
        <f t="shared" si="3"/>
        <v>-4.0642261112092621E-3</v>
      </c>
      <c r="E100" s="79"/>
      <c r="F100" s="28">
        <f t="shared" si="2"/>
        <v>9.4811717141588273E-2</v>
      </c>
    </row>
    <row r="101" spans="1:6" x14ac:dyDescent="0.3">
      <c r="A101" s="27">
        <v>1424.1999510000001</v>
      </c>
      <c r="B101" s="20">
        <v>70.199996999999996</v>
      </c>
      <c r="C101" s="90"/>
      <c r="D101" s="20">
        <f t="shared" si="3"/>
        <v>-1.1013931869627815E-2</v>
      </c>
      <c r="E101" s="79"/>
      <c r="F101" s="28">
        <f t="shared" si="2"/>
        <v>4.4575694571704245E-2</v>
      </c>
    </row>
    <row r="102" spans="1:6" x14ac:dyDescent="0.3">
      <c r="A102" s="27">
        <v>1408.599976</v>
      </c>
      <c r="B102" s="20">
        <v>73.400002000000001</v>
      </c>
      <c r="C102" s="90"/>
      <c r="D102" s="20">
        <f t="shared" si="3"/>
        <v>-6.9100556343940044E-3</v>
      </c>
      <c r="E102" s="79"/>
      <c r="F102" s="28">
        <f t="shared" si="2"/>
        <v>-2.0457149712492955E-3</v>
      </c>
    </row>
    <row r="103" spans="1:6" x14ac:dyDescent="0.3">
      <c r="A103" s="27">
        <v>1398.900024</v>
      </c>
      <c r="B103" s="20">
        <v>73.25</v>
      </c>
      <c r="C103" s="90"/>
      <c r="D103" s="20">
        <f t="shared" si="3"/>
        <v>3.076079379422202E-2</v>
      </c>
      <c r="E103" s="79"/>
      <c r="F103" s="28">
        <f t="shared" si="2"/>
        <v>-2.5580350540433856E-2</v>
      </c>
    </row>
    <row r="104" spans="1:6" x14ac:dyDescent="0.3">
      <c r="A104" s="27">
        <v>1442.599976</v>
      </c>
      <c r="B104" s="20">
        <v>71.400002000000001</v>
      </c>
      <c r="C104" s="90"/>
      <c r="D104" s="20">
        <f t="shared" si="3"/>
        <v>2.7451447285892296E-2</v>
      </c>
      <c r="E104" s="79"/>
      <c r="F104" s="28">
        <f t="shared" si="2"/>
        <v>8.0042653805835473E-2</v>
      </c>
    </row>
    <row r="105" spans="1:6" x14ac:dyDescent="0.3">
      <c r="A105" s="27">
        <v>1482.75</v>
      </c>
      <c r="B105" s="20">
        <v>77.349997999999999</v>
      </c>
      <c r="C105" s="90"/>
      <c r="D105" s="20">
        <f t="shared" si="3"/>
        <v>-2.6337292585025779E-3</v>
      </c>
      <c r="E105" s="79"/>
      <c r="F105" s="28">
        <f t="shared" si="2"/>
        <v>1.4120889775544614E-2</v>
      </c>
    </row>
    <row r="106" spans="1:6" x14ac:dyDescent="0.3">
      <c r="A106" s="27">
        <v>1478.849976</v>
      </c>
      <c r="B106" s="20">
        <v>78.449996999999996</v>
      </c>
      <c r="C106" s="90"/>
      <c r="D106" s="20">
        <f t="shared" si="3"/>
        <v>-8.795337792153567E-3</v>
      </c>
      <c r="E106" s="79"/>
      <c r="F106" s="28">
        <f t="shared" si="2"/>
        <v>-2.4517279644359159E-2</v>
      </c>
    </row>
    <row r="107" spans="1:6" x14ac:dyDescent="0.3">
      <c r="A107" s="27">
        <v>1465.900024</v>
      </c>
      <c r="B107" s="20">
        <v>76.550003000000004</v>
      </c>
      <c r="C107" s="90"/>
      <c r="D107" s="20">
        <f t="shared" si="3"/>
        <v>2.4261584523114069E-2</v>
      </c>
      <c r="E107" s="79"/>
      <c r="F107" s="28">
        <f t="shared" si="2"/>
        <v>8.4552568768622369E-3</v>
      </c>
    </row>
    <row r="108" spans="1:6" x14ac:dyDescent="0.3">
      <c r="A108" s="27">
        <v>1501.900024</v>
      </c>
      <c r="B108" s="20">
        <v>77.199996999999996</v>
      </c>
      <c r="C108" s="90"/>
      <c r="D108" s="20">
        <f t="shared" si="3"/>
        <v>1.2275322238372665E-2</v>
      </c>
      <c r="E108" s="79"/>
      <c r="F108" s="28">
        <f t="shared" si="2"/>
        <v>6.2147450658359783E-2</v>
      </c>
    </row>
    <row r="109" spans="1:6" x14ac:dyDescent="0.3">
      <c r="A109" s="27">
        <v>1520.4499510000001</v>
      </c>
      <c r="B109" s="20">
        <v>82.150002000000001</v>
      </c>
      <c r="C109" s="90"/>
      <c r="D109" s="20">
        <f t="shared" si="3"/>
        <v>-4.4162955623645818E-3</v>
      </c>
      <c r="E109" s="79"/>
      <c r="F109" s="28">
        <f t="shared" si="2"/>
        <v>2.1078768482076633E-2</v>
      </c>
    </row>
    <row r="110" spans="1:6" x14ac:dyDescent="0.3">
      <c r="A110" s="27">
        <v>1513.75</v>
      </c>
      <c r="B110" s="20">
        <v>83.900002000000001</v>
      </c>
      <c r="C110" s="90"/>
      <c r="D110" s="20">
        <f t="shared" si="3"/>
        <v>-1.7829348407146901E-2</v>
      </c>
      <c r="E110" s="79"/>
      <c r="F110" s="28">
        <f t="shared" si="2"/>
        <v>-7.1770521238602942E-3</v>
      </c>
    </row>
    <row r="111" spans="1:6" x14ac:dyDescent="0.3">
      <c r="A111" s="27">
        <v>1487</v>
      </c>
      <c r="B111" s="20">
        <v>83.300003000000004</v>
      </c>
      <c r="C111" s="90"/>
      <c r="D111" s="20">
        <f t="shared" si="3"/>
        <v>1.3440862238539562E-3</v>
      </c>
      <c r="E111" s="79"/>
      <c r="F111" s="28">
        <f t="shared" si="2"/>
        <v>-1.6949569908154261E-2</v>
      </c>
    </row>
    <row r="112" spans="1:6" x14ac:dyDescent="0.3">
      <c r="A112" s="27">
        <v>1489</v>
      </c>
      <c r="B112" s="20">
        <v>81.900002000000001</v>
      </c>
      <c r="C112" s="90"/>
      <c r="D112" s="20">
        <f t="shared" si="3"/>
        <v>1.5989681104346905E-2</v>
      </c>
      <c r="E112" s="79"/>
      <c r="F112" s="28">
        <f t="shared" si="2"/>
        <v>-1.4141053176281908E-2</v>
      </c>
    </row>
    <row r="113" spans="1:6" x14ac:dyDescent="0.3">
      <c r="A113" s="27">
        <v>1513</v>
      </c>
      <c r="B113" s="20">
        <v>80.75</v>
      </c>
      <c r="C113" s="90"/>
      <c r="D113" s="20">
        <f t="shared" si="3"/>
        <v>4.2868985684918091E-3</v>
      </c>
      <c r="E113" s="79"/>
      <c r="F113" s="28">
        <f t="shared" si="2"/>
        <v>1.3530317279435619E-2</v>
      </c>
    </row>
    <row r="114" spans="1:6" x14ac:dyDescent="0.3">
      <c r="A114" s="27">
        <v>1519.5</v>
      </c>
      <c r="B114" s="20">
        <v>81.849997999999999</v>
      </c>
      <c r="C114" s="90"/>
      <c r="D114" s="20">
        <f t="shared" si="3"/>
        <v>4.9236928617847411E-3</v>
      </c>
      <c r="E114" s="79"/>
      <c r="F114" s="28">
        <f t="shared" si="2"/>
        <v>-2.2861644708320038E-2</v>
      </c>
    </row>
    <row r="115" spans="1:6" x14ac:dyDescent="0.3">
      <c r="A115" s="27">
        <v>1527</v>
      </c>
      <c r="B115" s="20">
        <v>80</v>
      </c>
      <c r="C115" s="90"/>
      <c r="D115" s="20">
        <f t="shared" si="3"/>
        <v>-1.1062966295341406E-2</v>
      </c>
      <c r="E115" s="79"/>
      <c r="F115" s="28">
        <f t="shared" si="2"/>
        <v>-3.3039828238407246E-2</v>
      </c>
    </row>
    <row r="116" spans="1:6" x14ac:dyDescent="0.3">
      <c r="A116" s="27">
        <v>1510.1999510000001</v>
      </c>
      <c r="B116" s="20">
        <v>77.400002000000001</v>
      </c>
      <c r="C116" s="90"/>
      <c r="D116" s="20">
        <f t="shared" si="3"/>
        <v>9.7195305632719175E-3</v>
      </c>
      <c r="E116" s="79"/>
      <c r="F116" s="28">
        <f t="shared" si="2"/>
        <v>1.5384867554393581E-2</v>
      </c>
    </row>
    <row r="117" spans="1:6" x14ac:dyDescent="0.3">
      <c r="A117" s="27">
        <v>1524.9499510000001</v>
      </c>
      <c r="B117" s="20">
        <v>78.599997999999999</v>
      </c>
      <c r="C117" s="90"/>
      <c r="D117" s="20">
        <f t="shared" si="3"/>
        <v>-2.8236996928942344E-3</v>
      </c>
      <c r="E117" s="79"/>
      <c r="F117" s="28">
        <f t="shared" si="2"/>
        <v>3.0077480682570927E-2</v>
      </c>
    </row>
    <row r="118" spans="1:6" x14ac:dyDescent="0.3">
      <c r="A118" s="27">
        <v>1520.650024</v>
      </c>
      <c r="B118" s="20">
        <v>81</v>
      </c>
      <c r="C118" s="90"/>
      <c r="D118" s="20">
        <f t="shared" si="3"/>
        <v>-4.382735796274578E-3</v>
      </c>
      <c r="E118" s="79"/>
      <c r="F118" s="28">
        <f t="shared" si="2"/>
        <v>8.6048104738115552E-3</v>
      </c>
    </row>
    <row r="119" spans="1:6" x14ac:dyDescent="0.3">
      <c r="A119" s="27">
        <v>1514</v>
      </c>
      <c r="B119" s="20">
        <v>81.699996999999996</v>
      </c>
      <c r="C119" s="90"/>
      <c r="D119" s="20">
        <f t="shared" si="3"/>
        <v>-8.4237229407553606E-3</v>
      </c>
      <c r="E119" s="79"/>
      <c r="F119" s="28">
        <f t="shared" si="2"/>
        <v>-3.0646669306093246E-3</v>
      </c>
    </row>
    <row r="120" spans="1:6" x14ac:dyDescent="0.3">
      <c r="A120" s="27">
        <v>1501.3000489999999</v>
      </c>
      <c r="B120" s="20">
        <v>81.449996999999996</v>
      </c>
      <c r="C120" s="90"/>
      <c r="D120" s="20">
        <f t="shared" si="3"/>
        <v>4.6612126744136561E-4</v>
      </c>
      <c r="E120" s="79"/>
      <c r="F120" s="28">
        <f t="shared" si="2"/>
        <v>1.8851309580956946E-2</v>
      </c>
    </row>
    <row r="121" spans="1:6" x14ac:dyDescent="0.3">
      <c r="A121" s="27">
        <v>1502</v>
      </c>
      <c r="B121" s="20">
        <v>83</v>
      </c>
      <c r="C121" s="90"/>
      <c r="D121" s="20">
        <f t="shared" si="3"/>
        <v>-8.6927996400711135E-3</v>
      </c>
      <c r="E121" s="79"/>
      <c r="F121" s="28">
        <f t="shared" si="2"/>
        <v>-2.8721778426868304E-2</v>
      </c>
    </row>
    <row r="122" spans="1:6" x14ac:dyDescent="0.3">
      <c r="A122" s="27">
        <v>1489</v>
      </c>
      <c r="B122" s="20">
        <v>80.650002000000001</v>
      </c>
      <c r="C122" s="90"/>
      <c r="D122" s="20">
        <f t="shared" si="3"/>
        <v>5.0577380855894253E-3</v>
      </c>
      <c r="E122" s="79"/>
      <c r="F122" s="28">
        <f t="shared" si="2"/>
        <v>6.7963808520891244E-3</v>
      </c>
    </row>
    <row r="123" spans="1:6" x14ac:dyDescent="0.3">
      <c r="A123" s="27">
        <v>1496.5500489999999</v>
      </c>
      <c r="B123" s="20">
        <v>81.199996999999996</v>
      </c>
      <c r="C123" s="90"/>
      <c r="D123" s="20">
        <f t="shared" si="3"/>
        <v>-7.0745454918939646E-3</v>
      </c>
      <c r="E123" s="79"/>
      <c r="F123" s="28">
        <f t="shared" si="2"/>
        <v>-9.9010091612764337E-3</v>
      </c>
    </row>
    <row r="124" spans="1:6" x14ac:dyDescent="0.3">
      <c r="A124" s="27">
        <v>1486</v>
      </c>
      <c r="B124" s="20">
        <v>80.400002000000001</v>
      </c>
      <c r="C124" s="90"/>
      <c r="D124" s="20">
        <f t="shared" si="3"/>
        <v>6.7069332567180799E-3</v>
      </c>
      <c r="E124" s="79"/>
      <c r="F124" s="28">
        <f t="shared" si="2"/>
        <v>-8.1174593955882762E-3</v>
      </c>
    </row>
    <row r="125" spans="1:6" x14ac:dyDescent="0.3">
      <c r="A125" s="27">
        <v>1496</v>
      </c>
      <c r="B125" s="20">
        <v>79.75</v>
      </c>
      <c r="C125" s="90"/>
      <c r="D125" s="20">
        <f t="shared" si="3"/>
        <v>-1.3377928416599422E-3</v>
      </c>
      <c r="E125" s="79"/>
      <c r="F125" s="28">
        <f t="shared" si="2"/>
        <v>-7.5519300694555066E-3</v>
      </c>
    </row>
    <row r="126" spans="1:6" x14ac:dyDescent="0.3">
      <c r="A126" s="27">
        <v>1494</v>
      </c>
      <c r="B126" s="20">
        <v>79.150002000000001</v>
      </c>
      <c r="C126" s="90"/>
      <c r="D126" s="20">
        <f t="shared" si="3"/>
        <v>-1.0259950400166098E-2</v>
      </c>
      <c r="E126" s="79"/>
      <c r="F126" s="28">
        <f t="shared" si="2"/>
        <v>-1.0797170284565475E-2</v>
      </c>
    </row>
    <row r="127" spans="1:6" x14ac:dyDescent="0.3">
      <c r="A127" s="27">
        <v>1478.75</v>
      </c>
      <c r="B127" s="20">
        <v>78.300003000000004</v>
      </c>
      <c r="C127" s="90"/>
      <c r="D127" s="20">
        <f t="shared" si="3"/>
        <v>7.5789836469082987E-3</v>
      </c>
      <c r="E127" s="79"/>
      <c r="F127" s="28">
        <f t="shared" si="2"/>
        <v>-5.1216627602897564E-3</v>
      </c>
    </row>
    <row r="128" spans="1:6" x14ac:dyDescent="0.3">
      <c r="A128" s="27">
        <v>1490</v>
      </c>
      <c r="B128" s="20">
        <v>77.900002000000001</v>
      </c>
      <c r="C128" s="90"/>
      <c r="D128" s="20">
        <f t="shared" si="3"/>
        <v>1.2073574277834127E-3</v>
      </c>
      <c r="E128" s="79"/>
      <c r="F128" s="28">
        <f t="shared" si="2"/>
        <v>-4.5030502433765262E-3</v>
      </c>
    </row>
    <row r="129" spans="1:6" x14ac:dyDescent="0.3">
      <c r="A129" s="27">
        <v>1491.8000489999999</v>
      </c>
      <c r="B129" s="20">
        <v>77.550003000000004</v>
      </c>
      <c r="C129" s="90"/>
      <c r="D129" s="20">
        <f t="shared" si="3"/>
        <v>1.0800792200612967E-2</v>
      </c>
      <c r="E129" s="79"/>
      <c r="F129" s="28">
        <f t="shared" si="2"/>
        <v>5.4576086971781297E-2</v>
      </c>
    </row>
    <row r="130" spans="1:6" x14ac:dyDescent="0.3">
      <c r="A130" s="27">
        <v>1508</v>
      </c>
      <c r="B130" s="20">
        <v>81.900002000000001</v>
      </c>
      <c r="C130" s="90"/>
      <c r="D130" s="20">
        <f t="shared" si="3"/>
        <v>-6.7868720379870764E-3</v>
      </c>
      <c r="E130" s="79"/>
      <c r="F130" s="28">
        <f t="shared" ref="F130:F193" si="4">LN(B131/B130)</f>
        <v>-7.9681940692010022E-3</v>
      </c>
    </row>
    <row r="131" spans="1:6" x14ac:dyDescent="0.3">
      <c r="A131" s="27">
        <v>1497.8000489999999</v>
      </c>
      <c r="B131" s="20">
        <v>81.25</v>
      </c>
      <c r="C131" s="90"/>
      <c r="D131" s="20">
        <f t="shared" ref="D131:D194" si="5">LN(A132/A131)</f>
        <v>1.0394383000548795E-2</v>
      </c>
      <c r="E131" s="79"/>
      <c r="F131" s="28">
        <f t="shared" si="4"/>
        <v>-2.6186009614348457E-2</v>
      </c>
    </row>
    <row r="132" spans="1:6" x14ac:dyDescent="0.3">
      <c r="A132" s="27">
        <v>1513.4499510000001</v>
      </c>
      <c r="B132" s="20">
        <v>79.150002000000001</v>
      </c>
      <c r="C132" s="90"/>
      <c r="D132" s="20">
        <f t="shared" si="5"/>
        <v>5.6334788911680577E-3</v>
      </c>
      <c r="E132" s="79"/>
      <c r="F132" s="28">
        <f t="shared" si="4"/>
        <v>6.3144934609314651E-4</v>
      </c>
    </row>
    <row r="133" spans="1:6" x14ac:dyDescent="0.3">
      <c r="A133" s="27">
        <v>1522</v>
      </c>
      <c r="B133" s="20">
        <v>79.199996999999996</v>
      </c>
      <c r="C133" s="90"/>
      <c r="D133" s="20">
        <f t="shared" si="5"/>
        <v>6.5681447353075359E-4</v>
      </c>
      <c r="E133" s="79"/>
      <c r="F133" s="28">
        <f t="shared" si="4"/>
        <v>1.5037940118950746E-2</v>
      </c>
    </row>
    <row r="134" spans="1:6" x14ac:dyDescent="0.3">
      <c r="A134" s="27">
        <v>1523</v>
      </c>
      <c r="B134" s="20">
        <v>80.400002000000001</v>
      </c>
      <c r="C134" s="90"/>
      <c r="D134" s="20">
        <f t="shared" si="5"/>
        <v>-9.7652196156754068E-3</v>
      </c>
      <c r="E134" s="79"/>
      <c r="F134" s="28">
        <f t="shared" si="4"/>
        <v>2.8205364693407359E-2</v>
      </c>
    </row>
    <row r="135" spans="1:6" x14ac:dyDescent="0.3">
      <c r="A135" s="27">
        <v>1508.1999510000001</v>
      </c>
      <c r="B135" s="20">
        <v>82.699996999999996</v>
      </c>
      <c r="C135" s="90"/>
      <c r="D135" s="20">
        <f t="shared" si="5"/>
        <v>5.3032548836265793E-4</v>
      </c>
      <c r="E135" s="79"/>
      <c r="F135" s="28">
        <f t="shared" si="4"/>
        <v>1.2019375899185307E-2</v>
      </c>
    </row>
    <row r="136" spans="1:6" x14ac:dyDescent="0.3">
      <c r="A136" s="27">
        <v>1509</v>
      </c>
      <c r="B136" s="20">
        <v>83.699996999999996</v>
      </c>
      <c r="C136" s="90"/>
      <c r="D136" s="20">
        <f t="shared" si="5"/>
        <v>-4.6496264437687921E-3</v>
      </c>
      <c r="E136" s="79"/>
      <c r="F136" s="28">
        <f t="shared" si="4"/>
        <v>-2.2961661369617695E-2</v>
      </c>
    </row>
    <row r="137" spans="1:6" x14ac:dyDescent="0.3">
      <c r="A137" s="27">
        <v>1502</v>
      </c>
      <c r="B137" s="20">
        <v>81.800003000000004</v>
      </c>
      <c r="C137" s="90"/>
      <c r="D137" s="20">
        <f t="shared" si="5"/>
        <v>-8.5249158152832655E-3</v>
      </c>
      <c r="E137" s="79"/>
      <c r="F137" s="28">
        <f t="shared" si="4"/>
        <v>-1.8507621970901628E-2</v>
      </c>
    </row>
    <row r="138" spans="1:6" x14ac:dyDescent="0.3">
      <c r="A138" s="27">
        <v>1489.25</v>
      </c>
      <c r="B138" s="20">
        <v>80.300003000000004</v>
      </c>
      <c r="C138" s="90"/>
      <c r="D138" s="20">
        <f t="shared" si="5"/>
        <v>1.0187979561302995E-2</v>
      </c>
      <c r="E138" s="79"/>
      <c r="F138" s="28">
        <f t="shared" si="4"/>
        <v>-1.246180846631473E-3</v>
      </c>
    </row>
    <row r="139" spans="1:6" x14ac:dyDescent="0.3">
      <c r="A139" s="27">
        <v>1504.5</v>
      </c>
      <c r="B139" s="20">
        <v>80.199996999999996</v>
      </c>
      <c r="C139" s="90"/>
      <c r="D139" s="20">
        <f t="shared" si="5"/>
        <v>2.3321799337574826E-2</v>
      </c>
      <c r="E139" s="79"/>
      <c r="F139" s="28">
        <f t="shared" si="4"/>
        <v>2.1585791116166042E-2</v>
      </c>
    </row>
    <row r="140" spans="1:6" x14ac:dyDescent="0.3">
      <c r="A140" s="27">
        <v>1540</v>
      </c>
      <c r="B140" s="20">
        <v>81.949996999999996</v>
      </c>
      <c r="C140" s="90"/>
      <c r="D140" s="20">
        <f t="shared" si="5"/>
        <v>3.4679899548561359E-3</v>
      </c>
      <c r="E140" s="79"/>
      <c r="F140" s="28">
        <f t="shared" si="4"/>
        <v>-2.9095200857441536E-2</v>
      </c>
    </row>
    <row r="141" spans="1:6" x14ac:dyDescent="0.3">
      <c r="A141" s="27">
        <v>1545.349976</v>
      </c>
      <c r="B141" s="20">
        <v>79.599997999999999</v>
      </c>
      <c r="C141" s="90"/>
      <c r="D141" s="20">
        <f t="shared" si="5"/>
        <v>-4.9626447066580034E-3</v>
      </c>
      <c r="E141" s="79"/>
      <c r="F141" s="28">
        <f t="shared" si="4"/>
        <v>3.5784225615926514E-2</v>
      </c>
    </row>
    <row r="142" spans="1:6" x14ac:dyDescent="0.3">
      <c r="A142" s="27">
        <v>1537.6999510000001</v>
      </c>
      <c r="B142" s="20">
        <v>82.5</v>
      </c>
      <c r="C142" s="90"/>
      <c r="D142" s="20">
        <f t="shared" si="5"/>
        <v>-1.4212474453556199E-2</v>
      </c>
      <c r="E142" s="79"/>
      <c r="F142" s="28">
        <f t="shared" si="4"/>
        <v>1.2113629732216869E-3</v>
      </c>
    </row>
    <row r="143" spans="1:6" x14ac:dyDescent="0.3">
      <c r="A143" s="27">
        <v>1516</v>
      </c>
      <c r="B143" s="20">
        <v>82.599997999999999</v>
      </c>
      <c r="C143" s="90"/>
      <c r="D143" s="20">
        <f t="shared" si="5"/>
        <v>-9.2777338782368771E-3</v>
      </c>
      <c r="E143" s="79"/>
      <c r="F143" s="28">
        <f t="shared" si="4"/>
        <v>-9.7323760303395963E-3</v>
      </c>
    </row>
    <row r="144" spans="1:6" x14ac:dyDescent="0.3">
      <c r="A144" s="27">
        <v>1502</v>
      </c>
      <c r="B144" s="20">
        <v>81.800003000000004</v>
      </c>
      <c r="C144" s="90"/>
      <c r="D144" s="20">
        <f t="shared" si="5"/>
        <v>2.7259589585257966E-3</v>
      </c>
      <c r="E144" s="79"/>
      <c r="F144" s="28">
        <f t="shared" si="4"/>
        <v>-1.9753802817533084E-2</v>
      </c>
    </row>
    <row r="145" spans="1:6" x14ac:dyDescent="0.3">
      <c r="A145" s="27">
        <v>1506.099976</v>
      </c>
      <c r="B145" s="20">
        <v>80.199996999999996</v>
      </c>
      <c r="C145" s="90"/>
      <c r="D145" s="20">
        <f t="shared" si="5"/>
        <v>8.296139584890327E-4</v>
      </c>
      <c r="E145" s="79"/>
      <c r="F145" s="28">
        <f t="shared" si="4"/>
        <v>-1.0025084023977627E-2</v>
      </c>
    </row>
    <row r="146" spans="1:6" x14ac:dyDescent="0.3">
      <c r="A146" s="27">
        <v>1507.349976</v>
      </c>
      <c r="B146" s="20">
        <v>79.400002000000001</v>
      </c>
      <c r="C146" s="90"/>
      <c r="D146" s="20">
        <f t="shared" si="5"/>
        <v>1.2788166862149257E-2</v>
      </c>
      <c r="E146" s="79"/>
      <c r="F146" s="28">
        <f t="shared" si="4"/>
        <v>1.624014465917448E-2</v>
      </c>
    </row>
    <row r="147" spans="1:6" x14ac:dyDescent="0.3">
      <c r="A147" s="27">
        <v>1526.75</v>
      </c>
      <c r="B147" s="20">
        <v>80.699996999999996</v>
      </c>
      <c r="C147" s="90"/>
      <c r="D147" s="20">
        <f t="shared" si="5"/>
        <v>2.0937299834896781E-3</v>
      </c>
      <c r="E147" s="79"/>
      <c r="F147" s="28">
        <f t="shared" si="4"/>
        <v>-1.4981516440894953E-2</v>
      </c>
    </row>
    <row r="148" spans="1:6" x14ac:dyDescent="0.3">
      <c r="A148" s="27">
        <v>1529.9499510000001</v>
      </c>
      <c r="B148" s="20">
        <v>79.5</v>
      </c>
      <c r="C148" s="90"/>
      <c r="D148" s="20">
        <f t="shared" si="5"/>
        <v>-2.7231029347877311E-2</v>
      </c>
      <c r="E148" s="79"/>
      <c r="F148" s="28">
        <f t="shared" si="4"/>
        <v>-1.0113904356370369E-2</v>
      </c>
    </row>
    <row r="149" spans="1:6" x14ac:dyDescent="0.3">
      <c r="A149" s="27">
        <v>1488.849976</v>
      </c>
      <c r="B149" s="20">
        <v>78.699996999999996</v>
      </c>
      <c r="C149" s="90"/>
      <c r="D149" s="20">
        <f t="shared" si="5"/>
        <v>-2.3685614645391935E-2</v>
      </c>
      <c r="E149" s="79"/>
      <c r="F149" s="28">
        <f t="shared" si="4"/>
        <v>-3.1816763657928418E-3</v>
      </c>
    </row>
    <row r="150" spans="1:6" x14ac:dyDescent="0.3">
      <c r="A150" s="27">
        <v>1454</v>
      </c>
      <c r="B150" s="20">
        <v>78.449996999999996</v>
      </c>
      <c r="C150" s="90"/>
      <c r="D150" s="20">
        <f t="shared" si="5"/>
        <v>9.9230925452100192E-3</v>
      </c>
      <c r="E150" s="79"/>
      <c r="F150" s="28">
        <f t="shared" si="4"/>
        <v>2.0814388167401197E-2</v>
      </c>
    </row>
    <row r="151" spans="1:6" x14ac:dyDescent="0.3">
      <c r="A151" s="27">
        <v>1468.5</v>
      </c>
      <c r="B151" s="20">
        <v>80.099997999999999</v>
      </c>
      <c r="C151" s="90"/>
      <c r="D151" s="20">
        <f t="shared" si="5"/>
        <v>-7.5531719401572012E-3</v>
      </c>
      <c r="E151" s="79"/>
      <c r="F151" s="28">
        <f t="shared" si="4"/>
        <v>-1.6362794170625496E-2</v>
      </c>
    </row>
    <row r="152" spans="1:6" x14ac:dyDescent="0.3">
      <c r="A152" s="27">
        <v>1457.4499510000001</v>
      </c>
      <c r="B152" s="20">
        <v>78.800003000000004</v>
      </c>
      <c r="C152" s="90"/>
      <c r="D152" s="20">
        <f t="shared" si="5"/>
        <v>-9.2712592457459882E-3</v>
      </c>
      <c r="E152" s="79"/>
      <c r="F152" s="28">
        <f t="shared" si="4"/>
        <v>-7.6434257468055294E-3</v>
      </c>
    </row>
    <row r="153" spans="1:6" x14ac:dyDescent="0.3">
      <c r="A153" s="27">
        <v>1444</v>
      </c>
      <c r="B153" s="20">
        <v>78.199996999999996</v>
      </c>
      <c r="C153" s="90"/>
      <c r="D153" s="20">
        <f t="shared" si="5"/>
        <v>4.0775646192421789E-3</v>
      </c>
      <c r="E153" s="79"/>
      <c r="F153" s="28">
        <f t="shared" si="4"/>
        <v>-9.6370810598839125E-3</v>
      </c>
    </row>
    <row r="154" spans="1:6" x14ac:dyDescent="0.3">
      <c r="A154" s="27">
        <v>1449.900024</v>
      </c>
      <c r="B154" s="20">
        <v>77.449996999999996</v>
      </c>
      <c r="C154" s="90"/>
      <c r="D154" s="20">
        <f t="shared" si="5"/>
        <v>-7.7547110875519501E-3</v>
      </c>
      <c r="E154" s="79"/>
      <c r="F154" s="28">
        <f t="shared" si="4"/>
        <v>-1.4959550519319013E-2</v>
      </c>
    </row>
    <row r="155" spans="1:6" x14ac:dyDescent="0.3">
      <c r="A155" s="27">
        <v>1438.6999510000001</v>
      </c>
      <c r="B155" s="20">
        <v>76.300003000000004</v>
      </c>
      <c r="C155" s="90"/>
      <c r="D155" s="20">
        <f t="shared" si="5"/>
        <v>-6.1004496436979352E-3</v>
      </c>
      <c r="E155" s="79"/>
      <c r="F155" s="28">
        <f t="shared" si="4"/>
        <v>-4.5977880667801146E-3</v>
      </c>
    </row>
    <row r="156" spans="1:6" x14ac:dyDescent="0.3">
      <c r="A156" s="27">
        <v>1429.9499510000001</v>
      </c>
      <c r="B156" s="20">
        <v>75.949996999999996</v>
      </c>
      <c r="C156" s="90"/>
      <c r="D156" s="20">
        <f t="shared" si="5"/>
        <v>1.2580279332026969E-3</v>
      </c>
      <c r="E156" s="79"/>
      <c r="F156" s="28">
        <f t="shared" si="4"/>
        <v>3.2862337804109155E-3</v>
      </c>
    </row>
    <row r="157" spans="1:6" x14ac:dyDescent="0.3">
      <c r="A157" s="27">
        <v>1431.75</v>
      </c>
      <c r="B157" s="20">
        <v>76.199996999999996</v>
      </c>
      <c r="C157" s="90"/>
      <c r="D157" s="20">
        <f t="shared" si="5"/>
        <v>2.2673769197548441E-3</v>
      </c>
      <c r="E157" s="79"/>
      <c r="F157" s="28">
        <f t="shared" si="4"/>
        <v>-5.9229789330425128E-3</v>
      </c>
    </row>
    <row r="158" spans="1:6" x14ac:dyDescent="0.3">
      <c r="A158" s="27">
        <v>1435</v>
      </c>
      <c r="B158" s="20">
        <v>75.75</v>
      </c>
      <c r="C158" s="90"/>
      <c r="D158" s="20">
        <f t="shared" si="5"/>
        <v>3.4088341883273536E-3</v>
      </c>
      <c r="E158" s="79"/>
      <c r="F158" s="28">
        <f t="shared" si="4"/>
        <v>9.1984487442578061E-3</v>
      </c>
    </row>
    <row r="159" spans="1:6" x14ac:dyDescent="0.3">
      <c r="A159" s="27">
        <v>1439.900024</v>
      </c>
      <c r="B159" s="20">
        <v>76.449996999999996</v>
      </c>
      <c r="C159" s="90"/>
      <c r="D159" s="20">
        <f t="shared" si="5"/>
        <v>2.3745265873282111E-2</v>
      </c>
      <c r="E159" s="79"/>
      <c r="F159" s="28">
        <f t="shared" si="4"/>
        <v>-1.8482295080914975E-2</v>
      </c>
    </row>
    <row r="160" spans="1:6" x14ac:dyDescent="0.3">
      <c r="A160" s="27">
        <v>1474.5</v>
      </c>
      <c r="B160" s="20">
        <v>75.050003000000004</v>
      </c>
      <c r="C160" s="90"/>
      <c r="D160" s="20">
        <f t="shared" si="5"/>
        <v>2.1835180834953061E-2</v>
      </c>
      <c r="E160" s="79"/>
      <c r="F160" s="28">
        <f t="shared" si="4"/>
        <v>-1.9509599491904235E-2</v>
      </c>
    </row>
    <row r="161" spans="1:6" x14ac:dyDescent="0.3">
      <c r="A161" s="27">
        <v>1507.0500489999999</v>
      </c>
      <c r="B161" s="20">
        <v>73.599997999999999</v>
      </c>
      <c r="C161" s="90"/>
      <c r="D161" s="20">
        <f t="shared" si="5"/>
        <v>-4.6890219999825011E-3</v>
      </c>
      <c r="E161" s="79"/>
      <c r="F161" s="28">
        <f t="shared" si="4"/>
        <v>-3.4557689881117543E-2</v>
      </c>
    </row>
    <row r="162" spans="1:6" x14ac:dyDescent="0.3">
      <c r="A162" s="27">
        <v>1500</v>
      </c>
      <c r="B162" s="20">
        <v>71.099997999999999</v>
      </c>
      <c r="C162" s="90"/>
      <c r="D162" s="20">
        <f t="shared" si="5"/>
        <v>4.8880181507934611E-3</v>
      </c>
      <c r="E162" s="79"/>
      <c r="F162" s="28">
        <f t="shared" si="4"/>
        <v>-2.8168469329734854E-3</v>
      </c>
    </row>
    <row r="163" spans="1:6" x14ac:dyDescent="0.3">
      <c r="A163" s="27">
        <v>1507.349976</v>
      </c>
      <c r="B163" s="20">
        <v>70.900002000000001</v>
      </c>
      <c r="C163" s="90"/>
      <c r="D163" s="20">
        <f t="shared" si="5"/>
        <v>8.1927213877368097E-3</v>
      </c>
      <c r="E163" s="79"/>
      <c r="F163" s="28">
        <f t="shared" si="4"/>
        <v>-7.0771701737388946E-3</v>
      </c>
    </row>
    <row r="164" spans="1:6" x14ac:dyDescent="0.3">
      <c r="A164" s="27">
        <v>1519.75</v>
      </c>
      <c r="B164" s="20">
        <v>70.400002000000001</v>
      </c>
      <c r="C164" s="90"/>
      <c r="D164" s="20">
        <f t="shared" si="5"/>
        <v>-5.9239388759907646E-4</v>
      </c>
      <c r="E164" s="79"/>
      <c r="F164" s="28">
        <f t="shared" si="4"/>
        <v>-2.0086786975827796E-2</v>
      </c>
    </row>
    <row r="165" spans="1:6" x14ac:dyDescent="0.3">
      <c r="A165" s="27">
        <v>1518.849976</v>
      </c>
      <c r="B165" s="20">
        <v>69</v>
      </c>
      <c r="C165" s="90"/>
      <c r="D165" s="20">
        <f t="shared" si="5"/>
        <v>-7.4344872675945828E-3</v>
      </c>
      <c r="E165" s="79"/>
      <c r="F165" s="28">
        <f t="shared" si="4"/>
        <v>4.9480057263369716E-2</v>
      </c>
    </row>
    <row r="166" spans="1:6" x14ac:dyDescent="0.3">
      <c r="A166" s="27">
        <v>1507.599976</v>
      </c>
      <c r="B166" s="20">
        <v>72.5</v>
      </c>
      <c r="C166" s="90"/>
      <c r="D166" s="20">
        <f t="shared" si="5"/>
        <v>1.5402150184045643E-2</v>
      </c>
      <c r="E166" s="79"/>
      <c r="F166" s="28">
        <f t="shared" si="4"/>
        <v>1.0291686036547506E-2</v>
      </c>
    </row>
    <row r="167" spans="1:6" x14ac:dyDescent="0.3">
      <c r="A167" s="27">
        <v>1531</v>
      </c>
      <c r="B167" s="20">
        <v>73.25</v>
      </c>
      <c r="C167" s="90"/>
      <c r="D167" s="20">
        <f t="shared" si="5"/>
        <v>2.6092643636138452E-3</v>
      </c>
      <c r="E167" s="79"/>
      <c r="F167" s="28">
        <f t="shared" si="4"/>
        <v>-3.1198370855861281E-2</v>
      </c>
    </row>
    <row r="168" spans="1:6" x14ac:dyDescent="0.3">
      <c r="A168" s="27">
        <v>1535</v>
      </c>
      <c r="B168" s="20">
        <v>71</v>
      </c>
      <c r="C168" s="90"/>
      <c r="D168" s="20">
        <f t="shared" si="5"/>
        <v>-7.1919237747059932E-3</v>
      </c>
      <c r="E168" s="79"/>
      <c r="F168" s="28">
        <f t="shared" si="4"/>
        <v>1.7452449951226207E-2</v>
      </c>
    </row>
    <row r="169" spans="1:6" x14ac:dyDescent="0.3">
      <c r="A169" s="27">
        <v>1524</v>
      </c>
      <c r="B169" s="20">
        <v>72.25</v>
      </c>
      <c r="C169" s="90"/>
      <c r="D169" s="20">
        <f t="shared" si="5"/>
        <v>2.6770968563968784E-2</v>
      </c>
      <c r="E169" s="79"/>
      <c r="F169" s="28">
        <f t="shared" si="4"/>
        <v>5.5210905529997443E-3</v>
      </c>
    </row>
    <row r="170" spans="1:6" x14ac:dyDescent="0.3">
      <c r="A170" s="27">
        <v>1565.349976</v>
      </c>
      <c r="B170" s="20">
        <v>72.650002000000001</v>
      </c>
      <c r="C170" s="90"/>
      <c r="D170" s="20">
        <f t="shared" si="5"/>
        <v>-2.9530646333791981E-2</v>
      </c>
      <c r="E170" s="79"/>
      <c r="F170" s="28">
        <f t="shared" si="4"/>
        <v>-5.1546912948282043E-2</v>
      </c>
    </row>
    <row r="171" spans="1:6" x14ac:dyDescent="0.3">
      <c r="A171" s="27">
        <v>1519.8000489999999</v>
      </c>
      <c r="B171" s="20">
        <v>69</v>
      </c>
      <c r="C171" s="90"/>
      <c r="D171" s="20">
        <f t="shared" si="5"/>
        <v>8.7456786204722064E-3</v>
      </c>
      <c r="E171" s="79"/>
      <c r="F171" s="28">
        <f t="shared" si="4"/>
        <v>3.6166404701885148E-3</v>
      </c>
    </row>
    <row r="172" spans="1:6" x14ac:dyDescent="0.3">
      <c r="A172" s="27">
        <v>1533.150024</v>
      </c>
      <c r="B172" s="20">
        <v>69.25</v>
      </c>
      <c r="C172" s="90"/>
      <c r="D172" s="20">
        <f t="shared" si="5"/>
        <v>2.024182601169628E-2</v>
      </c>
      <c r="E172" s="79"/>
      <c r="F172" s="28">
        <f t="shared" si="4"/>
        <v>5.0413935372933963E-3</v>
      </c>
    </row>
    <row r="173" spans="1:6" x14ac:dyDescent="0.3">
      <c r="A173" s="27">
        <v>1564.5</v>
      </c>
      <c r="B173" s="20">
        <v>69.599997999999999</v>
      </c>
      <c r="C173" s="90"/>
      <c r="D173" s="20">
        <f t="shared" si="5"/>
        <v>1.9176748552152072E-4</v>
      </c>
      <c r="E173" s="79"/>
      <c r="F173" s="28">
        <f t="shared" si="4"/>
        <v>3.8059632053752721E-2</v>
      </c>
    </row>
    <row r="174" spans="1:6" x14ac:dyDescent="0.3">
      <c r="A174" s="27">
        <v>1564.8000489999999</v>
      </c>
      <c r="B174" s="20">
        <v>72.300003000000004</v>
      </c>
      <c r="C174" s="90"/>
      <c r="D174" s="20">
        <f t="shared" si="5"/>
        <v>3.9543076611628543E-3</v>
      </c>
      <c r="E174" s="79"/>
      <c r="F174" s="28">
        <f t="shared" si="4"/>
        <v>2.5265924897800052E-2</v>
      </c>
    </row>
    <row r="175" spans="1:6" x14ac:dyDescent="0.3">
      <c r="A175" s="27">
        <v>1571</v>
      </c>
      <c r="B175" s="20">
        <v>74.150002000000001</v>
      </c>
      <c r="C175" s="90"/>
      <c r="D175" s="20">
        <f t="shared" si="5"/>
        <v>-7.8922818909153303E-3</v>
      </c>
      <c r="E175" s="79"/>
      <c r="F175" s="28">
        <f t="shared" si="4"/>
        <v>-3.3772405385389258E-3</v>
      </c>
    </row>
    <row r="176" spans="1:6" x14ac:dyDescent="0.3">
      <c r="A176" s="27">
        <v>1558.650024</v>
      </c>
      <c r="B176" s="20">
        <v>73.900002000000001</v>
      </c>
      <c r="C176" s="90"/>
      <c r="D176" s="20">
        <f t="shared" si="5"/>
        <v>7.2555419776478428E-3</v>
      </c>
      <c r="E176" s="79"/>
      <c r="F176" s="28">
        <f t="shared" si="4"/>
        <v>-1.3624188568300897E-2</v>
      </c>
    </row>
    <row r="177" spans="1:6" x14ac:dyDescent="0.3">
      <c r="A177" s="27">
        <v>1570</v>
      </c>
      <c r="B177" s="20">
        <v>72.900002000000001</v>
      </c>
      <c r="C177" s="90"/>
      <c r="D177" s="20">
        <f t="shared" si="5"/>
        <v>8.4672211208764378E-3</v>
      </c>
      <c r="E177" s="79"/>
      <c r="F177" s="28">
        <f t="shared" si="4"/>
        <v>-5.5021045888252766E-3</v>
      </c>
    </row>
    <row r="178" spans="1:6" x14ac:dyDescent="0.3">
      <c r="A178" s="27">
        <v>1583.349976</v>
      </c>
      <c r="B178" s="20">
        <v>72.5</v>
      </c>
      <c r="C178" s="90"/>
      <c r="D178" s="20">
        <f t="shared" si="5"/>
        <v>9.2100068629899241E-3</v>
      </c>
      <c r="E178" s="79"/>
      <c r="F178" s="28">
        <f t="shared" si="4"/>
        <v>1.4378925975395924E-2</v>
      </c>
    </row>
    <row r="179" spans="1:6" x14ac:dyDescent="0.3">
      <c r="A179" s="27">
        <v>1598</v>
      </c>
      <c r="B179" s="20">
        <v>73.550003000000004</v>
      </c>
      <c r="C179" s="90"/>
      <c r="D179" s="20">
        <f t="shared" si="5"/>
        <v>-3.7617599218916845E-3</v>
      </c>
      <c r="E179" s="79"/>
      <c r="F179" s="28">
        <f t="shared" si="4"/>
        <v>-7.5060466876337969E-3</v>
      </c>
    </row>
    <row r="180" spans="1:6" x14ac:dyDescent="0.3">
      <c r="A180" s="27">
        <v>1592</v>
      </c>
      <c r="B180" s="20">
        <v>73</v>
      </c>
      <c r="C180" s="90"/>
      <c r="D180" s="20">
        <f t="shared" si="5"/>
        <v>3.761759921891586E-3</v>
      </c>
      <c r="E180" s="79"/>
      <c r="F180" s="28">
        <f t="shared" si="4"/>
        <v>0</v>
      </c>
    </row>
    <row r="181" spans="1:6" x14ac:dyDescent="0.3">
      <c r="A181" s="27">
        <v>1598</v>
      </c>
      <c r="B181" s="20">
        <v>73</v>
      </c>
      <c r="C181" s="90"/>
      <c r="D181" s="20">
        <f t="shared" si="5"/>
        <v>-1.0726946164316501E-2</v>
      </c>
      <c r="E181" s="79"/>
      <c r="F181" s="28">
        <f t="shared" si="4"/>
        <v>-1.8666258960742456E-2</v>
      </c>
    </row>
    <row r="182" spans="1:6" x14ac:dyDescent="0.3">
      <c r="A182" s="27">
        <v>1580.9499510000001</v>
      </c>
      <c r="B182" s="20">
        <v>71.650002000000001</v>
      </c>
      <c r="C182" s="90"/>
      <c r="D182" s="20">
        <f t="shared" si="5"/>
        <v>6.6396816569576952E-4</v>
      </c>
      <c r="E182" s="79"/>
      <c r="F182" s="28">
        <f t="shared" si="4"/>
        <v>3.4831103557636228E-3</v>
      </c>
    </row>
    <row r="183" spans="1:6" x14ac:dyDescent="0.3">
      <c r="A183" s="27">
        <v>1582</v>
      </c>
      <c r="B183" s="20">
        <v>71.900002000000001</v>
      </c>
      <c r="C183" s="90"/>
      <c r="D183" s="20">
        <f t="shared" si="5"/>
        <v>-9.4861667192677442E-4</v>
      </c>
      <c r="E183" s="79"/>
      <c r="F183" s="28">
        <f t="shared" si="4"/>
        <v>-1.2596415502096874E-2</v>
      </c>
    </row>
    <row r="184" spans="1:6" x14ac:dyDescent="0.3">
      <c r="A184" s="27">
        <v>1580.5</v>
      </c>
      <c r="B184" s="20">
        <v>71</v>
      </c>
      <c r="C184" s="90"/>
      <c r="D184" s="20">
        <f t="shared" si="5"/>
        <v>-6.6459852525032411E-4</v>
      </c>
      <c r="E184" s="79"/>
      <c r="F184" s="28">
        <f t="shared" si="4"/>
        <v>-9.1971219101999475E-3</v>
      </c>
    </row>
    <row r="185" spans="1:6" x14ac:dyDescent="0.3">
      <c r="A185" s="27">
        <v>1579.4499510000001</v>
      </c>
      <c r="B185" s="20">
        <v>70.349997999999999</v>
      </c>
      <c r="C185" s="90"/>
      <c r="D185" s="20">
        <f t="shared" si="5"/>
        <v>2.8766392439491225E-3</v>
      </c>
      <c r="E185" s="79"/>
      <c r="F185" s="28">
        <f t="shared" si="4"/>
        <v>1.2010021151982141E-2</v>
      </c>
    </row>
    <row r="186" spans="1:6" x14ac:dyDescent="0.3">
      <c r="A186" s="27">
        <v>1584</v>
      </c>
      <c r="B186" s="20">
        <v>71.199996999999996</v>
      </c>
      <c r="C186" s="90"/>
      <c r="D186" s="20">
        <f t="shared" si="5"/>
        <v>-1.2387009265434354E-2</v>
      </c>
      <c r="E186" s="79"/>
      <c r="F186" s="28">
        <f t="shared" si="4"/>
        <v>1.9472117999443071E-2</v>
      </c>
    </row>
    <row r="187" spans="1:6" x14ac:dyDescent="0.3">
      <c r="A187" s="27">
        <v>1564.5</v>
      </c>
      <c r="B187" s="20">
        <v>72.599997999999999</v>
      </c>
      <c r="C187" s="90"/>
      <c r="D187" s="20">
        <f t="shared" si="5"/>
        <v>-6.219332615561869E-3</v>
      </c>
      <c r="E187" s="79"/>
      <c r="F187" s="28">
        <f t="shared" si="4"/>
        <v>6.4021912152933791E-2</v>
      </c>
    </row>
    <row r="188" spans="1:6" x14ac:dyDescent="0.3">
      <c r="A188" s="27">
        <v>1554.8000489999999</v>
      </c>
      <c r="B188" s="20">
        <v>77.400002000000001</v>
      </c>
      <c r="C188" s="90"/>
      <c r="D188" s="20">
        <f t="shared" si="5"/>
        <v>6.0915193982638248E-3</v>
      </c>
      <c r="E188" s="79"/>
      <c r="F188" s="28">
        <f t="shared" si="4"/>
        <v>-6.4625527289599181E-4</v>
      </c>
    </row>
    <row r="189" spans="1:6" x14ac:dyDescent="0.3">
      <c r="A189" s="27">
        <v>1564.3000489999999</v>
      </c>
      <c r="B189" s="20">
        <v>77.349997999999999</v>
      </c>
      <c r="C189" s="90"/>
      <c r="D189" s="20">
        <f t="shared" si="5"/>
        <v>1.5666416645077015E-2</v>
      </c>
      <c r="E189" s="79"/>
      <c r="F189" s="28">
        <f t="shared" si="4"/>
        <v>5.7768717419571979E-2</v>
      </c>
    </row>
    <row r="190" spans="1:6" x14ac:dyDescent="0.3">
      <c r="A190" s="27">
        <v>1589</v>
      </c>
      <c r="B190" s="20">
        <v>81.949996999999996</v>
      </c>
      <c r="C190" s="90"/>
      <c r="D190" s="20">
        <f t="shared" si="5"/>
        <v>-4.6047005465993922E-3</v>
      </c>
      <c r="E190" s="79"/>
      <c r="F190" s="28">
        <f t="shared" si="4"/>
        <v>8.5055798833096278E-3</v>
      </c>
    </row>
    <row r="191" spans="1:6" x14ac:dyDescent="0.3">
      <c r="A191" s="27">
        <v>1581.6999510000001</v>
      </c>
      <c r="B191" s="20">
        <v>82.650002000000001</v>
      </c>
      <c r="C191" s="90"/>
      <c r="D191" s="20">
        <f t="shared" si="5"/>
        <v>-8.2847948619630806E-3</v>
      </c>
      <c r="E191" s="79"/>
      <c r="F191" s="28">
        <f t="shared" si="4"/>
        <v>-2.0165693793021251E-2</v>
      </c>
    </row>
    <row r="192" spans="1:6" x14ac:dyDescent="0.3">
      <c r="A192" s="27">
        <v>1568.650024</v>
      </c>
      <c r="B192" s="20">
        <v>81</v>
      </c>
      <c r="C192" s="90"/>
      <c r="D192" s="20">
        <f t="shared" si="5"/>
        <v>-1.1863676221260493E-2</v>
      </c>
      <c r="E192" s="79"/>
      <c r="F192" s="28">
        <f t="shared" si="4"/>
        <v>-6.8133185242896625E-3</v>
      </c>
    </row>
    <row r="193" spans="1:6" x14ac:dyDescent="0.3">
      <c r="A193" s="27">
        <v>1550.150024</v>
      </c>
      <c r="B193" s="20">
        <v>80.449996999999996</v>
      </c>
      <c r="C193" s="90"/>
      <c r="D193" s="20">
        <f t="shared" si="5"/>
        <v>1.3996978082258757E-2</v>
      </c>
      <c r="E193" s="79"/>
      <c r="F193" s="28">
        <f t="shared" si="4"/>
        <v>-1.6291024552650663E-2</v>
      </c>
    </row>
    <row r="194" spans="1:6" x14ac:dyDescent="0.3">
      <c r="A194" s="27">
        <v>1572</v>
      </c>
      <c r="B194" s="20">
        <v>79.150002000000001</v>
      </c>
      <c r="C194" s="90"/>
      <c r="D194" s="20">
        <f t="shared" si="5"/>
        <v>2.2611351265367056E-2</v>
      </c>
      <c r="E194" s="79"/>
      <c r="F194" s="28">
        <f t="shared" ref="F194:F245" si="6">LN(B195/B194)</f>
        <v>-1.1435982175235844E-2</v>
      </c>
    </row>
    <row r="195" spans="1:6" x14ac:dyDescent="0.3">
      <c r="A195" s="27">
        <v>1607.9499510000001</v>
      </c>
      <c r="B195" s="20">
        <v>78.25</v>
      </c>
      <c r="C195" s="90"/>
      <c r="D195" s="20">
        <f t="shared" ref="D195:D246" si="7">LN(A196/A195)</f>
        <v>1.6988522723919791E-2</v>
      </c>
      <c r="E195" s="79"/>
      <c r="F195" s="28">
        <f t="shared" si="6"/>
        <v>6.3694482854799285E-3</v>
      </c>
    </row>
    <row r="196" spans="1:6" x14ac:dyDescent="0.3">
      <c r="A196" s="27">
        <v>1635.5</v>
      </c>
      <c r="B196" s="20">
        <v>78.75</v>
      </c>
      <c r="C196" s="90"/>
      <c r="D196" s="20">
        <f t="shared" si="7"/>
        <v>-2.1423114543862739E-3</v>
      </c>
      <c r="E196" s="79"/>
      <c r="F196" s="28">
        <f t="shared" si="6"/>
        <v>-1.3423058942180108E-2</v>
      </c>
    </row>
    <row r="197" spans="1:6" x14ac:dyDescent="0.3">
      <c r="A197" s="27">
        <v>1632</v>
      </c>
      <c r="B197" s="20">
        <v>77.699996999999996</v>
      </c>
      <c r="C197" s="90"/>
      <c r="D197" s="20">
        <f t="shared" si="7"/>
        <v>-1.5686126722719455E-2</v>
      </c>
      <c r="E197" s="79"/>
      <c r="F197" s="28">
        <f t="shared" si="6"/>
        <v>-1.2301832296255777E-2</v>
      </c>
    </row>
    <row r="198" spans="1:6" x14ac:dyDescent="0.3">
      <c r="A198" s="27">
        <v>1606.599976</v>
      </c>
      <c r="B198" s="20">
        <v>76.75</v>
      </c>
      <c r="C198" s="90"/>
      <c r="D198" s="20">
        <f t="shared" si="7"/>
        <v>-1.5562022704328373E-4</v>
      </c>
      <c r="E198" s="79"/>
      <c r="F198" s="28">
        <f t="shared" si="6"/>
        <v>-6.517172075257814E-4</v>
      </c>
    </row>
    <row r="199" spans="1:6" x14ac:dyDescent="0.3">
      <c r="A199" s="27">
        <v>1606.349976</v>
      </c>
      <c r="B199" s="20">
        <v>76.699996999999996</v>
      </c>
      <c r="C199" s="90"/>
      <c r="D199" s="20">
        <f t="shared" si="7"/>
        <v>-1.0859622037573527E-2</v>
      </c>
      <c r="E199" s="79"/>
      <c r="F199" s="28">
        <f t="shared" si="6"/>
        <v>-3.918946909295765E-3</v>
      </c>
    </row>
    <row r="200" spans="1:6" x14ac:dyDescent="0.3">
      <c r="A200" s="27">
        <v>1589</v>
      </c>
      <c r="B200" s="20">
        <v>76.400002000000001</v>
      </c>
      <c r="C200" s="90"/>
      <c r="D200" s="20">
        <f t="shared" si="7"/>
        <v>7.7421209468699851E-3</v>
      </c>
      <c r="E200" s="79"/>
      <c r="F200" s="28">
        <f t="shared" si="6"/>
        <v>-3.9344837640540448E-3</v>
      </c>
    </row>
    <row r="201" spans="1:6" x14ac:dyDescent="0.3">
      <c r="A201" s="27">
        <v>1601.349976</v>
      </c>
      <c r="B201" s="20">
        <v>76.099997999999999</v>
      </c>
      <c r="C201" s="90"/>
      <c r="D201" s="20">
        <f t="shared" si="7"/>
        <v>-2.407101231896149E-3</v>
      </c>
      <c r="E201" s="79"/>
      <c r="F201" s="28">
        <f t="shared" si="6"/>
        <v>-1.3148983000997757E-3</v>
      </c>
    </row>
    <row r="202" spans="1:6" x14ac:dyDescent="0.3">
      <c r="A202" s="27">
        <v>1597.5</v>
      </c>
      <c r="B202" s="20">
        <v>76</v>
      </c>
      <c r="C202" s="90"/>
      <c r="D202" s="20">
        <f t="shared" si="7"/>
        <v>1.8205707742268106E-2</v>
      </c>
      <c r="E202" s="79"/>
      <c r="F202" s="28">
        <f t="shared" si="6"/>
        <v>0</v>
      </c>
    </row>
    <row r="203" spans="1:6" x14ac:dyDescent="0.3">
      <c r="A203" s="27">
        <v>1626.849976</v>
      </c>
      <c r="B203" s="20">
        <v>76</v>
      </c>
      <c r="C203" s="90"/>
      <c r="D203" s="20">
        <f t="shared" si="7"/>
        <v>5.2233029966658852E-4</v>
      </c>
      <c r="E203" s="79"/>
      <c r="F203" s="28">
        <f t="shared" si="6"/>
        <v>-5.2770835558705485E-3</v>
      </c>
    </row>
    <row r="204" spans="1:6" x14ac:dyDescent="0.3">
      <c r="A204" s="27">
        <v>1627.6999510000001</v>
      </c>
      <c r="B204" s="20">
        <v>75.599997999999999</v>
      </c>
      <c r="C204" s="90"/>
      <c r="D204" s="20">
        <f t="shared" si="7"/>
        <v>-3.5079896182663673E-3</v>
      </c>
      <c r="E204" s="79"/>
      <c r="F204" s="28">
        <f t="shared" si="6"/>
        <v>-1.9861112780348526E-3</v>
      </c>
    </row>
    <row r="205" spans="1:6" x14ac:dyDescent="0.3">
      <c r="A205" s="27">
        <v>1622</v>
      </c>
      <c r="B205" s="20">
        <v>75.449996999999996</v>
      </c>
      <c r="C205" s="90"/>
      <c r="D205" s="20">
        <f t="shared" si="7"/>
        <v>1.4080428524114086E-2</v>
      </c>
      <c r="E205" s="79"/>
      <c r="F205" s="28">
        <f t="shared" si="6"/>
        <v>2.8741429898870189E-2</v>
      </c>
    </row>
    <row r="206" spans="1:6" x14ac:dyDescent="0.3">
      <c r="A206" s="27">
        <v>1645</v>
      </c>
      <c r="B206" s="20">
        <v>77.650002000000001</v>
      </c>
      <c r="C206" s="90"/>
      <c r="D206" s="20">
        <f t="shared" si="7"/>
        <v>-2.0994369267109615E-3</v>
      </c>
      <c r="E206" s="79"/>
      <c r="F206" s="28">
        <f t="shared" si="6"/>
        <v>-2.4113243125134218E-2</v>
      </c>
    </row>
    <row r="207" spans="1:6" x14ac:dyDescent="0.3">
      <c r="A207" s="27">
        <v>1641.5500489999999</v>
      </c>
      <c r="B207" s="20">
        <v>75.800003000000004</v>
      </c>
      <c r="C207" s="90"/>
      <c r="D207" s="20">
        <f t="shared" si="7"/>
        <v>3.9214841966557267E-3</v>
      </c>
      <c r="E207" s="79"/>
      <c r="F207" s="28">
        <f t="shared" si="6"/>
        <v>4.7029522996965417E-2</v>
      </c>
    </row>
    <row r="208" spans="1:6" x14ac:dyDescent="0.3">
      <c r="A208" s="27">
        <v>1648</v>
      </c>
      <c r="B208" s="20">
        <v>79.449996999999996</v>
      </c>
      <c r="C208" s="90"/>
      <c r="D208" s="20">
        <f t="shared" si="7"/>
        <v>2.5166097447702082E-2</v>
      </c>
      <c r="E208" s="79"/>
      <c r="F208" s="28">
        <f t="shared" si="6"/>
        <v>-1.5858246035033694E-2</v>
      </c>
    </row>
    <row r="209" spans="1:6" x14ac:dyDescent="0.3">
      <c r="A209" s="27">
        <v>1690</v>
      </c>
      <c r="B209" s="20">
        <v>78.199996999999996</v>
      </c>
      <c r="C209" s="90"/>
      <c r="D209" s="20">
        <f t="shared" si="7"/>
        <v>2.0498521548340969E-2</v>
      </c>
      <c r="E209" s="79"/>
      <c r="F209" s="28">
        <f t="shared" si="6"/>
        <v>-1.2222693410238423E-2</v>
      </c>
    </row>
    <row r="210" spans="1:6" x14ac:dyDescent="0.3">
      <c r="A210" s="27">
        <v>1725</v>
      </c>
      <c r="B210" s="20">
        <v>77.25</v>
      </c>
      <c r="C210" s="90"/>
      <c r="D210" s="20">
        <f t="shared" si="7"/>
        <v>-1.9049896165006616E-2</v>
      </c>
      <c r="E210" s="79"/>
      <c r="F210" s="28">
        <f t="shared" si="6"/>
        <v>-3.2414939241709557E-3</v>
      </c>
    </row>
    <row r="211" spans="1:6" x14ac:dyDescent="0.3">
      <c r="A211" s="27">
        <v>1692.4499510000001</v>
      </c>
      <c r="B211" s="20">
        <v>77</v>
      </c>
      <c r="C211" s="90"/>
      <c r="D211" s="20">
        <f t="shared" si="7"/>
        <v>3.715532164899915E-3</v>
      </c>
      <c r="E211" s="79"/>
      <c r="F211" s="28">
        <f t="shared" si="6"/>
        <v>-2.4984889714753621E-2</v>
      </c>
    </row>
    <row r="212" spans="1:6" x14ac:dyDescent="0.3">
      <c r="A212" s="27">
        <v>1698.75</v>
      </c>
      <c r="B212" s="20">
        <v>75.099997999999999</v>
      </c>
      <c r="C212" s="90"/>
      <c r="D212" s="20">
        <f t="shared" si="7"/>
        <v>-9.9388810232062027E-3</v>
      </c>
      <c r="E212" s="79"/>
      <c r="F212" s="28">
        <f t="shared" si="6"/>
        <v>-6.0099813620366621E-3</v>
      </c>
    </row>
    <row r="213" spans="1:6" x14ac:dyDescent="0.3">
      <c r="A213" s="27">
        <v>1681.9499510000001</v>
      </c>
      <c r="B213" s="20">
        <v>74.650002000000001</v>
      </c>
      <c r="C213" s="90"/>
      <c r="D213" s="20">
        <f t="shared" si="7"/>
        <v>1.5369289906367795E-2</v>
      </c>
      <c r="E213" s="79"/>
      <c r="F213" s="28">
        <f t="shared" si="6"/>
        <v>1.7922789509437383E-2</v>
      </c>
    </row>
    <row r="214" spans="1:6" x14ac:dyDescent="0.3">
      <c r="A214" s="27">
        <v>1708</v>
      </c>
      <c r="B214" s="20">
        <v>76</v>
      </c>
      <c r="C214" s="90"/>
      <c r="D214" s="20">
        <f t="shared" si="7"/>
        <v>-1.0594566431396028E-2</v>
      </c>
      <c r="E214" s="79"/>
      <c r="F214" s="28">
        <f t="shared" si="6"/>
        <v>-2.6668247082161294E-2</v>
      </c>
    </row>
    <row r="215" spans="1:6" x14ac:dyDescent="0.3">
      <c r="A215" s="27">
        <v>1690</v>
      </c>
      <c r="B215" s="20">
        <v>74</v>
      </c>
      <c r="C215" s="90"/>
      <c r="D215" s="20">
        <f t="shared" si="7"/>
        <v>-9.6021809555016779E-3</v>
      </c>
      <c r="E215" s="79"/>
      <c r="F215" s="28">
        <f t="shared" si="6"/>
        <v>-8.8226158817097354E-3</v>
      </c>
    </row>
    <row r="216" spans="1:6" x14ac:dyDescent="0.3">
      <c r="A216" s="27">
        <v>1673.849976</v>
      </c>
      <c r="B216" s="20">
        <v>73.349997999999999</v>
      </c>
      <c r="C216" s="90"/>
      <c r="D216" s="20">
        <f t="shared" si="7"/>
        <v>-5.2711655393903158E-3</v>
      </c>
      <c r="E216" s="79"/>
      <c r="F216" s="28">
        <f t="shared" si="6"/>
        <v>1.3623844533137402E-3</v>
      </c>
    </row>
    <row r="217" spans="1:6" x14ac:dyDescent="0.3">
      <c r="A217" s="27">
        <v>1665.0500489999999</v>
      </c>
      <c r="B217" s="20">
        <v>73.449996999999996</v>
      </c>
      <c r="C217" s="90"/>
      <c r="D217" s="20">
        <f t="shared" si="7"/>
        <v>-9.079894527600876E-3</v>
      </c>
      <c r="E217" s="79"/>
      <c r="F217" s="28">
        <f t="shared" si="6"/>
        <v>-2.0442119554743374E-3</v>
      </c>
    </row>
    <row r="218" spans="1:6" x14ac:dyDescent="0.3">
      <c r="A218" s="27">
        <v>1650</v>
      </c>
      <c r="B218" s="20">
        <v>73.300003000000004</v>
      </c>
      <c r="C218" s="90"/>
      <c r="D218" s="20">
        <f t="shared" si="7"/>
        <v>-2.9522439266321726E-2</v>
      </c>
      <c r="E218" s="79"/>
      <c r="F218" s="28">
        <f t="shared" si="6"/>
        <v>-1.8589258182545542E-2</v>
      </c>
    </row>
    <row r="219" spans="1:6" x14ac:dyDescent="0.3">
      <c r="A219" s="27">
        <v>1602</v>
      </c>
      <c r="B219" s="20">
        <v>71.949996999999996</v>
      </c>
      <c r="C219" s="90"/>
      <c r="D219" s="20">
        <f t="shared" si="7"/>
        <v>5.6022555486697516E-3</v>
      </c>
      <c r="E219" s="79"/>
      <c r="F219" s="28">
        <f t="shared" si="6"/>
        <v>-4.8763456041152516E-3</v>
      </c>
    </row>
    <row r="220" spans="1:6" x14ac:dyDescent="0.3">
      <c r="A220" s="27">
        <v>1611</v>
      </c>
      <c r="B220" s="20">
        <v>71.599997999999999</v>
      </c>
      <c r="C220" s="90"/>
      <c r="D220" s="20">
        <f t="shared" si="7"/>
        <v>6.8048514983837897E-3</v>
      </c>
      <c r="E220" s="79"/>
      <c r="F220" s="28">
        <f t="shared" si="6"/>
        <v>-6.9849810245835222E-4</v>
      </c>
    </row>
    <row r="221" spans="1:6" x14ac:dyDescent="0.3">
      <c r="A221" s="27">
        <v>1622</v>
      </c>
      <c r="B221" s="20">
        <v>71.550003000000004</v>
      </c>
      <c r="C221" s="90"/>
      <c r="D221" s="20">
        <f t="shared" si="7"/>
        <v>-7.4878755193513872E-3</v>
      </c>
      <c r="E221" s="79"/>
      <c r="F221" s="28">
        <f t="shared" si="6"/>
        <v>-4.2017287824203976E-3</v>
      </c>
    </row>
    <row r="222" spans="1:6" x14ac:dyDescent="0.3">
      <c r="A222" s="27">
        <v>1609.900024</v>
      </c>
      <c r="B222" s="20">
        <v>71.25</v>
      </c>
      <c r="C222" s="90"/>
      <c r="D222" s="20">
        <f t="shared" si="7"/>
        <v>-7.5131195899519384E-3</v>
      </c>
      <c r="E222" s="79"/>
      <c r="F222" s="28">
        <f t="shared" si="6"/>
        <v>-4.9243574019337379E-3</v>
      </c>
    </row>
    <row r="223" spans="1:6" x14ac:dyDescent="0.3">
      <c r="A223" s="27">
        <v>1597.849976</v>
      </c>
      <c r="B223" s="20">
        <v>70.900002000000001</v>
      </c>
      <c r="C223" s="90"/>
      <c r="D223" s="20">
        <f t="shared" si="7"/>
        <v>4.2778321039562131E-3</v>
      </c>
      <c r="E223" s="79"/>
      <c r="F223" s="28">
        <f t="shared" si="6"/>
        <v>3.1924918236832314E-2</v>
      </c>
    </row>
    <row r="224" spans="1:6" x14ac:dyDescent="0.3">
      <c r="A224" s="27">
        <v>1604.6999510000001</v>
      </c>
      <c r="B224" s="20">
        <v>73.199996999999996</v>
      </c>
      <c r="C224" s="90"/>
      <c r="D224" s="20">
        <f t="shared" si="7"/>
        <v>-6.3138866524126702E-3</v>
      </c>
      <c r="E224" s="79"/>
      <c r="F224" s="28">
        <f t="shared" si="6"/>
        <v>3.0937276271320605E-2</v>
      </c>
    </row>
    <row r="225" spans="1:6" x14ac:dyDescent="0.3">
      <c r="A225" s="27">
        <v>1594.599976</v>
      </c>
      <c r="B225" s="20">
        <v>75.5</v>
      </c>
      <c r="C225" s="90"/>
      <c r="D225" s="20">
        <f t="shared" si="7"/>
        <v>-1.6184432284565928E-2</v>
      </c>
      <c r="E225" s="79"/>
      <c r="F225" s="28">
        <f t="shared" si="6"/>
        <v>2.6454645583044042E-3</v>
      </c>
    </row>
    <row r="226" spans="1:6" x14ac:dyDescent="0.3">
      <c r="A226" s="27">
        <v>1569</v>
      </c>
      <c r="B226" s="20">
        <v>75.699996999999996</v>
      </c>
      <c r="C226" s="90"/>
      <c r="D226" s="20">
        <f t="shared" si="7"/>
        <v>-9.0272234341859364E-3</v>
      </c>
      <c r="E226" s="79"/>
      <c r="F226" s="28">
        <f t="shared" si="6"/>
        <v>-1.8667128712720086E-2</v>
      </c>
    </row>
    <row r="227" spans="1:6" x14ac:dyDescent="0.3">
      <c r="A227" s="27">
        <v>1554.900024</v>
      </c>
      <c r="B227" s="20">
        <v>74.300003000000004</v>
      </c>
      <c r="C227" s="90"/>
      <c r="D227" s="20">
        <f t="shared" si="7"/>
        <v>2.6654425149586344E-3</v>
      </c>
      <c r="E227" s="79"/>
      <c r="F227" s="28">
        <f t="shared" si="6"/>
        <v>2.2622348185767846E-2</v>
      </c>
    </row>
    <row r="228" spans="1:6" x14ac:dyDescent="0.3">
      <c r="A228" s="27">
        <v>1559.0500489999999</v>
      </c>
      <c r="B228" s="20">
        <v>76</v>
      </c>
      <c r="C228" s="90"/>
      <c r="D228" s="20">
        <f t="shared" si="7"/>
        <v>8.176561506622472E-3</v>
      </c>
      <c r="E228" s="79"/>
      <c r="F228" s="28">
        <f t="shared" si="6"/>
        <v>-2.1949694279965615E-2</v>
      </c>
    </row>
    <row r="229" spans="1:6" x14ac:dyDescent="0.3">
      <c r="A229" s="27">
        <v>1571.849976</v>
      </c>
      <c r="B229" s="20">
        <v>74.349997999999999</v>
      </c>
      <c r="C229" s="90"/>
      <c r="D229" s="20">
        <f t="shared" si="7"/>
        <v>-9.363949050862682E-3</v>
      </c>
      <c r="E229" s="79"/>
      <c r="F229" s="28">
        <f t="shared" si="6"/>
        <v>6.5714747435641138E-2</v>
      </c>
    </row>
    <row r="230" spans="1:6" x14ac:dyDescent="0.3">
      <c r="A230" s="27">
        <v>1557.1999510000001</v>
      </c>
      <c r="B230" s="20">
        <v>79.400002000000001</v>
      </c>
      <c r="C230" s="90"/>
      <c r="D230" s="20">
        <f t="shared" si="7"/>
        <v>-8.5128536848435559E-3</v>
      </c>
      <c r="E230" s="79"/>
      <c r="F230" s="28">
        <f t="shared" si="6"/>
        <v>-6.2997167437774657E-4</v>
      </c>
    </row>
    <row r="231" spans="1:6" x14ac:dyDescent="0.3">
      <c r="A231" s="27">
        <v>1544</v>
      </c>
      <c r="B231" s="20">
        <v>79.349997999999999</v>
      </c>
      <c r="C231" s="90"/>
      <c r="D231" s="20">
        <f t="shared" si="7"/>
        <v>-3.2388664250749259E-4</v>
      </c>
      <c r="E231" s="79"/>
      <c r="F231" s="28">
        <f t="shared" si="6"/>
        <v>-9.4967477777609371E-3</v>
      </c>
    </row>
    <row r="232" spans="1:6" x14ac:dyDescent="0.3">
      <c r="A232" s="27">
        <v>1543.5</v>
      </c>
      <c r="B232" s="20">
        <v>78.599997999999999</v>
      </c>
      <c r="C232" s="90"/>
      <c r="D232" s="20">
        <f t="shared" si="7"/>
        <v>5.9427544869783307E-3</v>
      </c>
      <c r="E232" s="79"/>
      <c r="F232" s="28">
        <f t="shared" si="6"/>
        <v>1.8904155115656192E-2</v>
      </c>
    </row>
    <row r="233" spans="1:6" x14ac:dyDescent="0.3">
      <c r="A233" s="27">
        <v>1552.6999510000001</v>
      </c>
      <c r="B233" s="20">
        <v>80.099997999999999</v>
      </c>
      <c r="C233" s="90"/>
      <c r="D233" s="20">
        <f t="shared" si="7"/>
        <v>-1.6166495249672747E-2</v>
      </c>
      <c r="E233" s="79"/>
      <c r="F233" s="28">
        <f t="shared" si="6"/>
        <v>6.1138601491135279E-2</v>
      </c>
    </row>
    <row r="234" spans="1:6" x14ac:dyDescent="0.3">
      <c r="A234" s="27">
        <v>1527.8000489999999</v>
      </c>
      <c r="B234" s="20">
        <v>85.150002000000001</v>
      </c>
      <c r="C234" s="90"/>
      <c r="D234" s="20">
        <f t="shared" si="7"/>
        <v>5.5806335327996757E-3</v>
      </c>
      <c r="E234" s="79"/>
      <c r="F234" s="28">
        <f t="shared" si="6"/>
        <v>2.4936066613157715E-2</v>
      </c>
    </row>
    <row r="235" spans="1:6" x14ac:dyDescent="0.3">
      <c r="A235" s="27">
        <v>1536.349976</v>
      </c>
      <c r="B235" s="20">
        <v>87.300003000000004</v>
      </c>
      <c r="C235" s="90"/>
      <c r="D235" s="20">
        <f t="shared" si="7"/>
        <v>-1.9871503127596698E-3</v>
      </c>
      <c r="E235" s="79"/>
      <c r="F235" s="28">
        <f t="shared" si="6"/>
        <v>-4.5702163864300982E-2</v>
      </c>
    </row>
    <row r="236" spans="1:6" x14ac:dyDescent="0.3">
      <c r="A236" s="27">
        <v>1533.3000489999999</v>
      </c>
      <c r="B236" s="20">
        <v>83.400002000000001</v>
      </c>
      <c r="C236" s="90"/>
      <c r="D236" s="20">
        <f t="shared" si="7"/>
        <v>-1.7500511113721647E-2</v>
      </c>
      <c r="E236" s="79"/>
      <c r="F236" s="28">
        <f t="shared" si="6"/>
        <v>-4.914993990350959E-2</v>
      </c>
    </row>
    <row r="237" spans="1:6" x14ac:dyDescent="0.3">
      <c r="A237" s="27">
        <v>1506.6999510000001</v>
      </c>
      <c r="B237" s="20">
        <v>79.400002000000001</v>
      </c>
      <c r="C237" s="90"/>
      <c r="D237" s="20">
        <f t="shared" si="7"/>
        <v>6.3036677183464377E-4</v>
      </c>
      <c r="E237" s="79"/>
      <c r="F237" s="28">
        <f t="shared" si="6"/>
        <v>-8.4038952293615438E-2</v>
      </c>
    </row>
    <row r="238" spans="1:6" x14ac:dyDescent="0.3">
      <c r="A238" s="27">
        <v>1507.650024</v>
      </c>
      <c r="B238" s="20">
        <v>73</v>
      </c>
      <c r="C238" s="90"/>
      <c r="D238" s="20">
        <f t="shared" si="7"/>
        <v>1.4061763871389894E-2</v>
      </c>
      <c r="E238" s="79"/>
      <c r="F238" s="28">
        <f t="shared" si="6"/>
        <v>3.4188067487854611E-3</v>
      </c>
    </row>
    <row r="239" spans="1:6" x14ac:dyDescent="0.3">
      <c r="A239" s="27">
        <v>1529</v>
      </c>
      <c r="B239" s="20">
        <v>73.25</v>
      </c>
      <c r="C239" s="90"/>
      <c r="D239" s="20">
        <f t="shared" si="7"/>
        <v>-1.4459796838778337E-2</v>
      </c>
      <c r="E239" s="79"/>
      <c r="F239" s="28">
        <f t="shared" si="6"/>
        <v>-1.5130934957269505E-2</v>
      </c>
    </row>
    <row r="240" spans="1:6" x14ac:dyDescent="0.3">
      <c r="A240" s="27">
        <v>1507.0500489999999</v>
      </c>
      <c r="B240" s="20">
        <v>72.150002000000001</v>
      </c>
      <c r="C240" s="90"/>
      <c r="D240" s="20">
        <f t="shared" si="7"/>
        <v>1.4329015887060852E-2</v>
      </c>
      <c r="E240" s="79"/>
      <c r="F240" s="28">
        <f t="shared" si="6"/>
        <v>3.4590140760723926E-3</v>
      </c>
    </row>
    <row r="241" spans="1:6" x14ac:dyDescent="0.3">
      <c r="A241" s="27">
        <v>1528.8000489999999</v>
      </c>
      <c r="B241" s="20">
        <v>72.400002000000001</v>
      </c>
      <c r="C241" s="90"/>
      <c r="D241" s="20">
        <f t="shared" si="7"/>
        <v>4.6659042150281041E-3</v>
      </c>
      <c r="E241" s="79"/>
      <c r="F241" s="28">
        <f t="shared" si="6"/>
        <v>-2.0740000234381693E-3</v>
      </c>
    </row>
    <row r="242" spans="1:6" x14ac:dyDescent="0.3">
      <c r="A242" s="27">
        <v>1535.9499510000001</v>
      </c>
      <c r="B242" s="20">
        <v>72.25</v>
      </c>
      <c r="C242" s="90"/>
      <c r="D242" s="20">
        <f t="shared" si="7"/>
        <v>-1.1228468572413856E-2</v>
      </c>
      <c r="E242" s="79"/>
      <c r="F242" s="28">
        <f t="shared" si="6"/>
        <v>-7.6416212279720288E-3</v>
      </c>
    </row>
    <row r="243" spans="1:6" x14ac:dyDescent="0.3">
      <c r="A243" s="27">
        <v>1518.8000489999999</v>
      </c>
      <c r="B243" s="20">
        <v>71.699996999999996</v>
      </c>
      <c r="C243" s="90"/>
      <c r="D243" s="20">
        <f t="shared" si="7"/>
        <v>8.6534896805774801E-3</v>
      </c>
      <c r="E243" s="79"/>
      <c r="F243" s="28">
        <f t="shared" si="6"/>
        <v>-1.9007950633454018E-2</v>
      </c>
    </row>
    <row r="244" spans="1:6" x14ac:dyDescent="0.3">
      <c r="A244" s="27">
        <v>1532</v>
      </c>
      <c r="B244" s="20">
        <v>70.349997999999999</v>
      </c>
      <c r="C244" s="90"/>
      <c r="D244" s="20">
        <f t="shared" si="7"/>
        <v>1.4933659646934508E-2</v>
      </c>
      <c r="E244" s="79"/>
      <c r="F244" s="28">
        <f t="shared" si="6"/>
        <v>-1.5037805645215556E-2</v>
      </c>
    </row>
    <row r="245" spans="1:6" x14ac:dyDescent="0.3">
      <c r="A245" s="27">
        <v>1555.0500489999999</v>
      </c>
      <c r="B245" s="20">
        <v>69.300003000000004</v>
      </c>
      <c r="C245" s="90"/>
      <c r="D245" s="20">
        <f t="shared" si="7"/>
        <v>-2.2516150911097048E-4</v>
      </c>
      <c r="E245" s="79"/>
      <c r="F245" s="28">
        <f t="shared" si="6"/>
        <v>3.3348232701748769E-2</v>
      </c>
    </row>
    <row r="246" spans="1:6" x14ac:dyDescent="0.3">
      <c r="A246" s="27">
        <v>1554.6999510000001</v>
      </c>
      <c r="B246" s="20">
        <v>71.650002000000001</v>
      </c>
      <c r="C246" s="90"/>
      <c r="D246" s="20">
        <f t="shared" si="7"/>
        <v>-1.7322878711894325E-2</v>
      </c>
      <c r="E246" s="79"/>
      <c r="F246" s="28">
        <f>LN(B247/B246)</f>
        <v>-1.264064566430176E-2</v>
      </c>
    </row>
    <row r="247" spans="1:6" ht="15" thickBot="1" x14ac:dyDescent="0.35">
      <c r="A247" s="29">
        <v>1528</v>
      </c>
      <c r="B247" s="30">
        <v>70.75</v>
      </c>
      <c r="C247" s="92"/>
      <c r="D247" s="30"/>
      <c r="E247" s="93"/>
      <c r="F247" s="31"/>
    </row>
  </sheetData>
  <mergeCells count="2">
    <mergeCell ref="C1:C247"/>
    <mergeCell ref="E1:E24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Details</vt:lpstr>
      <vt:lpstr>HDFC Historical Data</vt:lpstr>
      <vt:lpstr>ONGC Historical Data</vt:lpstr>
      <vt:lpstr>SpiceJet Historical Data</vt:lpstr>
      <vt:lpstr>Sharpe Ratio Analysis</vt:lpstr>
      <vt:lpstr>Portfolio Data Inv D</vt:lpstr>
      <vt:lpstr>Portfolio Data Inv E</vt:lpstr>
      <vt:lpstr>Portfolio Data Inv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Rohit Jain</cp:lastModifiedBy>
  <dcterms:created xsi:type="dcterms:W3CDTF">2021-12-12T15:38:31Z</dcterms:created>
  <dcterms:modified xsi:type="dcterms:W3CDTF">2021-12-23T15:39:52Z</dcterms:modified>
</cp:coreProperties>
</file>