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d.docs.live.net/ce92a9781ec40b7c/Desktop/"/>
    </mc:Choice>
  </mc:AlternateContent>
  <xr:revisionPtr revIDLastSave="14" documentId="11_F25DC773A252ABDACC10485B19584B705BDE58ED" xr6:coauthVersionLast="47" xr6:coauthVersionMax="47" xr10:uidLastSave="{0011D014-C7D2-4ECA-894E-2CD9B1DC9BC1}"/>
  <bookViews>
    <workbookView xWindow="-108" yWindow="-108" windowWidth="23256" windowHeight="12456" xr2:uid="{00000000-000D-0000-FFFF-FFFF00000000}"/>
  </bookViews>
  <sheets>
    <sheet name="NPV &amp; IRR" sheetId="3" r:id="rId1"/>
  </sheets>
  <definedNames>
    <definedName name="Expenses__In_million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3" l="1"/>
  <c r="D57" i="3" s="1"/>
  <c r="K69" i="3"/>
  <c r="E52" i="3"/>
  <c r="I64" i="3" s="1"/>
  <c r="K64" i="3" s="1"/>
  <c r="K41" i="3"/>
  <c r="I41" i="3"/>
  <c r="K37" i="3"/>
  <c r="I37" i="3"/>
  <c r="I33" i="3"/>
  <c r="E29" i="3"/>
  <c r="I40" i="3" s="1"/>
  <c r="K40" i="3" s="1"/>
  <c r="H12" i="3"/>
  <c r="H16" i="3" s="1"/>
  <c r="H10" i="3"/>
  <c r="H8" i="3"/>
  <c r="I60" i="3" l="1"/>
  <c r="K60" i="3" s="1"/>
  <c r="D33" i="3"/>
  <c r="K33" i="3" s="1"/>
  <c r="H18" i="3"/>
  <c r="H17" i="3"/>
  <c r="I34" i="3"/>
  <c r="K34" i="3" s="1"/>
  <c r="K45" i="3" s="1"/>
  <c r="I38" i="3"/>
  <c r="K38" i="3" s="1"/>
  <c r="I42" i="3"/>
  <c r="K42" i="3" s="1"/>
  <c r="I57" i="3"/>
  <c r="K57" i="3" s="1"/>
  <c r="I61" i="3"/>
  <c r="K61" i="3" s="1"/>
  <c r="I65" i="3"/>
  <c r="K65" i="3" s="1"/>
  <c r="I35" i="3"/>
  <c r="K35" i="3" s="1"/>
  <c r="I39" i="3"/>
  <c r="K39" i="3" s="1"/>
  <c r="I43" i="3"/>
  <c r="K43" i="3" s="1"/>
  <c r="I58" i="3"/>
  <c r="K58" i="3" s="1"/>
  <c r="I62" i="3"/>
  <c r="K62" i="3" s="1"/>
  <c r="I66" i="3"/>
  <c r="K66" i="3" s="1"/>
  <c r="I36" i="3"/>
  <c r="K36" i="3" s="1"/>
  <c r="I59" i="3"/>
  <c r="K59" i="3" s="1"/>
  <c r="I63" i="3"/>
  <c r="K63" i="3" s="1"/>
  <c r="I67" i="3"/>
  <c r="K67" i="3" s="1"/>
  <c r="E53" i="3" l="1"/>
</calcChain>
</file>

<file path=xl/sharedStrings.xml><?xml version="1.0" encoding="utf-8"?>
<sst xmlns="http://schemas.openxmlformats.org/spreadsheetml/2006/main" count="39" uniqueCount="32">
  <si>
    <t>Year</t>
  </si>
  <si>
    <t>Tax (In millions)</t>
  </si>
  <si>
    <t>After-Tax Incremental Cashflows (In millions)</t>
  </si>
  <si>
    <t>NET PRESENT VALUE PROFILE &amp; IRR</t>
  </si>
  <si>
    <t>At the end of the 10th year all the working capital &amp; investment in other assets can be sold at the book value</t>
  </si>
  <si>
    <t>Cost of Capital</t>
  </si>
  <si>
    <t>Working capital at the beginning of 10th year (In millions)</t>
  </si>
  <si>
    <t>Working capital at the end of 10th year (In millions)</t>
  </si>
  <si>
    <t>Value of infrastructure at the end of 10th year (In millions)</t>
  </si>
  <si>
    <t>Value of 2 servers at the end of 10th year (In millions)</t>
  </si>
  <si>
    <t>Total Cash obtained after selling all of the above (In millions)</t>
  </si>
  <si>
    <t>Revenue at the end of 10th year (In millions)</t>
  </si>
  <si>
    <t>Expenses at the end of the 10th year (In millions)</t>
  </si>
  <si>
    <t>Net Profit obtained after selling the assets (In millions)</t>
  </si>
  <si>
    <t>After Tax Incrementel Cashflow (In millions)</t>
  </si>
  <si>
    <t>Expenses in Year 2022</t>
  </si>
  <si>
    <t>Research &amp; Develpoment costs (In millions)</t>
  </si>
  <si>
    <t>Cost of Infrastructure (In milions)</t>
  </si>
  <si>
    <t>Advertising Costs (In millions)</t>
  </si>
  <si>
    <t>General &amp; Administrative costs (In millions)</t>
  </si>
  <si>
    <t>Working Capital (In  millions)</t>
  </si>
  <si>
    <t>Total Expenses (In millions)</t>
  </si>
  <si>
    <t>Discounting factor (v)</t>
  </si>
  <si>
    <t>Time</t>
  </si>
  <si>
    <t>Discounting factor</t>
  </si>
  <si>
    <t>Present Value (In Millions)</t>
  </si>
  <si>
    <t>Net Present Value (In Millions)</t>
  </si>
  <si>
    <t>IRR</t>
  </si>
  <si>
    <t>IRR is obtained when Net Present Value becomes 0</t>
  </si>
  <si>
    <t>Discounting Factor(v)</t>
  </si>
  <si>
    <t>Net Present Value (In millions)</t>
  </si>
  <si>
    <t>Cost saving due to Alternium (In millions)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</si>
</sst>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₹&quot;\ #,##0.00;[Red]&quot;₹&quot;\ \-#,##0.00"/>
    <numFmt numFmtId="164" formatCode="0.000"/>
    <numFmt numFmtId="165" formatCode="0.00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5" tint="-0.249977111117893"/>
      <name val="Lucida Calligraphy"/>
      <family val="4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9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9" fontId="0" fillId="0" borderId="0" xfId="0" applyNumberFormat="1"/>
    <xf numFmtId="8" fontId="0" fillId="0" borderId="0" xfId="0" applyNumberFormat="1"/>
    <xf numFmtId="0" fontId="6" fillId="0" borderId="0" xfId="0" applyFont="1" applyAlignment="1">
      <alignment horizontal="center"/>
    </xf>
    <xf numFmtId="0" fontId="7" fillId="0" borderId="0" xfId="0" applyFont="1"/>
    <xf numFmtId="165" fontId="0" fillId="0" borderId="0" xfId="0" applyNumberFormat="1" applyAlignment="1">
      <alignment horizontal="center"/>
    </xf>
    <xf numFmtId="165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2" borderId="1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A8B3D-1F16-42AD-B961-21194EB12D76}">
  <dimension ref="A2:P69"/>
  <sheetViews>
    <sheetView tabSelected="1" topLeftCell="A20" zoomScaleNormal="100" workbookViewId="0">
      <selection activeCell="K11" sqref="K11"/>
    </sheetView>
  </sheetViews>
  <sheetFormatPr defaultRowHeight="14.4" x14ac:dyDescent="0.3"/>
  <cols>
    <col min="4" max="4" width="9.21875" bestFit="1" customWidth="1"/>
    <col min="5" max="5" width="11.5546875" bestFit="1" customWidth="1"/>
    <col min="6" max="6" width="9.21875" bestFit="1" customWidth="1"/>
    <col min="11" max="11" width="22.33203125" bestFit="1" customWidth="1"/>
    <col min="13" max="14" width="10.44140625" bestFit="1" customWidth="1"/>
  </cols>
  <sheetData>
    <row r="2" spans="1:13" ht="28.2" x14ac:dyDescent="0.65">
      <c r="D2" s="7" t="s">
        <v>3</v>
      </c>
    </row>
    <row r="4" spans="1:13" ht="18" x14ac:dyDescent="0.35">
      <c r="B4" s="20" t="s">
        <v>4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ht="15.6" x14ac:dyDescent="0.3">
      <c r="B5" s="6"/>
    </row>
    <row r="6" spans="1:13" x14ac:dyDescent="0.3">
      <c r="B6" s="27" t="s">
        <v>5</v>
      </c>
      <c r="C6" s="27"/>
      <c r="D6" s="27"/>
      <c r="E6" s="27"/>
      <c r="F6" s="27"/>
      <c r="G6" s="27"/>
      <c r="H6" s="1">
        <v>0.11</v>
      </c>
    </row>
    <row r="7" spans="1:13" x14ac:dyDescent="0.3">
      <c r="A7" s="3"/>
      <c r="B7" s="26" t="s">
        <v>6</v>
      </c>
      <c r="C7" s="26"/>
      <c r="D7" s="26"/>
      <c r="E7" s="26"/>
      <c r="F7" s="26"/>
      <c r="G7" s="26"/>
      <c r="H7" s="3">
        <v>2260.0435684314002</v>
      </c>
    </row>
    <row r="8" spans="1:13" x14ac:dyDescent="0.3">
      <c r="A8" s="3"/>
      <c r="B8" s="26" t="s">
        <v>7</v>
      </c>
      <c r="C8" s="26"/>
      <c r="D8" s="26"/>
      <c r="E8" s="26"/>
      <c r="F8" s="26"/>
      <c r="G8" s="26"/>
      <c r="H8" s="3">
        <f>H7*(1+H6)</f>
        <v>2508.6483609588545</v>
      </c>
    </row>
    <row r="9" spans="1:13" x14ac:dyDescent="0.3">
      <c r="A9" s="3"/>
      <c r="B9" s="26" t="s">
        <v>8</v>
      </c>
      <c r="C9" s="26"/>
      <c r="D9" s="26"/>
      <c r="E9" s="26"/>
      <c r="F9" s="26"/>
      <c r="G9" s="26"/>
      <c r="H9" s="3">
        <v>200</v>
      </c>
    </row>
    <row r="10" spans="1:13" x14ac:dyDescent="0.3">
      <c r="A10" s="3"/>
      <c r="B10" s="26" t="s">
        <v>9</v>
      </c>
      <c r="C10" s="26"/>
      <c r="D10" s="26"/>
      <c r="E10" s="26"/>
      <c r="F10" s="26"/>
      <c r="G10" s="26"/>
      <c r="H10">
        <f>2*696.324</f>
        <v>1392.6479999999999</v>
      </c>
    </row>
    <row r="11" spans="1:13" x14ac:dyDescent="0.3">
      <c r="A11" s="3"/>
    </row>
    <row r="12" spans="1:13" x14ac:dyDescent="0.3">
      <c r="A12" s="3"/>
      <c r="B12" s="26" t="s">
        <v>10</v>
      </c>
      <c r="C12" s="26"/>
      <c r="D12" s="26"/>
      <c r="E12" s="26"/>
      <c r="F12" s="26"/>
      <c r="G12" s="26"/>
      <c r="H12">
        <f>H8+H9+H10</f>
        <v>4101.2963609588542</v>
      </c>
    </row>
    <row r="13" spans="1:13" x14ac:dyDescent="0.3">
      <c r="A13" s="3"/>
    </row>
    <row r="14" spans="1:13" x14ac:dyDescent="0.3">
      <c r="A14" s="3"/>
      <c r="B14" s="26" t="s">
        <v>11</v>
      </c>
      <c r="C14" s="26"/>
      <c r="D14" s="26"/>
      <c r="E14" s="26"/>
      <c r="F14" s="26"/>
      <c r="G14" s="26"/>
      <c r="H14">
        <v>11725.516090175448</v>
      </c>
    </row>
    <row r="15" spans="1:13" x14ac:dyDescent="0.3">
      <c r="A15" s="3"/>
      <c r="B15" s="26" t="s">
        <v>12</v>
      </c>
      <c r="C15" s="26"/>
      <c r="D15" s="26"/>
      <c r="E15" s="26"/>
      <c r="F15" s="26"/>
      <c r="G15" s="26"/>
      <c r="H15">
        <v>-2492.4933612732702</v>
      </c>
    </row>
    <row r="16" spans="1:13" x14ac:dyDescent="0.3">
      <c r="A16" s="3"/>
      <c r="B16" s="26" t="s">
        <v>13</v>
      </c>
      <c r="C16" s="26"/>
      <c r="D16" s="26"/>
      <c r="E16" s="26"/>
      <c r="F16" s="26"/>
      <c r="G16" s="26"/>
      <c r="H16">
        <f>H14+H15+H12</f>
        <v>13334.319089861034</v>
      </c>
    </row>
    <row r="17" spans="2:15" x14ac:dyDescent="0.3">
      <c r="B17" s="26" t="s">
        <v>1</v>
      </c>
      <c r="C17" s="26"/>
      <c r="D17" s="26"/>
      <c r="E17" s="26"/>
      <c r="F17" s="26"/>
      <c r="G17" s="26"/>
      <c r="H17">
        <f>10%*H16</f>
        <v>1333.4319089861035</v>
      </c>
    </row>
    <row r="18" spans="2:15" x14ac:dyDescent="0.3">
      <c r="B18" s="26" t="s">
        <v>14</v>
      </c>
      <c r="C18" s="26"/>
      <c r="D18" s="26"/>
      <c r="E18" s="26"/>
      <c r="F18" s="26"/>
      <c r="G18" s="26"/>
      <c r="H18">
        <f>H16-H17</f>
        <v>12000.88718087493</v>
      </c>
    </row>
    <row r="19" spans="2:15" x14ac:dyDescent="0.3">
      <c r="B19" s="8"/>
      <c r="C19" s="8"/>
      <c r="D19" s="8"/>
      <c r="E19" s="8"/>
      <c r="F19" s="8"/>
      <c r="G19" s="8"/>
    </row>
    <row r="20" spans="2:15" ht="18" x14ac:dyDescent="0.35">
      <c r="B20" s="5" t="s">
        <v>15</v>
      </c>
      <c r="C20" s="8"/>
      <c r="D20" s="8"/>
      <c r="E20" s="8"/>
      <c r="F20" s="8"/>
      <c r="G20" s="8"/>
    </row>
    <row r="21" spans="2:15" x14ac:dyDescent="0.3">
      <c r="B21" s="26" t="s">
        <v>16</v>
      </c>
      <c r="C21" s="26"/>
      <c r="D21" s="26"/>
      <c r="E21" s="26"/>
      <c r="F21" s="3">
        <v>-150</v>
      </c>
      <c r="G21" s="8"/>
    </row>
    <row r="22" spans="2:15" x14ac:dyDescent="0.3">
      <c r="B22" s="26" t="s">
        <v>17</v>
      </c>
      <c r="C22" s="26"/>
      <c r="D22" s="26"/>
      <c r="E22" s="26"/>
      <c r="F22" s="3">
        <v>-1000</v>
      </c>
      <c r="G22" s="8"/>
    </row>
    <row r="23" spans="2:15" x14ac:dyDescent="0.3">
      <c r="B23" s="26" t="s">
        <v>18</v>
      </c>
      <c r="C23" s="26"/>
      <c r="D23" s="26"/>
      <c r="E23" s="26"/>
      <c r="F23" s="3">
        <v>-525</v>
      </c>
      <c r="G23" s="8"/>
    </row>
    <row r="24" spans="2:15" x14ac:dyDescent="0.3">
      <c r="B24" s="26" t="s">
        <v>19</v>
      </c>
      <c r="C24" s="26"/>
      <c r="D24" s="26"/>
      <c r="E24" s="26"/>
      <c r="F24" s="3">
        <v>-500</v>
      </c>
      <c r="G24" s="8"/>
    </row>
    <row r="25" spans="2:15" x14ac:dyDescent="0.3">
      <c r="B25" s="26" t="s">
        <v>20</v>
      </c>
      <c r="C25" s="26"/>
      <c r="D25" s="26"/>
      <c r="E25" s="26"/>
      <c r="F25" s="4">
        <v>-1048.9046400000002</v>
      </c>
      <c r="G25" s="8"/>
    </row>
    <row r="26" spans="2:15" x14ac:dyDescent="0.3">
      <c r="B26" s="26" t="s">
        <v>31</v>
      </c>
      <c r="C26" s="26"/>
      <c r="D26" s="26"/>
      <c r="E26" s="26"/>
      <c r="F26" s="19">
        <v>30</v>
      </c>
      <c r="G26" s="8"/>
    </row>
    <row r="27" spans="2:15" x14ac:dyDescent="0.3">
      <c r="B27" s="9" t="s">
        <v>21</v>
      </c>
      <c r="C27" s="8"/>
      <c r="D27" s="8"/>
      <c r="E27" s="8"/>
      <c r="F27" s="10">
        <f>SUM(F21:F26)</f>
        <v>-3193.9046400000002</v>
      </c>
      <c r="G27" s="8"/>
    </row>
    <row r="28" spans="2:15" x14ac:dyDescent="0.3">
      <c r="B28" s="8"/>
      <c r="C28" s="8"/>
      <c r="D28" s="8"/>
      <c r="E28" s="8"/>
      <c r="F28" s="8"/>
      <c r="G28" s="8"/>
    </row>
    <row r="29" spans="2:15" x14ac:dyDescent="0.3">
      <c r="B29" s="28" t="s">
        <v>22</v>
      </c>
      <c r="C29" s="28"/>
      <c r="D29" s="28"/>
      <c r="E29">
        <f>1/(1+H6)</f>
        <v>0.9009009009009008</v>
      </c>
    </row>
    <row r="30" spans="2:15" x14ac:dyDescent="0.3">
      <c r="B30" s="8"/>
      <c r="C30" s="8"/>
      <c r="D30" s="8"/>
      <c r="E30" s="8"/>
      <c r="F30" s="8"/>
      <c r="G30" s="8"/>
    </row>
    <row r="31" spans="2:15" x14ac:dyDescent="0.3">
      <c r="B31" s="3"/>
    </row>
    <row r="32" spans="2:15" x14ac:dyDescent="0.3">
      <c r="B32" s="11" t="s">
        <v>0</v>
      </c>
      <c r="C32" s="11" t="s">
        <v>23</v>
      </c>
      <c r="D32" s="29" t="s">
        <v>2</v>
      </c>
      <c r="E32" s="29"/>
      <c r="F32" s="29"/>
      <c r="G32" s="29"/>
      <c r="H32" s="29"/>
      <c r="I32" s="29" t="s">
        <v>24</v>
      </c>
      <c r="J32" s="29"/>
      <c r="K32" s="12" t="s">
        <v>25</v>
      </c>
      <c r="O32" s="13"/>
    </row>
    <row r="33" spans="2:14" x14ac:dyDescent="0.3">
      <c r="B33" s="2">
        <v>2022</v>
      </c>
      <c r="C33" s="2">
        <v>0</v>
      </c>
      <c r="D33" s="21">
        <f>F27</f>
        <v>-3193.9046400000002</v>
      </c>
      <c r="E33" s="25"/>
      <c r="F33" s="25"/>
      <c r="G33" s="25"/>
      <c r="H33" s="25"/>
      <c r="I33" s="25">
        <f>$E$29^C33</f>
        <v>1</v>
      </c>
      <c r="J33" s="25"/>
      <c r="K33" s="2">
        <f>D33*I33</f>
        <v>-3193.9046400000002</v>
      </c>
      <c r="M33" s="13"/>
    </row>
    <row r="34" spans="2:14" x14ac:dyDescent="0.3">
      <c r="B34" s="2">
        <v>2023</v>
      </c>
      <c r="C34" s="2">
        <v>1</v>
      </c>
      <c r="D34" s="22">
        <v>2837.9080794959991</v>
      </c>
      <c r="E34" s="23"/>
      <c r="F34" s="23"/>
      <c r="G34" s="23"/>
      <c r="H34" s="24"/>
      <c r="I34" s="25">
        <f t="shared" ref="I34:I43" si="0">$E$29^C34</f>
        <v>0.9009009009009008</v>
      </c>
      <c r="J34" s="25"/>
      <c r="K34" s="2">
        <f t="shared" ref="K34:K43" si="1">D34*I34</f>
        <v>2556.6739454918907</v>
      </c>
      <c r="M34" s="14"/>
    </row>
    <row r="35" spans="2:14" x14ac:dyDescent="0.3">
      <c r="B35" s="2">
        <v>2024</v>
      </c>
      <c r="C35" s="2">
        <v>2</v>
      </c>
      <c r="D35" s="22">
        <v>3118.3514225327349</v>
      </c>
      <c r="E35" s="23"/>
      <c r="F35" s="23"/>
      <c r="G35" s="23"/>
      <c r="H35" s="24"/>
      <c r="I35" s="25">
        <f t="shared" si="0"/>
        <v>0.8116224332440547</v>
      </c>
      <c r="J35" s="25"/>
      <c r="K35" s="2">
        <f t="shared" si="1"/>
        <v>2530.9239692660776</v>
      </c>
      <c r="M35" s="14"/>
    </row>
    <row r="36" spans="2:14" x14ac:dyDescent="0.3">
      <c r="B36" s="2">
        <v>2025</v>
      </c>
      <c r="C36" s="2">
        <v>3</v>
      </c>
      <c r="D36" s="22">
        <v>2861.9579357557304</v>
      </c>
      <c r="E36" s="23"/>
      <c r="F36" s="23"/>
      <c r="G36" s="23"/>
      <c r="H36" s="24"/>
      <c r="I36" s="25">
        <f t="shared" si="0"/>
        <v>0.73119138130095007</v>
      </c>
      <c r="J36" s="25"/>
      <c r="K36" s="2">
        <f t="shared" si="1"/>
        <v>2092.6389762704484</v>
      </c>
    </row>
    <row r="37" spans="2:14" x14ac:dyDescent="0.3">
      <c r="B37" s="2">
        <v>2026</v>
      </c>
      <c r="C37" s="2">
        <v>4</v>
      </c>
      <c r="D37" s="22">
        <v>3765.597976427463</v>
      </c>
      <c r="E37" s="23"/>
      <c r="F37" s="23"/>
      <c r="G37" s="23"/>
      <c r="H37" s="24"/>
      <c r="I37" s="25">
        <f t="shared" si="0"/>
        <v>0.65873097414500004</v>
      </c>
      <c r="J37" s="25"/>
      <c r="K37" s="2">
        <f t="shared" si="1"/>
        <v>2480.5160232505036</v>
      </c>
    </row>
    <row r="38" spans="2:14" x14ac:dyDescent="0.3">
      <c r="B38" s="2">
        <v>2027</v>
      </c>
      <c r="C38" s="2">
        <v>5</v>
      </c>
      <c r="D38" s="22">
        <v>4138.4513385822911</v>
      </c>
      <c r="E38" s="23"/>
      <c r="F38" s="23"/>
      <c r="G38" s="23"/>
      <c r="H38" s="24"/>
      <c r="I38" s="25">
        <f t="shared" si="0"/>
        <v>0.59345132805855849</v>
      </c>
      <c r="J38" s="25"/>
      <c r="K38" s="2">
        <f t="shared" si="1"/>
        <v>2455.9694429873798</v>
      </c>
    </row>
    <row r="39" spans="2:14" x14ac:dyDescent="0.3">
      <c r="B39" s="2">
        <v>2028</v>
      </c>
      <c r="C39" s="2">
        <v>6</v>
      </c>
      <c r="D39" s="22">
        <v>4548.70435304086</v>
      </c>
      <c r="E39" s="23"/>
      <c r="F39" s="23"/>
      <c r="G39" s="23"/>
      <c r="H39" s="24"/>
      <c r="I39" s="25">
        <f t="shared" si="0"/>
        <v>0.53464083608879143</v>
      </c>
      <c r="J39" s="25"/>
      <c r="K39" s="2">
        <f t="shared" si="1"/>
        <v>2431.9230984304904</v>
      </c>
      <c r="M39" s="13"/>
    </row>
    <row r="40" spans="2:14" x14ac:dyDescent="0.3">
      <c r="B40" s="2">
        <v>2029</v>
      </c>
      <c r="C40" s="2">
        <v>7</v>
      </c>
      <c r="D40" s="22">
        <v>5000.2559608939382</v>
      </c>
      <c r="E40" s="23"/>
      <c r="F40" s="23"/>
      <c r="G40" s="23"/>
      <c r="H40" s="24"/>
      <c r="I40" s="25">
        <f t="shared" si="0"/>
        <v>0.48165841089080302</v>
      </c>
      <c r="J40" s="25"/>
      <c r="K40" s="2">
        <f t="shared" si="1"/>
        <v>2408.4153401714398</v>
      </c>
    </row>
    <row r="41" spans="2:14" x14ac:dyDescent="0.3">
      <c r="B41" s="2">
        <v>2030</v>
      </c>
      <c r="C41" s="2">
        <v>8</v>
      </c>
      <c r="D41" s="22">
        <v>5497.4259675337689</v>
      </c>
      <c r="E41" s="23"/>
      <c r="F41" s="23"/>
      <c r="G41" s="23"/>
      <c r="H41" s="24"/>
      <c r="I41" s="25">
        <f t="shared" si="0"/>
        <v>0.43392649629802071</v>
      </c>
      <c r="J41" s="25"/>
      <c r="K41" s="2">
        <f t="shared" si="1"/>
        <v>2385.478788749685</v>
      </c>
    </row>
    <row r="42" spans="2:14" x14ac:dyDescent="0.3">
      <c r="B42" s="2">
        <v>2031</v>
      </c>
      <c r="C42" s="2">
        <v>9</v>
      </c>
      <c r="D42" s="22">
        <v>6045.0017042898353</v>
      </c>
      <c r="E42" s="23"/>
      <c r="F42" s="23"/>
      <c r="G42" s="23"/>
      <c r="H42" s="24"/>
      <c r="I42" s="25">
        <f t="shared" si="0"/>
        <v>0.39092477143965826</v>
      </c>
      <c r="J42" s="25"/>
      <c r="K42" s="2">
        <f t="shared" si="1"/>
        <v>2363.1409096018483</v>
      </c>
    </row>
    <row r="43" spans="2:14" x14ac:dyDescent="0.3">
      <c r="B43" s="2">
        <v>2032</v>
      </c>
      <c r="C43" s="2">
        <v>10</v>
      </c>
      <c r="D43" s="22">
        <v>12000.88718087493</v>
      </c>
      <c r="E43" s="23"/>
      <c r="F43" s="23"/>
      <c r="G43" s="23"/>
      <c r="H43" s="24"/>
      <c r="I43" s="25">
        <f t="shared" si="0"/>
        <v>0.35218447877446685</v>
      </c>
      <c r="J43" s="25"/>
      <c r="K43" s="2">
        <f t="shared" si="1"/>
        <v>4226.5261966276184</v>
      </c>
    </row>
    <row r="45" spans="2:14" ht="21" x14ac:dyDescent="0.4">
      <c r="E45" s="30" t="s">
        <v>26</v>
      </c>
      <c r="F45" s="30"/>
      <c r="G45" s="30"/>
      <c r="H45" s="30"/>
      <c r="I45" s="30"/>
      <c r="J45" s="30"/>
      <c r="K45" s="15">
        <f>SUM(K33:K43)</f>
        <v>22738.302050847382</v>
      </c>
      <c r="N45" s="14"/>
    </row>
    <row r="47" spans="2:14" ht="25.8" x14ac:dyDescent="0.5">
      <c r="B47" s="16" t="s">
        <v>27</v>
      </c>
    </row>
    <row r="48" spans="2:14" ht="25.8" x14ac:dyDescent="0.5">
      <c r="B48" s="16"/>
    </row>
    <row r="49" spans="2:16" x14ac:dyDescent="0.3">
      <c r="B49" t="s">
        <v>28</v>
      </c>
      <c r="O49" s="13"/>
      <c r="P49" s="13"/>
    </row>
    <row r="50" spans="2:16" x14ac:dyDescent="0.3">
      <c r="O50" s="13"/>
      <c r="P50" s="13"/>
    </row>
    <row r="51" spans="2:16" x14ac:dyDescent="0.3">
      <c r="B51" s="27" t="s">
        <v>27</v>
      </c>
      <c r="C51" s="27"/>
      <c r="D51" s="27"/>
      <c r="E51" s="17">
        <v>0.9663039231557411</v>
      </c>
    </row>
    <row r="52" spans="2:16" x14ac:dyDescent="0.3">
      <c r="B52" s="27" t="s">
        <v>29</v>
      </c>
      <c r="C52" s="27"/>
      <c r="D52" s="27"/>
      <c r="E52" s="3">
        <f>1/(1+E51)</f>
        <v>0.50856837959977719</v>
      </c>
    </row>
    <row r="53" spans="2:16" x14ac:dyDescent="0.3">
      <c r="B53" s="27" t="s">
        <v>30</v>
      </c>
      <c r="C53" s="27"/>
      <c r="D53" s="27"/>
      <c r="E53" s="4">
        <f>SUM(K57:K67)</f>
        <v>7.4026923700287739E-5</v>
      </c>
    </row>
    <row r="55" spans="2:16" x14ac:dyDescent="0.3">
      <c r="B55" s="3"/>
      <c r="C55" s="3"/>
      <c r="D55" s="3"/>
    </row>
    <row r="56" spans="2:16" x14ac:dyDescent="0.3">
      <c r="B56" s="11" t="s">
        <v>0</v>
      </c>
      <c r="C56" s="11" t="s">
        <v>23</v>
      </c>
      <c r="D56" s="29" t="s">
        <v>2</v>
      </c>
      <c r="E56" s="29"/>
      <c r="F56" s="29"/>
      <c r="G56" s="29"/>
      <c r="H56" s="29"/>
      <c r="I56" s="29" t="s">
        <v>24</v>
      </c>
      <c r="J56" s="29"/>
      <c r="K56" s="12" t="s">
        <v>25</v>
      </c>
    </row>
    <row r="57" spans="2:16" x14ac:dyDescent="0.3">
      <c r="B57" s="2">
        <v>2022</v>
      </c>
      <c r="C57" s="2">
        <v>0</v>
      </c>
      <c r="D57" s="21">
        <f>F27</f>
        <v>-3193.9046400000002</v>
      </c>
      <c r="E57" s="25"/>
      <c r="F57" s="25"/>
      <c r="G57" s="25"/>
      <c r="H57" s="25"/>
      <c r="I57" s="25">
        <f>$E$52^C57</f>
        <v>1</v>
      </c>
      <c r="J57" s="25"/>
      <c r="K57" s="2">
        <f>D57*I57</f>
        <v>-3193.9046400000002</v>
      </c>
    </row>
    <row r="58" spans="2:16" x14ac:dyDescent="0.3">
      <c r="B58" s="2">
        <v>2023</v>
      </c>
      <c r="C58" s="2">
        <v>1</v>
      </c>
      <c r="D58" s="22">
        <v>2837.9080794959991</v>
      </c>
      <c r="E58" s="23"/>
      <c r="F58" s="23"/>
      <c r="G58" s="23"/>
      <c r="H58" s="24"/>
      <c r="I58" s="25">
        <f t="shared" ref="I58:I67" si="2">$E$52^C58</f>
        <v>0.50856837959977719</v>
      </c>
      <c r="J58" s="25"/>
      <c r="K58" s="2">
        <f t="shared" ref="K58:K67" si="3">D58*I58</f>
        <v>1443.2703134423959</v>
      </c>
    </row>
    <row r="59" spans="2:16" x14ac:dyDescent="0.3">
      <c r="B59" s="2">
        <v>2024</v>
      </c>
      <c r="C59" s="2">
        <v>2</v>
      </c>
      <c r="D59" s="22">
        <v>3118.3514225327349</v>
      </c>
      <c r="E59" s="23"/>
      <c r="F59" s="23"/>
      <c r="G59" s="23"/>
      <c r="H59" s="24"/>
      <c r="I59" s="25">
        <f t="shared" si="2"/>
        <v>0.25864179672874305</v>
      </c>
      <c r="J59" s="25"/>
      <c r="K59" s="2">
        <f t="shared" si="3"/>
        <v>806.53601475549829</v>
      </c>
    </row>
    <row r="60" spans="2:16" x14ac:dyDescent="0.3">
      <c r="B60" s="2">
        <v>2025</v>
      </c>
      <c r="C60" s="2">
        <v>3</v>
      </c>
      <c r="D60" s="22">
        <v>2861.9579357557304</v>
      </c>
      <c r="E60" s="23"/>
      <c r="F60" s="23"/>
      <c r="G60" s="23"/>
      <c r="H60" s="24"/>
      <c r="I60" s="25">
        <f t="shared" si="2"/>
        <v>0.1315370394591118</v>
      </c>
      <c r="J60" s="25"/>
      <c r="K60" s="2">
        <f t="shared" si="3"/>
        <v>376.45347392581965</v>
      </c>
    </row>
    <row r="61" spans="2:16" x14ac:dyDescent="0.3">
      <c r="B61" s="2">
        <v>2026</v>
      </c>
      <c r="C61" s="2">
        <v>4</v>
      </c>
      <c r="D61" s="22">
        <v>3765.597976427463</v>
      </c>
      <c r="E61" s="23"/>
      <c r="F61" s="23"/>
      <c r="G61" s="23"/>
      <c r="H61" s="24"/>
      <c r="I61" s="25">
        <f t="shared" si="2"/>
        <v>6.689557901507244E-2</v>
      </c>
      <c r="J61" s="25"/>
      <c r="K61" s="2">
        <f t="shared" si="3"/>
        <v>251.90185697110024</v>
      </c>
    </row>
    <row r="62" spans="2:16" x14ac:dyDescent="0.3">
      <c r="B62" s="2">
        <v>2027</v>
      </c>
      <c r="C62" s="2">
        <v>5</v>
      </c>
      <c r="D62" s="22">
        <v>4138.4513385822911</v>
      </c>
      <c r="E62" s="23"/>
      <c r="F62" s="23"/>
      <c r="G62" s="23"/>
      <c r="H62" s="24"/>
      <c r="I62" s="25">
        <f t="shared" si="2"/>
        <v>3.4020976222084248E-2</v>
      </c>
      <c r="J62" s="25"/>
      <c r="K62" s="2">
        <f t="shared" si="3"/>
        <v>140.79415458616086</v>
      </c>
    </row>
    <row r="63" spans="2:16" x14ac:dyDescent="0.3">
      <c r="B63" s="2">
        <v>2028</v>
      </c>
      <c r="C63" s="2">
        <v>6</v>
      </c>
      <c r="D63" s="22">
        <v>4548.70435304086</v>
      </c>
      <c r="E63" s="23"/>
      <c r="F63" s="23"/>
      <c r="G63" s="23"/>
      <c r="H63" s="24"/>
      <c r="I63" s="25">
        <f t="shared" si="2"/>
        <v>1.7301992749667934E-2</v>
      </c>
      <c r="J63" s="25"/>
      <c r="K63" s="2">
        <f t="shared" si="3"/>
        <v>78.701649736695927</v>
      </c>
    </row>
    <row r="64" spans="2:16" x14ac:dyDescent="0.3">
      <c r="B64" s="2">
        <v>2029</v>
      </c>
      <c r="C64" s="2">
        <v>7</v>
      </c>
      <c r="D64" s="22">
        <v>5000.2559608939382</v>
      </c>
      <c r="E64" s="23"/>
      <c r="F64" s="23"/>
      <c r="G64" s="23"/>
      <c r="H64" s="24"/>
      <c r="I64" s="25">
        <f t="shared" si="2"/>
        <v>8.7992464165457147E-3</v>
      </c>
      <c r="J64" s="25"/>
      <c r="K64" s="2">
        <f t="shared" si="3"/>
        <v>43.998484345707332</v>
      </c>
    </row>
    <row r="65" spans="2:11" x14ac:dyDescent="0.3">
      <c r="B65" s="2">
        <v>2030</v>
      </c>
      <c r="C65" s="2">
        <v>8</v>
      </c>
      <c r="D65" s="22">
        <v>5497.4259675337689</v>
      </c>
      <c r="E65" s="23"/>
      <c r="F65" s="23"/>
      <c r="G65" s="23"/>
      <c r="H65" s="24"/>
      <c r="I65" s="25">
        <f t="shared" si="2"/>
        <v>4.4750184917618004E-3</v>
      </c>
      <c r="J65" s="25"/>
      <c r="K65" s="2">
        <f t="shared" si="3"/>
        <v>24.601082861805121</v>
      </c>
    </row>
    <row r="66" spans="2:11" x14ac:dyDescent="0.3">
      <c r="B66" s="2">
        <v>2031</v>
      </c>
      <c r="C66" s="2">
        <v>9</v>
      </c>
      <c r="D66" s="22">
        <v>6045.0017042898353</v>
      </c>
      <c r="E66" s="23"/>
      <c r="F66" s="23"/>
      <c r="G66" s="23"/>
      <c r="H66" s="24"/>
      <c r="I66" s="25">
        <f t="shared" si="2"/>
        <v>2.2758529030343375E-3</v>
      </c>
      <c r="J66" s="25"/>
      <c r="K66" s="2">
        <f t="shared" si="3"/>
        <v>13.75753467755554</v>
      </c>
    </row>
    <row r="67" spans="2:11" x14ac:dyDescent="0.3">
      <c r="B67" s="2">
        <v>2032</v>
      </c>
      <c r="C67" s="2">
        <v>10</v>
      </c>
      <c r="D67" s="22">
        <v>12000.88718087493</v>
      </c>
      <c r="E67" s="23"/>
      <c r="F67" s="23"/>
      <c r="G67" s="23"/>
      <c r="H67" s="24"/>
      <c r="I67" s="25">
        <f t="shared" si="2"/>
        <v>1.157426823103622E-3</v>
      </c>
      <c r="J67" s="25"/>
      <c r="K67" s="2">
        <f t="shared" si="3"/>
        <v>13.890148724185051</v>
      </c>
    </row>
    <row r="69" spans="2:11" ht="25.8" x14ac:dyDescent="0.5">
      <c r="H69" s="31" t="s">
        <v>27</v>
      </c>
      <c r="I69" s="31"/>
      <c r="J69" s="31"/>
      <c r="K69" s="18">
        <f>E51</f>
        <v>0.9663039231557411</v>
      </c>
    </row>
  </sheetData>
  <mergeCells count="72">
    <mergeCell ref="D66:H66"/>
    <mergeCell ref="I66:J66"/>
    <mergeCell ref="D67:H67"/>
    <mergeCell ref="I67:J67"/>
    <mergeCell ref="H69:J69"/>
    <mergeCell ref="D63:H63"/>
    <mergeCell ref="I63:J63"/>
    <mergeCell ref="D64:H64"/>
    <mergeCell ref="I64:J64"/>
    <mergeCell ref="D65:H65"/>
    <mergeCell ref="I65:J65"/>
    <mergeCell ref="D60:H60"/>
    <mergeCell ref="I60:J60"/>
    <mergeCell ref="D61:H61"/>
    <mergeCell ref="I61:J61"/>
    <mergeCell ref="D62:H62"/>
    <mergeCell ref="I62:J62"/>
    <mergeCell ref="D57:H57"/>
    <mergeCell ref="I57:J57"/>
    <mergeCell ref="D58:H58"/>
    <mergeCell ref="I58:J58"/>
    <mergeCell ref="D59:H59"/>
    <mergeCell ref="I59:J59"/>
    <mergeCell ref="E45:J45"/>
    <mergeCell ref="B51:D51"/>
    <mergeCell ref="B52:D52"/>
    <mergeCell ref="B53:D53"/>
    <mergeCell ref="D56:H56"/>
    <mergeCell ref="I56:J56"/>
    <mergeCell ref="D41:H41"/>
    <mergeCell ref="I41:J41"/>
    <mergeCell ref="D42:H42"/>
    <mergeCell ref="I42:J42"/>
    <mergeCell ref="D43:H43"/>
    <mergeCell ref="I43:J43"/>
    <mergeCell ref="D38:H38"/>
    <mergeCell ref="I38:J38"/>
    <mergeCell ref="D39:H39"/>
    <mergeCell ref="I39:J39"/>
    <mergeCell ref="D40:H40"/>
    <mergeCell ref="I40:J40"/>
    <mergeCell ref="D35:H35"/>
    <mergeCell ref="I35:J35"/>
    <mergeCell ref="D36:H36"/>
    <mergeCell ref="I36:J36"/>
    <mergeCell ref="D37:H37"/>
    <mergeCell ref="I37:J37"/>
    <mergeCell ref="D32:H32"/>
    <mergeCell ref="I32:J32"/>
    <mergeCell ref="D33:H33"/>
    <mergeCell ref="I33:J33"/>
    <mergeCell ref="D34:H34"/>
    <mergeCell ref="I34:J34"/>
    <mergeCell ref="B29:D29"/>
    <mergeCell ref="B12:G12"/>
    <mergeCell ref="B14:G14"/>
    <mergeCell ref="B15:G15"/>
    <mergeCell ref="B16:G16"/>
    <mergeCell ref="B17:G17"/>
    <mergeCell ref="B18:G18"/>
    <mergeCell ref="B21:E21"/>
    <mergeCell ref="B22:E22"/>
    <mergeCell ref="B23:E23"/>
    <mergeCell ref="B24:E24"/>
    <mergeCell ref="B25:E25"/>
    <mergeCell ref="B26:E26"/>
    <mergeCell ref="B10:G10"/>
    <mergeCell ref="B4:M4"/>
    <mergeCell ref="B6:G6"/>
    <mergeCell ref="B7:G7"/>
    <mergeCell ref="B8:G8"/>
    <mergeCell ref="B9:G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NPV &amp; IRR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Priyansh Gupta</dc:creator>
  <cp:lastModifiedBy>Priyansh Gupta</cp:lastModifiedBy>
  <dcterms:created xsi:type="dcterms:W3CDTF">2015-06-05T18:17:20Z</dcterms:created>
  <dcterms:modified xsi:type="dcterms:W3CDTF">2022-02-22T14:26:45Z</dcterms:modified>
</cp:coreProperties>
</file>