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ku\Downloads\"/>
    </mc:Choice>
  </mc:AlternateContent>
  <bookViews>
    <workbookView xWindow="0" yWindow="600" windowWidth="20490" windowHeight="7635" activeTab="1"/>
  </bookViews>
  <sheets>
    <sheet name="Survey - Dettol Sanitizer" sheetId="1" r:id="rId1"/>
    <sheet name="Calculations " sheetId="7" r:id="rId2"/>
  </sheets>
  <externalReferences>
    <externalReference r:id="rId3"/>
  </externalReferences>
  <definedNames>
    <definedName name="_xlcn.WorksheetConnection_SurveyDettolSanitizer.xlsxTable11" hidden="1">Table1[]</definedName>
    <definedName name="_xlcn.WorksheetConnection_SurveyDettolSanitizer.xlsxTable21" hidden="1">Table2</definedName>
  </definedNames>
  <calcPr calcId="162913"/>
  <extLst>
    <ext xmlns:x15="http://schemas.microsoft.com/office/spreadsheetml/2010/11/main" uri="{FCE2AD5D-F65C-4FA6-A056-5C36A1767C68}">
      <x15:dataModel>
        <x15:modelTables>
          <x15:modelTable id="Table1" name="Table1" connection="WorksheetConnection_Survey - Dettol Sanitizer.xlsx!Table1"/>
          <x15:modelTable id="Table2" name="Table2" connection="WorksheetConnection_Survey - Dettol Sanitizer.xlsx!Table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7" l="1"/>
  <c r="C10" i="7"/>
  <c r="C4" i="7"/>
  <c r="B30" i="7" s="1"/>
  <c r="B31" i="7" s="1"/>
  <c r="C5" i="7"/>
  <c r="C11" i="7"/>
  <c r="C31" i="7"/>
  <c r="D19" i="7"/>
  <c r="D23" i="7" s="1"/>
  <c r="C23" i="7"/>
  <c r="C38" i="7"/>
  <c r="C39" i="7"/>
  <c r="C40" i="7"/>
  <c r="C41" i="7"/>
  <c r="C42" i="7"/>
  <c r="C15" i="7" l="1"/>
  <c r="E31" i="7" s="1"/>
  <c r="C30" i="7"/>
</calcChain>
</file>

<file path=xl/comments1.xml><?xml version="1.0" encoding="utf-8"?>
<comments xmlns="http://schemas.openxmlformats.org/spreadsheetml/2006/main">
  <authors>
    <author>kuku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Q1 - Q2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urvey - Dettol Sanitizer.xlsx!Table1" type="102" refreshedVersion="6" minRefreshableVersion="5">
    <extLst>
      <ext xmlns:x15="http://schemas.microsoft.com/office/spreadsheetml/2010/11/main" uri="{DE250136-89BD-433C-8126-D09CA5730AF9}">
        <x15:connection id="Table1" autoDelete="1">
          <x15:rangePr sourceName="_xlcn.WorksheetConnection_SurveyDettolSanitizer.xlsxTable11"/>
        </x15:connection>
      </ext>
    </extLst>
  </connection>
  <connection id="3" name="WorksheetConnection_Survey - Dettol Sanitizer.xlsx!Table2" type="102" refreshedVersion="6" minRefreshableVersion="5">
    <extLst>
      <ext xmlns:x15="http://schemas.microsoft.com/office/spreadsheetml/2010/11/main" uri="{DE250136-89BD-433C-8126-D09CA5730AF9}">
        <x15:connection id="Table2">
          <x15:rangePr sourceName="_xlcn.WorksheetConnection_SurveyDettolSanitizer.xlsxTable21"/>
        </x15:connection>
      </ext>
    </extLst>
  </connection>
</connections>
</file>

<file path=xl/sharedStrings.xml><?xml version="1.0" encoding="utf-8"?>
<sst xmlns="http://schemas.openxmlformats.org/spreadsheetml/2006/main" count="883" uniqueCount="80">
  <si>
    <t>Are you male or female?</t>
  </si>
  <si>
    <t>How old are you?</t>
  </si>
  <si>
    <t>Do you use a sanitizer?</t>
  </si>
  <si>
    <t>Which type of sanitizer do you use?</t>
  </si>
  <si>
    <t>Which brand's sanitizer do you prefer?</t>
  </si>
  <si>
    <t>Do you carry a sanitizer every time you go out?</t>
  </si>
  <si>
    <t>If not for COVID19, would you have still carried a sanitizer ?</t>
  </si>
  <si>
    <t>How often do you sanitize your hands?</t>
  </si>
  <si>
    <t>How much do you spend on buying sanitizer?</t>
  </si>
  <si>
    <t>What is your annual household income?</t>
  </si>
  <si>
    <t>What is the most preferred attribute of a hand sanitizer?</t>
  </si>
  <si>
    <t>If you use Dettol sanitizer, kindly rate your experience from 0 - 5 for the respective product. Do you like the quality of the product?</t>
  </si>
  <si>
    <t>How do you find the fragrance of the product?</t>
  </si>
  <si>
    <t>According to you, how important is it to carry a sanitizer with you?</t>
  </si>
  <si>
    <t xml:space="preserve">If the price of Dettol sanitizer doubles will you opt for a different brand? </t>
  </si>
  <si>
    <t>Male</t>
  </si>
  <si>
    <t>Above 30</t>
  </si>
  <si>
    <t>Yes</t>
  </si>
  <si>
    <t>Liquid bottle</t>
  </si>
  <si>
    <t>Dettol</t>
  </si>
  <si>
    <t>No</t>
  </si>
  <si>
    <t>2 - 3 times in a day</t>
  </si>
  <si>
    <t>Germs kill Capacity</t>
  </si>
  <si>
    <t>Maybe</t>
  </si>
  <si>
    <t>15-30</t>
  </si>
  <si>
    <t>Never</t>
  </si>
  <si>
    <t>Brand</t>
  </si>
  <si>
    <t>Lifebuoy</t>
  </si>
  <si>
    <t>Only when i go out, which is once in a month</t>
  </si>
  <si>
    <t>Spray bottle</t>
  </si>
  <si>
    <t>Female</t>
  </si>
  <si>
    <t>both</t>
  </si>
  <si>
    <t>4 - 5 times in a day</t>
  </si>
  <si>
    <t>Salvon</t>
  </si>
  <si>
    <t>Himalaya</t>
  </si>
  <si>
    <t>Every time</t>
  </si>
  <si>
    <t>Fragrance</t>
  </si>
  <si>
    <t>Sanitillium</t>
  </si>
  <si>
    <t>1 crore</t>
  </si>
  <si>
    <t>Price</t>
  </si>
  <si>
    <t>Not once if I'm at home</t>
  </si>
  <si>
    <t xml:space="preserve">Only when needed </t>
  </si>
  <si>
    <t>Once</t>
  </si>
  <si>
    <t xml:space="preserve">Only when soap n water is not available </t>
  </si>
  <si>
    <t>Sterillium</t>
  </si>
  <si>
    <t>Buzil Rossari</t>
  </si>
  <si>
    <t>Below 15</t>
  </si>
  <si>
    <t>Both</t>
  </si>
  <si>
    <t>₹50 - ₹150</t>
  </si>
  <si>
    <t>₹15 Lakh or more</t>
  </si>
  <si>
    <t>₹5 Lakh - ₹10 Lakh</t>
  </si>
  <si>
    <t>Below ₹50.</t>
  </si>
  <si>
    <t>Less than ₹5 Lakh</t>
  </si>
  <si>
    <t>Above ₹200</t>
  </si>
  <si>
    <t>₹10 Lakh - ₹15 Lakh</t>
  </si>
  <si>
    <t>Mode</t>
  </si>
  <si>
    <t>Change in Quantity Demanded</t>
  </si>
  <si>
    <t>Change in Price</t>
  </si>
  <si>
    <t>Calculations for quantity demanded</t>
  </si>
  <si>
    <t xml:space="preserve">Amount assumed for each categories </t>
  </si>
  <si>
    <t>Quantity Demanded</t>
  </si>
  <si>
    <t>Number of people responded (Yes)</t>
  </si>
  <si>
    <t>Number of people responded (No)</t>
  </si>
  <si>
    <t>Number of people responded (Maybe)</t>
  </si>
  <si>
    <t>Total</t>
  </si>
  <si>
    <t>Responses</t>
  </si>
  <si>
    <t>Percentage</t>
  </si>
  <si>
    <t>Count</t>
  </si>
  <si>
    <t>Change in quantity demanded</t>
  </si>
  <si>
    <t>(Q2) Total Demand</t>
  </si>
  <si>
    <t>(Q1) New Demand</t>
  </si>
  <si>
    <t>Calculations for Price Elasticity</t>
  </si>
  <si>
    <t>Calculations for Income Elasticity</t>
  </si>
  <si>
    <t>Total Average</t>
  </si>
  <si>
    <t>Rs. 15 Lakh or more</t>
  </si>
  <si>
    <t>Rs.10 Lakh - Rs. 15 Lakh</t>
  </si>
  <si>
    <t>Rs. 5 Lakh - Rs. 10 Lakh</t>
  </si>
  <si>
    <t>Less than Rs. 5 Lakh</t>
  </si>
  <si>
    <t>Average price</t>
  </si>
  <si>
    <r>
      <t>Average</t>
    </r>
    <r>
      <rPr>
        <b/>
        <sz val="11"/>
        <color rgb="FF000000"/>
        <rFont val="Calibri"/>
        <family val="2"/>
        <scheme val="minor"/>
      </rPr>
      <t xml:space="preserve"> price spend of one hand sanitizer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</si>
</sst>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18" fillId="0" borderId="10" xfId="0" applyFont="1" applyBorder="1" applyAlignment="1">
      <alignment horizontal="center" vertical="center" wrapText="1"/>
    </xf>
    <xf numFmtId="165" fontId="0" fillId="0" borderId="0" xfId="0" applyNumberFormat="1"/>
    <xf numFmtId="1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0" fontId="0" fillId="0" borderId="13" xfId="0" applyNumberFormat="1" applyBorder="1"/>
    <xf numFmtId="0" fontId="16" fillId="33" borderId="11" xfId="0" applyFont="1" applyFill="1" applyBorder="1"/>
    <xf numFmtId="164" fontId="16" fillId="33" borderId="11" xfId="0" applyNumberFormat="1" applyFont="1" applyFill="1" applyBorder="1"/>
    <xf numFmtId="0" fontId="16" fillId="34" borderId="11" xfId="0" applyFont="1" applyFill="1" applyBorder="1" applyAlignment="1">
      <alignment horizontal="center"/>
    </xf>
    <xf numFmtId="0" fontId="0" fillId="0" borderId="0" xfId="0" applyFill="1"/>
    <xf numFmtId="0" fontId="0" fillId="0" borderId="11" xfId="0" applyFill="1" applyBorder="1"/>
    <xf numFmtId="0" fontId="0" fillId="0" borderId="11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16" fillId="35" borderId="11" xfId="0" applyFont="1" applyFill="1" applyBorder="1"/>
    <xf numFmtId="0" fontId="16" fillId="36" borderId="11" xfId="0" applyFont="1" applyFill="1" applyBorder="1" applyAlignment="1">
      <alignment horizontal="center"/>
    </xf>
    <xf numFmtId="0" fontId="16" fillId="34" borderId="11" xfId="0" applyFont="1" applyFill="1" applyBorder="1" applyAlignment="1"/>
    <xf numFmtId="2" fontId="16" fillId="35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numFmt numFmtId="1" formatCode="0"/>
    </dxf>
    <dxf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'Calculations '!$B$30:$B$31</c:f>
              <c:numCache>
                <c:formatCode>0</c:formatCode>
                <c:ptCount val="2"/>
                <c:pt idx="0">
                  <c:v>115.84507042253522</c:v>
                </c:pt>
                <c:pt idx="1">
                  <c:v>231.69014084507043</c:v>
                </c:pt>
              </c:numCache>
            </c:numRef>
          </c:xVal>
          <c:yVal>
            <c:numRef>
              <c:f>'Calculations '!$C$30:$C$31</c:f>
              <c:numCache>
                <c:formatCode>0</c:formatCode>
                <c:ptCount val="2"/>
                <c:pt idx="0" formatCode="General">
                  <c:v>69</c:v>
                </c:pt>
                <c:pt idx="1">
                  <c:v>46.5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1E-4FC5-8809-B76CEAC3D0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48509704"/>
        <c:axId val="348511344"/>
      </c:scatterChart>
      <c:valAx>
        <c:axId val="348509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511344"/>
        <c:crosses val="autoZero"/>
        <c:crossBetween val="midCat"/>
      </c:valAx>
      <c:valAx>
        <c:axId val="34851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Quantity Demanded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509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9</xdr:row>
      <xdr:rowOff>0</xdr:rowOff>
    </xdr:from>
    <xdr:ext cx="304800" cy="302815"/>
    <xdr:sp macro="" textlink="">
      <xdr:nvSpPr>
        <xdr:cNvPr id="2" name="AutoShape 2" descr="Forms response chart. Question title: If the price of Dettol sanitizer doubles will you opt for a different brand?. Number of responses: 69 responses.">
          <a:extLst>
            <a:ext uri="{FF2B5EF4-FFF2-40B4-BE49-F238E27FC236}">
              <a16:creationId xmlns:a16="http://schemas.microsoft.com/office/drawing/2014/main" id="{00000000-0008-0000-01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714500"/>
          <a:ext cx="304800" cy="30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657226</xdr:colOff>
      <xdr:row>1</xdr:row>
      <xdr:rowOff>95249</xdr:rowOff>
    </xdr:from>
    <xdr:ext cx="5748192" cy="294084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25" t="3796" r="18003" b="4219"/>
        <a:stretch/>
      </xdr:blipFill>
      <xdr:spPr>
        <a:xfrm>
          <a:off x="3048001" y="285749"/>
          <a:ext cx="5748192" cy="2940843"/>
        </a:xfrm>
        <a:prstGeom prst="rect">
          <a:avLst/>
        </a:prstGeom>
      </xdr:spPr>
    </xdr:pic>
    <xdr:clientData/>
  </xdr:oneCellAnchor>
  <xdr:oneCellAnchor>
    <xdr:from>
      <xdr:col>10</xdr:col>
      <xdr:colOff>39688</xdr:colOff>
      <xdr:row>36</xdr:row>
      <xdr:rowOff>9921</xdr:rowOff>
    </xdr:from>
    <xdr:ext cx="5392963" cy="252015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5688" y="6867921"/>
          <a:ext cx="5392963" cy="2520157"/>
        </a:xfrm>
        <a:prstGeom prst="rect">
          <a:avLst/>
        </a:prstGeom>
      </xdr:spPr>
    </xdr:pic>
    <xdr:clientData/>
  </xdr:oneCellAnchor>
  <xdr:oneCellAnchor>
    <xdr:from>
      <xdr:col>6</xdr:col>
      <xdr:colOff>128984</xdr:colOff>
      <xdr:row>21</xdr:row>
      <xdr:rowOff>109141</xdr:rowOff>
    </xdr:from>
    <xdr:ext cx="4702969" cy="2305541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6584" y="4109641"/>
          <a:ext cx="4702969" cy="2305541"/>
        </a:xfrm>
        <a:prstGeom prst="rect">
          <a:avLst/>
        </a:prstGeom>
      </xdr:spPr>
    </xdr:pic>
    <xdr:clientData/>
  </xdr:oneCellAnchor>
  <xdr:twoCellAnchor>
    <xdr:from>
      <xdr:col>12</xdr:col>
      <xdr:colOff>561577</xdr:colOff>
      <xdr:row>19</xdr:row>
      <xdr:rowOff>171252</xdr:rowOff>
    </xdr:from>
    <xdr:to>
      <xdr:col>20</xdr:col>
      <xdr:colOff>595312</xdr:colOff>
      <xdr:row>34</xdr:row>
      <xdr:rowOff>109141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rvey%20-%20Dettol%20Sanitiz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vey - Dettol Sanitizer"/>
      <sheetName val="Survey - Dettol Sanitizer (2)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Table1" displayName="Table1" ref="A2:P73" totalsRowShown="0" headerRowDxfId="6" headerRowCellStyle="Bad" dataCellStyle="Bad">
  <autoFilter ref="A2:P73"/>
  <tableColumns count="16">
    <tableColumn id="1" name="Are you male or female?" dataCellStyle="Normal"/>
    <tableColumn id="2" name="How old are you?" dataCellStyle="Normal"/>
    <tableColumn id="3" name="Do you use a sanitizer?" dataCellStyle="Normal"/>
    <tableColumn id="4" name="Which type of sanitizer do you use?" dataCellStyle="Normal"/>
    <tableColumn id="5" name="Which brand's sanitizer do you prefer?" dataCellStyle="Normal"/>
    <tableColumn id="6" name="Do you carry a sanitizer every time you go out?" dataCellStyle="Normal"/>
    <tableColumn id="7" name="If not for COVID19, would you have still carried a sanitizer ?" dataCellStyle="Normal"/>
    <tableColumn id="8" name="How often do you sanitize your hands?" dataCellStyle="Normal"/>
    <tableColumn id="9" name="How much do you spend on buying sanitizer?" dataCellStyle="Normal"/>
    <tableColumn id="16" name="Amount assumed for each categories "/>
    <tableColumn id="10" name="What is your annual household income?" dataCellStyle="Normal"/>
    <tableColumn id="11" name="What is the most preferred attribute of a hand sanitizer?" dataCellStyle="Normal"/>
    <tableColumn id="12" name="If you use Dettol sanitizer, kindly rate your experience from 0 - 5 for the respective product. Do you like the quality of the product?" dataCellStyle="Normal"/>
    <tableColumn id="13" name="How do you find the fragrance of the product?" dataCellStyle="Normal"/>
    <tableColumn id="14" name="According to you, how important is it to carry a sanitizer with you?" dataCellStyle="Normal"/>
    <tableColumn id="15" name="If the price of Dettol sanitizer doubles will you opt for a different brand? " dataCellStyle="Normal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id="2" name="Table73" displayName="Table73" ref="B18:D23" totalsRowShown="0" headerRowBorderDxfId="4" tableBorderDxfId="5">
  <autoFilter ref="B18:D23"/>
  <tableColumns count="3">
    <tableColumn id="1" name="Responses" dataDxfId="3"/>
    <tableColumn id="2" name="Count" dataDxfId="2"/>
    <tableColumn id="3" name="Percentage" dataDxfId="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3" name="Table94" displayName="Table94" ref="B29:E31" totalsRowShown="0">
  <autoFilter ref="B29:E31"/>
  <tableColumns count="4">
    <tableColumn id="1" name="Price" dataDxfId="0">
      <calculatedColumnFormula>B29*2</calculatedColumnFormula>
    </tableColumn>
    <tableColumn id="2" name="Quantity Demanded">
      <calculatedColumnFormula>C9</calculatedColumnFormula>
    </tableColumn>
    <tableColumn id="3" name="Change in Price"/>
    <tableColumn id="4" name="Change in Quantity Demanded">
      <calculatedColumnFormula>C14/D30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opLeftCell="F51" zoomScale="98" zoomScaleNormal="98" workbookViewId="0">
      <selection activeCell="D75" sqref="D75"/>
    </sheetView>
  </sheetViews>
  <sheetFormatPr defaultRowHeight="15" x14ac:dyDescent="0.25"/>
  <cols>
    <col min="1" max="1" width="28.5703125" customWidth="1"/>
    <col min="2" max="2" width="23.5703125" bestFit="1" customWidth="1"/>
    <col min="3" max="3" width="28.85546875" bestFit="1" customWidth="1"/>
    <col min="4" max="4" width="40.7109375" bestFit="1" customWidth="1"/>
    <col min="5" max="5" width="43.42578125" bestFit="1" customWidth="1"/>
    <col min="6" max="6" width="52.140625" bestFit="1" customWidth="1"/>
    <col min="7" max="7" width="63.7109375" bestFit="1" customWidth="1"/>
    <col min="8" max="8" width="41.28515625" bestFit="1" customWidth="1"/>
    <col min="9" max="9" width="44" bestFit="1" customWidth="1"/>
    <col min="10" max="10" width="44" customWidth="1"/>
    <col min="11" max="11" width="38.42578125" customWidth="1"/>
    <col min="12" max="12" width="52.85546875" customWidth="1"/>
    <col min="13" max="13" width="75.42578125" bestFit="1" customWidth="1"/>
    <col min="14" max="14" width="43.7109375" customWidth="1"/>
    <col min="15" max="15" width="70.28515625" bestFit="1" customWidth="1"/>
    <col min="16" max="16" width="67.28515625" customWidth="1"/>
    <col min="17" max="17" width="10.5703125" customWidth="1"/>
    <col min="18" max="18" width="17.7109375" customWidth="1"/>
    <col min="19" max="19" width="12.7109375" customWidth="1"/>
    <col min="20" max="20" width="12.140625" customWidth="1"/>
  </cols>
  <sheetData>
    <row r="1" spans="1:16" ht="15.75" thickBot="1" x14ac:dyDescent="0.3"/>
    <row r="2" spans="1:16" s="1" customFormat="1" ht="32.25" thickBo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59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</row>
    <row r="3" spans="1:16" x14ac:dyDescent="0.25">
      <c r="A3" t="s">
        <v>15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20</v>
      </c>
      <c r="H3" t="s">
        <v>21</v>
      </c>
      <c r="I3" t="s">
        <v>48</v>
      </c>
      <c r="J3">
        <v>100</v>
      </c>
      <c r="K3" t="s">
        <v>49</v>
      </c>
      <c r="L3" t="s">
        <v>22</v>
      </c>
      <c r="M3">
        <v>5</v>
      </c>
      <c r="N3">
        <v>5</v>
      </c>
      <c r="O3">
        <v>3</v>
      </c>
      <c r="P3" t="s">
        <v>23</v>
      </c>
    </row>
    <row r="4" spans="1:16" x14ac:dyDescent="0.25">
      <c r="A4" t="s">
        <v>15</v>
      </c>
      <c r="B4" t="s">
        <v>24</v>
      </c>
      <c r="C4" t="s">
        <v>17</v>
      </c>
      <c r="D4" t="s">
        <v>18</v>
      </c>
      <c r="E4" t="s">
        <v>19</v>
      </c>
      <c r="F4" t="s">
        <v>20</v>
      </c>
      <c r="G4" t="s">
        <v>23</v>
      </c>
      <c r="H4" t="s">
        <v>25</v>
      </c>
      <c r="I4" t="s">
        <v>48</v>
      </c>
      <c r="J4">
        <v>100</v>
      </c>
      <c r="K4" t="s">
        <v>50</v>
      </c>
      <c r="L4" t="s">
        <v>26</v>
      </c>
      <c r="M4">
        <v>4</v>
      </c>
      <c r="N4">
        <v>4</v>
      </c>
      <c r="O4">
        <v>2</v>
      </c>
      <c r="P4" t="s">
        <v>20</v>
      </c>
    </row>
    <row r="5" spans="1:16" x14ac:dyDescent="0.25">
      <c r="A5" t="s">
        <v>15</v>
      </c>
      <c r="B5" t="s">
        <v>24</v>
      </c>
      <c r="C5" t="s">
        <v>17</v>
      </c>
      <c r="D5" t="s">
        <v>18</v>
      </c>
      <c r="E5" t="s">
        <v>27</v>
      </c>
      <c r="F5" t="s">
        <v>17</v>
      </c>
      <c r="G5" t="s">
        <v>17</v>
      </c>
      <c r="H5" t="s">
        <v>28</v>
      </c>
      <c r="I5" t="s">
        <v>51</v>
      </c>
      <c r="J5">
        <v>25</v>
      </c>
      <c r="K5" t="s">
        <v>49</v>
      </c>
      <c r="L5" t="s">
        <v>22</v>
      </c>
      <c r="M5">
        <v>3</v>
      </c>
      <c r="N5">
        <v>3</v>
      </c>
      <c r="O5">
        <v>5</v>
      </c>
      <c r="P5" t="s">
        <v>17</v>
      </c>
    </row>
    <row r="6" spans="1:16" x14ac:dyDescent="0.25">
      <c r="A6" t="s">
        <v>15</v>
      </c>
      <c r="B6" t="s">
        <v>24</v>
      </c>
      <c r="C6" t="s">
        <v>17</v>
      </c>
      <c r="D6" t="s">
        <v>29</v>
      </c>
      <c r="E6" t="s">
        <v>27</v>
      </c>
      <c r="F6" t="s">
        <v>20</v>
      </c>
      <c r="G6" t="s">
        <v>20</v>
      </c>
      <c r="H6" t="s">
        <v>21</v>
      </c>
      <c r="I6" t="s">
        <v>48</v>
      </c>
      <c r="J6">
        <v>100</v>
      </c>
      <c r="K6" t="s">
        <v>52</v>
      </c>
      <c r="L6" t="s">
        <v>26</v>
      </c>
      <c r="M6">
        <v>1</v>
      </c>
      <c r="N6">
        <v>2</v>
      </c>
      <c r="O6">
        <v>1</v>
      </c>
      <c r="P6" t="s">
        <v>17</v>
      </c>
    </row>
    <row r="7" spans="1:16" x14ac:dyDescent="0.25">
      <c r="A7" t="s">
        <v>30</v>
      </c>
      <c r="B7" t="s">
        <v>24</v>
      </c>
      <c r="C7" t="s">
        <v>17</v>
      </c>
      <c r="D7" t="s">
        <v>29</v>
      </c>
      <c r="E7" t="s">
        <v>19</v>
      </c>
      <c r="F7" t="s">
        <v>17</v>
      </c>
      <c r="G7" t="s">
        <v>17</v>
      </c>
      <c r="H7" t="s">
        <v>21</v>
      </c>
      <c r="I7" t="s">
        <v>48</v>
      </c>
      <c r="J7">
        <v>100</v>
      </c>
      <c r="K7" t="s">
        <v>50</v>
      </c>
      <c r="L7" t="s">
        <v>22</v>
      </c>
      <c r="M7">
        <v>4</v>
      </c>
      <c r="N7">
        <v>3</v>
      </c>
      <c r="O7">
        <v>5</v>
      </c>
      <c r="P7" t="s">
        <v>23</v>
      </c>
    </row>
    <row r="8" spans="1:16" x14ac:dyDescent="0.25">
      <c r="A8" t="s">
        <v>15</v>
      </c>
      <c r="B8" t="s">
        <v>24</v>
      </c>
      <c r="C8" t="s">
        <v>17</v>
      </c>
      <c r="D8" t="s">
        <v>31</v>
      </c>
      <c r="E8" t="s">
        <v>19</v>
      </c>
      <c r="F8" t="s">
        <v>20</v>
      </c>
      <c r="G8" t="s">
        <v>20</v>
      </c>
      <c r="H8" t="s">
        <v>21</v>
      </c>
      <c r="I8" t="s">
        <v>51</v>
      </c>
      <c r="J8">
        <v>25</v>
      </c>
      <c r="K8" t="s">
        <v>52</v>
      </c>
      <c r="L8" t="s">
        <v>22</v>
      </c>
      <c r="M8">
        <v>5</v>
      </c>
      <c r="N8">
        <v>4</v>
      </c>
      <c r="O8">
        <v>3</v>
      </c>
      <c r="P8" t="s">
        <v>23</v>
      </c>
    </row>
    <row r="9" spans="1:16" x14ac:dyDescent="0.25">
      <c r="A9" t="s">
        <v>30</v>
      </c>
      <c r="B9" t="s">
        <v>24</v>
      </c>
      <c r="C9" t="s">
        <v>17</v>
      </c>
      <c r="D9" t="s">
        <v>18</v>
      </c>
      <c r="E9" t="s">
        <v>19</v>
      </c>
      <c r="F9" t="s">
        <v>17</v>
      </c>
      <c r="G9" t="s">
        <v>23</v>
      </c>
      <c r="H9" t="s">
        <v>32</v>
      </c>
      <c r="I9" t="s">
        <v>48</v>
      </c>
      <c r="J9">
        <v>100</v>
      </c>
      <c r="L9" t="s">
        <v>22</v>
      </c>
      <c r="M9">
        <v>4</v>
      </c>
      <c r="N9">
        <v>2</v>
      </c>
      <c r="O9">
        <v>5</v>
      </c>
      <c r="P9" t="s">
        <v>20</v>
      </c>
    </row>
    <row r="10" spans="1:16" x14ac:dyDescent="0.25">
      <c r="A10" t="s">
        <v>15</v>
      </c>
      <c r="B10" t="s">
        <v>24</v>
      </c>
      <c r="C10" t="s">
        <v>17</v>
      </c>
      <c r="D10" t="s">
        <v>29</v>
      </c>
      <c r="E10" t="s">
        <v>33</v>
      </c>
      <c r="F10" t="s">
        <v>17</v>
      </c>
      <c r="G10" t="s">
        <v>23</v>
      </c>
      <c r="H10" t="s">
        <v>32</v>
      </c>
      <c r="I10" t="s">
        <v>53</v>
      </c>
      <c r="J10">
        <v>250</v>
      </c>
      <c r="K10" t="s">
        <v>52</v>
      </c>
      <c r="L10" t="s">
        <v>22</v>
      </c>
      <c r="M10">
        <v>5</v>
      </c>
      <c r="N10">
        <v>3</v>
      </c>
      <c r="O10">
        <v>5</v>
      </c>
      <c r="P10" t="s">
        <v>17</v>
      </c>
    </row>
    <row r="11" spans="1:16" x14ac:dyDescent="0.25">
      <c r="A11" t="s">
        <v>30</v>
      </c>
      <c r="B11" t="s">
        <v>16</v>
      </c>
      <c r="C11" t="s">
        <v>17</v>
      </c>
      <c r="D11" t="s">
        <v>18</v>
      </c>
      <c r="E11" t="s">
        <v>34</v>
      </c>
      <c r="F11" t="s">
        <v>17</v>
      </c>
      <c r="G11" t="s">
        <v>20</v>
      </c>
      <c r="H11" t="s">
        <v>35</v>
      </c>
      <c r="I11" t="s">
        <v>53</v>
      </c>
      <c r="J11">
        <v>250</v>
      </c>
      <c r="K11" t="s">
        <v>52</v>
      </c>
      <c r="L11" t="s">
        <v>22</v>
      </c>
      <c r="M11">
        <v>4</v>
      </c>
      <c r="N11">
        <v>3</v>
      </c>
      <c r="O11">
        <v>5</v>
      </c>
      <c r="P11" t="s">
        <v>17</v>
      </c>
    </row>
    <row r="12" spans="1:16" x14ac:dyDescent="0.25">
      <c r="A12" t="s">
        <v>15</v>
      </c>
      <c r="B12" t="s">
        <v>24</v>
      </c>
      <c r="C12" t="s">
        <v>17</v>
      </c>
      <c r="D12" t="s">
        <v>18</v>
      </c>
      <c r="E12" t="s">
        <v>19</v>
      </c>
      <c r="F12" t="s">
        <v>17</v>
      </c>
      <c r="G12" t="s">
        <v>20</v>
      </c>
      <c r="H12" t="s">
        <v>32</v>
      </c>
      <c r="I12" t="s">
        <v>53</v>
      </c>
      <c r="J12">
        <v>250</v>
      </c>
      <c r="K12" t="s">
        <v>54</v>
      </c>
      <c r="L12" t="s">
        <v>26</v>
      </c>
      <c r="M12">
        <v>5</v>
      </c>
      <c r="N12">
        <v>5</v>
      </c>
      <c r="O12">
        <v>5</v>
      </c>
      <c r="P12" t="s">
        <v>23</v>
      </c>
    </row>
    <row r="13" spans="1:16" x14ac:dyDescent="0.25">
      <c r="A13" t="s">
        <v>15</v>
      </c>
      <c r="B13" t="s">
        <v>24</v>
      </c>
      <c r="C13" t="s">
        <v>17</v>
      </c>
      <c r="D13" t="s">
        <v>29</v>
      </c>
      <c r="E13" t="s">
        <v>19</v>
      </c>
      <c r="F13" t="s">
        <v>17</v>
      </c>
      <c r="G13" t="s">
        <v>17</v>
      </c>
      <c r="H13" t="s">
        <v>35</v>
      </c>
      <c r="I13" t="s">
        <v>53</v>
      </c>
      <c r="J13">
        <v>250</v>
      </c>
      <c r="K13" t="s">
        <v>52</v>
      </c>
      <c r="L13" t="s">
        <v>26</v>
      </c>
      <c r="M13">
        <v>5</v>
      </c>
      <c r="N13">
        <v>5</v>
      </c>
      <c r="O13">
        <v>5</v>
      </c>
      <c r="P13" t="s">
        <v>17</v>
      </c>
    </row>
    <row r="14" spans="1:16" x14ac:dyDescent="0.25">
      <c r="A14" t="s">
        <v>30</v>
      </c>
      <c r="B14" t="s">
        <v>24</v>
      </c>
      <c r="C14" t="s">
        <v>17</v>
      </c>
      <c r="D14" t="s">
        <v>29</v>
      </c>
      <c r="E14" t="s">
        <v>27</v>
      </c>
      <c r="F14" t="s">
        <v>17</v>
      </c>
      <c r="G14" t="s">
        <v>17</v>
      </c>
      <c r="H14" t="s">
        <v>21</v>
      </c>
      <c r="I14" t="s">
        <v>48</v>
      </c>
      <c r="J14">
        <v>100</v>
      </c>
      <c r="K14" t="s">
        <v>52</v>
      </c>
      <c r="L14" t="s">
        <v>36</v>
      </c>
      <c r="M14">
        <v>3</v>
      </c>
      <c r="N14">
        <v>1</v>
      </c>
      <c r="O14">
        <v>5</v>
      </c>
      <c r="P14" t="s">
        <v>17</v>
      </c>
    </row>
    <row r="15" spans="1:16" x14ac:dyDescent="0.25">
      <c r="A15" t="s">
        <v>15</v>
      </c>
      <c r="B15" t="s">
        <v>24</v>
      </c>
      <c r="C15" t="s">
        <v>17</v>
      </c>
      <c r="D15" t="s">
        <v>29</v>
      </c>
      <c r="E15" t="s">
        <v>27</v>
      </c>
      <c r="F15" t="s">
        <v>20</v>
      </c>
      <c r="G15" t="s">
        <v>20</v>
      </c>
      <c r="H15" t="s">
        <v>21</v>
      </c>
      <c r="I15" t="s">
        <v>48</v>
      </c>
      <c r="J15">
        <v>100</v>
      </c>
      <c r="K15" t="s">
        <v>50</v>
      </c>
      <c r="L15" t="s">
        <v>22</v>
      </c>
      <c r="M15">
        <v>3</v>
      </c>
      <c r="N15">
        <v>2</v>
      </c>
      <c r="O15">
        <v>2</v>
      </c>
      <c r="P15" t="s">
        <v>17</v>
      </c>
    </row>
    <row r="16" spans="1:16" x14ac:dyDescent="0.25">
      <c r="A16" t="s">
        <v>30</v>
      </c>
      <c r="B16" t="s">
        <v>24</v>
      </c>
      <c r="C16" t="s">
        <v>17</v>
      </c>
      <c r="D16" t="s">
        <v>18</v>
      </c>
      <c r="E16" t="s">
        <v>19</v>
      </c>
      <c r="F16" t="s">
        <v>17</v>
      </c>
      <c r="G16" t="s">
        <v>17</v>
      </c>
      <c r="H16" t="s">
        <v>21</v>
      </c>
      <c r="I16" t="s">
        <v>48</v>
      </c>
      <c r="J16">
        <v>100</v>
      </c>
      <c r="K16" t="s">
        <v>50</v>
      </c>
      <c r="L16" t="s">
        <v>22</v>
      </c>
      <c r="M16">
        <v>5</v>
      </c>
      <c r="N16">
        <v>5</v>
      </c>
      <c r="O16">
        <v>5</v>
      </c>
      <c r="P16" t="s">
        <v>23</v>
      </c>
    </row>
    <row r="17" spans="1:16" x14ac:dyDescent="0.25">
      <c r="A17" t="s">
        <v>30</v>
      </c>
      <c r="B17" t="s">
        <v>24</v>
      </c>
      <c r="C17" t="s">
        <v>17</v>
      </c>
      <c r="D17" t="s">
        <v>18</v>
      </c>
      <c r="E17" t="s">
        <v>37</v>
      </c>
      <c r="F17" t="s">
        <v>20</v>
      </c>
      <c r="G17" t="s">
        <v>23</v>
      </c>
      <c r="H17" t="s">
        <v>32</v>
      </c>
      <c r="I17" t="s">
        <v>48</v>
      </c>
      <c r="J17">
        <v>100</v>
      </c>
      <c r="K17" t="s">
        <v>49</v>
      </c>
      <c r="L17" t="s">
        <v>22</v>
      </c>
      <c r="M17">
        <v>3</v>
      </c>
      <c r="N17">
        <v>4</v>
      </c>
      <c r="O17">
        <v>5</v>
      </c>
      <c r="P17" t="s">
        <v>17</v>
      </c>
    </row>
    <row r="18" spans="1:16" x14ac:dyDescent="0.25">
      <c r="A18" t="s">
        <v>30</v>
      </c>
      <c r="B18" t="s">
        <v>24</v>
      </c>
      <c r="C18" t="s">
        <v>17</v>
      </c>
      <c r="D18" t="s">
        <v>18</v>
      </c>
      <c r="E18" t="s">
        <v>33</v>
      </c>
      <c r="F18" t="s">
        <v>17</v>
      </c>
      <c r="G18" t="s">
        <v>17</v>
      </c>
      <c r="H18" t="s">
        <v>32</v>
      </c>
      <c r="I18" t="s">
        <v>48</v>
      </c>
      <c r="J18">
        <v>100</v>
      </c>
      <c r="K18" t="s">
        <v>50</v>
      </c>
      <c r="L18" t="s">
        <v>22</v>
      </c>
      <c r="M18">
        <v>3</v>
      </c>
      <c r="N18">
        <v>2</v>
      </c>
      <c r="O18">
        <v>5</v>
      </c>
      <c r="P18" t="s">
        <v>17</v>
      </c>
    </row>
    <row r="19" spans="1:16" x14ac:dyDescent="0.25">
      <c r="A19" t="s">
        <v>15</v>
      </c>
      <c r="B19" t="s">
        <v>24</v>
      </c>
      <c r="C19" t="s">
        <v>20</v>
      </c>
      <c r="D19" t="s">
        <v>18</v>
      </c>
      <c r="E19" t="s">
        <v>33</v>
      </c>
      <c r="F19" t="s">
        <v>20</v>
      </c>
      <c r="G19" t="s">
        <v>20</v>
      </c>
      <c r="H19" t="s">
        <v>25</v>
      </c>
      <c r="I19" t="s">
        <v>53</v>
      </c>
      <c r="J19">
        <v>250</v>
      </c>
      <c r="K19" t="s">
        <v>38</v>
      </c>
      <c r="L19" t="s">
        <v>39</v>
      </c>
      <c r="M19">
        <v>5</v>
      </c>
      <c r="N19">
        <v>5</v>
      </c>
      <c r="O19">
        <v>5</v>
      </c>
      <c r="P19" t="s">
        <v>17</v>
      </c>
    </row>
    <row r="20" spans="1:16" x14ac:dyDescent="0.25">
      <c r="A20" t="s">
        <v>15</v>
      </c>
      <c r="B20" t="s">
        <v>24</v>
      </c>
      <c r="C20" t="s">
        <v>17</v>
      </c>
      <c r="D20" t="s">
        <v>29</v>
      </c>
      <c r="E20" t="s">
        <v>19</v>
      </c>
      <c r="F20" t="s">
        <v>17</v>
      </c>
      <c r="G20" t="s">
        <v>17</v>
      </c>
      <c r="H20" t="s">
        <v>35</v>
      </c>
      <c r="I20" t="s">
        <v>48</v>
      </c>
      <c r="J20">
        <v>100</v>
      </c>
      <c r="K20" t="s">
        <v>52</v>
      </c>
      <c r="L20" t="s">
        <v>26</v>
      </c>
      <c r="M20">
        <v>4</v>
      </c>
      <c r="O20">
        <v>5</v>
      </c>
      <c r="P20" t="s">
        <v>23</v>
      </c>
    </row>
    <row r="21" spans="1:16" x14ac:dyDescent="0.25">
      <c r="A21" t="s">
        <v>15</v>
      </c>
      <c r="B21" t="s">
        <v>16</v>
      </c>
      <c r="C21" t="s">
        <v>17</v>
      </c>
      <c r="D21" t="s">
        <v>29</v>
      </c>
      <c r="E21" t="s">
        <v>19</v>
      </c>
      <c r="F21" t="s">
        <v>17</v>
      </c>
      <c r="G21" t="s">
        <v>20</v>
      </c>
      <c r="H21" t="s">
        <v>35</v>
      </c>
      <c r="I21" t="s">
        <v>53</v>
      </c>
      <c r="J21">
        <v>250</v>
      </c>
      <c r="K21" t="s">
        <v>50</v>
      </c>
      <c r="L21" t="s">
        <v>26</v>
      </c>
      <c r="M21">
        <v>5</v>
      </c>
      <c r="N21">
        <v>5</v>
      </c>
      <c r="O21">
        <v>5</v>
      </c>
      <c r="P21" t="s">
        <v>23</v>
      </c>
    </row>
    <row r="22" spans="1:16" x14ac:dyDescent="0.25">
      <c r="A22" t="s">
        <v>15</v>
      </c>
      <c r="B22" t="s">
        <v>24</v>
      </c>
      <c r="C22" t="s">
        <v>17</v>
      </c>
      <c r="D22" t="s">
        <v>29</v>
      </c>
      <c r="E22" t="s">
        <v>27</v>
      </c>
      <c r="F22" t="s">
        <v>17</v>
      </c>
      <c r="G22" t="s">
        <v>23</v>
      </c>
      <c r="H22" t="s">
        <v>32</v>
      </c>
      <c r="I22" t="s">
        <v>48</v>
      </c>
      <c r="J22">
        <v>100</v>
      </c>
      <c r="K22" t="s">
        <v>50</v>
      </c>
      <c r="L22" t="s">
        <v>22</v>
      </c>
      <c r="M22">
        <v>4</v>
      </c>
      <c r="N22">
        <v>3</v>
      </c>
      <c r="O22">
        <v>5</v>
      </c>
      <c r="P22" t="s">
        <v>23</v>
      </c>
    </row>
    <row r="23" spans="1:16" x14ac:dyDescent="0.25">
      <c r="A23" t="s">
        <v>15</v>
      </c>
      <c r="B23" t="s">
        <v>16</v>
      </c>
      <c r="C23" t="s">
        <v>17</v>
      </c>
      <c r="D23" t="s">
        <v>18</v>
      </c>
      <c r="E23" t="s">
        <v>19</v>
      </c>
      <c r="F23" t="s">
        <v>17</v>
      </c>
      <c r="G23" t="s">
        <v>17</v>
      </c>
      <c r="H23" t="s">
        <v>35</v>
      </c>
      <c r="I23" t="s">
        <v>53</v>
      </c>
      <c r="J23">
        <v>250</v>
      </c>
      <c r="K23" t="s">
        <v>50</v>
      </c>
      <c r="L23" t="s">
        <v>22</v>
      </c>
      <c r="M23">
        <v>4</v>
      </c>
      <c r="N23">
        <v>5</v>
      </c>
      <c r="O23">
        <v>5</v>
      </c>
      <c r="P23" t="s">
        <v>17</v>
      </c>
    </row>
    <row r="24" spans="1:16" x14ac:dyDescent="0.25">
      <c r="A24" t="s">
        <v>30</v>
      </c>
      <c r="B24" t="s">
        <v>24</v>
      </c>
      <c r="C24" t="s">
        <v>17</v>
      </c>
      <c r="D24" t="s">
        <v>18</v>
      </c>
      <c r="E24" t="s">
        <v>19</v>
      </c>
      <c r="F24" t="s">
        <v>17</v>
      </c>
      <c r="G24" t="s">
        <v>17</v>
      </c>
      <c r="H24" t="s">
        <v>32</v>
      </c>
      <c r="I24" t="s">
        <v>48</v>
      </c>
      <c r="J24">
        <v>100</v>
      </c>
      <c r="L24" t="s">
        <v>22</v>
      </c>
      <c r="M24">
        <v>5</v>
      </c>
      <c r="N24">
        <v>5</v>
      </c>
      <c r="O24">
        <v>5</v>
      </c>
      <c r="P24" t="s">
        <v>17</v>
      </c>
    </row>
    <row r="25" spans="1:16" x14ac:dyDescent="0.25">
      <c r="A25" t="s">
        <v>15</v>
      </c>
      <c r="B25" t="s">
        <v>24</v>
      </c>
      <c r="C25" t="s">
        <v>17</v>
      </c>
      <c r="D25" t="s">
        <v>18</v>
      </c>
      <c r="E25" t="s">
        <v>19</v>
      </c>
      <c r="F25" t="s">
        <v>17</v>
      </c>
      <c r="G25" t="s">
        <v>23</v>
      </c>
      <c r="H25" t="s">
        <v>21</v>
      </c>
      <c r="I25" t="s">
        <v>53</v>
      </c>
      <c r="J25">
        <v>250</v>
      </c>
      <c r="L25" t="s">
        <v>22</v>
      </c>
      <c r="M25">
        <v>5</v>
      </c>
      <c r="N25">
        <v>5</v>
      </c>
      <c r="O25">
        <v>5</v>
      </c>
      <c r="P25" t="s">
        <v>23</v>
      </c>
    </row>
    <row r="26" spans="1:16" x14ac:dyDescent="0.25">
      <c r="A26" t="s">
        <v>30</v>
      </c>
      <c r="B26" t="s">
        <v>24</v>
      </c>
      <c r="C26" t="s">
        <v>17</v>
      </c>
      <c r="D26" t="s">
        <v>18</v>
      </c>
      <c r="E26" t="s">
        <v>19</v>
      </c>
      <c r="F26" t="s">
        <v>17</v>
      </c>
      <c r="G26" t="s">
        <v>23</v>
      </c>
      <c r="H26" t="s">
        <v>21</v>
      </c>
      <c r="I26" t="s">
        <v>48</v>
      </c>
      <c r="J26">
        <v>100</v>
      </c>
      <c r="K26" t="s">
        <v>54</v>
      </c>
      <c r="L26" t="s">
        <v>26</v>
      </c>
      <c r="M26">
        <v>4</v>
      </c>
      <c r="N26">
        <v>3</v>
      </c>
      <c r="O26">
        <v>5</v>
      </c>
      <c r="P26" t="s">
        <v>23</v>
      </c>
    </row>
    <row r="27" spans="1:16" x14ac:dyDescent="0.25">
      <c r="A27" t="s">
        <v>30</v>
      </c>
      <c r="B27" t="s">
        <v>24</v>
      </c>
      <c r="C27" t="s">
        <v>17</v>
      </c>
      <c r="D27" t="s">
        <v>29</v>
      </c>
      <c r="E27" t="s">
        <v>19</v>
      </c>
      <c r="F27" t="s">
        <v>17</v>
      </c>
      <c r="G27" t="s">
        <v>23</v>
      </c>
      <c r="H27" t="s">
        <v>21</v>
      </c>
      <c r="I27" t="s">
        <v>48</v>
      </c>
      <c r="J27">
        <v>100</v>
      </c>
      <c r="K27" t="s">
        <v>52</v>
      </c>
      <c r="L27" t="s">
        <v>22</v>
      </c>
      <c r="M27">
        <v>4</v>
      </c>
      <c r="N27">
        <v>4</v>
      </c>
      <c r="O27">
        <v>5</v>
      </c>
      <c r="P27" t="s">
        <v>17</v>
      </c>
    </row>
    <row r="28" spans="1:16" x14ac:dyDescent="0.25">
      <c r="A28" t="s">
        <v>15</v>
      </c>
      <c r="B28" t="s">
        <v>24</v>
      </c>
      <c r="C28" t="s">
        <v>17</v>
      </c>
      <c r="D28" t="s">
        <v>18</v>
      </c>
      <c r="E28" t="s">
        <v>19</v>
      </c>
      <c r="F28" t="s">
        <v>17</v>
      </c>
      <c r="G28" t="s">
        <v>17</v>
      </c>
      <c r="H28" t="s">
        <v>35</v>
      </c>
      <c r="I28" t="s">
        <v>48</v>
      </c>
      <c r="J28">
        <v>100</v>
      </c>
      <c r="K28" t="s">
        <v>52</v>
      </c>
      <c r="L28" t="s">
        <v>22</v>
      </c>
      <c r="M28">
        <v>5</v>
      </c>
      <c r="N28">
        <v>5</v>
      </c>
      <c r="O28">
        <v>5</v>
      </c>
      <c r="P28" t="s">
        <v>20</v>
      </c>
    </row>
    <row r="29" spans="1:16" x14ac:dyDescent="0.25">
      <c r="A29" t="s">
        <v>30</v>
      </c>
      <c r="B29" t="s">
        <v>24</v>
      </c>
      <c r="C29" t="s">
        <v>17</v>
      </c>
      <c r="D29" t="s">
        <v>29</v>
      </c>
      <c r="E29" t="s">
        <v>19</v>
      </c>
      <c r="F29" t="s">
        <v>17</v>
      </c>
      <c r="G29" t="s">
        <v>23</v>
      </c>
      <c r="H29" t="s">
        <v>32</v>
      </c>
      <c r="I29" t="s">
        <v>48</v>
      </c>
      <c r="J29">
        <v>100</v>
      </c>
      <c r="L29" t="s">
        <v>22</v>
      </c>
      <c r="M29">
        <v>5</v>
      </c>
      <c r="N29">
        <v>4</v>
      </c>
      <c r="O29">
        <v>5</v>
      </c>
      <c r="P29" t="s">
        <v>17</v>
      </c>
    </row>
    <row r="30" spans="1:16" x14ac:dyDescent="0.25">
      <c r="A30" t="s">
        <v>30</v>
      </c>
      <c r="B30" t="s">
        <v>24</v>
      </c>
      <c r="C30" t="s">
        <v>17</v>
      </c>
      <c r="D30" t="s">
        <v>29</v>
      </c>
      <c r="E30" t="s">
        <v>27</v>
      </c>
      <c r="F30" t="s">
        <v>17</v>
      </c>
      <c r="G30" t="s">
        <v>20</v>
      </c>
      <c r="H30" t="s">
        <v>21</v>
      </c>
      <c r="I30" t="s">
        <v>51</v>
      </c>
      <c r="J30">
        <v>25</v>
      </c>
      <c r="K30" t="s">
        <v>50</v>
      </c>
      <c r="L30" t="s">
        <v>39</v>
      </c>
      <c r="O30">
        <v>5</v>
      </c>
      <c r="P30" t="s">
        <v>17</v>
      </c>
    </row>
    <row r="31" spans="1:16" x14ac:dyDescent="0.25">
      <c r="A31" t="s">
        <v>15</v>
      </c>
      <c r="B31" t="s">
        <v>24</v>
      </c>
      <c r="C31" t="s">
        <v>17</v>
      </c>
      <c r="D31" t="s">
        <v>18</v>
      </c>
      <c r="E31" t="s">
        <v>19</v>
      </c>
      <c r="F31" t="s">
        <v>20</v>
      </c>
      <c r="G31" t="s">
        <v>17</v>
      </c>
      <c r="H31" t="s">
        <v>21</v>
      </c>
      <c r="I31" t="s">
        <v>48</v>
      </c>
      <c r="J31">
        <v>100</v>
      </c>
      <c r="K31" t="s">
        <v>50</v>
      </c>
      <c r="L31" t="s">
        <v>36</v>
      </c>
      <c r="M31">
        <v>4</v>
      </c>
      <c r="N31">
        <v>5</v>
      </c>
      <c r="O31">
        <v>5</v>
      </c>
      <c r="P31" t="s">
        <v>17</v>
      </c>
    </row>
    <row r="32" spans="1:16" x14ac:dyDescent="0.25">
      <c r="A32" t="s">
        <v>30</v>
      </c>
      <c r="B32" t="s">
        <v>24</v>
      </c>
      <c r="C32" t="s">
        <v>17</v>
      </c>
      <c r="D32" t="s">
        <v>18</v>
      </c>
      <c r="E32" t="s">
        <v>19</v>
      </c>
      <c r="F32" t="s">
        <v>17</v>
      </c>
      <c r="G32" t="s">
        <v>17</v>
      </c>
      <c r="H32" t="s">
        <v>35</v>
      </c>
      <c r="I32" t="s">
        <v>48</v>
      </c>
      <c r="J32">
        <v>100</v>
      </c>
      <c r="K32" t="s">
        <v>49</v>
      </c>
      <c r="L32" t="s">
        <v>22</v>
      </c>
      <c r="M32">
        <v>4</v>
      </c>
      <c r="N32">
        <v>4</v>
      </c>
      <c r="O32">
        <v>5</v>
      </c>
      <c r="P32" t="s">
        <v>17</v>
      </c>
    </row>
    <row r="33" spans="1:16" x14ac:dyDescent="0.25">
      <c r="A33" t="s">
        <v>30</v>
      </c>
      <c r="B33" t="s">
        <v>24</v>
      </c>
      <c r="C33" t="s">
        <v>17</v>
      </c>
      <c r="D33" t="s">
        <v>18</v>
      </c>
      <c r="E33" t="s">
        <v>19</v>
      </c>
      <c r="F33" t="s">
        <v>20</v>
      </c>
      <c r="G33" t="s">
        <v>20</v>
      </c>
      <c r="H33" t="s">
        <v>40</v>
      </c>
      <c r="I33" t="s">
        <v>48</v>
      </c>
      <c r="J33">
        <v>100</v>
      </c>
      <c r="K33" t="s">
        <v>49</v>
      </c>
      <c r="L33" t="s">
        <v>22</v>
      </c>
      <c r="M33">
        <v>4</v>
      </c>
      <c r="N33">
        <v>3</v>
      </c>
      <c r="O33">
        <v>5</v>
      </c>
      <c r="P33" t="s">
        <v>17</v>
      </c>
    </row>
    <row r="34" spans="1:16" x14ac:dyDescent="0.25">
      <c r="A34" t="s">
        <v>30</v>
      </c>
      <c r="B34" t="s">
        <v>24</v>
      </c>
      <c r="C34" t="s">
        <v>17</v>
      </c>
      <c r="D34" t="s">
        <v>18</v>
      </c>
      <c r="E34" t="s">
        <v>19</v>
      </c>
      <c r="F34" t="s">
        <v>17</v>
      </c>
      <c r="G34" t="s">
        <v>17</v>
      </c>
      <c r="H34" t="s">
        <v>21</v>
      </c>
      <c r="I34" t="s">
        <v>51</v>
      </c>
      <c r="J34">
        <v>25</v>
      </c>
      <c r="K34" t="s">
        <v>52</v>
      </c>
      <c r="L34" t="s">
        <v>22</v>
      </c>
      <c r="M34">
        <v>4</v>
      </c>
      <c r="N34">
        <v>5</v>
      </c>
      <c r="O34">
        <v>5</v>
      </c>
      <c r="P34" t="s">
        <v>17</v>
      </c>
    </row>
    <row r="35" spans="1:16" x14ac:dyDescent="0.25">
      <c r="A35" t="s">
        <v>30</v>
      </c>
      <c r="B35" t="s">
        <v>24</v>
      </c>
      <c r="C35" t="s">
        <v>17</v>
      </c>
      <c r="D35" t="s">
        <v>18</v>
      </c>
      <c r="E35" t="s">
        <v>19</v>
      </c>
      <c r="F35" t="s">
        <v>20</v>
      </c>
      <c r="G35" t="s">
        <v>20</v>
      </c>
      <c r="H35" t="s">
        <v>41</v>
      </c>
      <c r="I35" t="s">
        <v>48</v>
      </c>
      <c r="J35">
        <v>100</v>
      </c>
      <c r="K35" t="s">
        <v>50</v>
      </c>
      <c r="L35" t="s">
        <v>36</v>
      </c>
      <c r="M35">
        <v>3</v>
      </c>
      <c r="N35">
        <v>2</v>
      </c>
      <c r="O35">
        <v>5</v>
      </c>
      <c r="P35" t="s">
        <v>17</v>
      </c>
    </row>
    <row r="36" spans="1:16" x14ac:dyDescent="0.25">
      <c r="A36" t="s">
        <v>30</v>
      </c>
      <c r="B36" t="s">
        <v>24</v>
      </c>
      <c r="C36" t="s">
        <v>17</v>
      </c>
      <c r="D36" t="s">
        <v>18</v>
      </c>
      <c r="E36" t="s">
        <v>19</v>
      </c>
      <c r="F36" t="s">
        <v>20</v>
      </c>
      <c r="G36" t="s">
        <v>20</v>
      </c>
      <c r="H36" t="s">
        <v>21</v>
      </c>
      <c r="I36" t="s">
        <v>48</v>
      </c>
      <c r="J36">
        <v>100</v>
      </c>
      <c r="K36" t="s">
        <v>50</v>
      </c>
      <c r="L36" t="s">
        <v>22</v>
      </c>
      <c r="M36">
        <v>5</v>
      </c>
      <c r="N36">
        <v>5</v>
      </c>
      <c r="O36">
        <v>5</v>
      </c>
      <c r="P36" t="s">
        <v>17</v>
      </c>
    </row>
    <row r="37" spans="1:16" x14ac:dyDescent="0.25">
      <c r="A37" t="s">
        <v>30</v>
      </c>
      <c r="B37" t="s">
        <v>24</v>
      </c>
      <c r="C37" t="s">
        <v>17</v>
      </c>
      <c r="D37" t="s">
        <v>18</v>
      </c>
      <c r="E37" t="s">
        <v>27</v>
      </c>
      <c r="F37" t="s">
        <v>17</v>
      </c>
      <c r="G37" t="s">
        <v>20</v>
      </c>
      <c r="H37" t="s">
        <v>21</v>
      </c>
      <c r="I37" t="s">
        <v>48</v>
      </c>
      <c r="J37">
        <v>100</v>
      </c>
      <c r="K37" t="s">
        <v>50</v>
      </c>
      <c r="L37" t="s">
        <v>22</v>
      </c>
      <c r="M37">
        <v>4</v>
      </c>
      <c r="N37">
        <v>5</v>
      </c>
      <c r="O37">
        <v>4</v>
      </c>
      <c r="P37" t="s">
        <v>17</v>
      </c>
    </row>
    <row r="38" spans="1:16" x14ac:dyDescent="0.25">
      <c r="A38" t="s">
        <v>15</v>
      </c>
      <c r="B38" t="s">
        <v>24</v>
      </c>
      <c r="C38" t="s">
        <v>17</v>
      </c>
      <c r="D38" t="s">
        <v>18</v>
      </c>
      <c r="E38" t="s">
        <v>19</v>
      </c>
      <c r="F38" t="s">
        <v>17</v>
      </c>
      <c r="G38" t="s">
        <v>17</v>
      </c>
      <c r="H38" t="s">
        <v>32</v>
      </c>
      <c r="I38" t="s">
        <v>53</v>
      </c>
      <c r="J38">
        <v>250</v>
      </c>
      <c r="K38" t="s">
        <v>54</v>
      </c>
      <c r="L38" t="s">
        <v>22</v>
      </c>
      <c r="M38">
        <v>5</v>
      </c>
      <c r="N38">
        <v>5</v>
      </c>
      <c r="O38">
        <v>5</v>
      </c>
      <c r="P38" t="s">
        <v>23</v>
      </c>
    </row>
    <row r="39" spans="1:16" x14ac:dyDescent="0.25">
      <c r="A39" t="s">
        <v>30</v>
      </c>
      <c r="B39" t="s">
        <v>24</v>
      </c>
      <c r="C39" t="s">
        <v>17</v>
      </c>
      <c r="D39" t="s">
        <v>29</v>
      </c>
      <c r="E39" t="s">
        <v>27</v>
      </c>
      <c r="F39" t="s">
        <v>17</v>
      </c>
      <c r="G39" t="s">
        <v>17</v>
      </c>
      <c r="H39" t="s">
        <v>21</v>
      </c>
      <c r="I39" t="s">
        <v>48</v>
      </c>
      <c r="J39">
        <v>100</v>
      </c>
      <c r="K39" t="s">
        <v>52</v>
      </c>
      <c r="L39" t="s">
        <v>22</v>
      </c>
      <c r="M39">
        <v>4</v>
      </c>
      <c r="N39">
        <v>5</v>
      </c>
      <c r="O39">
        <v>4</v>
      </c>
      <c r="P39" t="s">
        <v>17</v>
      </c>
    </row>
    <row r="40" spans="1:16" x14ac:dyDescent="0.25">
      <c r="A40" t="s">
        <v>30</v>
      </c>
      <c r="B40" t="s">
        <v>24</v>
      </c>
      <c r="C40" t="s">
        <v>17</v>
      </c>
      <c r="D40" t="s">
        <v>18</v>
      </c>
      <c r="E40" t="s">
        <v>19</v>
      </c>
      <c r="F40" t="s">
        <v>17</v>
      </c>
      <c r="G40" t="s">
        <v>17</v>
      </c>
      <c r="H40" t="s">
        <v>42</v>
      </c>
      <c r="I40" t="s">
        <v>48</v>
      </c>
      <c r="J40">
        <v>100</v>
      </c>
      <c r="K40" t="s">
        <v>50</v>
      </c>
      <c r="L40" t="s">
        <v>22</v>
      </c>
      <c r="O40">
        <v>5</v>
      </c>
    </row>
    <row r="41" spans="1:16" x14ac:dyDescent="0.25">
      <c r="A41" t="s">
        <v>30</v>
      </c>
      <c r="B41" t="s">
        <v>16</v>
      </c>
      <c r="C41" t="s">
        <v>17</v>
      </c>
      <c r="D41" t="s">
        <v>29</v>
      </c>
      <c r="E41" t="s">
        <v>37</v>
      </c>
      <c r="F41" t="s">
        <v>20</v>
      </c>
      <c r="G41" t="s">
        <v>23</v>
      </c>
      <c r="H41" t="s">
        <v>43</v>
      </c>
      <c r="I41" t="s">
        <v>53</v>
      </c>
      <c r="J41">
        <v>250</v>
      </c>
      <c r="K41" t="s">
        <v>49</v>
      </c>
      <c r="L41" t="s">
        <v>22</v>
      </c>
      <c r="O41">
        <v>5</v>
      </c>
      <c r="P41" t="s">
        <v>23</v>
      </c>
    </row>
    <row r="42" spans="1:16" x14ac:dyDescent="0.25">
      <c r="A42" t="s">
        <v>30</v>
      </c>
      <c r="B42" t="s">
        <v>24</v>
      </c>
      <c r="C42" t="s">
        <v>17</v>
      </c>
      <c r="D42" t="s">
        <v>18</v>
      </c>
      <c r="E42" t="s">
        <v>44</v>
      </c>
      <c r="F42" t="s">
        <v>17</v>
      </c>
      <c r="G42" t="s">
        <v>20</v>
      </c>
      <c r="H42" t="s">
        <v>35</v>
      </c>
      <c r="I42" t="s">
        <v>48</v>
      </c>
      <c r="J42">
        <v>100</v>
      </c>
      <c r="K42" t="s">
        <v>50</v>
      </c>
      <c r="L42" t="s">
        <v>22</v>
      </c>
      <c r="M42">
        <v>3</v>
      </c>
      <c r="N42">
        <v>3</v>
      </c>
      <c r="O42">
        <v>5</v>
      </c>
      <c r="P42" t="s">
        <v>17</v>
      </c>
    </row>
    <row r="43" spans="1:16" x14ac:dyDescent="0.25">
      <c r="A43" t="s">
        <v>30</v>
      </c>
      <c r="B43" t="s">
        <v>24</v>
      </c>
      <c r="C43" t="s">
        <v>17</v>
      </c>
      <c r="D43" t="s">
        <v>18</v>
      </c>
      <c r="E43" t="s">
        <v>19</v>
      </c>
      <c r="F43" t="s">
        <v>17</v>
      </c>
      <c r="G43" t="s">
        <v>23</v>
      </c>
      <c r="H43" t="s">
        <v>21</v>
      </c>
      <c r="I43" t="s">
        <v>53</v>
      </c>
      <c r="J43">
        <v>250</v>
      </c>
      <c r="K43" t="s">
        <v>50</v>
      </c>
      <c r="L43" t="s">
        <v>22</v>
      </c>
      <c r="M43">
        <v>4</v>
      </c>
      <c r="N43">
        <v>4</v>
      </c>
      <c r="O43">
        <v>4</v>
      </c>
      <c r="P43" t="s">
        <v>17</v>
      </c>
    </row>
    <row r="44" spans="1:16" x14ac:dyDescent="0.25">
      <c r="A44" t="s">
        <v>15</v>
      </c>
      <c r="B44" t="s">
        <v>24</v>
      </c>
      <c r="C44" t="s">
        <v>17</v>
      </c>
      <c r="D44" t="s">
        <v>18</v>
      </c>
      <c r="E44" t="s">
        <v>34</v>
      </c>
      <c r="F44" t="s">
        <v>20</v>
      </c>
      <c r="G44" t="s">
        <v>20</v>
      </c>
      <c r="H44" t="s">
        <v>32</v>
      </c>
      <c r="I44" t="s">
        <v>48</v>
      </c>
      <c r="J44">
        <v>100</v>
      </c>
      <c r="K44" t="s">
        <v>52</v>
      </c>
      <c r="L44" t="s">
        <v>22</v>
      </c>
      <c r="M44">
        <v>5</v>
      </c>
      <c r="N44">
        <v>4</v>
      </c>
      <c r="O44">
        <v>5</v>
      </c>
      <c r="P44" t="s">
        <v>17</v>
      </c>
    </row>
    <row r="45" spans="1:16" x14ac:dyDescent="0.25">
      <c r="A45" t="s">
        <v>30</v>
      </c>
      <c r="B45" t="s">
        <v>24</v>
      </c>
      <c r="C45" t="s">
        <v>17</v>
      </c>
      <c r="D45" t="s">
        <v>29</v>
      </c>
      <c r="E45" t="s">
        <v>19</v>
      </c>
      <c r="F45" t="s">
        <v>17</v>
      </c>
      <c r="G45" t="s">
        <v>20</v>
      </c>
      <c r="H45" t="s">
        <v>21</v>
      </c>
      <c r="I45" t="s">
        <v>53</v>
      </c>
      <c r="J45">
        <v>250</v>
      </c>
      <c r="K45" t="s">
        <v>49</v>
      </c>
      <c r="L45" t="s">
        <v>22</v>
      </c>
      <c r="O45">
        <v>5</v>
      </c>
      <c r="P45" t="s">
        <v>17</v>
      </c>
    </row>
    <row r="46" spans="1:16" x14ac:dyDescent="0.25">
      <c r="A46" t="s">
        <v>30</v>
      </c>
      <c r="B46" t="s">
        <v>24</v>
      </c>
      <c r="C46" t="s">
        <v>17</v>
      </c>
      <c r="D46" t="s">
        <v>29</v>
      </c>
      <c r="E46" t="s">
        <v>19</v>
      </c>
      <c r="F46" t="s">
        <v>17</v>
      </c>
      <c r="G46" t="s">
        <v>23</v>
      </c>
      <c r="H46" t="s">
        <v>21</v>
      </c>
      <c r="I46" t="s">
        <v>51</v>
      </c>
      <c r="J46">
        <v>25</v>
      </c>
      <c r="K46" t="s">
        <v>54</v>
      </c>
      <c r="L46" t="s">
        <v>22</v>
      </c>
      <c r="M46">
        <v>4</v>
      </c>
      <c r="N46">
        <v>4</v>
      </c>
      <c r="O46">
        <v>5</v>
      </c>
      <c r="P46" t="s">
        <v>17</v>
      </c>
    </row>
    <row r="47" spans="1:16" x14ac:dyDescent="0.25">
      <c r="A47" t="s">
        <v>15</v>
      </c>
      <c r="B47" t="s">
        <v>24</v>
      </c>
      <c r="C47" t="s">
        <v>17</v>
      </c>
      <c r="D47" t="s">
        <v>18</v>
      </c>
      <c r="E47" t="s">
        <v>19</v>
      </c>
      <c r="F47" t="s">
        <v>20</v>
      </c>
      <c r="G47" t="s">
        <v>23</v>
      </c>
      <c r="H47" t="s">
        <v>32</v>
      </c>
      <c r="I47" t="s">
        <v>48</v>
      </c>
      <c r="J47">
        <v>100</v>
      </c>
      <c r="L47" t="s">
        <v>22</v>
      </c>
      <c r="M47">
        <v>5</v>
      </c>
      <c r="N47">
        <v>4</v>
      </c>
      <c r="O47">
        <v>5</v>
      </c>
      <c r="P47" t="s">
        <v>20</v>
      </c>
    </row>
    <row r="48" spans="1:16" x14ac:dyDescent="0.25">
      <c r="A48" t="s">
        <v>15</v>
      </c>
      <c r="B48" t="s">
        <v>16</v>
      </c>
      <c r="C48" t="s">
        <v>17</v>
      </c>
      <c r="D48" t="s">
        <v>18</v>
      </c>
      <c r="E48" t="s">
        <v>45</v>
      </c>
      <c r="F48" t="s">
        <v>20</v>
      </c>
      <c r="G48" t="s">
        <v>20</v>
      </c>
      <c r="H48" t="s">
        <v>35</v>
      </c>
      <c r="I48" t="s">
        <v>48</v>
      </c>
      <c r="J48">
        <v>100</v>
      </c>
      <c r="K48" t="s">
        <v>49</v>
      </c>
      <c r="L48" t="s">
        <v>22</v>
      </c>
      <c r="M48">
        <v>2</v>
      </c>
      <c r="N48">
        <v>3</v>
      </c>
      <c r="O48">
        <v>2</v>
      </c>
      <c r="P48" t="s">
        <v>20</v>
      </c>
    </row>
    <row r="49" spans="1:16" x14ac:dyDescent="0.25">
      <c r="A49" t="s">
        <v>30</v>
      </c>
      <c r="B49" t="s">
        <v>24</v>
      </c>
      <c r="C49" t="s">
        <v>17</v>
      </c>
      <c r="D49" t="s">
        <v>18</v>
      </c>
      <c r="E49" t="s">
        <v>27</v>
      </c>
      <c r="F49" t="s">
        <v>17</v>
      </c>
      <c r="G49" t="s">
        <v>23</v>
      </c>
      <c r="H49" t="s">
        <v>21</v>
      </c>
      <c r="I49" t="s">
        <v>48</v>
      </c>
      <c r="J49">
        <v>100</v>
      </c>
      <c r="K49" t="s">
        <v>50</v>
      </c>
      <c r="L49" t="s">
        <v>22</v>
      </c>
      <c r="O49">
        <v>3</v>
      </c>
      <c r="P49" t="s">
        <v>17</v>
      </c>
    </row>
    <row r="50" spans="1:16" x14ac:dyDescent="0.25">
      <c r="A50" t="s">
        <v>15</v>
      </c>
      <c r="B50" t="s">
        <v>24</v>
      </c>
      <c r="C50" t="s">
        <v>17</v>
      </c>
      <c r="D50" t="s">
        <v>18</v>
      </c>
      <c r="E50" t="s">
        <v>19</v>
      </c>
      <c r="F50" t="s">
        <v>17</v>
      </c>
      <c r="G50" t="s">
        <v>17</v>
      </c>
      <c r="H50" t="s">
        <v>35</v>
      </c>
      <c r="I50" t="s">
        <v>51</v>
      </c>
      <c r="J50">
        <v>25</v>
      </c>
      <c r="K50" t="s">
        <v>50</v>
      </c>
      <c r="L50" t="s">
        <v>22</v>
      </c>
      <c r="M50">
        <v>5</v>
      </c>
      <c r="N50">
        <v>5</v>
      </c>
      <c r="O50">
        <v>5</v>
      </c>
      <c r="P50" t="s">
        <v>20</v>
      </c>
    </row>
    <row r="51" spans="1:16" x14ac:dyDescent="0.25">
      <c r="A51" t="s">
        <v>15</v>
      </c>
      <c r="B51" t="s">
        <v>24</v>
      </c>
      <c r="C51" t="s">
        <v>17</v>
      </c>
      <c r="D51" t="s">
        <v>29</v>
      </c>
      <c r="E51" t="s">
        <v>19</v>
      </c>
      <c r="F51" t="s">
        <v>20</v>
      </c>
      <c r="G51" t="s">
        <v>23</v>
      </c>
      <c r="H51" t="s">
        <v>32</v>
      </c>
      <c r="I51" t="s">
        <v>48</v>
      </c>
      <c r="J51">
        <v>100</v>
      </c>
      <c r="L51" t="s">
        <v>22</v>
      </c>
      <c r="M51">
        <v>5</v>
      </c>
      <c r="N51">
        <v>3</v>
      </c>
      <c r="O51">
        <v>5</v>
      </c>
      <c r="P51" t="s">
        <v>23</v>
      </c>
    </row>
    <row r="52" spans="1:16" x14ac:dyDescent="0.25">
      <c r="A52" t="s">
        <v>15</v>
      </c>
      <c r="B52" t="s">
        <v>24</v>
      </c>
      <c r="C52" t="s">
        <v>17</v>
      </c>
      <c r="D52" t="s">
        <v>18</v>
      </c>
      <c r="E52" t="s">
        <v>19</v>
      </c>
      <c r="F52" t="s">
        <v>17</v>
      </c>
      <c r="G52" t="s">
        <v>23</v>
      </c>
      <c r="H52" t="s">
        <v>21</v>
      </c>
      <c r="I52" t="s">
        <v>48</v>
      </c>
      <c r="J52">
        <v>100</v>
      </c>
      <c r="K52" t="s">
        <v>52</v>
      </c>
      <c r="L52" t="s">
        <v>22</v>
      </c>
      <c r="M52">
        <v>4</v>
      </c>
      <c r="N52">
        <v>3</v>
      </c>
      <c r="O52">
        <v>5</v>
      </c>
      <c r="P52" t="s">
        <v>23</v>
      </c>
    </row>
    <row r="53" spans="1:16" x14ac:dyDescent="0.25">
      <c r="A53" t="s">
        <v>15</v>
      </c>
      <c r="B53" t="s">
        <v>24</v>
      </c>
      <c r="C53" t="s">
        <v>17</v>
      </c>
      <c r="D53" t="s">
        <v>29</v>
      </c>
      <c r="E53" t="s">
        <v>19</v>
      </c>
      <c r="F53" t="s">
        <v>20</v>
      </c>
      <c r="G53" t="s">
        <v>23</v>
      </c>
      <c r="H53" t="s">
        <v>32</v>
      </c>
      <c r="I53" t="s">
        <v>48</v>
      </c>
      <c r="J53">
        <v>100</v>
      </c>
      <c r="K53" t="s">
        <v>52</v>
      </c>
      <c r="L53" t="s">
        <v>22</v>
      </c>
      <c r="M53">
        <v>4</v>
      </c>
      <c r="N53">
        <v>4</v>
      </c>
      <c r="O53">
        <v>3</v>
      </c>
      <c r="P53" t="s">
        <v>17</v>
      </c>
    </row>
    <row r="54" spans="1:16" x14ac:dyDescent="0.25">
      <c r="A54" t="s">
        <v>15</v>
      </c>
      <c r="B54" t="s">
        <v>46</v>
      </c>
      <c r="C54" t="s">
        <v>17</v>
      </c>
      <c r="D54" t="s">
        <v>29</v>
      </c>
      <c r="E54" t="s">
        <v>19</v>
      </c>
      <c r="F54" t="s">
        <v>17</v>
      </c>
      <c r="G54" t="s">
        <v>17</v>
      </c>
      <c r="H54" t="s">
        <v>21</v>
      </c>
      <c r="I54" t="s">
        <v>48</v>
      </c>
      <c r="J54">
        <v>100</v>
      </c>
      <c r="K54" t="s">
        <v>52</v>
      </c>
      <c r="L54" t="s">
        <v>22</v>
      </c>
      <c r="M54">
        <v>5</v>
      </c>
      <c r="N54">
        <v>0</v>
      </c>
      <c r="O54">
        <v>5</v>
      </c>
      <c r="P54" t="s">
        <v>20</v>
      </c>
    </row>
    <row r="55" spans="1:16" x14ac:dyDescent="0.25">
      <c r="A55" t="s">
        <v>15</v>
      </c>
      <c r="B55" t="s">
        <v>46</v>
      </c>
      <c r="C55" t="s">
        <v>17</v>
      </c>
      <c r="D55" t="s">
        <v>18</v>
      </c>
      <c r="E55" t="s">
        <v>19</v>
      </c>
      <c r="F55" t="s">
        <v>17</v>
      </c>
      <c r="G55" t="s">
        <v>17</v>
      </c>
      <c r="H55" t="s">
        <v>32</v>
      </c>
      <c r="I55" t="s">
        <v>51</v>
      </c>
      <c r="J55">
        <v>25</v>
      </c>
      <c r="L55" t="s">
        <v>22</v>
      </c>
      <c r="M55">
        <v>5</v>
      </c>
      <c r="N55">
        <v>4</v>
      </c>
      <c r="O55">
        <v>5</v>
      </c>
      <c r="P55" t="s">
        <v>23</v>
      </c>
    </row>
    <row r="56" spans="1:16" x14ac:dyDescent="0.25">
      <c r="A56" t="s">
        <v>15</v>
      </c>
      <c r="B56" t="s">
        <v>46</v>
      </c>
      <c r="C56" t="s">
        <v>17</v>
      </c>
      <c r="D56" t="s">
        <v>18</v>
      </c>
      <c r="E56" t="s">
        <v>19</v>
      </c>
      <c r="F56" t="s">
        <v>17</v>
      </c>
      <c r="G56" t="s">
        <v>23</v>
      </c>
      <c r="H56" t="s">
        <v>21</v>
      </c>
      <c r="I56" t="s">
        <v>48</v>
      </c>
      <c r="J56">
        <v>100</v>
      </c>
      <c r="K56" t="s">
        <v>52</v>
      </c>
      <c r="L56" t="s">
        <v>36</v>
      </c>
      <c r="N56">
        <v>3</v>
      </c>
      <c r="O56">
        <v>2</v>
      </c>
      <c r="P56" t="s">
        <v>20</v>
      </c>
    </row>
    <row r="57" spans="1:16" x14ac:dyDescent="0.25">
      <c r="A57" t="s">
        <v>15</v>
      </c>
      <c r="B57" t="s">
        <v>46</v>
      </c>
      <c r="C57" t="s">
        <v>17</v>
      </c>
      <c r="D57" t="s">
        <v>18</v>
      </c>
      <c r="E57" t="s">
        <v>19</v>
      </c>
      <c r="F57" t="s">
        <v>17</v>
      </c>
      <c r="G57" t="s">
        <v>23</v>
      </c>
      <c r="H57" t="s">
        <v>32</v>
      </c>
      <c r="I57" t="s">
        <v>51</v>
      </c>
      <c r="J57">
        <v>25</v>
      </c>
      <c r="L57" t="s">
        <v>22</v>
      </c>
      <c r="M57">
        <v>5</v>
      </c>
      <c r="N57">
        <v>4</v>
      </c>
      <c r="O57">
        <v>5</v>
      </c>
      <c r="P57" t="s">
        <v>23</v>
      </c>
    </row>
    <row r="58" spans="1:16" x14ac:dyDescent="0.25">
      <c r="A58" t="s">
        <v>15</v>
      </c>
      <c r="B58" t="s">
        <v>46</v>
      </c>
      <c r="C58" t="s">
        <v>17</v>
      </c>
      <c r="D58" t="s">
        <v>18</v>
      </c>
      <c r="E58" t="s">
        <v>19</v>
      </c>
      <c r="F58" t="s">
        <v>17</v>
      </c>
      <c r="G58" t="s">
        <v>17</v>
      </c>
      <c r="H58" t="s">
        <v>21</v>
      </c>
      <c r="I58" t="s">
        <v>51</v>
      </c>
      <c r="J58">
        <v>25</v>
      </c>
      <c r="L58" t="s">
        <v>22</v>
      </c>
      <c r="M58">
        <v>5</v>
      </c>
      <c r="N58">
        <v>4</v>
      </c>
      <c r="O58">
        <v>5</v>
      </c>
      <c r="P58" t="s">
        <v>23</v>
      </c>
    </row>
    <row r="59" spans="1:16" x14ac:dyDescent="0.25">
      <c r="A59" t="s">
        <v>15</v>
      </c>
      <c r="B59" t="s">
        <v>24</v>
      </c>
      <c r="C59" t="s">
        <v>17</v>
      </c>
      <c r="D59" t="s">
        <v>18</v>
      </c>
      <c r="E59" t="s">
        <v>19</v>
      </c>
      <c r="F59" t="s">
        <v>17</v>
      </c>
      <c r="G59" t="s">
        <v>23</v>
      </c>
      <c r="H59" t="s">
        <v>35</v>
      </c>
      <c r="I59" t="s">
        <v>48</v>
      </c>
      <c r="J59">
        <v>100</v>
      </c>
      <c r="L59" t="s">
        <v>22</v>
      </c>
      <c r="M59">
        <v>5</v>
      </c>
      <c r="N59">
        <v>5</v>
      </c>
      <c r="O59">
        <v>5</v>
      </c>
      <c r="P59" t="s">
        <v>23</v>
      </c>
    </row>
    <row r="60" spans="1:16" x14ac:dyDescent="0.25">
      <c r="A60" t="s">
        <v>15</v>
      </c>
      <c r="B60" t="s">
        <v>24</v>
      </c>
      <c r="C60" t="s">
        <v>17</v>
      </c>
      <c r="D60" t="s">
        <v>47</v>
      </c>
      <c r="E60" t="s">
        <v>19</v>
      </c>
      <c r="F60" t="s">
        <v>20</v>
      </c>
      <c r="G60" t="s">
        <v>20</v>
      </c>
      <c r="H60" t="s">
        <v>21</v>
      </c>
      <c r="I60" t="s">
        <v>48</v>
      </c>
      <c r="J60">
        <v>100</v>
      </c>
      <c r="K60" t="s">
        <v>52</v>
      </c>
      <c r="L60" t="s">
        <v>22</v>
      </c>
      <c r="M60">
        <v>3</v>
      </c>
      <c r="N60">
        <v>3</v>
      </c>
      <c r="O60">
        <v>3</v>
      </c>
      <c r="P60" t="s">
        <v>17</v>
      </c>
    </row>
    <row r="61" spans="1:16" x14ac:dyDescent="0.25">
      <c r="A61" t="s">
        <v>30</v>
      </c>
      <c r="B61" t="s">
        <v>24</v>
      </c>
      <c r="C61" t="s">
        <v>17</v>
      </c>
      <c r="D61" t="s">
        <v>18</v>
      </c>
      <c r="E61" t="s">
        <v>27</v>
      </c>
      <c r="F61" t="s">
        <v>17</v>
      </c>
      <c r="G61" t="s">
        <v>17</v>
      </c>
      <c r="H61" t="s">
        <v>21</v>
      </c>
      <c r="I61" t="s">
        <v>48</v>
      </c>
      <c r="J61">
        <v>100</v>
      </c>
      <c r="K61" t="s">
        <v>50</v>
      </c>
      <c r="L61" t="s">
        <v>22</v>
      </c>
      <c r="M61">
        <v>4</v>
      </c>
      <c r="N61">
        <v>5</v>
      </c>
      <c r="O61">
        <v>5</v>
      </c>
      <c r="P61" t="s">
        <v>23</v>
      </c>
    </row>
    <row r="62" spans="1:16" x14ac:dyDescent="0.25">
      <c r="A62" t="s">
        <v>30</v>
      </c>
      <c r="B62" t="s">
        <v>24</v>
      </c>
      <c r="C62" t="s">
        <v>17</v>
      </c>
      <c r="D62" t="s">
        <v>18</v>
      </c>
      <c r="E62" t="s">
        <v>34</v>
      </c>
      <c r="F62" t="s">
        <v>17</v>
      </c>
      <c r="G62" t="s">
        <v>17</v>
      </c>
      <c r="H62" t="s">
        <v>21</v>
      </c>
      <c r="I62" t="s">
        <v>51</v>
      </c>
      <c r="J62">
        <v>25</v>
      </c>
      <c r="L62" t="s">
        <v>22</v>
      </c>
      <c r="O62">
        <v>5</v>
      </c>
    </row>
    <row r="63" spans="1:16" x14ac:dyDescent="0.25">
      <c r="A63" t="s">
        <v>15</v>
      </c>
      <c r="B63" t="s">
        <v>24</v>
      </c>
      <c r="C63" t="s">
        <v>17</v>
      </c>
      <c r="D63" t="s">
        <v>18</v>
      </c>
      <c r="E63" t="s">
        <v>19</v>
      </c>
      <c r="F63" t="s">
        <v>17</v>
      </c>
      <c r="G63" t="s">
        <v>17</v>
      </c>
      <c r="H63" t="s">
        <v>35</v>
      </c>
      <c r="I63" t="s">
        <v>51</v>
      </c>
      <c r="J63">
        <v>25</v>
      </c>
      <c r="K63" t="s">
        <v>49</v>
      </c>
      <c r="L63" t="s">
        <v>22</v>
      </c>
      <c r="M63">
        <v>5</v>
      </c>
      <c r="N63">
        <v>5</v>
      </c>
      <c r="O63">
        <v>5</v>
      </c>
      <c r="P63" t="s">
        <v>23</v>
      </c>
    </row>
    <row r="64" spans="1:16" x14ac:dyDescent="0.25">
      <c r="A64" t="s">
        <v>30</v>
      </c>
      <c r="B64" t="s">
        <v>16</v>
      </c>
      <c r="C64" t="s">
        <v>17</v>
      </c>
      <c r="D64" t="s">
        <v>29</v>
      </c>
      <c r="E64" t="s">
        <v>19</v>
      </c>
      <c r="F64" t="s">
        <v>17</v>
      </c>
      <c r="G64" t="s">
        <v>20</v>
      </c>
      <c r="H64" t="s">
        <v>21</v>
      </c>
      <c r="I64" t="s">
        <v>48</v>
      </c>
      <c r="J64">
        <v>100</v>
      </c>
      <c r="K64" t="s">
        <v>50</v>
      </c>
      <c r="L64" t="s">
        <v>22</v>
      </c>
      <c r="M64">
        <v>5</v>
      </c>
      <c r="N64">
        <v>5</v>
      </c>
      <c r="O64">
        <v>5</v>
      </c>
      <c r="P64" t="s">
        <v>17</v>
      </c>
    </row>
    <row r="65" spans="1:16" x14ac:dyDescent="0.25">
      <c r="A65" t="s">
        <v>15</v>
      </c>
      <c r="B65" t="s">
        <v>24</v>
      </c>
      <c r="C65" t="s">
        <v>17</v>
      </c>
      <c r="D65" t="s">
        <v>18</v>
      </c>
      <c r="E65" t="s">
        <v>19</v>
      </c>
      <c r="F65" t="s">
        <v>20</v>
      </c>
      <c r="G65" t="s">
        <v>20</v>
      </c>
      <c r="H65" t="s">
        <v>21</v>
      </c>
      <c r="I65" t="s">
        <v>48</v>
      </c>
      <c r="J65">
        <v>100</v>
      </c>
      <c r="K65" t="s">
        <v>52</v>
      </c>
      <c r="L65" t="s">
        <v>36</v>
      </c>
      <c r="M65">
        <v>4</v>
      </c>
      <c r="N65">
        <v>4</v>
      </c>
      <c r="O65">
        <v>4</v>
      </c>
      <c r="P65" t="s">
        <v>17</v>
      </c>
    </row>
    <row r="66" spans="1:16" x14ac:dyDescent="0.25">
      <c r="A66" t="s">
        <v>30</v>
      </c>
      <c r="B66" t="s">
        <v>16</v>
      </c>
      <c r="C66" t="s">
        <v>17</v>
      </c>
      <c r="D66" t="s">
        <v>18</v>
      </c>
      <c r="E66" t="s">
        <v>19</v>
      </c>
      <c r="F66" t="s">
        <v>17</v>
      </c>
      <c r="G66" t="s">
        <v>20</v>
      </c>
      <c r="H66" t="s">
        <v>32</v>
      </c>
      <c r="I66" t="s">
        <v>48</v>
      </c>
      <c r="J66">
        <v>100</v>
      </c>
      <c r="L66" t="s">
        <v>36</v>
      </c>
      <c r="M66">
        <v>4</v>
      </c>
      <c r="N66">
        <v>4</v>
      </c>
      <c r="O66">
        <v>4</v>
      </c>
      <c r="P66" t="s">
        <v>20</v>
      </c>
    </row>
    <row r="67" spans="1:16" x14ac:dyDescent="0.25">
      <c r="A67" t="s">
        <v>15</v>
      </c>
      <c r="B67" t="s">
        <v>46</v>
      </c>
      <c r="C67" t="s">
        <v>17</v>
      </c>
      <c r="D67" t="s">
        <v>29</v>
      </c>
      <c r="E67" t="s">
        <v>19</v>
      </c>
      <c r="F67" t="s">
        <v>17</v>
      </c>
      <c r="G67" t="s">
        <v>17</v>
      </c>
      <c r="H67" t="s">
        <v>21</v>
      </c>
      <c r="I67" t="s">
        <v>48</v>
      </c>
      <c r="J67">
        <v>100</v>
      </c>
      <c r="K67" t="s">
        <v>54</v>
      </c>
      <c r="L67" t="s">
        <v>22</v>
      </c>
      <c r="M67">
        <v>4</v>
      </c>
      <c r="N67">
        <v>3</v>
      </c>
      <c r="O67">
        <v>5</v>
      </c>
      <c r="P67" t="s">
        <v>23</v>
      </c>
    </row>
    <row r="68" spans="1:16" x14ac:dyDescent="0.25">
      <c r="A68" t="s">
        <v>15</v>
      </c>
      <c r="B68" t="s">
        <v>24</v>
      </c>
      <c r="C68" t="s">
        <v>17</v>
      </c>
      <c r="D68" t="s">
        <v>18</v>
      </c>
      <c r="E68" t="s">
        <v>19</v>
      </c>
      <c r="F68" t="s">
        <v>17</v>
      </c>
      <c r="G68" t="s">
        <v>17</v>
      </c>
      <c r="H68" t="s">
        <v>32</v>
      </c>
      <c r="I68" t="s">
        <v>48</v>
      </c>
      <c r="J68">
        <v>100</v>
      </c>
      <c r="L68" t="s">
        <v>22</v>
      </c>
      <c r="M68">
        <v>5</v>
      </c>
      <c r="N68">
        <v>5</v>
      </c>
      <c r="O68">
        <v>5</v>
      </c>
      <c r="P68" t="s">
        <v>20</v>
      </c>
    </row>
    <row r="69" spans="1:16" x14ac:dyDescent="0.25">
      <c r="A69" t="s">
        <v>30</v>
      </c>
      <c r="B69" t="s">
        <v>24</v>
      </c>
      <c r="C69" t="s">
        <v>17</v>
      </c>
      <c r="D69" t="s">
        <v>29</v>
      </c>
      <c r="E69" t="s">
        <v>19</v>
      </c>
      <c r="F69" t="s">
        <v>17</v>
      </c>
      <c r="G69" t="s">
        <v>23</v>
      </c>
      <c r="H69" t="s">
        <v>32</v>
      </c>
      <c r="I69" t="s">
        <v>53</v>
      </c>
      <c r="J69">
        <v>250</v>
      </c>
      <c r="K69" t="s">
        <v>52</v>
      </c>
      <c r="L69" t="s">
        <v>22</v>
      </c>
      <c r="O69">
        <v>5</v>
      </c>
      <c r="P69" t="s">
        <v>23</v>
      </c>
    </row>
    <row r="70" spans="1:16" x14ac:dyDescent="0.25">
      <c r="A70" t="s">
        <v>15</v>
      </c>
      <c r="B70" t="s">
        <v>46</v>
      </c>
      <c r="C70" t="s">
        <v>17</v>
      </c>
      <c r="D70" t="s">
        <v>29</v>
      </c>
      <c r="E70" t="s">
        <v>19</v>
      </c>
      <c r="F70" t="s">
        <v>20</v>
      </c>
      <c r="G70" t="s">
        <v>23</v>
      </c>
      <c r="H70" t="s">
        <v>21</v>
      </c>
      <c r="I70" t="s">
        <v>48</v>
      </c>
      <c r="J70">
        <v>100</v>
      </c>
      <c r="K70" t="s">
        <v>52</v>
      </c>
      <c r="L70" t="s">
        <v>22</v>
      </c>
      <c r="M70">
        <v>4</v>
      </c>
      <c r="N70">
        <v>4</v>
      </c>
      <c r="O70">
        <v>3</v>
      </c>
      <c r="P70" t="s">
        <v>17</v>
      </c>
    </row>
    <row r="71" spans="1:16" x14ac:dyDescent="0.25">
      <c r="A71" t="s">
        <v>30</v>
      </c>
      <c r="B71" t="s">
        <v>24</v>
      </c>
      <c r="C71" t="s">
        <v>17</v>
      </c>
      <c r="D71" t="s">
        <v>29</v>
      </c>
      <c r="E71" t="s">
        <v>19</v>
      </c>
      <c r="F71" t="s">
        <v>17</v>
      </c>
      <c r="G71" t="s">
        <v>20</v>
      </c>
      <c r="H71" t="s">
        <v>32</v>
      </c>
      <c r="I71" t="s">
        <v>48</v>
      </c>
      <c r="J71">
        <v>100</v>
      </c>
      <c r="K71" t="s">
        <v>49</v>
      </c>
      <c r="L71" t="s">
        <v>22</v>
      </c>
      <c r="M71">
        <v>4</v>
      </c>
      <c r="N71">
        <v>2</v>
      </c>
      <c r="O71">
        <v>4</v>
      </c>
      <c r="P71" t="s">
        <v>23</v>
      </c>
    </row>
    <row r="72" spans="1:16" x14ac:dyDescent="0.25">
      <c r="A72" t="s">
        <v>15</v>
      </c>
      <c r="B72" t="s">
        <v>24</v>
      </c>
      <c r="C72" t="s">
        <v>17</v>
      </c>
      <c r="D72" t="s">
        <v>29</v>
      </c>
      <c r="E72" t="s">
        <v>19</v>
      </c>
      <c r="F72" t="s">
        <v>17</v>
      </c>
      <c r="G72" t="s">
        <v>17</v>
      </c>
      <c r="H72" t="s">
        <v>32</v>
      </c>
      <c r="I72" t="s">
        <v>48</v>
      </c>
      <c r="J72">
        <v>100</v>
      </c>
      <c r="K72" t="s">
        <v>54</v>
      </c>
      <c r="L72" t="s">
        <v>22</v>
      </c>
      <c r="M72">
        <v>5</v>
      </c>
      <c r="N72">
        <v>5</v>
      </c>
      <c r="O72">
        <v>5</v>
      </c>
      <c r="P72" t="s">
        <v>23</v>
      </c>
    </row>
    <row r="73" spans="1:16" x14ac:dyDescent="0.25">
      <c r="A73" t="s">
        <v>30</v>
      </c>
      <c r="B73" t="s">
        <v>24</v>
      </c>
      <c r="C73" t="s">
        <v>17</v>
      </c>
      <c r="D73" t="s">
        <v>18</v>
      </c>
      <c r="E73" t="s">
        <v>19</v>
      </c>
      <c r="F73" t="s">
        <v>17</v>
      </c>
      <c r="G73" t="s">
        <v>17</v>
      </c>
      <c r="H73" t="s">
        <v>21</v>
      </c>
      <c r="I73" t="s">
        <v>48</v>
      </c>
      <c r="J73">
        <v>100</v>
      </c>
      <c r="K73" t="s">
        <v>52</v>
      </c>
      <c r="L73" t="s">
        <v>22</v>
      </c>
      <c r="M73">
        <v>3</v>
      </c>
      <c r="N73">
        <v>2</v>
      </c>
      <c r="O73">
        <v>3</v>
      </c>
      <c r="P73" t="s">
        <v>23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9"/>
  <sheetViews>
    <sheetView tabSelected="1" zoomScale="87" zoomScaleNormal="87" workbookViewId="0">
      <selection activeCell="F23" sqref="F23"/>
    </sheetView>
  </sheetViews>
  <sheetFormatPr defaultRowHeight="15" x14ac:dyDescent="0.25"/>
  <cols>
    <col min="2" max="2" width="40.42578125" bestFit="1" customWidth="1"/>
    <col min="3" max="3" width="30.7109375" customWidth="1"/>
    <col min="4" max="4" width="22" customWidth="1"/>
    <col min="5" max="5" width="31.140625" bestFit="1" customWidth="1"/>
    <col min="6" max="6" width="21.42578125" bestFit="1" customWidth="1"/>
    <col min="7" max="7" width="23.85546875" customWidth="1"/>
    <col min="8" max="8" width="23.7109375" style="18" bestFit="1" customWidth="1"/>
    <col min="9" max="16384" width="9.140625" style="18"/>
  </cols>
  <sheetData>
    <row r="1" spans="2:3" customFormat="1" x14ac:dyDescent="0.25"/>
    <row r="2" spans="2:3" customFormat="1" x14ac:dyDescent="0.25"/>
    <row r="3" spans="2:3" customFormat="1" ht="15.75" thickBot="1" x14ac:dyDescent="0.3"/>
    <row r="4" spans="2:3" customFormat="1" ht="15.75" thickBot="1" x14ac:dyDescent="0.3">
      <c r="B4" s="26" t="s">
        <v>79</v>
      </c>
      <c r="C4" s="26">
        <f>AVERAGE(Table1[[Amount assumed for each categories ]])</f>
        <v>115.84507042253522</v>
      </c>
    </row>
    <row r="5" spans="2:3" customFormat="1" x14ac:dyDescent="0.25">
      <c r="B5" t="s">
        <v>55</v>
      </c>
      <c r="C5">
        <f>MODE(Table1[[Amount assumed for each categories ]])</f>
        <v>100</v>
      </c>
    </row>
    <row r="6" spans="2:3" customFormat="1" x14ac:dyDescent="0.25"/>
    <row r="7" spans="2:3" customFormat="1" x14ac:dyDescent="0.25"/>
    <row r="8" spans="2:3" customFormat="1" x14ac:dyDescent="0.25">
      <c r="B8" s="24" t="s">
        <v>58</v>
      </c>
      <c r="C8" s="24"/>
    </row>
    <row r="9" spans="2:3" customFormat="1" x14ac:dyDescent="0.25"/>
    <row r="10" spans="2:3" customFormat="1" x14ac:dyDescent="0.25">
      <c r="B10" t="s">
        <v>70</v>
      </c>
      <c r="C10">
        <f>C19+(0.5*C21)</f>
        <v>46.5</v>
      </c>
    </row>
    <row r="11" spans="2:3" customFormat="1" x14ac:dyDescent="0.25">
      <c r="B11" t="s">
        <v>69</v>
      </c>
      <c r="C11">
        <f>C23</f>
        <v>69</v>
      </c>
    </row>
    <row r="12" spans="2:3" customFormat="1" x14ac:dyDescent="0.25">
      <c r="B12" s="4"/>
    </row>
    <row r="13" spans="2:3" customFormat="1" x14ac:dyDescent="0.25">
      <c r="B13" t="s">
        <v>68</v>
      </c>
      <c r="C13">
        <f>C11-C10</f>
        <v>22.5</v>
      </c>
    </row>
    <row r="14" spans="2:3" customFormat="1" x14ac:dyDescent="0.25"/>
    <row r="15" spans="2:3" customFormat="1" x14ac:dyDescent="0.25">
      <c r="B15" s="15" t="s">
        <v>60</v>
      </c>
      <c r="C15" s="16">
        <f>C13/C11</f>
        <v>0.32608695652173914</v>
      </c>
    </row>
    <row r="16" spans="2:3" customFormat="1" x14ac:dyDescent="0.25">
      <c r="B16" s="4"/>
    </row>
    <row r="17" spans="2:5" customFormat="1" x14ac:dyDescent="0.25"/>
    <row r="18" spans="2:5" customFormat="1" x14ac:dyDescent="0.25">
      <c r="B18" s="9" t="s">
        <v>65</v>
      </c>
      <c r="C18" s="10" t="s">
        <v>67</v>
      </c>
      <c r="D18" s="11" t="s">
        <v>66</v>
      </c>
    </row>
    <row r="19" spans="2:5" customFormat="1" x14ac:dyDescent="0.25">
      <c r="B19" s="8" t="s">
        <v>61</v>
      </c>
      <c r="C19" s="7">
        <v>34</v>
      </c>
      <c r="D19" s="14">
        <f>49.3%</f>
        <v>0.49299999999999999</v>
      </c>
    </row>
    <row r="20" spans="2:5" customFormat="1" x14ac:dyDescent="0.25">
      <c r="B20" s="8" t="s">
        <v>62</v>
      </c>
      <c r="C20" s="7">
        <v>10</v>
      </c>
      <c r="D20" s="14">
        <v>0.14499999999999999</v>
      </c>
    </row>
    <row r="21" spans="2:5" customFormat="1" x14ac:dyDescent="0.25">
      <c r="B21" s="8" t="s">
        <v>63</v>
      </c>
      <c r="C21" s="7">
        <v>25</v>
      </c>
      <c r="D21" s="14">
        <v>0.36199999999999999</v>
      </c>
    </row>
    <row r="22" spans="2:5" customFormat="1" x14ac:dyDescent="0.25">
      <c r="B22" s="8"/>
      <c r="C22" s="7"/>
      <c r="D22" s="14"/>
    </row>
    <row r="23" spans="2:5" customFormat="1" x14ac:dyDescent="0.25">
      <c r="B23" s="12" t="s">
        <v>64</v>
      </c>
      <c r="C23" s="13">
        <f>SUM(C19:C21)</f>
        <v>69</v>
      </c>
      <c r="D23" s="14">
        <f>SUM(D19:D21)</f>
        <v>1</v>
      </c>
    </row>
    <row r="24" spans="2:5" customFormat="1" x14ac:dyDescent="0.25"/>
    <row r="25" spans="2:5" customFormat="1" x14ac:dyDescent="0.25"/>
    <row r="26" spans="2:5" customFormat="1" x14ac:dyDescent="0.25"/>
    <row r="27" spans="2:5" customFormat="1" x14ac:dyDescent="0.25">
      <c r="B27" s="17" t="s">
        <v>71</v>
      </c>
      <c r="C27" s="17"/>
      <c r="D27" s="17"/>
      <c r="E27" s="17"/>
    </row>
    <row r="28" spans="2:5" customFormat="1" x14ac:dyDescent="0.25"/>
    <row r="29" spans="2:5" customFormat="1" x14ac:dyDescent="0.25">
      <c r="B29" t="s">
        <v>39</v>
      </c>
      <c r="C29" t="s">
        <v>60</v>
      </c>
      <c r="D29" t="s">
        <v>57</v>
      </c>
      <c r="E29" t="s">
        <v>56</v>
      </c>
    </row>
    <row r="30" spans="2:5" customFormat="1" x14ac:dyDescent="0.25">
      <c r="B30" s="4">
        <f>C4</f>
        <v>115.84507042253522</v>
      </c>
      <c r="C30">
        <f>C11</f>
        <v>69</v>
      </c>
    </row>
    <row r="31" spans="2:5" customFormat="1" x14ac:dyDescent="0.25">
      <c r="B31" s="4">
        <f>B30*2</f>
        <v>231.69014084507043</v>
      </c>
      <c r="C31" s="4">
        <f>C10</f>
        <v>46.5</v>
      </c>
      <c r="D31" s="6">
        <v>1</v>
      </c>
      <c r="E31" s="3">
        <f>C15/D31</f>
        <v>0.32608695652173914</v>
      </c>
    </row>
    <row r="32" spans="2:5" customFormat="1" x14ac:dyDescent="0.25"/>
    <row r="33" spans="2:9" customFormat="1" x14ac:dyDescent="0.25">
      <c r="E33" s="5"/>
    </row>
    <row r="34" spans="2:9" x14ac:dyDescent="0.25">
      <c r="H34" s="22"/>
      <c r="I34" s="22"/>
    </row>
    <row r="35" spans="2:9" x14ac:dyDescent="0.25">
      <c r="B35" s="25" t="s">
        <v>72</v>
      </c>
      <c r="C35" s="25"/>
      <c r="D35" s="25"/>
      <c r="E35" s="25"/>
      <c r="H35" s="22"/>
      <c r="I35" s="22"/>
    </row>
    <row r="36" spans="2:9" x14ac:dyDescent="0.25">
      <c r="H36" s="22"/>
      <c r="I36" s="22"/>
    </row>
    <row r="37" spans="2:9" x14ac:dyDescent="0.25">
      <c r="B37" s="7"/>
      <c r="C37" s="7" t="s">
        <v>78</v>
      </c>
      <c r="H37" s="22"/>
      <c r="I37" s="22"/>
    </row>
    <row r="38" spans="2:9" x14ac:dyDescent="0.25">
      <c r="B38" s="7" t="s">
        <v>77</v>
      </c>
      <c r="C38" s="7">
        <f>AVERAGE(E39:E59)</f>
        <v>121.42857142857143</v>
      </c>
      <c r="E38" s="23" t="s">
        <v>77</v>
      </c>
      <c r="F38" s="23" t="s">
        <v>76</v>
      </c>
      <c r="G38" s="23" t="s">
        <v>75</v>
      </c>
      <c r="H38" s="23" t="s">
        <v>74</v>
      </c>
      <c r="I38" s="22"/>
    </row>
    <row r="39" spans="2:9" x14ac:dyDescent="0.25">
      <c r="B39" s="7" t="s">
        <v>76</v>
      </c>
      <c r="C39" s="7">
        <f>AVERAGE(F39:F58)</f>
        <v>115</v>
      </c>
      <c r="E39" s="20">
        <v>25</v>
      </c>
      <c r="F39" s="20">
        <v>25</v>
      </c>
      <c r="G39" s="20">
        <v>25</v>
      </c>
      <c r="H39" s="20">
        <v>25</v>
      </c>
      <c r="I39" s="21"/>
    </row>
    <row r="40" spans="2:9" x14ac:dyDescent="0.25">
      <c r="B40" s="7" t="s">
        <v>75</v>
      </c>
      <c r="C40" s="7">
        <f>AVERAGE(G39:G44)</f>
        <v>137.5</v>
      </c>
      <c r="E40" s="20">
        <v>25</v>
      </c>
      <c r="F40" s="20">
        <v>25</v>
      </c>
      <c r="G40" s="20">
        <v>100</v>
      </c>
      <c r="H40" s="20">
        <v>25</v>
      </c>
    </row>
    <row r="41" spans="2:9" x14ac:dyDescent="0.25">
      <c r="B41" s="7" t="s">
        <v>74</v>
      </c>
      <c r="C41" s="7">
        <f>AVERAGE(H39:H48)</f>
        <v>115</v>
      </c>
      <c r="E41" s="20">
        <v>100</v>
      </c>
      <c r="F41" s="20">
        <v>100</v>
      </c>
      <c r="G41" s="20">
        <v>100</v>
      </c>
      <c r="H41" s="20">
        <v>100</v>
      </c>
    </row>
    <row r="42" spans="2:9" x14ac:dyDescent="0.25">
      <c r="B42" s="15" t="s">
        <v>73</v>
      </c>
      <c r="C42" s="15">
        <f>AVERAGE([1]!Table1[[Amount assumed for each categories ]])</f>
        <v>115.84507042253522</v>
      </c>
      <c r="E42" s="20">
        <v>100</v>
      </c>
      <c r="F42" s="20">
        <v>100</v>
      </c>
      <c r="G42" s="20">
        <v>100</v>
      </c>
      <c r="H42" s="20">
        <v>100</v>
      </c>
    </row>
    <row r="43" spans="2:9" x14ac:dyDescent="0.25">
      <c r="E43" s="20">
        <v>100</v>
      </c>
      <c r="F43" s="20">
        <v>100</v>
      </c>
      <c r="G43" s="20">
        <v>250</v>
      </c>
      <c r="H43" s="20">
        <v>100</v>
      </c>
    </row>
    <row r="44" spans="2:9" x14ac:dyDescent="0.25">
      <c r="E44" s="20">
        <v>100</v>
      </c>
      <c r="F44" s="20">
        <v>100</v>
      </c>
      <c r="G44" s="20">
        <v>250</v>
      </c>
      <c r="H44" s="20">
        <v>100</v>
      </c>
    </row>
    <row r="45" spans="2:9" x14ac:dyDescent="0.25">
      <c r="E45" s="20">
        <v>100</v>
      </c>
      <c r="F45" s="20">
        <v>100</v>
      </c>
      <c r="G45" s="19"/>
      <c r="H45" s="20">
        <v>100</v>
      </c>
    </row>
    <row r="46" spans="2:9" x14ac:dyDescent="0.25">
      <c r="E46" s="20">
        <v>100</v>
      </c>
      <c r="F46" s="20">
        <v>100</v>
      </c>
      <c r="G46" s="19"/>
      <c r="H46" s="20">
        <v>100</v>
      </c>
    </row>
    <row r="47" spans="2:9" x14ac:dyDescent="0.25">
      <c r="E47" s="20">
        <v>100</v>
      </c>
      <c r="F47" s="20">
        <v>100</v>
      </c>
      <c r="G47" s="19"/>
      <c r="H47" s="20">
        <v>250</v>
      </c>
    </row>
    <row r="48" spans="2:9" x14ac:dyDescent="0.25">
      <c r="E48" s="20">
        <v>100</v>
      </c>
      <c r="F48" s="20">
        <v>100</v>
      </c>
      <c r="G48" s="19"/>
      <c r="H48" s="20">
        <v>250</v>
      </c>
    </row>
    <row r="49" spans="5:8" x14ac:dyDescent="0.25">
      <c r="E49" s="20">
        <v>100</v>
      </c>
      <c r="F49" s="20">
        <v>100</v>
      </c>
      <c r="G49" s="19"/>
      <c r="H49" s="20"/>
    </row>
    <row r="50" spans="5:8" x14ac:dyDescent="0.25">
      <c r="E50" s="20">
        <v>100</v>
      </c>
      <c r="F50" s="20">
        <v>100</v>
      </c>
      <c r="G50" s="19"/>
      <c r="H50" s="20"/>
    </row>
    <row r="51" spans="5:8" x14ac:dyDescent="0.25">
      <c r="E51" s="20">
        <v>100</v>
      </c>
      <c r="F51" s="20">
        <v>100</v>
      </c>
      <c r="G51" s="19"/>
      <c r="H51" s="20"/>
    </row>
    <row r="52" spans="5:8" x14ac:dyDescent="0.25">
      <c r="E52" s="20">
        <v>100</v>
      </c>
      <c r="F52" s="20">
        <v>100</v>
      </c>
      <c r="G52" s="19"/>
      <c r="H52" s="20"/>
    </row>
    <row r="53" spans="5:8" x14ac:dyDescent="0.25">
      <c r="E53" s="20">
        <v>100</v>
      </c>
      <c r="F53" s="20">
        <v>100</v>
      </c>
      <c r="G53" s="19"/>
      <c r="H53" s="20"/>
    </row>
    <row r="54" spans="5:8" x14ac:dyDescent="0.25">
      <c r="E54" s="20">
        <v>100</v>
      </c>
      <c r="F54" s="20">
        <v>100</v>
      </c>
      <c r="G54" s="19"/>
      <c r="H54" s="19"/>
    </row>
    <row r="55" spans="5:8" x14ac:dyDescent="0.25">
      <c r="E55" s="20">
        <v>100</v>
      </c>
      <c r="F55" s="20">
        <v>100</v>
      </c>
      <c r="G55" s="19"/>
      <c r="H55" s="19"/>
    </row>
    <row r="56" spans="5:8" x14ac:dyDescent="0.25">
      <c r="E56" s="20">
        <v>250</v>
      </c>
      <c r="F56" s="20">
        <v>250</v>
      </c>
      <c r="G56" s="19"/>
      <c r="H56" s="19"/>
    </row>
    <row r="57" spans="5:8" x14ac:dyDescent="0.25">
      <c r="E57" s="20">
        <v>250</v>
      </c>
      <c r="F57" s="20">
        <v>250</v>
      </c>
      <c r="G57" s="19"/>
      <c r="H57" s="19"/>
    </row>
    <row r="58" spans="5:8" x14ac:dyDescent="0.25">
      <c r="E58" s="20">
        <v>250</v>
      </c>
      <c r="F58" s="20">
        <v>250</v>
      </c>
      <c r="G58" s="19"/>
      <c r="H58" s="19"/>
    </row>
    <row r="59" spans="5:8" x14ac:dyDescent="0.25">
      <c r="E59" s="20">
        <v>250</v>
      </c>
      <c r="F59" s="19"/>
      <c r="G59" s="19"/>
      <c r="H59" s="19"/>
    </row>
  </sheetData>
  <mergeCells count="2">
    <mergeCell ref="B8:C8"/>
    <mergeCell ref="B27:E27"/>
  </mergeCells>
  <pageMargins left="0.7" right="0.7" top="0.75" bottom="0.75" header="0.3" footer="0.3"/>
  <pageSetup orientation="portrait" r:id="rId1"/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Survey - Dettol Sanitizer</vt:lpstr>
      <vt:lpstr>Calculations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kuku</dc:creator>
  <cp:lastModifiedBy>kuku</cp:lastModifiedBy>
  <dcterms:created xsi:type="dcterms:W3CDTF">2021-09-23T13:56:27Z</dcterms:created>
  <dcterms:modified xsi:type="dcterms:W3CDTF">2021-09-25T18:06:45Z</dcterms:modified>
</cp:coreProperties>
</file>