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tabRatio="561" activeTab="10"/>
  </bookViews>
  <sheets>
    <sheet name="Q.1" sheetId="1" r:id="rId1"/>
    <sheet name="Q.2" sheetId="2" r:id="rId2"/>
    <sheet name="Q.3" sheetId="3" r:id="rId3"/>
    <sheet name="Q.4" sheetId="4" r:id="rId4"/>
    <sheet name="Q.4 ANS" sheetId="12" r:id="rId5"/>
    <sheet name="Q.5,6&amp;7" sheetId="13" r:id="rId6"/>
    <sheet name="Q.5" sheetId="15" r:id="rId7"/>
    <sheet name="Q.6&amp;7" sheetId="17" r:id="rId8"/>
    <sheet name="Q.8" sheetId="18" r:id="rId9"/>
    <sheet name="Q.9" sheetId="19" r:id="rId10"/>
    <sheet name="Q.10" sheetId="20" r:id="rId11"/>
    <sheet name="Q.11" sheetId="21" r:id="rId12"/>
  </sheets>
  <definedNames>
    <definedName name="COMMISSION">Q.3!$C$3:$L$3</definedName>
    <definedName name="Sales">Q.3!$B$4:$B$10</definedName>
  </definedNames>
  <calcPr calcId="144525"/>
  <pivotCaches>
    <pivotCache cacheId="30" r:id="rId13"/>
    <pivotCache cacheId="31" r:id="rId14"/>
  </pivotCaches>
</workbook>
</file>

<file path=xl/calcChain.xml><?xml version="1.0" encoding="utf-8"?>
<calcChain xmlns="http://schemas.openxmlformats.org/spreadsheetml/2006/main">
  <c r="E5" i="19" l="1"/>
  <c r="E6" i="19"/>
  <c r="E7" i="19"/>
  <c r="E8" i="19"/>
  <c r="E9" i="19"/>
  <c r="E10" i="19"/>
  <c r="E11" i="19"/>
  <c r="E12" i="19"/>
  <c r="E13" i="19"/>
  <c r="E4" i="19"/>
  <c r="B24" i="21"/>
  <c r="B22" i="21"/>
  <c r="B21" i="21"/>
  <c r="J14" i="20"/>
  <c r="J13" i="20"/>
  <c r="J12" i="20"/>
  <c r="J11" i="20"/>
  <c r="J10" i="20"/>
  <c r="D5" i="19"/>
  <c r="D6" i="19"/>
  <c r="D7" i="19"/>
  <c r="D8" i="19"/>
  <c r="D10" i="19"/>
  <c r="D11" i="19"/>
  <c r="D12" i="19"/>
  <c r="D13" i="19"/>
  <c r="D4" i="19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4" i="18"/>
  <c r="L24" i="3"/>
  <c r="K24" i="3"/>
  <c r="J24" i="3"/>
  <c r="I24" i="3"/>
  <c r="H24" i="3"/>
  <c r="G24" i="3"/>
  <c r="F24" i="3"/>
  <c r="E24" i="3"/>
  <c r="D24" i="3"/>
  <c r="L23" i="3"/>
  <c r="K23" i="3"/>
  <c r="J23" i="3"/>
  <c r="I23" i="3"/>
  <c r="H23" i="3"/>
  <c r="G23" i="3"/>
  <c r="F23" i="3"/>
  <c r="E23" i="3"/>
  <c r="D23" i="3"/>
  <c r="L22" i="3"/>
  <c r="K22" i="3"/>
  <c r="J22" i="3"/>
  <c r="I22" i="3"/>
  <c r="H22" i="3"/>
  <c r="G22" i="3"/>
  <c r="F22" i="3"/>
  <c r="E22" i="3"/>
  <c r="D22" i="3"/>
  <c r="L21" i="3"/>
  <c r="K21" i="3"/>
  <c r="J21" i="3"/>
  <c r="I21" i="3"/>
  <c r="H21" i="3"/>
  <c r="G21" i="3"/>
  <c r="F21" i="3"/>
  <c r="E21" i="3"/>
  <c r="D21" i="3"/>
  <c r="L20" i="3"/>
  <c r="K20" i="3"/>
  <c r="J20" i="3"/>
  <c r="I20" i="3"/>
  <c r="H20" i="3"/>
  <c r="G20" i="3"/>
  <c r="F20" i="3"/>
  <c r="E20" i="3"/>
  <c r="D20" i="3"/>
  <c r="L19" i="3"/>
  <c r="K19" i="3"/>
  <c r="J19" i="3"/>
  <c r="I19" i="3"/>
  <c r="H19" i="3"/>
  <c r="G19" i="3"/>
  <c r="F19" i="3"/>
  <c r="E19" i="3"/>
  <c r="D19" i="3"/>
  <c r="L18" i="3"/>
  <c r="K18" i="3"/>
  <c r="J18" i="3"/>
  <c r="I18" i="3"/>
  <c r="H18" i="3"/>
  <c r="G18" i="3"/>
  <c r="F18" i="3"/>
  <c r="E18" i="3"/>
  <c r="D18" i="3"/>
  <c r="C19" i="3"/>
  <c r="C20" i="3"/>
  <c r="C21" i="3"/>
  <c r="C22" i="3"/>
  <c r="C23" i="3"/>
  <c r="C24" i="3"/>
  <c r="C18" i="3"/>
  <c r="D4" i="3"/>
  <c r="E4" i="3"/>
  <c r="F4" i="3"/>
  <c r="G4" i="3"/>
  <c r="H4" i="3"/>
  <c r="I4" i="3"/>
  <c r="J4" i="3"/>
  <c r="K4" i="3"/>
  <c r="L4" i="3"/>
  <c r="D5" i="3"/>
  <c r="E5" i="3"/>
  <c r="F5" i="3"/>
  <c r="G5" i="3"/>
  <c r="H5" i="3"/>
  <c r="I5" i="3"/>
  <c r="J5" i="3"/>
  <c r="K5" i="3"/>
  <c r="L5" i="3"/>
  <c r="D6" i="3"/>
  <c r="E6" i="3"/>
  <c r="F6" i="3"/>
  <c r="G6" i="3"/>
  <c r="H6" i="3"/>
  <c r="I6" i="3"/>
  <c r="J6" i="3"/>
  <c r="K6" i="3"/>
  <c r="L6" i="3"/>
  <c r="D7" i="3"/>
  <c r="E7" i="3"/>
  <c r="F7" i="3"/>
  <c r="G7" i="3"/>
  <c r="H7" i="3"/>
  <c r="I7" i="3"/>
  <c r="J7" i="3"/>
  <c r="K7" i="3"/>
  <c r="L7" i="3"/>
  <c r="D8" i="3"/>
  <c r="E8" i="3"/>
  <c r="F8" i="3"/>
  <c r="G8" i="3"/>
  <c r="H8" i="3"/>
  <c r="I8" i="3"/>
  <c r="J8" i="3"/>
  <c r="K8" i="3"/>
  <c r="L8" i="3"/>
  <c r="D9" i="3"/>
  <c r="E9" i="3"/>
  <c r="F9" i="3"/>
  <c r="G9" i="3"/>
  <c r="H9" i="3"/>
  <c r="I9" i="3"/>
  <c r="J9" i="3"/>
  <c r="K9" i="3"/>
  <c r="L9" i="3"/>
  <c r="D10" i="3"/>
  <c r="E10" i="3"/>
  <c r="F10" i="3"/>
  <c r="G10" i="3"/>
  <c r="H10" i="3"/>
  <c r="I10" i="3"/>
  <c r="J10" i="3"/>
  <c r="K10" i="3"/>
  <c r="L10" i="3"/>
  <c r="C5" i="3"/>
  <c r="C6" i="3"/>
  <c r="C7" i="3"/>
  <c r="C8" i="3"/>
  <c r="C9" i="3"/>
  <c r="C10" i="3"/>
  <c r="C4" i="3"/>
</calcChain>
</file>

<file path=xl/sharedStrings.xml><?xml version="1.0" encoding="utf-8"?>
<sst xmlns="http://schemas.openxmlformats.org/spreadsheetml/2006/main" count="1361" uniqueCount="452">
  <si>
    <t>Execise4U Classes</t>
  </si>
  <si>
    <t>Class</t>
  </si>
  <si>
    <t>Level</t>
  </si>
  <si>
    <t>Venue</t>
  </si>
  <si>
    <t>Max No</t>
  </si>
  <si>
    <t>Instructor</t>
  </si>
  <si>
    <t>Day</t>
  </si>
  <si>
    <t>Start Time</t>
  </si>
  <si>
    <t>Duration (mins)</t>
  </si>
  <si>
    <t>Advance Bookings?</t>
  </si>
  <si>
    <t>Cost</t>
  </si>
  <si>
    <t>Cross training</t>
  </si>
  <si>
    <t>Advanced</t>
  </si>
  <si>
    <t>Gym</t>
  </si>
  <si>
    <t>Jeff</t>
  </si>
  <si>
    <t>Monday</t>
  </si>
  <si>
    <t>Y</t>
  </si>
  <si>
    <t>Gymnastics</t>
  </si>
  <si>
    <t>Beginner</t>
  </si>
  <si>
    <t>Sports Hall</t>
  </si>
  <si>
    <t>Debbie</t>
  </si>
  <si>
    <t>Hooptone</t>
  </si>
  <si>
    <t>Fiona</t>
  </si>
  <si>
    <t>Judo</t>
  </si>
  <si>
    <t>Fred</t>
  </si>
  <si>
    <t>Tumble Tots</t>
  </si>
  <si>
    <t>Under 3's only</t>
  </si>
  <si>
    <t>Jemima</t>
  </si>
  <si>
    <t>N</t>
  </si>
  <si>
    <t>Basketball</t>
  </si>
  <si>
    <t>All levels</t>
  </si>
  <si>
    <t>Paul</t>
  </si>
  <si>
    <t>Badminton</t>
  </si>
  <si>
    <t>50+</t>
  </si>
  <si>
    <t>Roger</t>
  </si>
  <si>
    <t>NA</t>
  </si>
  <si>
    <t>Hardcore Parkour</t>
  </si>
  <si>
    <t>Ash</t>
  </si>
  <si>
    <t>Tuesday</t>
  </si>
  <si>
    <t>Club Members Only</t>
  </si>
  <si>
    <t>Club</t>
  </si>
  <si>
    <t>Tea Dance</t>
  </si>
  <si>
    <t>Rodrigo</t>
  </si>
  <si>
    <t>Wednesday</t>
  </si>
  <si>
    <t>Emma</t>
  </si>
  <si>
    <t>Fencing</t>
  </si>
  <si>
    <t>Miranda</t>
  </si>
  <si>
    <t>Thursday</t>
  </si>
  <si>
    <t>Kickboxing</t>
  </si>
  <si>
    <t>Friday</t>
  </si>
  <si>
    <t>Circuit Training</t>
  </si>
  <si>
    <t>Karate</t>
  </si>
  <si>
    <t>Tom</t>
  </si>
  <si>
    <t>Netball</t>
  </si>
  <si>
    <t>Saturday</t>
  </si>
  <si>
    <t>Rollerdance</t>
  </si>
  <si>
    <t>Trampolining</t>
  </si>
  <si>
    <t>Dom</t>
  </si>
  <si>
    <t>Tai Chai Chuan</t>
  </si>
  <si>
    <t>Sumo wrestling</t>
  </si>
  <si>
    <t>Yin</t>
  </si>
  <si>
    <t>Sunday</t>
  </si>
  <si>
    <t>Taekwondo</t>
  </si>
  <si>
    <t>Jai</t>
  </si>
  <si>
    <t>Zumba</t>
  </si>
  <si>
    <t>Kendo</t>
  </si>
  <si>
    <t>Squash Courts</t>
  </si>
  <si>
    <t>Squash</t>
  </si>
  <si>
    <t>Philip</t>
  </si>
  <si>
    <t>80's Dancercise</t>
  </si>
  <si>
    <t>Studio</t>
  </si>
  <si>
    <t>Annie</t>
  </si>
  <si>
    <t>Krav Maga</t>
  </si>
  <si>
    <t>Step'n'Tone</t>
  </si>
  <si>
    <t>Iyengar Yoga</t>
  </si>
  <si>
    <t>India</t>
  </si>
  <si>
    <t>Pilates</t>
  </si>
  <si>
    <t>Private Party Hire</t>
  </si>
  <si>
    <t>Private</t>
  </si>
  <si>
    <t>Brazilian Jujitsu</t>
  </si>
  <si>
    <t>Spin</t>
  </si>
  <si>
    <t>Ashtanga Yoga</t>
  </si>
  <si>
    <t>Ashley</t>
  </si>
  <si>
    <t>Jujitsu</t>
  </si>
  <si>
    <t>Stretch</t>
  </si>
  <si>
    <t>Bikram Yoga</t>
  </si>
  <si>
    <t>Hwa Rang Do</t>
  </si>
  <si>
    <t>Chair exercises</t>
  </si>
  <si>
    <t>HIIT</t>
  </si>
  <si>
    <t>Yogalates</t>
  </si>
  <si>
    <t>Aikido</t>
  </si>
  <si>
    <t>Kung Fu</t>
  </si>
  <si>
    <t>Jeet Kune Do</t>
  </si>
  <si>
    <t>Playground Safety Checks</t>
  </si>
  <si>
    <t>Site</t>
  </si>
  <si>
    <t>Swings</t>
  </si>
  <si>
    <t>Slides</t>
  </si>
  <si>
    <t>Rocker</t>
  </si>
  <si>
    <t>Climbing Frame</t>
  </si>
  <si>
    <t>Overall Result</t>
  </si>
  <si>
    <t>Beaufort Gardens</t>
  </si>
  <si>
    <t>Fail</t>
  </si>
  <si>
    <t>Church Fold</t>
  </si>
  <si>
    <t>Pass</t>
  </si>
  <si>
    <t>Emily Lane</t>
  </si>
  <si>
    <t>Grange Avenue</t>
  </si>
  <si>
    <t>Howards Park</t>
  </si>
  <si>
    <t>Poppy Close</t>
  </si>
  <si>
    <t>Ribble Gardens</t>
  </si>
  <si>
    <t>Rivington Drive</t>
  </si>
  <si>
    <t>Using Range Names</t>
  </si>
  <si>
    <t>Commission Rates</t>
  </si>
  <si>
    <t>Sales</t>
  </si>
  <si>
    <t>Sleepy</t>
  </si>
  <si>
    <t>Grumpy</t>
  </si>
  <si>
    <t>Dopey</t>
  </si>
  <si>
    <t>Happy</t>
  </si>
  <si>
    <t>Sneezy</t>
  </si>
  <si>
    <t>Bashful</t>
  </si>
  <si>
    <t>Doc</t>
  </si>
  <si>
    <t>Using Absolute References</t>
  </si>
  <si>
    <t>Roller Coaster</t>
  </si>
  <si>
    <t>Amusement Park</t>
  </si>
  <si>
    <t>Type</t>
  </si>
  <si>
    <t>Design</t>
  </si>
  <si>
    <t>Status</t>
  </si>
  <si>
    <t>Opened</t>
  </si>
  <si>
    <t>Speed ( mph )</t>
  </si>
  <si>
    <t>Air</t>
  </si>
  <si>
    <t>Alton Towers</t>
  </si>
  <si>
    <t>Steel</t>
  </si>
  <si>
    <t>Flying</t>
  </si>
  <si>
    <t>Operating</t>
  </si>
  <si>
    <t>Boomerang</t>
  </si>
  <si>
    <t>Pleasure Island Family Theme Park</t>
  </si>
  <si>
    <t>Sit Down</t>
  </si>
  <si>
    <t>Cobra</t>
  </si>
  <si>
    <t>Paultons Park</t>
  </si>
  <si>
    <t>Colossus</t>
  </si>
  <si>
    <t>Thorpe Park</t>
  </si>
  <si>
    <t>Corkscrew</t>
  </si>
  <si>
    <t>Flamingo Land Theme Park &amp; Zoo</t>
  </si>
  <si>
    <t>Crazy Mouse</t>
  </si>
  <si>
    <t>South Pier</t>
  </si>
  <si>
    <t>Brighton Pier</t>
  </si>
  <si>
    <t>Enigma</t>
  </si>
  <si>
    <t>Pleasurewood Hills</t>
  </si>
  <si>
    <t>Express</t>
  </si>
  <si>
    <t>M&amp;Ds Scotland's Theme Park</t>
  </si>
  <si>
    <t>Fantasy Mouse</t>
  </si>
  <si>
    <t>Fantasy Island</t>
  </si>
  <si>
    <t>G Force</t>
  </si>
  <si>
    <t>Drayton Manor Park</t>
  </si>
  <si>
    <t>Grand National</t>
  </si>
  <si>
    <t>Pleasure Beach, Blackpool</t>
  </si>
  <si>
    <t>Wood</t>
  </si>
  <si>
    <t>Infusion</t>
  </si>
  <si>
    <t>Inverted</t>
  </si>
  <si>
    <t>Irn-Bru Revolution</t>
  </si>
  <si>
    <t>Jubilee Odyssey</t>
  </si>
  <si>
    <t>Jungle Coaster</t>
  </si>
  <si>
    <t>Legoland Windsor</t>
  </si>
  <si>
    <t>Knightmare</t>
  </si>
  <si>
    <t>Camelot Theme Park</t>
  </si>
  <si>
    <t>Kumali</t>
  </si>
  <si>
    <t>Magic Mouse</t>
  </si>
  <si>
    <t>Brean Leisure Park</t>
  </si>
  <si>
    <t>Megafobia</t>
  </si>
  <si>
    <t>Oakwood Theme Park</t>
  </si>
  <si>
    <t>Millennium Roller Coaster</t>
  </si>
  <si>
    <t>Nemesis</t>
  </si>
  <si>
    <t>Nemesis Inferno</t>
  </si>
  <si>
    <t>New Roller Coaster</t>
  </si>
  <si>
    <t>New MetroLand</t>
  </si>
  <si>
    <t>Oblivion</t>
  </si>
  <si>
    <t>Pepsi Max Big One</t>
  </si>
  <si>
    <t>Rage</t>
  </si>
  <si>
    <t>Adventure Island</t>
  </si>
  <si>
    <t>Rat</t>
  </si>
  <si>
    <t>Loudoun Castle</t>
  </si>
  <si>
    <t>Rattlesnake</t>
  </si>
  <si>
    <t>Chessington World of Adventures</t>
  </si>
  <si>
    <t>Rhino Coaster</t>
  </si>
  <si>
    <t>West Midlands Safari Park</t>
  </si>
  <si>
    <t>Rita - Queen of Speed</t>
  </si>
  <si>
    <t>Great Yarmouth Pleasure Beach</t>
  </si>
  <si>
    <t>Wicksteed Park</t>
  </si>
  <si>
    <t>Shockwave</t>
  </si>
  <si>
    <t>Stand Up</t>
  </si>
  <si>
    <t>Speed: No Limits</t>
  </si>
  <si>
    <t>Stealth</t>
  </si>
  <si>
    <t>Tornado</t>
  </si>
  <si>
    <t>Tsunami</t>
  </si>
  <si>
    <t>Twist and Shout</t>
  </si>
  <si>
    <t>Twister</t>
  </si>
  <si>
    <t>Lightwater Valley</t>
  </si>
  <si>
    <t>Ultimate</t>
  </si>
  <si>
    <t>Vampire</t>
  </si>
  <si>
    <t>Suspended</t>
  </si>
  <si>
    <t>Velocity</t>
  </si>
  <si>
    <t>Wall's Twister Ride</t>
  </si>
  <si>
    <t>Whirlwind</t>
  </si>
  <si>
    <t>Wild Mouse</t>
  </si>
  <si>
    <t>Wipeout</t>
  </si>
  <si>
    <t>X:\ No Way Out</t>
  </si>
  <si>
    <t>Average of Speed ( mph )</t>
  </si>
  <si>
    <t>Column Labels</t>
  </si>
  <si>
    <t>Grand Total</t>
  </si>
  <si>
    <t>Row Labels</t>
  </si>
  <si>
    <t>Property Portfolio</t>
  </si>
  <si>
    <t>PostCode</t>
  </si>
  <si>
    <t>Location</t>
  </si>
  <si>
    <t>No Bedrooms</t>
  </si>
  <si>
    <t>No Bathrooms</t>
  </si>
  <si>
    <t>Reception Rooms</t>
  </si>
  <si>
    <t>Garden Size</t>
  </si>
  <si>
    <t>Date on Market</t>
  </si>
  <si>
    <t>Date Sold</t>
  </si>
  <si>
    <t>Asking Price</t>
  </si>
  <si>
    <t>Sale Price</t>
  </si>
  <si>
    <t>SK13 7AZ</t>
  </si>
  <si>
    <t>Detatched</t>
  </si>
  <si>
    <t>Town</t>
  </si>
  <si>
    <t>Medium</t>
  </si>
  <si>
    <t>SK22 9GT</t>
  </si>
  <si>
    <t>Semi-detatched</t>
  </si>
  <si>
    <t>Village</t>
  </si>
  <si>
    <t>Small</t>
  </si>
  <si>
    <t>SK13 6DD</t>
  </si>
  <si>
    <t>Terraced</t>
  </si>
  <si>
    <t>Countryside</t>
  </si>
  <si>
    <t>SK14 8DS</t>
  </si>
  <si>
    <t>Large</t>
  </si>
  <si>
    <t>SK13 7CW</t>
  </si>
  <si>
    <t>SK22 3YT</t>
  </si>
  <si>
    <t>Remote</t>
  </si>
  <si>
    <t>SK13 4DF</t>
  </si>
  <si>
    <t>SK14 7AD</t>
  </si>
  <si>
    <t>SK13 2AA</t>
  </si>
  <si>
    <t>SK13 5YY</t>
  </si>
  <si>
    <t>SK14 9FT</t>
  </si>
  <si>
    <t>Bungalow</t>
  </si>
  <si>
    <t>SK23 4RF</t>
  </si>
  <si>
    <t>Flat</t>
  </si>
  <si>
    <t>None</t>
  </si>
  <si>
    <t>SK13 1GG</t>
  </si>
  <si>
    <t>SK13 6YH</t>
  </si>
  <si>
    <t>SK22 8BN</t>
  </si>
  <si>
    <t>SK14 7JJ</t>
  </si>
  <si>
    <t>SK22 3LP</t>
  </si>
  <si>
    <t>SK13 4DT</t>
  </si>
  <si>
    <t>SK13 9SS</t>
  </si>
  <si>
    <t>SK14 6HN</t>
  </si>
  <si>
    <t>small</t>
  </si>
  <si>
    <t>SK23 3KM</t>
  </si>
  <si>
    <t>SK23 5WW</t>
  </si>
  <si>
    <t>SK13 8FS</t>
  </si>
  <si>
    <t>SK13 4RL</t>
  </si>
  <si>
    <t>SK14 7YT</t>
  </si>
  <si>
    <t>SK13 5EE</t>
  </si>
  <si>
    <t>SK23 4VS</t>
  </si>
  <si>
    <t>SK16 8NV</t>
  </si>
  <si>
    <t>SK14 3DD</t>
  </si>
  <si>
    <t>SK13 4DE</t>
  </si>
  <si>
    <t>SK13 6LK</t>
  </si>
  <si>
    <t>SK13 9PF</t>
  </si>
  <si>
    <t>SK14 8BM</t>
  </si>
  <si>
    <t>SK14 6DH</t>
  </si>
  <si>
    <t>SK13 3SS</t>
  </si>
  <si>
    <t>SK13 4AK</t>
  </si>
  <si>
    <t>SK13 4XC</t>
  </si>
  <si>
    <t>SK14 6RL</t>
  </si>
  <si>
    <t>SK13 7PJ</t>
  </si>
  <si>
    <t>SK13 6FD</t>
  </si>
  <si>
    <t>SK14 3FD</t>
  </si>
  <si>
    <t>SK13 2WD</t>
  </si>
  <si>
    <t>SK22 1XV</t>
  </si>
  <si>
    <t>SK13 5LS</t>
  </si>
  <si>
    <t>SK13 6HH</t>
  </si>
  <si>
    <t>SK14 8GP</t>
  </si>
  <si>
    <t>SK15 6YW</t>
  </si>
  <si>
    <t>SK13 4DD</t>
  </si>
  <si>
    <t>SK13 4RF</t>
  </si>
  <si>
    <t>Sum of Asking Price</t>
  </si>
  <si>
    <t>(All)</t>
  </si>
  <si>
    <t>Beetle Length Study of School Playing Fields</t>
  </si>
  <si>
    <t>Sample</t>
  </si>
  <si>
    <t>Length</t>
  </si>
  <si>
    <t>Result</t>
  </si>
  <si>
    <t>Comment</t>
  </si>
  <si>
    <t>BE64</t>
  </si>
  <si>
    <t>BE98</t>
  </si>
  <si>
    <t>BE42</t>
  </si>
  <si>
    <t>BE67</t>
  </si>
  <si>
    <t>BE66</t>
  </si>
  <si>
    <t>BE12</t>
  </si>
  <si>
    <t>BE91</t>
  </si>
  <si>
    <t>BE39</t>
  </si>
  <si>
    <t>BE54</t>
  </si>
  <si>
    <t>BE19</t>
  </si>
  <si>
    <t>BE11</t>
  </si>
  <si>
    <t>BE44</t>
  </si>
  <si>
    <t>BE03</t>
  </si>
  <si>
    <t>BE17</t>
  </si>
  <si>
    <t>BE72</t>
  </si>
  <si>
    <t>BE73</t>
  </si>
  <si>
    <t>BE53</t>
  </si>
  <si>
    <t>Average</t>
  </si>
  <si>
    <t>TOP 10 Films of All Time (Rotten Tomatoes)</t>
  </si>
  <si>
    <t>Rank</t>
  </si>
  <si>
    <t>Film Title</t>
  </si>
  <si>
    <t>Year</t>
  </si>
  <si>
    <t>Director Only</t>
  </si>
  <si>
    <t>The Wizard of Oz (1939) Directed by King Vidor and Victor Fleming</t>
  </si>
  <si>
    <t>Warner Bros.</t>
  </si>
  <si>
    <t>Citizen Kane (1941) Directed by Orson Welles</t>
  </si>
  <si>
    <t>RKO Radio</t>
  </si>
  <si>
    <t>Get Out (2017) Directed by Jordan Peele</t>
  </si>
  <si>
    <t>Universal</t>
  </si>
  <si>
    <t>The Third Man (1949) Directed by Carol Reed</t>
  </si>
  <si>
    <t>Rialto</t>
  </si>
  <si>
    <t>Mad Max: Fury Road (2015) Directed by George Miller</t>
  </si>
  <si>
    <t>The Cabinet of Dr. Caligari (Das Cabinet des Dr. Caligari) (1920) Directed by Robert Wiene</t>
  </si>
  <si>
    <t>All About Eve (1950) Directed by Joseph L. Mankiewicz</t>
  </si>
  <si>
    <t>20th Century Fox</t>
  </si>
  <si>
    <t>Inside Out (2015) Directed by Pete Docter and Ronnie del Carmen</t>
  </si>
  <si>
    <t>Disney/Pixar</t>
  </si>
  <si>
    <t>Metropolis (1927) Directed by Fritz Lang</t>
  </si>
  <si>
    <t>Paramount</t>
  </si>
  <si>
    <t>Moonlight (2016) Directed by Barry Jenkins (III)</t>
  </si>
  <si>
    <t>A24 Films</t>
  </si>
  <si>
    <t xml:space="preserve">Tomato Plant </t>
  </si>
  <si>
    <t>Seed Date</t>
  </si>
  <si>
    <t>Date</t>
  </si>
  <si>
    <r>
      <t>Temperature(</t>
    </r>
    <r>
      <rPr>
        <b/>
        <sz val="14"/>
        <color theme="1"/>
        <rFont val="Calibri"/>
        <family val="2"/>
      </rPr>
      <t>ᵒF)</t>
    </r>
  </si>
  <si>
    <t>Weather</t>
  </si>
  <si>
    <t>Height(Inch)</t>
  </si>
  <si>
    <t>Stage</t>
  </si>
  <si>
    <t>Day 1</t>
  </si>
  <si>
    <t>Sunny</t>
  </si>
  <si>
    <t>Leaf</t>
  </si>
  <si>
    <t>Day 2</t>
  </si>
  <si>
    <t>Cloudy</t>
  </si>
  <si>
    <t>Day 3</t>
  </si>
  <si>
    <t>Rainy</t>
  </si>
  <si>
    <t>Day 4</t>
  </si>
  <si>
    <t>Windy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</si>
  <si>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</si>
  <si>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</si>
  <si>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</si>
  <si>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</si>
  <si>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</si>
  <si>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</si>
  <si>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</si>
  <si>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</si>
  <si>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</si>
  <si>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</si>
  <si>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</si>
  <si>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Day 16</t>
  </si>
  <si>
    <t>Day 17</t>
  </si>
  <si>
    <t>Day 18</t>
  </si>
  <si>
    <t>Day 19</t>
  </si>
  <si>
    <t>Day 20</t>
  </si>
  <si>
    <t>Day 21</t>
  </si>
  <si>
    <t>Day 22</t>
  </si>
  <si>
    <t>Day 23</t>
  </si>
  <si>
    <t>Day 24</t>
  </si>
  <si>
    <t>Day 25</t>
  </si>
  <si>
    <t>Day 26</t>
  </si>
  <si>
    <t>Day 27</t>
  </si>
  <si>
    <t>Day 28</t>
  </si>
  <si>
    <t>Day 29</t>
  </si>
  <si>
    <t>Day 30</t>
  </si>
  <si>
    <t>Day 31</t>
  </si>
  <si>
    <t>Day 32</t>
  </si>
  <si>
    <t>Day 33</t>
  </si>
  <si>
    <t>Day 34</t>
  </si>
  <si>
    <t>Day 35</t>
  </si>
  <si>
    <t>Day 36</t>
  </si>
  <si>
    <t>Flowering</t>
  </si>
  <si>
    <t>Day 37</t>
  </si>
  <si>
    <t>Day 38</t>
  </si>
  <si>
    <t>Day 39</t>
  </si>
  <si>
    <t>Day 40</t>
  </si>
  <si>
    <t>Day 41</t>
  </si>
  <si>
    <t>Day 42</t>
  </si>
  <si>
    <t>Day 43</t>
  </si>
  <si>
    <t>Day 44</t>
  </si>
  <si>
    <t>Day 45</t>
  </si>
  <si>
    <t>Day 46</t>
  </si>
  <si>
    <t>Day 47</t>
  </si>
  <si>
    <t>Fruiting</t>
  </si>
  <si>
    <t>Day 48</t>
  </si>
  <si>
    <t>Day 49</t>
  </si>
  <si>
    <t>Day 50</t>
  </si>
  <si>
    <t>Day 51</t>
  </si>
  <si>
    <t>Day 52</t>
  </si>
  <si>
    <t>Day 53</t>
  </si>
  <si>
    <t>Day 54</t>
  </si>
  <si>
    <t>Day 55</t>
  </si>
  <si>
    <t>Day 56</t>
  </si>
  <si>
    <t>Day 57</t>
  </si>
  <si>
    <t>Ripening</t>
  </si>
  <si>
    <t>Day 58</t>
  </si>
  <si>
    <t>Day 59</t>
  </si>
  <si>
    <t>Day 60</t>
  </si>
  <si>
    <t>Day 61</t>
  </si>
  <si>
    <t>Day 62</t>
  </si>
  <si>
    <r>
      <t>Temperature(</t>
    </r>
    <r>
      <rPr>
        <b/>
        <sz val="16"/>
        <color theme="1"/>
        <rFont val="Calibri"/>
        <family val="2"/>
      </rPr>
      <t>ᵒF)</t>
    </r>
  </si>
  <si>
    <t>Community Library Database</t>
  </si>
  <si>
    <t>Today:</t>
  </si>
  <si>
    <t>Book ISBN</t>
  </si>
  <si>
    <t>Category</t>
  </si>
  <si>
    <t>Purchase Cost</t>
  </si>
  <si>
    <t>Purchase Date</t>
  </si>
  <si>
    <t>Expiry Date</t>
  </si>
  <si>
    <t>Days to Expiry</t>
  </si>
  <si>
    <t>978-0-331-95055-01-4</t>
  </si>
  <si>
    <t>Out</t>
  </si>
  <si>
    <t>Crime</t>
  </si>
  <si>
    <t>978-1-40020-96298-02-1</t>
  </si>
  <si>
    <t>Medical</t>
  </si>
  <si>
    <t>978-0-553-81762-01-5</t>
  </si>
  <si>
    <t>In</t>
  </si>
  <si>
    <t>Travel</t>
  </si>
  <si>
    <t>978-0-662-95055-01-2</t>
  </si>
  <si>
    <t>Cookery</t>
  </si>
  <si>
    <t>978-1-128-95055-01-3</t>
  </si>
  <si>
    <t>978-0-419-96298-02-3</t>
  </si>
  <si>
    <t>Architecture</t>
  </si>
  <si>
    <t>978-1-40020-81762-01-6</t>
  </si>
  <si>
    <t>978-0-518-96298-01-2</t>
  </si>
  <si>
    <t>978-0-447-96298-02-6</t>
  </si>
  <si>
    <t>Gardening</t>
  </si>
  <si>
    <t>978-0-394-81762-02-1</t>
  </si>
  <si>
    <t>978-1-119-95055-02-4</t>
  </si>
  <si>
    <t>978-0-261-81762-01-2</t>
  </si>
  <si>
    <t>Astronomy</t>
  </si>
  <si>
    <t>Search:</t>
  </si>
  <si>
    <t>Using INDEX</t>
  </si>
  <si>
    <t>£25.99</t>
  </si>
  <si>
    <t>£12.99</t>
  </si>
  <si>
    <t>£14.00</t>
  </si>
  <si>
    <t>£18.99</t>
  </si>
  <si>
    <t>£11.99</t>
  </si>
  <si>
    <t>£35.00</t>
  </si>
  <si>
    <t>£17.00</t>
  </si>
  <si>
    <t>£9.99</t>
  </si>
  <si>
    <t>£12.50</t>
  </si>
  <si>
    <t>£17.50</t>
  </si>
  <si>
    <t>£13.50</t>
  </si>
  <si>
    <t>£24.50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</si>
</sst>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&quot;£&quot;#,##0.00"/>
    <numFmt numFmtId="166" formatCode="&quot;£&quot;#,##0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8"/>
      <color rgb="FF7030A0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u/>
      <sz val="14"/>
      <color theme="5" tint="-0.499984740745262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haroni"/>
      <charset val="177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0" fillId="0" borderId="0" xfId="0" applyFont="1"/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20" fontId="0" fillId="0" borderId="1" xfId="0" applyNumberFormat="1" applyBorder="1"/>
    <xf numFmtId="165" fontId="0" fillId="0" borderId="1" xfId="0" applyNumberFormat="1" applyBorder="1"/>
    <xf numFmtId="0" fontId="0" fillId="0" borderId="1" xfId="0" applyFill="1" applyBorder="1"/>
    <xf numFmtId="0" fontId="16" fillId="0" borderId="0" xfId="0" applyFont="1" applyAlignment="1">
      <alignment horizontal="center" vertical="top"/>
    </xf>
    <xf numFmtId="0" fontId="0" fillId="0" borderId="0" xfId="0" applyProtection="1"/>
    <xf numFmtId="0" fontId="1" fillId="10" borderId="3" xfId="0" applyFont="1" applyFill="1" applyBorder="1"/>
    <xf numFmtId="0" fontId="3" fillId="10" borderId="5" xfId="0" applyFont="1" applyFill="1" applyBorder="1"/>
    <xf numFmtId="0" fontId="3" fillId="10" borderId="4" xfId="0" applyFont="1" applyFill="1" applyBorder="1"/>
    <xf numFmtId="0" fontId="0" fillId="11" borderId="6" xfId="0" applyFill="1" applyBorder="1"/>
    <xf numFmtId="0" fontId="0" fillId="11" borderId="7" xfId="0" applyFill="1" applyBorder="1"/>
    <xf numFmtId="0" fontId="3" fillId="11" borderId="8" xfId="0" applyFont="1" applyFill="1" applyBorder="1"/>
    <xf numFmtId="0" fontId="3" fillId="11" borderId="7" xfId="0" applyFont="1" applyFill="1" applyBorder="1"/>
    <xf numFmtId="0" fontId="1" fillId="11" borderId="2" xfId="0" applyFont="1" applyFill="1" applyBorder="1"/>
    <xf numFmtId="0" fontId="3" fillId="11" borderId="9" xfId="0" applyFont="1" applyFill="1" applyBorder="1"/>
    <xf numFmtId="9" fontId="11" fillId="12" borderId="5" xfId="0" applyNumberFormat="1" applyFont="1" applyFill="1" applyBorder="1" applyAlignment="1">
      <alignment horizontal="center"/>
    </xf>
    <xf numFmtId="9" fontId="11" fillId="12" borderId="4" xfId="0" applyNumberFormat="1" applyFont="1" applyFill="1" applyBorder="1" applyAlignment="1">
      <alignment horizontal="center"/>
    </xf>
    <xf numFmtId="0" fontId="12" fillId="11" borderId="10" xfId="0" applyFont="1" applyFill="1" applyBorder="1"/>
    <xf numFmtId="166" fontId="11" fillId="12" borderId="10" xfId="0" applyNumberFormat="1" applyFont="1" applyFill="1" applyBorder="1"/>
    <xf numFmtId="165" fontId="0" fillId="0" borderId="1" xfId="0" applyNumberFormat="1" applyBorder="1" applyAlignment="1">
      <alignment horizontal="center"/>
    </xf>
    <xf numFmtId="0" fontId="12" fillId="11" borderId="11" xfId="0" applyFont="1" applyFill="1" applyBorder="1"/>
    <xf numFmtId="166" fontId="11" fillId="12" borderId="11" xfId="0" applyNumberFormat="1" applyFont="1" applyFill="1" applyBorder="1"/>
    <xf numFmtId="0" fontId="1" fillId="10" borderId="3" xfId="0" applyFont="1" applyFill="1" applyBorder="1"/>
    <xf numFmtId="0" fontId="3" fillId="10" borderId="5" xfId="0" applyFont="1" applyFill="1" applyBorder="1"/>
    <xf numFmtId="0" fontId="3" fillId="10" borderId="4" xfId="0" applyFont="1" applyFill="1" applyBorder="1"/>
    <xf numFmtId="0" fontId="0" fillId="11" borderId="6" xfId="0" applyFill="1" applyBorder="1"/>
    <xf numFmtId="0" fontId="0" fillId="11" borderId="7" xfId="0" applyFill="1" applyBorder="1"/>
    <xf numFmtId="0" fontId="3" fillId="11" borderId="8" xfId="0" applyFont="1" applyFill="1" applyBorder="1"/>
    <xf numFmtId="0" fontId="3" fillId="11" borderId="7" xfId="0" applyFont="1" applyFill="1" applyBorder="1"/>
    <xf numFmtId="0" fontId="1" fillId="11" borderId="2" xfId="0" applyFont="1" applyFill="1" applyBorder="1"/>
    <xf numFmtId="0" fontId="3" fillId="11" borderId="9" xfId="0" applyFont="1" applyFill="1" applyBorder="1"/>
    <xf numFmtId="9" fontId="11" fillId="12" borderId="5" xfId="0" applyNumberFormat="1" applyFont="1" applyFill="1" applyBorder="1" applyAlignment="1">
      <alignment horizontal="center"/>
    </xf>
    <xf numFmtId="9" fontId="11" fillId="12" borderId="4" xfId="0" applyNumberFormat="1" applyFont="1" applyFill="1" applyBorder="1" applyAlignment="1">
      <alignment horizontal="center"/>
    </xf>
    <xf numFmtId="0" fontId="12" fillId="11" borderId="10" xfId="0" applyFont="1" applyFill="1" applyBorder="1"/>
    <xf numFmtId="166" fontId="11" fillId="12" borderId="10" xfId="0" applyNumberFormat="1" applyFont="1" applyFill="1" applyBorder="1"/>
    <xf numFmtId="165" fontId="0" fillId="0" borderId="1" xfId="0" applyNumberFormat="1" applyBorder="1" applyAlignment="1">
      <alignment horizontal="center"/>
    </xf>
    <xf numFmtId="0" fontId="12" fillId="11" borderId="11" xfId="0" applyFont="1" applyFill="1" applyBorder="1"/>
    <xf numFmtId="166" fontId="11" fillId="12" borderId="11" xfId="0" applyNumberFormat="1" applyFont="1" applyFill="1" applyBorder="1"/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 indent="1"/>
    </xf>
    <xf numFmtId="14" fontId="0" fillId="0" borderId="0" xfId="0" applyNumberFormat="1"/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left"/>
    </xf>
    <xf numFmtId="0" fontId="0" fillId="0" borderId="0" xfId="0" applyNumberFormat="1"/>
    <xf numFmtId="0" fontId="13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166" fontId="0" fillId="0" borderId="1" xfId="0" applyNumberFormat="1" applyBorder="1"/>
    <xf numFmtId="166" fontId="0" fillId="0" borderId="1" xfId="0" applyNumberFormat="1" applyFill="1" applyBorder="1"/>
    <xf numFmtId="0" fontId="7" fillId="7" borderId="3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4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/>
    <xf numFmtId="0" fontId="7" fillId="7" borderId="4" xfId="0" applyFont="1" applyFill="1" applyBorder="1" applyAlignment="1">
      <alignment horizontal="center"/>
    </xf>
    <xf numFmtId="14" fontId="7" fillId="7" borderId="3" xfId="0" applyNumberFormat="1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 applyAlignment="1">
      <alignment horizontal="center"/>
    </xf>
    <xf numFmtId="14" fontId="5" fillId="4" borderId="1" xfId="0" applyNumberFormat="1" applyFont="1" applyFill="1" applyBorder="1"/>
    <xf numFmtId="0" fontId="5" fillId="6" borderId="1" xfId="0" applyFont="1" applyFill="1" applyBorder="1" applyAlignment="1">
      <alignment horizontal="center"/>
    </xf>
    <xf numFmtId="14" fontId="6" fillId="8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14" fontId="7" fillId="7" borderId="4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14" fontId="5" fillId="4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4" fontId="4" fillId="4" borderId="1" xfId="0" applyNumberFormat="1" applyFont="1" applyFill="1" applyBorder="1"/>
    <xf numFmtId="0" fontId="0" fillId="0" borderId="0" xfId="0" applyAlignment="1">
      <alignment horizontal="left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[Avani Khatri-Div A-Roll No-40-EXCEL ASSIGNMENT.xlsx]Q.6&amp;7!PivotTable9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'Q.6&amp;7'!$B$17:$B$18</c:f>
              <c:strCache>
                <c:ptCount val="1"/>
                <c:pt idx="0">
                  <c:v>Countryside</c:v>
                </c:pt>
              </c:strCache>
            </c:strRef>
          </c:tx>
          <c:invertIfNegative val="0"/>
          <c:cat>
            <c:strRef>
              <c:f>'Q.6&amp;7'!$A$19:$A$24</c:f>
              <c:strCache>
                <c:ptCount val="5"/>
                <c:pt idx="0">
                  <c:v>Bungalow</c:v>
                </c:pt>
                <c:pt idx="1">
                  <c:v>Detatched</c:v>
                </c:pt>
                <c:pt idx="2">
                  <c:v>Flat</c:v>
                </c:pt>
                <c:pt idx="3">
                  <c:v>Semi-detatched</c:v>
                </c:pt>
                <c:pt idx="4">
                  <c:v>Terraced</c:v>
                </c:pt>
              </c:strCache>
            </c:strRef>
          </c:cat>
          <c:val>
            <c:numRef>
              <c:f>'Q.6&amp;7'!$B$19:$B$24</c:f>
              <c:numCache>
                <c:formatCode>General</c:formatCode>
                <c:ptCount val="5"/>
                <c:pt idx="0">
                  <c:v>3329500</c:v>
                </c:pt>
                <c:pt idx="1">
                  <c:v>1350250</c:v>
                </c:pt>
                <c:pt idx="3">
                  <c:v>2289500</c:v>
                </c:pt>
                <c:pt idx="4">
                  <c:v>582000</c:v>
                </c:pt>
              </c:numCache>
            </c:numRef>
          </c:val>
        </c:ser>
        <c:ser>
          <c:idx val="1"/>
          <c:order val="1"/>
          <c:tx>
            <c:strRef>
              <c:f>'Q.6&amp;7'!$C$17:$C$18</c:f>
              <c:strCache>
                <c:ptCount val="1"/>
                <c:pt idx="0">
                  <c:v>Remote</c:v>
                </c:pt>
              </c:strCache>
            </c:strRef>
          </c:tx>
          <c:invertIfNegative val="0"/>
          <c:cat>
            <c:strRef>
              <c:f>'Q.6&amp;7'!$A$19:$A$24</c:f>
              <c:strCache>
                <c:ptCount val="5"/>
                <c:pt idx="0">
                  <c:v>Bungalow</c:v>
                </c:pt>
                <c:pt idx="1">
                  <c:v>Detatched</c:v>
                </c:pt>
                <c:pt idx="2">
                  <c:v>Flat</c:v>
                </c:pt>
                <c:pt idx="3">
                  <c:v>Semi-detatched</c:v>
                </c:pt>
                <c:pt idx="4">
                  <c:v>Terraced</c:v>
                </c:pt>
              </c:strCache>
            </c:strRef>
          </c:cat>
          <c:val>
            <c:numRef>
              <c:f>'Q.6&amp;7'!$C$19:$C$24</c:f>
              <c:numCache>
                <c:formatCode>General</c:formatCode>
                <c:ptCount val="5"/>
                <c:pt idx="0">
                  <c:v>562000</c:v>
                </c:pt>
                <c:pt idx="1">
                  <c:v>1717500</c:v>
                </c:pt>
                <c:pt idx="3">
                  <c:v>176500</c:v>
                </c:pt>
                <c:pt idx="4">
                  <c:v>142500</c:v>
                </c:pt>
              </c:numCache>
            </c:numRef>
          </c:val>
        </c:ser>
        <c:ser>
          <c:idx val="2"/>
          <c:order val="2"/>
          <c:tx>
            <c:strRef>
              <c:f>'Q.6&amp;7'!$D$17:$D$18</c:f>
              <c:strCache>
                <c:ptCount val="1"/>
                <c:pt idx="0">
                  <c:v>Town</c:v>
                </c:pt>
              </c:strCache>
            </c:strRef>
          </c:tx>
          <c:invertIfNegative val="0"/>
          <c:cat>
            <c:strRef>
              <c:f>'Q.6&amp;7'!$A$19:$A$24</c:f>
              <c:strCache>
                <c:ptCount val="5"/>
                <c:pt idx="0">
                  <c:v>Bungalow</c:v>
                </c:pt>
                <c:pt idx="1">
                  <c:v>Detatched</c:v>
                </c:pt>
                <c:pt idx="2">
                  <c:v>Flat</c:v>
                </c:pt>
                <c:pt idx="3">
                  <c:v>Semi-detatched</c:v>
                </c:pt>
                <c:pt idx="4">
                  <c:v>Terraced</c:v>
                </c:pt>
              </c:strCache>
            </c:strRef>
          </c:cat>
          <c:val>
            <c:numRef>
              <c:f>'Q.6&amp;7'!$D$19:$D$24</c:f>
              <c:numCache>
                <c:formatCode>General</c:formatCode>
                <c:ptCount val="5"/>
                <c:pt idx="0">
                  <c:v>499450</c:v>
                </c:pt>
                <c:pt idx="1">
                  <c:v>2265250</c:v>
                </c:pt>
                <c:pt idx="2">
                  <c:v>310500</c:v>
                </c:pt>
                <c:pt idx="3">
                  <c:v>2499500</c:v>
                </c:pt>
                <c:pt idx="4">
                  <c:v>1062500</c:v>
                </c:pt>
              </c:numCache>
            </c:numRef>
          </c:val>
        </c:ser>
        <c:ser>
          <c:idx val="3"/>
          <c:order val="3"/>
          <c:tx>
            <c:strRef>
              <c:f>'Q.6&amp;7'!$E$17:$E$18</c:f>
              <c:strCache>
                <c:ptCount val="1"/>
                <c:pt idx="0">
                  <c:v>Village</c:v>
                </c:pt>
              </c:strCache>
            </c:strRef>
          </c:tx>
          <c:invertIfNegative val="0"/>
          <c:cat>
            <c:strRef>
              <c:f>'Q.6&amp;7'!$A$19:$A$24</c:f>
              <c:strCache>
                <c:ptCount val="5"/>
                <c:pt idx="0">
                  <c:v>Bungalow</c:v>
                </c:pt>
                <c:pt idx="1">
                  <c:v>Detatched</c:v>
                </c:pt>
                <c:pt idx="2">
                  <c:v>Flat</c:v>
                </c:pt>
                <c:pt idx="3">
                  <c:v>Semi-detatched</c:v>
                </c:pt>
                <c:pt idx="4">
                  <c:v>Terraced</c:v>
                </c:pt>
              </c:strCache>
            </c:strRef>
          </c:cat>
          <c:val>
            <c:numRef>
              <c:f>'Q.6&amp;7'!$E$19:$E$24</c:f>
              <c:numCache>
                <c:formatCode>General</c:formatCode>
                <c:ptCount val="5"/>
                <c:pt idx="3">
                  <c:v>523500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371904"/>
        <c:axId val="83415424"/>
      </c:barChart>
      <c:catAx>
        <c:axId val="83371904"/>
        <c:scaling>
          <c:orientation val="minMax"/>
        </c:scaling>
        <c:delete val="0"/>
        <c:axPos val="b"/>
        <c:majorTickMark val="out"/>
        <c:minorTickMark val="none"/>
        <c:tickLblPos val="nextTo"/>
        <c:crossAx val="83415424"/>
        <c:crosses val="autoZero"/>
        <c:auto val="1"/>
        <c:lblAlgn val="ctr"/>
        <c:lblOffset val="100"/>
        <c:noMultiLvlLbl val="0"/>
      </c:catAx>
      <c:valAx>
        <c:axId val="83415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3719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24</xdr:row>
      <xdr:rowOff>114300</xdr:rowOff>
    </xdr:from>
    <xdr:to>
      <xdr:col>13</xdr:col>
      <xdr:colOff>590550</xdr:colOff>
      <xdr:row>39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smail - [2010]" refreshedDate="44539.683722800924" createdVersion="4" refreshedVersion="4" minRefreshableVersion="3" recordCount="50">
  <cacheSource type="worksheet">
    <worksheetSource ref="A1:G51" sheet="Q.4"/>
  </cacheSource>
  <cacheFields count="7">
    <cacheField name="Roller Coaster" numFmtId="0">
      <sharedItems count="46">
        <s v="Air"/>
        <s v="Boomerang"/>
        <s v="Cobra"/>
        <s v="Colossus"/>
        <s v="Corkscrew"/>
        <s v="Crazy Mouse"/>
        <s v="Enigma"/>
        <s v="Express"/>
        <s v="Fantasy Mouse"/>
        <s v="G Force"/>
        <s v="Grand National"/>
        <s v="Infusion"/>
        <s v="Irn-Bru Revolution"/>
        <s v="Jubilee Odyssey"/>
        <s v="Jungle Coaster"/>
        <s v="Knightmare"/>
        <s v="Kumali"/>
        <s v="Magic Mouse"/>
        <s v="Megafobia"/>
        <s v="Millennium Roller Coaster"/>
        <s v="Nemesis"/>
        <s v="Nemesis Inferno"/>
        <s v="New Roller Coaster"/>
        <s v="Oblivion"/>
        <s v="Pepsi Max Big One"/>
        <s v="Rage"/>
        <s v="Rat"/>
        <s v="Rattlesnake"/>
        <s v="Rhino Coaster"/>
        <s v="Rita - Queen of Speed"/>
        <s v="Roller Coaster"/>
        <s v="Shockwave"/>
        <s v="Speed: No Limits"/>
        <s v="Stealth"/>
        <s v="Tornado"/>
        <s v="Tsunami"/>
        <s v="Twist and Shout"/>
        <s v="Twister"/>
        <s v="Ultimate"/>
        <s v="Vampire"/>
        <s v="Velocity"/>
        <s v="Wall's Twister Ride"/>
        <s v="Whirlwind"/>
        <s v="Wild Mouse"/>
        <s v="Wipeout"/>
        <s v="X:\ No Way Out"/>
      </sharedItems>
    </cacheField>
    <cacheField name="Amusement Park" numFmtId="0">
      <sharedItems count="24">
        <s v="Alton Towers"/>
        <s v="Pleasure Island Family Theme Park"/>
        <s v="Paultons Park"/>
        <s v="Thorpe Park"/>
        <s v="Flamingo Land Theme Park &amp; Zoo"/>
        <s v="South Pier"/>
        <s v="Brighton Pier"/>
        <s v="Pleasurewood Hills"/>
        <s v="M&amp;Ds Scotland's Theme Park"/>
        <s v="Fantasy Island"/>
        <s v="Drayton Manor Park"/>
        <s v="Pleasure Beach, Blackpool"/>
        <s v="Legoland Windsor"/>
        <s v="Camelot Theme Park"/>
        <s v="Brean Leisure Park"/>
        <s v="Oakwood Theme Park"/>
        <s v="New MetroLand"/>
        <s v="Adventure Island"/>
        <s v="Loudoun Castle"/>
        <s v="Chessington World of Adventures"/>
        <s v="West Midlands Safari Park"/>
        <s v="Great Yarmouth Pleasure Beach"/>
        <s v="Wicksteed Park"/>
        <s v="Lightwater Valley"/>
      </sharedItems>
    </cacheField>
    <cacheField name="Type" numFmtId="0">
      <sharedItems count="2">
        <s v="Steel"/>
        <s v="Wood"/>
      </sharedItems>
    </cacheField>
    <cacheField name="Design" numFmtId="0">
      <sharedItems count="5">
        <s v="Flying"/>
        <s v="Sit Down"/>
        <s v="Inverted"/>
        <s v="Stand Up"/>
        <s v="Suspended"/>
      </sharedItems>
    </cacheField>
    <cacheField name="Status" numFmtId="0">
      <sharedItems/>
    </cacheField>
    <cacheField name="Opened" numFmtId="0">
      <sharedItems containsSemiMixedTypes="0" containsString="0" containsNumber="1" containsInteger="1" minValue="1932" maxValue="2007"/>
    </cacheField>
    <cacheField name="Speed ( mph )" numFmtId="0">
      <sharedItems containsSemiMixedTypes="0" containsString="0" containsNumber="1" minValue="26.8" maxValue="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ismail - [2010]" refreshedDate="44539.689711689818" createdVersion="4" refreshedVersion="4" minRefreshableVersion="3" recordCount="56">
  <cacheSource type="worksheet">
    <worksheetSource ref="A3:K59" sheet="Q.5,6&amp;7"/>
  </cacheSource>
  <cacheFields count="11">
    <cacheField name="PostCode" numFmtId="0">
      <sharedItems count="49">
        <s v="SK13 7AZ"/>
        <s v="SK22 9GT"/>
        <s v="SK13 6DD"/>
        <s v="SK14 8DS"/>
        <s v="SK13 7CW"/>
        <s v="SK22 3YT"/>
        <s v="SK13 4DF"/>
        <s v="SK14 7AD"/>
        <s v="SK13 2AA"/>
        <s v="SK13 5YY"/>
        <s v="SK14 9FT"/>
        <s v="SK23 4RF"/>
        <s v="SK13 1GG"/>
        <s v="SK13 6YH"/>
        <s v="SK22 8BN"/>
        <s v="SK14 7JJ"/>
        <s v="SK22 3LP"/>
        <s v="SK13 4DT"/>
        <s v="SK13 9SS"/>
        <s v="SK14 6HN"/>
        <s v="SK23 3KM"/>
        <s v="SK23 5WW"/>
        <s v="SK13 8FS"/>
        <s v="SK13 4RL"/>
        <s v="SK14 7YT"/>
        <s v="SK13 5EE"/>
        <s v="SK23 4VS"/>
        <s v="SK16 8NV"/>
        <s v="SK14 3DD"/>
        <s v="SK13 4DE"/>
        <s v="SK13 6LK"/>
        <s v="SK13 9PF"/>
        <s v="SK14 8BM"/>
        <s v="SK14 6DH"/>
        <s v="SK13 3SS"/>
        <s v="SK13 4AK"/>
        <s v="SK13 4XC"/>
        <s v="SK14 6RL"/>
        <s v="SK13 7PJ"/>
        <s v="SK13 6FD"/>
        <s v="SK14 3FD"/>
        <s v="SK13 2WD"/>
        <s v="SK22 1XV"/>
        <s v="SK13 5LS"/>
        <s v="SK13 6HH"/>
        <s v="SK14 8GP"/>
        <s v="SK15 6YW"/>
        <s v="SK13 4DD"/>
        <s v="SK13 4RF"/>
      </sharedItems>
    </cacheField>
    <cacheField name="Type" numFmtId="0">
      <sharedItems count="5">
        <s v="Detatched"/>
        <s v="Semi-detatched"/>
        <s v="Terraced"/>
        <s v="Bungalow"/>
        <s v="Flat"/>
      </sharedItems>
    </cacheField>
    <cacheField name="Location" numFmtId="0">
      <sharedItems count="4">
        <s v="Town"/>
        <s v="Village"/>
        <s v="Countryside"/>
        <s v="Remote"/>
      </sharedItems>
    </cacheField>
    <cacheField name="No Bedrooms" numFmtId="0">
      <sharedItems containsSemiMixedTypes="0" containsString="0" containsNumber="1" containsInteger="1" minValue="1" maxValue="5" count="5">
        <n v="4"/>
        <n v="3"/>
        <n v="2"/>
        <n v="1"/>
        <n v="5"/>
      </sharedItems>
    </cacheField>
    <cacheField name="No Bathrooms" numFmtId="0">
      <sharedItems containsSemiMixedTypes="0" containsString="0" containsNumber="1" containsInteger="1" minValue="1" maxValue="3" count="3">
        <n v="2"/>
        <n v="1"/>
        <n v="3"/>
      </sharedItems>
    </cacheField>
    <cacheField name="Reception Rooms" numFmtId="0">
      <sharedItems containsSemiMixedTypes="0" containsString="0" containsNumber="1" containsInteger="1" minValue="1" maxValue="3" count="3">
        <n v="3"/>
        <n v="2"/>
        <n v="1"/>
      </sharedItems>
    </cacheField>
    <cacheField name="Garden Size" numFmtId="0">
      <sharedItems count="4">
        <s v="Medium"/>
        <s v="Small"/>
        <s v="Large"/>
        <s v="None"/>
      </sharedItems>
    </cacheField>
    <cacheField name="Date on Market" numFmtId="14">
      <sharedItems containsSemiMixedTypes="0" containsNonDate="0" containsDate="1" containsString="0" minDate="2017-06-06T00:00:00" maxDate="2018-10-19T00:00:00" count="43">
        <d v="2017-11-26T00:00:00"/>
        <d v="2017-07-18T00:00:00"/>
        <d v="2017-10-24T00:00:00"/>
        <d v="2018-10-18T00:00:00"/>
        <d v="2017-11-29T00:00:00"/>
        <d v="2017-10-13T00:00:00"/>
        <d v="2017-09-05T00:00:00"/>
        <d v="2017-10-29T00:00:00"/>
        <d v="2017-08-11T00:00:00"/>
        <d v="2017-10-30T00:00:00"/>
        <d v="2017-11-16T00:00:00"/>
        <d v="2017-11-15T00:00:00"/>
        <d v="2018-01-05T00:00:00"/>
        <d v="2017-09-15T00:00:00"/>
        <d v="2017-09-11T00:00:00"/>
        <d v="2017-10-03T00:00:00"/>
        <d v="2017-12-21T00:00:00"/>
        <d v="2017-10-15T00:00:00"/>
        <d v="2017-08-09T00:00:00"/>
        <d v="2017-11-14T00:00:00"/>
        <d v="2017-08-06T00:00:00"/>
        <d v="2018-01-04T00:00:00"/>
        <d v="2017-09-02T00:00:00"/>
        <d v="2017-10-17T00:00:00"/>
        <d v="2017-08-23T00:00:00"/>
        <d v="2018-01-11T00:00:00"/>
        <d v="2017-10-31T00:00:00"/>
        <d v="2017-08-02T00:00:00"/>
        <d v="2017-07-03T00:00:00"/>
        <d v="2017-08-24T00:00:00"/>
        <d v="2017-07-19T00:00:00"/>
        <d v="2017-08-15T00:00:00"/>
        <d v="2017-07-11T00:00:00"/>
        <d v="2017-08-03T00:00:00"/>
        <d v="2017-09-26T00:00:00"/>
        <d v="2017-08-05T00:00:00"/>
        <d v="2017-07-14T00:00:00"/>
        <d v="2017-06-24T00:00:00"/>
        <d v="2017-07-04T00:00:00"/>
        <d v="2017-09-01T00:00:00"/>
        <d v="2017-10-12T00:00:00"/>
        <d v="2017-06-06T00:00:00"/>
        <d v="2018-02-01T00:00:00"/>
      </sharedItems>
    </cacheField>
    <cacheField name="Date Sold" numFmtId="0">
      <sharedItems containsNonDate="0" containsDate="1" containsString="0" containsBlank="1" minDate="2017-01-16T00:00:00" maxDate="2018-12-20T00:00:00" count="27">
        <m/>
        <d v="2018-02-01T00:00:00"/>
        <d v="2017-12-19T00:00:00"/>
        <d v="2018-01-23T00:00:00"/>
        <d v="2018-12-19T00:00:00"/>
        <d v="2017-01-16T00:00:00"/>
        <d v="2018-02-18T00:00:00"/>
        <d v="2018-01-29T00:00:00"/>
        <d v="2018-01-13T00:00:00"/>
        <d v="2018-01-19T00:00:00"/>
        <d v="2017-12-28T00:00:00"/>
        <d v="2018-02-15T00:00:00"/>
        <d v="2018-02-25T00:00:00"/>
        <d v="2018-01-15T00:00:00"/>
        <d v="2018-02-13T00:00:00"/>
        <d v="2017-10-17T00:00:00"/>
        <d v="2017-11-30T00:00:00"/>
        <d v="2017-12-11T00:00:00"/>
        <d v="2018-01-17T00:00:00"/>
        <d v="2018-01-27T00:00:00"/>
        <d v="2018-01-22T00:00:00"/>
        <d v="2018-02-03T00:00:00"/>
        <d v="2017-11-16T00:00:00"/>
        <d v="2018-01-04T00:00:00"/>
        <d v="2018-02-05T00:00:00"/>
        <d v="2017-10-05T00:00:00"/>
        <d v="2018-03-15T00:00:00"/>
      </sharedItems>
    </cacheField>
    <cacheField name="Asking Price" numFmtId="166">
      <sharedItems containsSemiMixedTypes="0" containsString="0" containsNumber="1" containsInteger="1" minValue="135000" maxValue="525750"/>
    </cacheField>
    <cacheField name="Sale Price" numFmtId="166">
      <sharedItems containsString="0" containsBlank="1" containsNumber="1" containsInteger="1" minValue="158500" maxValue="495000" count="37">
        <m/>
        <n v="238500"/>
        <n v="199000"/>
        <n v="387500"/>
        <n v="319500"/>
        <n v="199500"/>
        <n v="277000"/>
        <n v="174300"/>
        <n v="219750"/>
        <n v="168000"/>
        <n v="419500"/>
        <n v="169500"/>
        <n v="315750"/>
        <n v="495000"/>
        <n v="362500"/>
        <n v="309750"/>
        <n v="302750"/>
        <n v="429500"/>
        <n v="375500"/>
        <n v="405000"/>
        <n v="158500"/>
        <n v="276500"/>
        <n v="175500"/>
        <n v="431750"/>
        <n v="342500"/>
        <n v="422500"/>
        <n v="298500"/>
        <n v="330500"/>
        <n v="383500"/>
        <n v="365500"/>
        <n v="304500"/>
        <n v="203900"/>
        <n v="209500"/>
        <n v="271500"/>
        <n v="395000"/>
        <n v="349500"/>
        <n v="29995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">
  <r>
    <x v="0"/>
    <x v="0"/>
    <x v="0"/>
    <x v="0"/>
    <s v="Operating"/>
    <n v="2002"/>
    <n v="46.6"/>
  </r>
  <r>
    <x v="1"/>
    <x v="1"/>
    <x v="0"/>
    <x v="1"/>
    <s v="Operating"/>
    <n v="1993"/>
    <n v="47"/>
  </r>
  <r>
    <x v="2"/>
    <x v="2"/>
    <x v="0"/>
    <x v="1"/>
    <s v="Operating"/>
    <n v="2006"/>
    <n v="31.1"/>
  </r>
  <r>
    <x v="3"/>
    <x v="3"/>
    <x v="0"/>
    <x v="1"/>
    <s v="Operating"/>
    <n v="2002"/>
    <n v="45"/>
  </r>
  <r>
    <x v="4"/>
    <x v="0"/>
    <x v="0"/>
    <x v="1"/>
    <s v="Operating"/>
    <n v="1980"/>
    <n v="40"/>
  </r>
  <r>
    <x v="4"/>
    <x v="4"/>
    <x v="0"/>
    <x v="1"/>
    <s v="Operating"/>
    <n v="1983"/>
    <n v="40"/>
  </r>
  <r>
    <x v="5"/>
    <x v="5"/>
    <x v="0"/>
    <x v="1"/>
    <s v="Operating"/>
    <n v="1998"/>
    <n v="29.1"/>
  </r>
  <r>
    <x v="5"/>
    <x v="6"/>
    <x v="0"/>
    <x v="1"/>
    <s v="Operating"/>
    <n v="2000"/>
    <n v="29.1"/>
  </r>
  <r>
    <x v="6"/>
    <x v="7"/>
    <x v="0"/>
    <x v="1"/>
    <s v="Operating"/>
    <n v="1995"/>
    <n v="34"/>
  </r>
  <r>
    <x v="7"/>
    <x v="8"/>
    <x v="0"/>
    <x v="1"/>
    <s v="Operating"/>
    <n v="2006"/>
    <n v="28"/>
  </r>
  <r>
    <x v="8"/>
    <x v="9"/>
    <x v="0"/>
    <x v="1"/>
    <s v="Operating"/>
    <n v="2000"/>
    <n v="29.1"/>
  </r>
  <r>
    <x v="9"/>
    <x v="10"/>
    <x v="0"/>
    <x v="1"/>
    <s v="Operating"/>
    <n v="2005"/>
    <n v="43.5"/>
  </r>
  <r>
    <x v="10"/>
    <x v="11"/>
    <x v="1"/>
    <x v="1"/>
    <s v="Operating"/>
    <n v="1935"/>
    <n v="40"/>
  </r>
  <r>
    <x v="11"/>
    <x v="11"/>
    <x v="0"/>
    <x v="2"/>
    <s v="Operating"/>
    <n v="2007"/>
    <n v="49.7"/>
  </r>
  <r>
    <x v="12"/>
    <x v="11"/>
    <x v="0"/>
    <x v="1"/>
    <s v="Operating"/>
    <n v="1979"/>
    <n v="45"/>
  </r>
  <r>
    <x v="13"/>
    <x v="9"/>
    <x v="0"/>
    <x v="2"/>
    <s v="Operating"/>
    <n v="2002"/>
    <n v="63"/>
  </r>
  <r>
    <x v="14"/>
    <x v="12"/>
    <x v="0"/>
    <x v="1"/>
    <s v="Operating"/>
    <n v="2004"/>
    <n v="35"/>
  </r>
  <r>
    <x v="15"/>
    <x v="13"/>
    <x v="0"/>
    <x v="1"/>
    <s v="Operating"/>
    <n v="2007"/>
    <n v="43.5"/>
  </r>
  <r>
    <x v="16"/>
    <x v="4"/>
    <x v="0"/>
    <x v="2"/>
    <s v="Operating"/>
    <n v="2006"/>
    <n v="54.9"/>
  </r>
  <r>
    <x v="17"/>
    <x v="14"/>
    <x v="0"/>
    <x v="1"/>
    <s v="Operating"/>
    <n v="2007"/>
    <n v="29.1"/>
  </r>
  <r>
    <x v="18"/>
    <x v="15"/>
    <x v="1"/>
    <x v="1"/>
    <s v="Operating"/>
    <n v="1996"/>
    <n v="48"/>
  </r>
  <r>
    <x v="19"/>
    <x v="9"/>
    <x v="0"/>
    <x v="1"/>
    <s v="Operating"/>
    <n v="1999"/>
    <n v="55.9"/>
  </r>
  <r>
    <x v="20"/>
    <x v="0"/>
    <x v="0"/>
    <x v="2"/>
    <s v="Operating"/>
    <n v="1994"/>
    <n v="50"/>
  </r>
  <r>
    <x v="21"/>
    <x v="3"/>
    <x v="0"/>
    <x v="2"/>
    <s v="Operating"/>
    <n v="2003"/>
    <n v="47.8"/>
  </r>
  <r>
    <x v="22"/>
    <x v="16"/>
    <x v="0"/>
    <x v="1"/>
    <s v="Operating"/>
    <n v="1988"/>
    <n v="26.8"/>
  </r>
  <r>
    <x v="23"/>
    <x v="0"/>
    <x v="0"/>
    <x v="1"/>
    <s v="Operating"/>
    <n v="1998"/>
    <n v="68"/>
  </r>
  <r>
    <x v="24"/>
    <x v="11"/>
    <x v="0"/>
    <x v="1"/>
    <s v="Operating"/>
    <n v="1994"/>
    <n v="74"/>
  </r>
  <r>
    <x v="25"/>
    <x v="17"/>
    <x v="0"/>
    <x v="1"/>
    <s v="Operating"/>
    <n v="2007"/>
    <n v="43.5"/>
  </r>
  <r>
    <x v="26"/>
    <x v="18"/>
    <x v="0"/>
    <x v="1"/>
    <s v="Operating"/>
    <n v="2005"/>
    <n v="28"/>
  </r>
  <r>
    <x v="27"/>
    <x v="19"/>
    <x v="0"/>
    <x v="1"/>
    <s v="Operating"/>
    <n v="1998"/>
    <n v="28"/>
  </r>
  <r>
    <x v="28"/>
    <x v="20"/>
    <x v="0"/>
    <x v="1"/>
    <s v="Operating"/>
    <n v="1992"/>
    <n v="28.5"/>
  </r>
  <r>
    <x v="29"/>
    <x v="0"/>
    <x v="0"/>
    <x v="1"/>
    <s v="Operating"/>
    <n v="2005"/>
    <n v="61.1"/>
  </r>
  <r>
    <x v="30"/>
    <x v="21"/>
    <x v="1"/>
    <x v="1"/>
    <s v="Operating"/>
    <n v="1932"/>
    <n v="45"/>
  </r>
  <r>
    <x v="30"/>
    <x v="11"/>
    <x v="1"/>
    <x v="1"/>
    <s v="Operating"/>
    <n v="1933"/>
    <n v="35"/>
  </r>
  <r>
    <x v="30"/>
    <x v="22"/>
    <x v="0"/>
    <x v="1"/>
    <s v="Operating"/>
    <n v="2000"/>
    <n v="28"/>
  </r>
  <r>
    <x v="31"/>
    <x v="10"/>
    <x v="0"/>
    <x v="3"/>
    <s v="Operating"/>
    <n v="1994"/>
    <n v="53"/>
  </r>
  <r>
    <x v="32"/>
    <x v="15"/>
    <x v="0"/>
    <x v="1"/>
    <s v="Operating"/>
    <n v="2006"/>
    <n v="59"/>
  </r>
  <r>
    <x v="33"/>
    <x v="3"/>
    <x v="0"/>
    <x v="1"/>
    <s v="Operating"/>
    <n v="2006"/>
    <n v="80"/>
  </r>
  <r>
    <x v="34"/>
    <x v="8"/>
    <x v="0"/>
    <x v="1"/>
    <s v="Operating"/>
    <n v="1998"/>
    <n v="44.7"/>
  </r>
  <r>
    <x v="35"/>
    <x v="8"/>
    <x v="0"/>
    <x v="2"/>
    <s v="Operating"/>
    <n v="2004"/>
    <n v="38"/>
  </r>
  <r>
    <x v="36"/>
    <x v="18"/>
    <x v="0"/>
    <x v="1"/>
    <s v="Operating"/>
    <n v="2003"/>
    <n v="41"/>
  </r>
  <r>
    <x v="37"/>
    <x v="23"/>
    <x v="0"/>
    <x v="1"/>
    <s v="Operating"/>
    <n v="2001"/>
    <n v="29.1"/>
  </r>
  <r>
    <x v="38"/>
    <x v="23"/>
    <x v="0"/>
    <x v="1"/>
    <s v="Operating"/>
    <n v="1991"/>
    <n v="50"/>
  </r>
  <r>
    <x v="39"/>
    <x v="19"/>
    <x v="0"/>
    <x v="4"/>
    <s v="Operating"/>
    <n v="2002"/>
    <n v="45"/>
  </r>
  <r>
    <x v="40"/>
    <x v="4"/>
    <x v="0"/>
    <x v="1"/>
    <s v="Operating"/>
    <n v="2005"/>
    <n v="54"/>
  </r>
  <r>
    <x v="41"/>
    <x v="20"/>
    <x v="0"/>
    <x v="1"/>
    <s v="Operating"/>
    <n v="1998"/>
    <n v="29.1"/>
  </r>
  <r>
    <x v="42"/>
    <x v="13"/>
    <x v="0"/>
    <x v="1"/>
    <s v="Operating"/>
    <n v="2003"/>
    <n v="37.299999999999997"/>
  </r>
  <r>
    <x v="43"/>
    <x v="4"/>
    <x v="0"/>
    <x v="1"/>
    <s v="Operating"/>
    <n v="1997"/>
    <n v="28"/>
  </r>
  <r>
    <x v="44"/>
    <x v="7"/>
    <x v="0"/>
    <x v="1"/>
    <s v="Operating"/>
    <n v="2007"/>
    <n v="47"/>
  </r>
  <r>
    <x v="45"/>
    <x v="3"/>
    <x v="0"/>
    <x v="1"/>
    <s v="Operating"/>
    <n v="1996"/>
    <n v="27.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6">
  <r>
    <x v="0"/>
    <x v="0"/>
    <x v="0"/>
    <x v="0"/>
    <x v="0"/>
    <x v="0"/>
    <x v="0"/>
    <x v="0"/>
    <x v="0"/>
    <n v="345000"/>
    <x v="0"/>
  </r>
  <r>
    <x v="1"/>
    <x v="1"/>
    <x v="1"/>
    <x v="1"/>
    <x v="1"/>
    <x v="1"/>
    <x v="1"/>
    <x v="1"/>
    <x v="1"/>
    <n v="245000"/>
    <x v="1"/>
  </r>
  <r>
    <x v="2"/>
    <x v="2"/>
    <x v="2"/>
    <x v="2"/>
    <x v="1"/>
    <x v="1"/>
    <x v="1"/>
    <x v="2"/>
    <x v="2"/>
    <n v="199000"/>
    <x v="2"/>
  </r>
  <r>
    <x v="3"/>
    <x v="0"/>
    <x v="0"/>
    <x v="0"/>
    <x v="0"/>
    <x v="1"/>
    <x v="2"/>
    <x v="3"/>
    <x v="3"/>
    <n v="398000"/>
    <x v="3"/>
  </r>
  <r>
    <x v="4"/>
    <x v="1"/>
    <x v="0"/>
    <x v="1"/>
    <x v="1"/>
    <x v="1"/>
    <x v="0"/>
    <x v="4"/>
    <x v="4"/>
    <n v="329000"/>
    <x v="4"/>
  </r>
  <r>
    <x v="5"/>
    <x v="0"/>
    <x v="3"/>
    <x v="0"/>
    <x v="0"/>
    <x v="0"/>
    <x v="2"/>
    <x v="5"/>
    <x v="0"/>
    <n v="478500"/>
    <x v="0"/>
  </r>
  <r>
    <x v="6"/>
    <x v="2"/>
    <x v="0"/>
    <x v="2"/>
    <x v="1"/>
    <x v="1"/>
    <x v="1"/>
    <x v="6"/>
    <x v="5"/>
    <n v="213000"/>
    <x v="5"/>
  </r>
  <r>
    <x v="7"/>
    <x v="1"/>
    <x v="0"/>
    <x v="1"/>
    <x v="0"/>
    <x v="1"/>
    <x v="0"/>
    <x v="7"/>
    <x v="6"/>
    <n v="278500"/>
    <x v="6"/>
  </r>
  <r>
    <x v="8"/>
    <x v="1"/>
    <x v="1"/>
    <x v="1"/>
    <x v="1"/>
    <x v="1"/>
    <x v="2"/>
    <x v="8"/>
    <x v="0"/>
    <n v="278500"/>
    <x v="0"/>
  </r>
  <r>
    <x v="9"/>
    <x v="2"/>
    <x v="0"/>
    <x v="1"/>
    <x v="0"/>
    <x v="2"/>
    <x v="1"/>
    <x v="9"/>
    <x v="7"/>
    <n v="176500"/>
    <x v="7"/>
  </r>
  <r>
    <x v="10"/>
    <x v="3"/>
    <x v="2"/>
    <x v="2"/>
    <x v="0"/>
    <x v="1"/>
    <x v="0"/>
    <x v="10"/>
    <x v="8"/>
    <n v="223750"/>
    <x v="8"/>
  </r>
  <r>
    <x v="11"/>
    <x v="4"/>
    <x v="0"/>
    <x v="3"/>
    <x v="1"/>
    <x v="2"/>
    <x v="3"/>
    <x v="11"/>
    <x v="0"/>
    <n v="135000"/>
    <x v="0"/>
  </r>
  <r>
    <x v="12"/>
    <x v="2"/>
    <x v="0"/>
    <x v="1"/>
    <x v="1"/>
    <x v="1"/>
    <x v="1"/>
    <x v="12"/>
    <x v="9"/>
    <n v="165900"/>
    <x v="9"/>
  </r>
  <r>
    <x v="13"/>
    <x v="3"/>
    <x v="2"/>
    <x v="1"/>
    <x v="0"/>
    <x v="1"/>
    <x v="2"/>
    <x v="13"/>
    <x v="10"/>
    <n v="415500"/>
    <x v="10"/>
  </r>
  <r>
    <x v="13"/>
    <x v="3"/>
    <x v="2"/>
    <x v="1"/>
    <x v="0"/>
    <x v="1"/>
    <x v="2"/>
    <x v="13"/>
    <x v="10"/>
    <n v="415500"/>
    <x v="10"/>
  </r>
  <r>
    <x v="13"/>
    <x v="3"/>
    <x v="2"/>
    <x v="1"/>
    <x v="0"/>
    <x v="1"/>
    <x v="2"/>
    <x v="13"/>
    <x v="10"/>
    <n v="415500"/>
    <x v="10"/>
  </r>
  <r>
    <x v="13"/>
    <x v="3"/>
    <x v="0"/>
    <x v="2"/>
    <x v="0"/>
    <x v="1"/>
    <x v="0"/>
    <x v="14"/>
    <x v="0"/>
    <n v="199500"/>
    <x v="0"/>
  </r>
  <r>
    <x v="14"/>
    <x v="4"/>
    <x v="0"/>
    <x v="2"/>
    <x v="1"/>
    <x v="2"/>
    <x v="3"/>
    <x v="15"/>
    <x v="9"/>
    <n v="175500"/>
    <x v="11"/>
  </r>
  <r>
    <x v="15"/>
    <x v="1"/>
    <x v="2"/>
    <x v="1"/>
    <x v="0"/>
    <x v="1"/>
    <x v="0"/>
    <x v="16"/>
    <x v="11"/>
    <n v="319750"/>
    <x v="12"/>
  </r>
  <r>
    <x v="16"/>
    <x v="3"/>
    <x v="3"/>
    <x v="1"/>
    <x v="0"/>
    <x v="1"/>
    <x v="2"/>
    <x v="17"/>
    <x v="0"/>
    <n v="289500"/>
    <x v="0"/>
  </r>
  <r>
    <x v="17"/>
    <x v="0"/>
    <x v="2"/>
    <x v="4"/>
    <x v="0"/>
    <x v="0"/>
    <x v="2"/>
    <x v="18"/>
    <x v="0"/>
    <n v="525750"/>
    <x v="0"/>
  </r>
  <r>
    <x v="18"/>
    <x v="0"/>
    <x v="0"/>
    <x v="0"/>
    <x v="2"/>
    <x v="1"/>
    <x v="0"/>
    <x v="19"/>
    <x v="12"/>
    <n v="495000"/>
    <x v="13"/>
  </r>
  <r>
    <x v="19"/>
    <x v="1"/>
    <x v="0"/>
    <x v="1"/>
    <x v="1"/>
    <x v="1"/>
    <x v="0"/>
    <x v="20"/>
    <x v="13"/>
    <n v="369500"/>
    <x v="14"/>
  </r>
  <r>
    <x v="19"/>
    <x v="1"/>
    <x v="3"/>
    <x v="2"/>
    <x v="0"/>
    <x v="2"/>
    <x v="1"/>
    <x v="21"/>
    <x v="0"/>
    <n v="176500"/>
    <x v="0"/>
  </r>
  <r>
    <x v="20"/>
    <x v="2"/>
    <x v="3"/>
    <x v="2"/>
    <x v="1"/>
    <x v="2"/>
    <x v="1"/>
    <x v="22"/>
    <x v="0"/>
    <n v="142500"/>
    <x v="0"/>
  </r>
  <r>
    <x v="13"/>
    <x v="3"/>
    <x v="2"/>
    <x v="1"/>
    <x v="0"/>
    <x v="1"/>
    <x v="2"/>
    <x v="13"/>
    <x v="10"/>
    <n v="415500"/>
    <x v="10"/>
  </r>
  <r>
    <x v="21"/>
    <x v="3"/>
    <x v="2"/>
    <x v="1"/>
    <x v="0"/>
    <x v="1"/>
    <x v="2"/>
    <x v="23"/>
    <x v="14"/>
    <n v="314250"/>
    <x v="15"/>
  </r>
  <r>
    <x v="22"/>
    <x v="2"/>
    <x v="2"/>
    <x v="2"/>
    <x v="1"/>
    <x v="2"/>
    <x v="1"/>
    <x v="24"/>
    <x v="0"/>
    <n v="178500"/>
    <x v="0"/>
  </r>
  <r>
    <x v="23"/>
    <x v="1"/>
    <x v="0"/>
    <x v="1"/>
    <x v="0"/>
    <x v="1"/>
    <x v="0"/>
    <x v="25"/>
    <x v="12"/>
    <n v="305000"/>
    <x v="16"/>
  </r>
  <r>
    <x v="24"/>
    <x v="0"/>
    <x v="3"/>
    <x v="0"/>
    <x v="0"/>
    <x v="1"/>
    <x v="0"/>
    <x v="26"/>
    <x v="11"/>
    <n v="435000"/>
    <x v="17"/>
  </r>
  <r>
    <x v="25"/>
    <x v="1"/>
    <x v="2"/>
    <x v="1"/>
    <x v="0"/>
    <x v="2"/>
    <x v="0"/>
    <x v="14"/>
    <x v="11"/>
    <n v="385000"/>
    <x v="18"/>
  </r>
  <r>
    <x v="26"/>
    <x v="0"/>
    <x v="0"/>
    <x v="0"/>
    <x v="1"/>
    <x v="1"/>
    <x v="2"/>
    <x v="6"/>
    <x v="15"/>
    <n v="405000"/>
    <x v="19"/>
  </r>
  <r>
    <x v="27"/>
    <x v="2"/>
    <x v="0"/>
    <x v="2"/>
    <x v="1"/>
    <x v="2"/>
    <x v="1"/>
    <x v="27"/>
    <x v="16"/>
    <n v="159000"/>
    <x v="20"/>
  </r>
  <r>
    <x v="28"/>
    <x v="1"/>
    <x v="0"/>
    <x v="1"/>
    <x v="0"/>
    <x v="1"/>
    <x v="0"/>
    <x v="20"/>
    <x v="17"/>
    <n v="278000"/>
    <x v="21"/>
  </r>
  <r>
    <x v="29"/>
    <x v="2"/>
    <x v="0"/>
    <x v="2"/>
    <x v="1"/>
    <x v="2"/>
    <x v="1"/>
    <x v="28"/>
    <x v="12"/>
    <n v="178600"/>
    <x v="22"/>
  </r>
  <r>
    <x v="30"/>
    <x v="0"/>
    <x v="2"/>
    <x v="0"/>
    <x v="0"/>
    <x v="1"/>
    <x v="2"/>
    <x v="29"/>
    <x v="18"/>
    <n v="435000"/>
    <x v="23"/>
  </r>
  <r>
    <x v="31"/>
    <x v="1"/>
    <x v="2"/>
    <x v="1"/>
    <x v="0"/>
    <x v="1"/>
    <x v="0"/>
    <x v="30"/>
    <x v="17"/>
    <n v="345500"/>
    <x v="24"/>
  </r>
  <r>
    <x v="32"/>
    <x v="0"/>
    <x v="3"/>
    <x v="1"/>
    <x v="0"/>
    <x v="1"/>
    <x v="2"/>
    <x v="24"/>
    <x v="2"/>
    <n v="418500"/>
    <x v="25"/>
  </r>
  <r>
    <x v="33"/>
    <x v="1"/>
    <x v="2"/>
    <x v="1"/>
    <x v="0"/>
    <x v="1"/>
    <x v="0"/>
    <x v="10"/>
    <x v="0"/>
    <n v="375500"/>
    <x v="0"/>
  </r>
  <r>
    <x v="34"/>
    <x v="2"/>
    <x v="0"/>
    <x v="2"/>
    <x v="1"/>
    <x v="2"/>
    <x v="1"/>
    <x v="15"/>
    <x v="0"/>
    <n v="169500"/>
    <x v="0"/>
  </r>
  <r>
    <x v="13"/>
    <x v="3"/>
    <x v="2"/>
    <x v="1"/>
    <x v="0"/>
    <x v="1"/>
    <x v="2"/>
    <x v="13"/>
    <x v="10"/>
    <n v="415500"/>
    <x v="10"/>
  </r>
  <r>
    <x v="35"/>
    <x v="3"/>
    <x v="2"/>
    <x v="1"/>
    <x v="0"/>
    <x v="1"/>
    <x v="2"/>
    <x v="31"/>
    <x v="19"/>
    <n v="298500"/>
    <x v="26"/>
  </r>
  <r>
    <x v="36"/>
    <x v="1"/>
    <x v="2"/>
    <x v="1"/>
    <x v="0"/>
    <x v="1"/>
    <x v="0"/>
    <x v="32"/>
    <x v="20"/>
    <n v="331750"/>
    <x v="27"/>
  </r>
  <r>
    <x v="37"/>
    <x v="0"/>
    <x v="3"/>
    <x v="0"/>
    <x v="0"/>
    <x v="1"/>
    <x v="0"/>
    <x v="33"/>
    <x v="17"/>
    <n v="385500"/>
    <x v="28"/>
  </r>
  <r>
    <x v="38"/>
    <x v="1"/>
    <x v="2"/>
    <x v="1"/>
    <x v="0"/>
    <x v="1"/>
    <x v="0"/>
    <x v="34"/>
    <x v="21"/>
    <n v="322500"/>
    <x v="4"/>
  </r>
  <r>
    <x v="39"/>
    <x v="1"/>
    <x v="0"/>
    <x v="0"/>
    <x v="0"/>
    <x v="2"/>
    <x v="0"/>
    <x v="35"/>
    <x v="22"/>
    <n v="365500"/>
    <x v="29"/>
  </r>
  <r>
    <x v="40"/>
    <x v="0"/>
    <x v="0"/>
    <x v="1"/>
    <x v="1"/>
    <x v="1"/>
    <x v="1"/>
    <x v="36"/>
    <x v="0"/>
    <n v="312750"/>
    <x v="0"/>
  </r>
  <r>
    <x v="41"/>
    <x v="0"/>
    <x v="0"/>
    <x v="1"/>
    <x v="0"/>
    <x v="1"/>
    <x v="0"/>
    <x v="37"/>
    <x v="23"/>
    <n v="309500"/>
    <x v="30"/>
  </r>
  <r>
    <x v="42"/>
    <x v="2"/>
    <x v="2"/>
    <x v="2"/>
    <x v="1"/>
    <x v="2"/>
    <x v="1"/>
    <x v="17"/>
    <x v="24"/>
    <n v="204500"/>
    <x v="31"/>
  </r>
  <r>
    <x v="43"/>
    <x v="1"/>
    <x v="0"/>
    <x v="1"/>
    <x v="0"/>
    <x v="1"/>
    <x v="0"/>
    <x v="38"/>
    <x v="0"/>
    <n v="225500"/>
    <x v="0"/>
  </r>
  <r>
    <x v="13"/>
    <x v="3"/>
    <x v="2"/>
    <x v="1"/>
    <x v="0"/>
    <x v="1"/>
    <x v="2"/>
    <x v="13"/>
    <x v="10"/>
    <n v="415500"/>
    <x v="10"/>
  </r>
  <r>
    <x v="44"/>
    <x v="1"/>
    <x v="2"/>
    <x v="2"/>
    <x v="0"/>
    <x v="1"/>
    <x v="0"/>
    <x v="39"/>
    <x v="25"/>
    <n v="209500"/>
    <x v="32"/>
  </r>
  <r>
    <x v="45"/>
    <x v="3"/>
    <x v="3"/>
    <x v="1"/>
    <x v="0"/>
    <x v="1"/>
    <x v="2"/>
    <x v="40"/>
    <x v="13"/>
    <n v="272500"/>
    <x v="33"/>
  </r>
  <r>
    <x v="46"/>
    <x v="0"/>
    <x v="2"/>
    <x v="0"/>
    <x v="0"/>
    <x v="1"/>
    <x v="2"/>
    <x v="9"/>
    <x v="12"/>
    <n v="389500"/>
    <x v="34"/>
  </r>
  <r>
    <x v="47"/>
    <x v="1"/>
    <x v="0"/>
    <x v="1"/>
    <x v="0"/>
    <x v="2"/>
    <x v="0"/>
    <x v="41"/>
    <x v="3"/>
    <n v="348500"/>
    <x v="35"/>
  </r>
  <r>
    <x v="48"/>
    <x v="3"/>
    <x v="0"/>
    <x v="2"/>
    <x v="1"/>
    <x v="2"/>
    <x v="1"/>
    <x v="42"/>
    <x v="26"/>
    <n v="299950"/>
    <x v="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3" cacheId="3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5:C11" firstHeaderRow="1" firstDataRow="2" firstDataCol="1" rowPageCount="1" colPageCount="1"/>
  <pivotFields count="7">
    <pivotField axis="axisRow" showAl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axis="axisRow" multipleItemSelectionAllowed="1" showAll="0">
      <items count="25">
        <item x="17"/>
        <item h="1" x="0"/>
        <item h="1" x="14"/>
        <item h="1" x="6"/>
        <item h="1" x="13"/>
        <item x="19"/>
        <item h="1" x="10"/>
        <item h="1" x="9"/>
        <item h="1" x="4"/>
        <item h="1" x="21"/>
        <item h="1" x="12"/>
        <item h="1" x="23"/>
        <item h="1" x="18"/>
        <item h="1" x="8"/>
        <item h="1" x="16"/>
        <item h="1" x="15"/>
        <item h="1" x="2"/>
        <item h="1" x="11"/>
        <item h="1" x="1"/>
        <item h="1" x="7"/>
        <item h="1" x="5"/>
        <item h="1" x="3"/>
        <item h="1" x="20"/>
        <item h="1" x="22"/>
        <item t="default"/>
      </items>
    </pivotField>
    <pivotField axis="axisPage" multipleItemSelectionAllowed="1" showAll="0">
      <items count="3">
        <item x="0"/>
        <item h="1" x="1"/>
        <item t="default"/>
      </items>
    </pivotField>
    <pivotField axis="axisCol" multipleItemSelectionAllowed="1" showAll="0">
      <items count="6">
        <item h="1" x="0"/>
        <item h="1" x="2"/>
        <item x="1"/>
        <item h="1" x="3"/>
        <item h="1" x="4"/>
        <item t="default"/>
      </items>
    </pivotField>
    <pivotField showAll="0"/>
    <pivotField showAll="0"/>
    <pivotField dataField="1" showAll="0"/>
  </pivotFields>
  <rowFields count="2">
    <field x="1"/>
    <field x="0"/>
  </rowFields>
  <rowItems count="5">
    <i>
      <x/>
    </i>
    <i r="1">
      <x v="25"/>
    </i>
    <i>
      <x v="5"/>
    </i>
    <i r="1">
      <x v="27"/>
    </i>
    <i t="grand">
      <x/>
    </i>
  </rowItems>
  <colFields count="1">
    <field x="3"/>
  </colFields>
  <colItems count="2">
    <i>
      <x v="2"/>
    </i>
    <i t="grand">
      <x/>
    </i>
  </colItems>
  <pageFields count="1">
    <pageField fld="2" hier="-1"/>
  </pageFields>
  <dataFields count="1">
    <dataField name="Average of Speed ( mph )" fld="6" subtotal="average" baseField="0" baseItem="1126775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3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0:F17" firstHeaderRow="1" firstDataRow="2" firstDataCol="1" rowPageCount="8" colPageCount="1"/>
  <pivotFields count="11">
    <pivotField axis="axisPage" showAll="0">
      <items count="50">
        <item x="12"/>
        <item x="8"/>
        <item x="41"/>
        <item x="34"/>
        <item x="35"/>
        <item x="47"/>
        <item x="29"/>
        <item x="6"/>
        <item x="17"/>
        <item x="48"/>
        <item x="23"/>
        <item x="36"/>
        <item x="25"/>
        <item x="43"/>
        <item x="9"/>
        <item x="2"/>
        <item x="39"/>
        <item x="44"/>
        <item x="30"/>
        <item x="13"/>
        <item x="0"/>
        <item x="4"/>
        <item x="38"/>
        <item x="22"/>
        <item x="31"/>
        <item x="18"/>
        <item x="28"/>
        <item x="40"/>
        <item x="33"/>
        <item x="19"/>
        <item x="37"/>
        <item x="7"/>
        <item x="15"/>
        <item x="24"/>
        <item x="32"/>
        <item x="3"/>
        <item x="45"/>
        <item x="10"/>
        <item x="46"/>
        <item x="27"/>
        <item x="42"/>
        <item x="16"/>
        <item x="5"/>
        <item x="14"/>
        <item x="1"/>
        <item x="20"/>
        <item x="11"/>
        <item x="26"/>
        <item x="21"/>
        <item t="default"/>
      </items>
    </pivotField>
    <pivotField axis="axisRow" showAll="0">
      <items count="6">
        <item x="3"/>
        <item x="0"/>
        <item x="4"/>
        <item x="1"/>
        <item x="2"/>
        <item t="default"/>
      </items>
    </pivotField>
    <pivotField axis="axisCol" showAll="0">
      <items count="5">
        <item x="2"/>
        <item x="3"/>
        <item x="0"/>
        <item x="1"/>
        <item t="default"/>
      </items>
    </pivotField>
    <pivotField axis="axisPage" showAll="0">
      <items count="6">
        <item x="3"/>
        <item x="2"/>
        <item x="1"/>
        <item x="0"/>
        <item x="4"/>
        <item t="default"/>
      </items>
    </pivotField>
    <pivotField axis="axisPage" showAll="0">
      <items count="4">
        <item x="1"/>
        <item x="0"/>
        <item x="2"/>
        <item t="default"/>
      </items>
    </pivotField>
    <pivotField axis="axisPage" showAll="0">
      <items count="4">
        <item x="2"/>
        <item x="1"/>
        <item x="0"/>
        <item t="default"/>
      </items>
    </pivotField>
    <pivotField axis="axisPage" showAll="0">
      <items count="5">
        <item x="2"/>
        <item x="0"/>
        <item x="3"/>
        <item x="1"/>
        <item t="default"/>
      </items>
    </pivotField>
    <pivotField axis="axisPage" numFmtId="14" showAll="0">
      <items count="44">
        <item x="41"/>
        <item x="37"/>
        <item x="28"/>
        <item x="38"/>
        <item x="32"/>
        <item x="36"/>
        <item x="1"/>
        <item x="30"/>
        <item x="27"/>
        <item x="33"/>
        <item x="35"/>
        <item x="20"/>
        <item x="18"/>
        <item x="8"/>
        <item x="31"/>
        <item x="24"/>
        <item x="29"/>
        <item x="39"/>
        <item x="22"/>
        <item x="6"/>
        <item x="14"/>
        <item x="13"/>
        <item x="34"/>
        <item x="15"/>
        <item x="40"/>
        <item x="5"/>
        <item x="17"/>
        <item x="23"/>
        <item x="2"/>
        <item x="7"/>
        <item x="9"/>
        <item x="26"/>
        <item x="19"/>
        <item x="11"/>
        <item x="10"/>
        <item x="0"/>
        <item x="4"/>
        <item x="16"/>
        <item x="21"/>
        <item x="12"/>
        <item x="25"/>
        <item x="42"/>
        <item x="3"/>
        <item t="default"/>
      </items>
    </pivotField>
    <pivotField axis="axisPage" showAll="0">
      <items count="28">
        <item x="5"/>
        <item x="25"/>
        <item x="15"/>
        <item x="22"/>
        <item x="16"/>
        <item x="17"/>
        <item x="2"/>
        <item x="10"/>
        <item x="23"/>
        <item x="8"/>
        <item x="13"/>
        <item x="18"/>
        <item x="9"/>
        <item x="20"/>
        <item x="3"/>
        <item x="19"/>
        <item x="7"/>
        <item x="1"/>
        <item x="21"/>
        <item x="24"/>
        <item x="14"/>
        <item x="11"/>
        <item x="6"/>
        <item x="12"/>
        <item x="26"/>
        <item x="4"/>
        <item x="0"/>
        <item t="default"/>
      </items>
    </pivotField>
    <pivotField dataField="1" numFmtId="166" showAll="0"/>
    <pivotField axis="axisPage" showAll="0">
      <items count="38">
        <item x="20"/>
        <item x="9"/>
        <item x="11"/>
        <item x="7"/>
        <item x="22"/>
        <item x="2"/>
        <item x="5"/>
        <item x="31"/>
        <item x="32"/>
        <item x="8"/>
        <item x="1"/>
        <item x="33"/>
        <item x="21"/>
        <item x="6"/>
        <item x="26"/>
        <item x="36"/>
        <item x="16"/>
        <item x="30"/>
        <item x="15"/>
        <item x="12"/>
        <item x="4"/>
        <item x="27"/>
        <item x="24"/>
        <item x="35"/>
        <item x="14"/>
        <item x="29"/>
        <item x="18"/>
        <item x="28"/>
        <item x="3"/>
        <item x="34"/>
        <item x="19"/>
        <item x="10"/>
        <item x="25"/>
        <item x="17"/>
        <item x="23"/>
        <item x="13"/>
        <item x="0"/>
        <item t="default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8">
    <pageField fld="4" hier="-1"/>
    <pageField fld="0" hier="-1"/>
    <pageField fld="3" hier="-1"/>
    <pageField fld="7" hier="-1"/>
    <pageField fld="10" hier="-1"/>
    <pageField fld="8" hier="-1"/>
    <pageField fld="5" hier="-1"/>
    <pageField fld="6" hier="-1"/>
  </pageFields>
  <dataFields count="1">
    <dataField name="Sum of Asking Price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9" cacheId="3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17:F24" firstHeaderRow="1" firstDataRow="2" firstDataCol="1"/>
  <pivotFields count="11">
    <pivotField showAll="0"/>
    <pivotField axis="axisRow" showAll="0">
      <items count="6">
        <item x="3"/>
        <item x="0"/>
        <item x="4"/>
        <item x="1"/>
        <item x="2"/>
        <item t="default"/>
      </items>
    </pivotField>
    <pivotField axis="axisCol" showAll="0">
      <items count="5">
        <item x="2"/>
        <item x="3"/>
        <item x="0"/>
        <item x="1"/>
        <item t="default"/>
      </items>
    </pivotField>
    <pivotField multipleItemSelectionAllowed="1" showAll="0">
      <items count="6">
        <item h="1" x="3"/>
        <item h="1" x="2"/>
        <item x="1"/>
        <item h="1" x="0"/>
        <item h="1" x="4"/>
        <item t="default"/>
      </items>
    </pivotField>
    <pivotField showAll="0">
      <items count="4">
        <item h="1" x="1"/>
        <item x="0"/>
        <item h="1" x="2"/>
        <item t="default"/>
      </items>
    </pivotField>
    <pivotField showAll="0"/>
    <pivotField showAll="0">
      <items count="5">
        <item h="1" x="2"/>
        <item x="0"/>
        <item h="1" x="3"/>
        <item h="1" x="1"/>
        <item t="default"/>
      </items>
    </pivotField>
    <pivotField numFmtId="14" showAll="0"/>
    <pivotField showAll="0"/>
    <pivotField dataField="1" numFmtId="166"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Sum of Asking Price" fld="9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6" cacheId="3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0:D14" firstHeaderRow="1" firstDataRow="2" firstDataCol="1" rowPageCount="8" colPageCount="1"/>
  <pivotFields count="11">
    <pivotField axis="axisPage" showAll="0">
      <items count="50">
        <item x="12"/>
        <item x="8"/>
        <item x="41"/>
        <item x="34"/>
        <item x="35"/>
        <item x="47"/>
        <item x="29"/>
        <item x="6"/>
        <item x="17"/>
        <item x="48"/>
        <item x="23"/>
        <item x="36"/>
        <item x="25"/>
        <item x="43"/>
        <item x="9"/>
        <item x="2"/>
        <item x="39"/>
        <item x="44"/>
        <item x="30"/>
        <item x="13"/>
        <item x="0"/>
        <item x="4"/>
        <item x="38"/>
        <item x="22"/>
        <item x="31"/>
        <item x="18"/>
        <item x="28"/>
        <item x="40"/>
        <item x="33"/>
        <item x="19"/>
        <item x="37"/>
        <item x="7"/>
        <item x="15"/>
        <item x="24"/>
        <item x="32"/>
        <item x="3"/>
        <item x="45"/>
        <item x="10"/>
        <item x="46"/>
        <item x="27"/>
        <item x="42"/>
        <item x="16"/>
        <item x="5"/>
        <item x="14"/>
        <item x="1"/>
        <item x="20"/>
        <item x="11"/>
        <item x="26"/>
        <item x="21"/>
        <item t="default"/>
      </items>
    </pivotField>
    <pivotField axis="axisRow" showAll="0">
      <items count="6">
        <item x="3"/>
        <item x="0"/>
        <item x="4"/>
        <item x="1"/>
        <item x="2"/>
        <item t="default"/>
      </items>
    </pivotField>
    <pivotField axis="axisCol" showAll="0">
      <items count="5">
        <item x="2"/>
        <item x="3"/>
        <item x="0"/>
        <item x="1"/>
        <item t="default"/>
      </items>
    </pivotField>
    <pivotField axis="axisPage" multipleItemSelectionAllowed="1" showAll="0">
      <items count="6">
        <item h="1" x="3"/>
        <item h="1" x="2"/>
        <item x="1"/>
        <item h="1" x="0"/>
        <item h="1" x="4"/>
        <item t="default"/>
      </items>
    </pivotField>
    <pivotField axis="axisPage" multipleItemSelectionAllowed="1" showAll="0">
      <items count="4">
        <item h="1" x="1"/>
        <item x="0"/>
        <item h="1" x="2"/>
        <item t="default"/>
      </items>
    </pivotField>
    <pivotField axis="axisPage" showAll="0">
      <items count="4">
        <item x="2"/>
        <item x="1"/>
        <item x="0"/>
        <item t="default"/>
      </items>
    </pivotField>
    <pivotField axis="axisPage" multipleItemSelectionAllowed="1" showAll="0">
      <items count="5">
        <item h="1" x="2"/>
        <item x="0"/>
        <item h="1" x="3"/>
        <item h="1" x="1"/>
        <item t="default"/>
      </items>
    </pivotField>
    <pivotField axis="axisPage" numFmtId="14" showAll="0">
      <items count="44">
        <item x="41"/>
        <item x="37"/>
        <item x="28"/>
        <item x="38"/>
        <item x="32"/>
        <item x="36"/>
        <item x="1"/>
        <item x="30"/>
        <item x="27"/>
        <item x="33"/>
        <item x="35"/>
        <item x="20"/>
        <item x="18"/>
        <item x="8"/>
        <item x="31"/>
        <item x="24"/>
        <item x="29"/>
        <item x="39"/>
        <item x="22"/>
        <item x="6"/>
        <item x="14"/>
        <item x="13"/>
        <item x="34"/>
        <item x="15"/>
        <item x="40"/>
        <item x="5"/>
        <item x="17"/>
        <item x="23"/>
        <item x="2"/>
        <item x="7"/>
        <item x="9"/>
        <item x="26"/>
        <item x="19"/>
        <item x="11"/>
        <item x="10"/>
        <item x="0"/>
        <item x="4"/>
        <item x="16"/>
        <item x="21"/>
        <item x="12"/>
        <item x="25"/>
        <item x="42"/>
        <item x="3"/>
        <item t="default"/>
      </items>
    </pivotField>
    <pivotField axis="axisPage" showAll="0">
      <items count="28">
        <item x="5"/>
        <item x="25"/>
        <item x="15"/>
        <item x="22"/>
        <item x="16"/>
        <item x="17"/>
        <item x="2"/>
        <item x="10"/>
        <item x="23"/>
        <item x="8"/>
        <item x="13"/>
        <item x="18"/>
        <item x="9"/>
        <item x="20"/>
        <item x="3"/>
        <item x="19"/>
        <item x="7"/>
        <item x="1"/>
        <item x="21"/>
        <item x="24"/>
        <item x="14"/>
        <item x="11"/>
        <item x="6"/>
        <item x="12"/>
        <item x="26"/>
        <item x="4"/>
        <item x="0"/>
        <item t="default"/>
      </items>
    </pivotField>
    <pivotField dataField="1" numFmtId="166" showAll="0"/>
    <pivotField axis="axisPage" showAll="0">
      <items count="38">
        <item x="20"/>
        <item x="9"/>
        <item x="11"/>
        <item x="7"/>
        <item x="22"/>
        <item x="2"/>
        <item x="5"/>
        <item x="31"/>
        <item x="32"/>
        <item x="8"/>
        <item x="1"/>
        <item x="33"/>
        <item x="21"/>
        <item x="6"/>
        <item x="26"/>
        <item x="36"/>
        <item x="16"/>
        <item x="30"/>
        <item x="15"/>
        <item x="12"/>
        <item x="4"/>
        <item x="27"/>
        <item x="24"/>
        <item x="35"/>
        <item x="14"/>
        <item x="29"/>
        <item x="18"/>
        <item x="28"/>
        <item x="3"/>
        <item x="34"/>
        <item x="19"/>
        <item x="10"/>
        <item x="25"/>
        <item x="17"/>
        <item x="23"/>
        <item x="13"/>
        <item x="0"/>
        <item t="default"/>
      </items>
    </pivotField>
  </pivotFields>
  <rowFields count="1">
    <field x="1"/>
  </rowFields>
  <rowItems count="3">
    <i>
      <x v="1"/>
    </i>
    <i>
      <x v="3"/>
    </i>
    <i t="grand">
      <x/>
    </i>
  </rowItems>
  <colFields count="1">
    <field x="2"/>
  </colFields>
  <colItems count="3">
    <i>
      <x/>
    </i>
    <i>
      <x v="2"/>
    </i>
    <i t="grand">
      <x/>
    </i>
  </colItems>
  <pageFields count="8">
    <pageField fld="10" hier="-1"/>
    <pageField fld="0" hier="-1"/>
    <pageField fld="5" hier="-1"/>
    <pageField fld="4" hier="-1"/>
    <pageField fld="8" hier="-1"/>
    <pageField fld="6" hier="-1"/>
    <pageField fld="3" hier="-1"/>
    <pageField fld="7" hier="-1"/>
  </pageFields>
  <dataFields count="1">
    <dataField name="Sum of Asking Price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workbookViewId="0">
      <selection sqref="A1:J67"/>
    </sheetView>
  </sheetViews>
  <sheetFormatPr defaultRowHeight="15" x14ac:dyDescent="0.25"/>
  <sheetData>
    <row r="1" spans="1:10" ht="23.25" x14ac:dyDescent="0.35">
      <c r="A1" s="4" t="s">
        <v>0</v>
      </c>
      <c r="B1" s="1"/>
      <c r="C1" s="1"/>
      <c r="D1" s="3"/>
      <c r="E1" s="1"/>
      <c r="F1" s="1"/>
      <c r="G1" s="1"/>
      <c r="H1" s="1"/>
      <c r="I1" s="3"/>
      <c r="J1" s="1"/>
    </row>
    <row r="2" spans="1:10" x14ac:dyDescent="0.25">
      <c r="A2" s="1"/>
      <c r="B2" s="1"/>
      <c r="C2" s="1"/>
      <c r="D2" s="3"/>
      <c r="E2" s="1"/>
      <c r="F2" s="1"/>
      <c r="G2" s="1"/>
      <c r="H2" s="1"/>
      <c r="I2" s="3"/>
      <c r="J2" s="1"/>
    </row>
    <row r="3" spans="1:10" ht="45" x14ac:dyDescent="0.25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5" t="s">
        <v>7</v>
      </c>
      <c r="H3" s="7" t="s">
        <v>8</v>
      </c>
      <c r="I3" s="6" t="s">
        <v>9</v>
      </c>
      <c r="J3" s="7" t="s">
        <v>10</v>
      </c>
    </row>
    <row r="4" spans="1:10" x14ac:dyDescent="0.25">
      <c r="A4" s="2" t="s">
        <v>11</v>
      </c>
      <c r="B4" s="2" t="s">
        <v>12</v>
      </c>
      <c r="C4" s="2" t="s">
        <v>13</v>
      </c>
      <c r="D4" s="8">
        <v>20</v>
      </c>
      <c r="E4" s="2" t="s">
        <v>14</v>
      </c>
      <c r="F4" s="2" t="s">
        <v>15</v>
      </c>
      <c r="G4" s="9">
        <v>0.79166666666666663</v>
      </c>
      <c r="H4" s="2">
        <v>60</v>
      </c>
      <c r="I4" s="8" t="s">
        <v>16</v>
      </c>
      <c r="J4" s="10">
        <v>4</v>
      </c>
    </row>
    <row r="5" spans="1:10" x14ac:dyDescent="0.25">
      <c r="A5" s="2" t="s">
        <v>17</v>
      </c>
      <c r="B5" s="2" t="s">
        <v>18</v>
      </c>
      <c r="C5" s="2" t="s">
        <v>19</v>
      </c>
      <c r="D5" s="8">
        <v>32</v>
      </c>
      <c r="E5" s="2" t="s">
        <v>20</v>
      </c>
      <c r="F5" s="2" t="s">
        <v>15</v>
      </c>
      <c r="G5" s="9">
        <v>0.79166666666666663</v>
      </c>
      <c r="H5" s="2">
        <v>60</v>
      </c>
      <c r="I5" s="8" t="s">
        <v>16</v>
      </c>
      <c r="J5" s="10">
        <v>3.5</v>
      </c>
    </row>
    <row r="6" spans="1:10" x14ac:dyDescent="0.25">
      <c r="A6" s="2" t="s">
        <v>17</v>
      </c>
      <c r="B6" s="2" t="s">
        <v>12</v>
      </c>
      <c r="C6" s="2" t="s">
        <v>19</v>
      </c>
      <c r="D6" s="8">
        <v>32</v>
      </c>
      <c r="E6" s="2" t="s">
        <v>20</v>
      </c>
      <c r="F6" s="2" t="s">
        <v>15</v>
      </c>
      <c r="G6" s="9">
        <v>0.83333333333333337</v>
      </c>
      <c r="H6" s="2">
        <v>60</v>
      </c>
      <c r="I6" s="8" t="s">
        <v>16</v>
      </c>
      <c r="J6" s="10">
        <v>3.5</v>
      </c>
    </row>
    <row r="7" spans="1:10" x14ac:dyDescent="0.25">
      <c r="A7" s="2" t="s">
        <v>21</v>
      </c>
      <c r="B7" s="2" t="s">
        <v>18</v>
      </c>
      <c r="C7" s="2" t="s">
        <v>19</v>
      </c>
      <c r="D7" s="8">
        <v>20</v>
      </c>
      <c r="E7" s="2" t="s">
        <v>22</v>
      </c>
      <c r="F7" s="2" t="s">
        <v>15</v>
      </c>
      <c r="G7" s="9">
        <v>0.41666666666666669</v>
      </c>
      <c r="H7" s="2">
        <v>45</v>
      </c>
      <c r="I7" s="8" t="s">
        <v>16</v>
      </c>
      <c r="J7" s="10">
        <v>3.5</v>
      </c>
    </row>
    <row r="8" spans="1:10" x14ac:dyDescent="0.25">
      <c r="A8" s="2" t="s">
        <v>23</v>
      </c>
      <c r="B8" s="2" t="s">
        <v>18</v>
      </c>
      <c r="C8" s="2" t="s">
        <v>19</v>
      </c>
      <c r="D8" s="8">
        <v>30</v>
      </c>
      <c r="E8" s="2" t="s">
        <v>24</v>
      </c>
      <c r="F8" s="2" t="s">
        <v>15</v>
      </c>
      <c r="G8" s="9">
        <v>0.875</v>
      </c>
      <c r="H8" s="2">
        <v>60</v>
      </c>
      <c r="I8" s="8" t="s">
        <v>16</v>
      </c>
      <c r="J8" s="10">
        <v>3.5</v>
      </c>
    </row>
    <row r="9" spans="1:10" x14ac:dyDescent="0.25">
      <c r="A9" s="2" t="s">
        <v>25</v>
      </c>
      <c r="B9" s="2" t="s">
        <v>26</v>
      </c>
      <c r="C9" s="2" t="s">
        <v>19</v>
      </c>
      <c r="D9" s="8">
        <v>20</v>
      </c>
      <c r="E9" s="2" t="s">
        <v>27</v>
      </c>
      <c r="F9" s="2" t="s">
        <v>15</v>
      </c>
      <c r="G9" s="9">
        <v>0.45833333333333331</v>
      </c>
      <c r="H9" s="2">
        <v>90</v>
      </c>
      <c r="I9" s="8" t="s">
        <v>28</v>
      </c>
      <c r="J9" s="10">
        <v>2</v>
      </c>
    </row>
    <row r="10" spans="1:10" x14ac:dyDescent="0.25">
      <c r="A10" s="2" t="s">
        <v>29</v>
      </c>
      <c r="B10" s="2" t="s">
        <v>30</v>
      </c>
      <c r="C10" s="2" t="s">
        <v>19</v>
      </c>
      <c r="D10" s="8">
        <v>30</v>
      </c>
      <c r="E10" s="2" t="s">
        <v>31</v>
      </c>
      <c r="F10" s="2" t="s">
        <v>15</v>
      </c>
      <c r="G10" s="9">
        <v>0.75</v>
      </c>
      <c r="H10" s="2">
        <v>60</v>
      </c>
      <c r="I10" s="8" t="s">
        <v>16</v>
      </c>
      <c r="J10" s="10">
        <v>5</v>
      </c>
    </row>
    <row r="11" spans="1:10" x14ac:dyDescent="0.25">
      <c r="A11" s="2" t="s">
        <v>32</v>
      </c>
      <c r="B11" s="2" t="s">
        <v>33</v>
      </c>
      <c r="C11" s="2" t="s">
        <v>19</v>
      </c>
      <c r="D11" s="8">
        <v>20</v>
      </c>
      <c r="E11" s="2" t="s">
        <v>34</v>
      </c>
      <c r="F11" s="2" t="s">
        <v>15</v>
      </c>
      <c r="G11" s="9">
        <v>0.58333333333333337</v>
      </c>
      <c r="H11" s="2">
        <v>60</v>
      </c>
      <c r="I11" s="8" t="s">
        <v>35</v>
      </c>
      <c r="J11" s="10">
        <v>2</v>
      </c>
    </row>
    <row r="12" spans="1:10" x14ac:dyDescent="0.25">
      <c r="A12" s="2" t="s">
        <v>36</v>
      </c>
      <c r="B12" s="2" t="s">
        <v>12</v>
      </c>
      <c r="C12" s="2" t="s">
        <v>19</v>
      </c>
      <c r="D12" s="8">
        <v>20</v>
      </c>
      <c r="E12" s="2" t="s">
        <v>37</v>
      </c>
      <c r="F12" s="2" t="s">
        <v>38</v>
      </c>
      <c r="G12" s="9">
        <v>0.75</v>
      </c>
      <c r="H12" s="2">
        <v>60</v>
      </c>
      <c r="I12" s="8" t="s">
        <v>16</v>
      </c>
      <c r="J12" s="10">
        <v>4</v>
      </c>
    </row>
    <row r="13" spans="1:10" x14ac:dyDescent="0.25">
      <c r="A13" s="2" t="s">
        <v>32</v>
      </c>
      <c r="B13" s="2" t="s">
        <v>39</v>
      </c>
      <c r="C13" s="2" t="s">
        <v>19</v>
      </c>
      <c r="D13" s="8">
        <v>20</v>
      </c>
      <c r="E13" s="2" t="s">
        <v>40</v>
      </c>
      <c r="F13" s="2" t="s">
        <v>38</v>
      </c>
      <c r="G13" s="9">
        <v>0.83333333333333337</v>
      </c>
      <c r="H13" s="2">
        <v>120</v>
      </c>
      <c r="I13" s="8" t="s">
        <v>35</v>
      </c>
      <c r="J13" s="10"/>
    </row>
    <row r="14" spans="1:10" x14ac:dyDescent="0.25">
      <c r="A14" s="2" t="s">
        <v>23</v>
      </c>
      <c r="B14" s="2" t="s">
        <v>12</v>
      </c>
      <c r="C14" s="2" t="s">
        <v>19</v>
      </c>
      <c r="D14" s="8">
        <v>30</v>
      </c>
      <c r="E14" s="2" t="s">
        <v>24</v>
      </c>
      <c r="F14" s="2" t="s">
        <v>38</v>
      </c>
      <c r="G14" s="9">
        <v>0.79166666666666663</v>
      </c>
      <c r="H14" s="2">
        <v>60</v>
      </c>
      <c r="I14" s="8" t="s">
        <v>16</v>
      </c>
      <c r="J14" s="10">
        <v>4</v>
      </c>
    </row>
    <row r="15" spans="1:10" x14ac:dyDescent="0.25">
      <c r="A15" s="2" t="s">
        <v>41</v>
      </c>
      <c r="B15" s="2" t="s">
        <v>33</v>
      </c>
      <c r="C15" s="2" t="s">
        <v>19</v>
      </c>
      <c r="D15" s="8">
        <v>30</v>
      </c>
      <c r="E15" s="2" t="s">
        <v>42</v>
      </c>
      <c r="F15" s="2" t="s">
        <v>38</v>
      </c>
      <c r="G15" s="9">
        <v>0.58333333333333337</v>
      </c>
      <c r="H15" s="2">
        <v>90</v>
      </c>
      <c r="I15" s="8" t="s">
        <v>28</v>
      </c>
      <c r="J15" s="10">
        <v>2</v>
      </c>
    </row>
    <row r="16" spans="1:10" x14ac:dyDescent="0.25">
      <c r="A16" s="2" t="s">
        <v>23</v>
      </c>
      <c r="B16" s="2" t="s">
        <v>39</v>
      </c>
      <c r="C16" s="2" t="s">
        <v>19</v>
      </c>
      <c r="D16" s="8">
        <v>30</v>
      </c>
      <c r="E16" s="2" t="s">
        <v>40</v>
      </c>
      <c r="F16" s="2" t="s">
        <v>43</v>
      </c>
      <c r="G16" s="9">
        <v>0.875</v>
      </c>
      <c r="H16" s="2">
        <v>90</v>
      </c>
      <c r="I16" s="8" t="s">
        <v>35</v>
      </c>
      <c r="J16" s="10"/>
    </row>
    <row r="17" spans="1:10" x14ac:dyDescent="0.25">
      <c r="A17" s="2" t="s">
        <v>32</v>
      </c>
      <c r="B17" s="2" t="s">
        <v>18</v>
      </c>
      <c r="C17" s="2" t="s">
        <v>19</v>
      </c>
      <c r="D17" s="8">
        <v>20</v>
      </c>
      <c r="E17" s="2" t="s">
        <v>44</v>
      </c>
      <c r="F17" s="2" t="s">
        <v>43</v>
      </c>
      <c r="G17" s="9">
        <v>0.83333333333333337</v>
      </c>
      <c r="H17" s="2">
        <v>60</v>
      </c>
      <c r="I17" s="8" t="s">
        <v>16</v>
      </c>
      <c r="J17" s="10">
        <v>3.5</v>
      </c>
    </row>
    <row r="18" spans="1:10" x14ac:dyDescent="0.25">
      <c r="A18" s="2" t="s">
        <v>45</v>
      </c>
      <c r="B18" s="2" t="s">
        <v>18</v>
      </c>
      <c r="C18" s="2" t="s">
        <v>19</v>
      </c>
      <c r="D18" s="8">
        <v>25</v>
      </c>
      <c r="E18" s="2" t="s">
        <v>46</v>
      </c>
      <c r="F18" s="2" t="s">
        <v>43</v>
      </c>
      <c r="G18" s="9">
        <v>0.75</v>
      </c>
      <c r="H18" s="2">
        <v>60</v>
      </c>
      <c r="I18" s="8" t="s">
        <v>16</v>
      </c>
      <c r="J18" s="10">
        <v>5</v>
      </c>
    </row>
    <row r="19" spans="1:10" x14ac:dyDescent="0.25">
      <c r="A19" s="2" t="s">
        <v>45</v>
      </c>
      <c r="B19" s="2" t="s">
        <v>12</v>
      </c>
      <c r="C19" s="2" t="s">
        <v>19</v>
      </c>
      <c r="D19" s="8">
        <v>25</v>
      </c>
      <c r="E19" s="2" t="s">
        <v>46</v>
      </c>
      <c r="F19" s="2" t="s">
        <v>43</v>
      </c>
      <c r="G19" s="9">
        <v>0.79166666666666663</v>
      </c>
      <c r="H19" s="2">
        <v>60</v>
      </c>
      <c r="I19" s="8" t="s">
        <v>16</v>
      </c>
      <c r="J19" s="10">
        <v>5</v>
      </c>
    </row>
    <row r="20" spans="1:10" x14ac:dyDescent="0.25">
      <c r="A20" s="2" t="s">
        <v>17</v>
      </c>
      <c r="B20" s="2" t="s">
        <v>39</v>
      </c>
      <c r="C20" s="2" t="s">
        <v>19</v>
      </c>
      <c r="D20" s="8">
        <v>32</v>
      </c>
      <c r="E20" s="2" t="s">
        <v>40</v>
      </c>
      <c r="F20" s="2" t="s">
        <v>47</v>
      </c>
      <c r="G20" s="9">
        <v>0.83333333333333337</v>
      </c>
      <c r="H20" s="2">
        <v>120</v>
      </c>
      <c r="I20" s="8" t="s">
        <v>35</v>
      </c>
      <c r="J20" s="10"/>
    </row>
    <row r="21" spans="1:10" x14ac:dyDescent="0.25">
      <c r="A21" s="2" t="s">
        <v>48</v>
      </c>
      <c r="B21" s="2" t="s">
        <v>39</v>
      </c>
      <c r="C21" s="2" t="s">
        <v>19</v>
      </c>
      <c r="D21" s="8">
        <v>30</v>
      </c>
      <c r="E21" s="2" t="s">
        <v>40</v>
      </c>
      <c r="F21" s="2" t="s">
        <v>47</v>
      </c>
      <c r="G21" s="9">
        <v>0.79166666666666663</v>
      </c>
      <c r="H21" s="2">
        <v>60</v>
      </c>
      <c r="I21" s="8" t="s">
        <v>35</v>
      </c>
      <c r="J21" s="10"/>
    </row>
    <row r="22" spans="1:10" x14ac:dyDescent="0.25">
      <c r="A22" s="2" t="s">
        <v>32</v>
      </c>
      <c r="B22" s="2" t="s">
        <v>12</v>
      </c>
      <c r="C22" s="2" t="s">
        <v>19</v>
      </c>
      <c r="D22" s="8">
        <v>20</v>
      </c>
      <c r="E22" s="2" t="s">
        <v>44</v>
      </c>
      <c r="F22" s="2" t="s">
        <v>49</v>
      </c>
      <c r="G22" s="9">
        <v>0.79166666666666663</v>
      </c>
      <c r="H22" s="2">
        <v>60</v>
      </c>
      <c r="I22" s="8" t="s">
        <v>16</v>
      </c>
      <c r="J22" s="10">
        <v>4</v>
      </c>
    </row>
    <row r="23" spans="1:10" x14ac:dyDescent="0.25">
      <c r="A23" s="2" t="s">
        <v>50</v>
      </c>
      <c r="B23" s="2" t="s">
        <v>12</v>
      </c>
      <c r="C23" s="2" t="s">
        <v>19</v>
      </c>
      <c r="D23" s="8">
        <v>40</v>
      </c>
      <c r="E23" s="2" t="s">
        <v>14</v>
      </c>
      <c r="F23" s="2" t="s">
        <v>49</v>
      </c>
      <c r="G23" s="9">
        <v>0.75</v>
      </c>
      <c r="H23" s="2">
        <v>60</v>
      </c>
      <c r="I23" s="8" t="s">
        <v>16</v>
      </c>
      <c r="J23" s="10">
        <v>3.5</v>
      </c>
    </row>
    <row r="24" spans="1:10" x14ac:dyDescent="0.25">
      <c r="A24" s="2" t="s">
        <v>51</v>
      </c>
      <c r="B24" s="2" t="s">
        <v>18</v>
      </c>
      <c r="C24" s="2" t="s">
        <v>19</v>
      </c>
      <c r="D24" s="8">
        <v>30</v>
      </c>
      <c r="E24" s="2" t="s">
        <v>52</v>
      </c>
      <c r="F24" s="2" t="s">
        <v>49</v>
      </c>
      <c r="G24" s="9">
        <v>0.83333333333333337</v>
      </c>
      <c r="H24" s="2">
        <v>60</v>
      </c>
      <c r="I24" s="8" t="s">
        <v>16</v>
      </c>
      <c r="J24" s="10">
        <v>3.5</v>
      </c>
    </row>
    <row r="25" spans="1:10" x14ac:dyDescent="0.25">
      <c r="A25" s="2" t="s">
        <v>51</v>
      </c>
      <c r="B25" s="2" t="s">
        <v>12</v>
      </c>
      <c r="C25" s="2" t="s">
        <v>19</v>
      </c>
      <c r="D25" s="8">
        <v>30</v>
      </c>
      <c r="E25" s="2" t="s">
        <v>52</v>
      </c>
      <c r="F25" s="2" t="s">
        <v>49</v>
      </c>
      <c r="G25" s="9">
        <v>0.875</v>
      </c>
      <c r="H25" s="2">
        <v>60</v>
      </c>
      <c r="I25" s="8" t="s">
        <v>16</v>
      </c>
      <c r="J25" s="10">
        <v>4</v>
      </c>
    </row>
    <row r="26" spans="1:10" x14ac:dyDescent="0.25">
      <c r="A26" s="2" t="s">
        <v>53</v>
      </c>
      <c r="B26" s="2" t="s">
        <v>39</v>
      </c>
      <c r="C26" s="2" t="s">
        <v>19</v>
      </c>
      <c r="D26" s="8">
        <v>30</v>
      </c>
      <c r="E26" s="2" t="s">
        <v>40</v>
      </c>
      <c r="F26" s="2" t="s">
        <v>54</v>
      </c>
      <c r="G26" s="9">
        <v>0.75</v>
      </c>
      <c r="H26" s="2">
        <v>120</v>
      </c>
      <c r="I26" s="8" t="s">
        <v>35</v>
      </c>
      <c r="J26" s="10"/>
    </row>
    <row r="27" spans="1:10" x14ac:dyDescent="0.25">
      <c r="A27" s="2" t="s">
        <v>55</v>
      </c>
      <c r="B27" s="2" t="s">
        <v>30</v>
      </c>
      <c r="C27" s="2" t="s">
        <v>19</v>
      </c>
      <c r="D27" s="8">
        <v>26</v>
      </c>
      <c r="E27" s="2" t="s">
        <v>20</v>
      </c>
      <c r="F27" s="2" t="s">
        <v>54</v>
      </c>
      <c r="G27" s="9">
        <v>0.625</v>
      </c>
      <c r="H27" s="2">
        <v>90</v>
      </c>
      <c r="I27" s="8" t="s">
        <v>16</v>
      </c>
      <c r="J27" s="10">
        <v>5</v>
      </c>
    </row>
    <row r="28" spans="1:10" x14ac:dyDescent="0.25">
      <c r="A28" s="2" t="s">
        <v>56</v>
      </c>
      <c r="B28" s="2" t="s">
        <v>30</v>
      </c>
      <c r="C28" s="2" t="s">
        <v>19</v>
      </c>
      <c r="D28" s="8">
        <v>30</v>
      </c>
      <c r="E28" s="2" t="s">
        <v>57</v>
      </c>
      <c r="F28" s="2" t="s">
        <v>54</v>
      </c>
      <c r="G28" s="9">
        <v>0.45833333333333331</v>
      </c>
      <c r="H28" s="2">
        <v>90</v>
      </c>
      <c r="I28" s="8" t="s">
        <v>16</v>
      </c>
      <c r="J28" s="10">
        <v>3.5</v>
      </c>
    </row>
    <row r="29" spans="1:10" x14ac:dyDescent="0.25">
      <c r="A29" s="2" t="s">
        <v>58</v>
      </c>
      <c r="B29" s="2" t="s">
        <v>18</v>
      </c>
      <c r="C29" s="2" t="s">
        <v>19</v>
      </c>
      <c r="D29" s="8">
        <v>40</v>
      </c>
      <c r="E29" s="2" t="s">
        <v>52</v>
      </c>
      <c r="F29" s="2" t="s">
        <v>54</v>
      </c>
      <c r="G29" s="9">
        <v>0.58333333333333337</v>
      </c>
      <c r="H29" s="2">
        <v>60</v>
      </c>
      <c r="I29" s="8" t="s">
        <v>16</v>
      </c>
      <c r="J29" s="10">
        <v>3.5</v>
      </c>
    </row>
    <row r="30" spans="1:10" x14ac:dyDescent="0.25">
      <c r="A30" s="2" t="s">
        <v>59</v>
      </c>
      <c r="B30" s="2" t="s">
        <v>39</v>
      </c>
      <c r="C30" s="2" t="s">
        <v>19</v>
      </c>
      <c r="D30" s="8">
        <v>30</v>
      </c>
      <c r="E30" s="2" t="s">
        <v>60</v>
      </c>
      <c r="F30" s="2" t="s">
        <v>54</v>
      </c>
      <c r="G30" s="9">
        <v>0.375</v>
      </c>
      <c r="H30" s="2">
        <v>120</v>
      </c>
      <c r="I30" s="8" t="s">
        <v>35</v>
      </c>
      <c r="J30" s="10"/>
    </row>
    <row r="31" spans="1:10" x14ac:dyDescent="0.25">
      <c r="A31" s="2" t="s">
        <v>45</v>
      </c>
      <c r="B31" s="2" t="s">
        <v>39</v>
      </c>
      <c r="C31" s="2" t="s">
        <v>19</v>
      </c>
      <c r="D31" s="8">
        <v>25</v>
      </c>
      <c r="E31" s="2" t="s">
        <v>40</v>
      </c>
      <c r="F31" s="2" t="s">
        <v>61</v>
      </c>
      <c r="G31" s="9">
        <v>0.45833333333333331</v>
      </c>
      <c r="H31" s="2">
        <v>120</v>
      </c>
      <c r="I31" s="8" t="s">
        <v>35</v>
      </c>
      <c r="J31" s="10"/>
    </row>
    <row r="32" spans="1:10" x14ac:dyDescent="0.25">
      <c r="A32" s="2" t="s">
        <v>62</v>
      </c>
      <c r="B32" s="2" t="s">
        <v>39</v>
      </c>
      <c r="C32" s="2" t="s">
        <v>19</v>
      </c>
      <c r="D32" s="8">
        <v>30</v>
      </c>
      <c r="E32" s="2" t="s">
        <v>63</v>
      </c>
      <c r="F32" s="2" t="s">
        <v>61</v>
      </c>
      <c r="G32" s="9">
        <v>0.375</v>
      </c>
      <c r="H32" s="2">
        <v>120</v>
      </c>
      <c r="I32" s="8" t="s">
        <v>35</v>
      </c>
      <c r="J32" s="10"/>
    </row>
    <row r="33" spans="1:10" x14ac:dyDescent="0.25">
      <c r="A33" s="2" t="s">
        <v>64</v>
      </c>
      <c r="B33" s="2" t="s">
        <v>18</v>
      </c>
      <c r="C33" s="2" t="s">
        <v>19</v>
      </c>
      <c r="D33" s="8">
        <v>35</v>
      </c>
      <c r="E33" s="2" t="s">
        <v>42</v>
      </c>
      <c r="F33" s="2"/>
      <c r="G33" s="9">
        <v>0.75</v>
      </c>
      <c r="H33" s="2">
        <v>60</v>
      </c>
      <c r="I33" s="8" t="s">
        <v>16</v>
      </c>
      <c r="J33" s="10">
        <v>3.5</v>
      </c>
    </row>
    <row r="34" spans="1:10" x14ac:dyDescent="0.25">
      <c r="A34" s="2" t="s">
        <v>65</v>
      </c>
      <c r="B34" s="2" t="s">
        <v>39</v>
      </c>
      <c r="C34" s="2" t="s">
        <v>66</v>
      </c>
      <c r="D34" s="8">
        <v>12</v>
      </c>
      <c r="E34" s="2" t="s">
        <v>40</v>
      </c>
      <c r="F34" s="2" t="s">
        <v>15</v>
      </c>
      <c r="G34" s="9">
        <v>0.79166666666666663</v>
      </c>
      <c r="H34" s="2">
        <v>60</v>
      </c>
      <c r="I34" s="8" t="s">
        <v>35</v>
      </c>
      <c r="J34" s="10"/>
    </row>
    <row r="35" spans="1:10" x14ac:dyDescent="0.25">
      <c r="A35" s="2" t="s">
        <v>67</v>
      </c>
      <c r="B35" s="2" t="s">
        <v>18</v>
      </c>
      <c r="C35" s="2" t="s">
        <v>66</v>
      </c>
      <c r="D35" s="8">
        <v>14</v>
      </c>
      <c r="E35" s="2" t="s">
        <v>68</v>
      </c>
      <c r="F35" s="2" t="s">
        <v>43</v>
      </c>
      <c r="G35" s="9">
        <v>0.79166666666666663</v>
      </c>
      <c r="H35" s="2">
        <v>60</v>
      </c>
      <c r="I35" s="8" t="s">
        <v>16</v>
      </c>
      <c r="J35" s="10">
        <v>3.5</v>
      </c>
    </row>
    <row r="36" spans="1:10" x14ac:dyDescent="0.25">
      <c r="A36" s="2" t="s">
        <v>67</v>
      </c>
      <c r="B36" s="2" t="s">
        <v>12</v>
      </c>
      <c r="C36" s="2" t="s">
        <v>66</v>
      </c>
      <c r="D36" s="8">
        <v>14</v>
      </c>
      <c r="E36" s="2" t="s">
        <v>68</v>
      </c>
      <c r="F36" s="2" t="s">
        <v>54</v>
      </c>
      <c r="G36" s="9">
        <v>0.45833333333333331</v>
      </c>
      <c r="H36" s="2">
        <v>90</v>
      </c>
      <c r="I36" s="8" t="s">
        <v>16</v>
      </c>
      <c r="J36" s="10">
        <v>4</v>
      </c>
    </row>
    <row r="37" spans="1:10" x14ac:dyDescent="0.25">
      <c r="A37" s="2" t="s">
        <v>67</v>
      </c>
      <c r="B37" s="2" t="s">
        <v>39</v>
      </c>
      <c r="C37" s="2" t="s">
        <v>66</v>
      </c>
      <c r="D37" s="8">
        <v>14</v>
      </c>
      <c r="E37" s="2" t="s">
        <v>40</v>
      </c>
      <c r="F37" s="2" t="s">
        <v>61</v>
      </c>
      <c r="G37" s="9">
        <v>0.45833333333333331</v>
      </c>
      <c r="H37" s="2">
        <v>120</v>
      </c>
      <c r="I37" s="8" t="s">
        <v>35</v>
      </c>
      <c r="J37" s="10"/>
    </row>
    <row r="38" spans="1:10" x14ac:dyDescent="0.25">
      <c r="A38" s="2" t="s">
        <v>69</v>
      </c>
      <c r="B38" s="2" t="s">
        <v>18</v>
      </c>
      <c r="C38" s="2" t="s">
        <v>70</v>
      </c>
      <c r="D38" s="8">
        <v>35</v>
      </c>
      <c r="E38" s="2" t="s">
        <v>71</v>
      </c>
      <c r="F38" s="2" t="s">
        <v>15</v>
      </c>
      <c r="G38" s="9">
        <v>0.83333333333333337</v>
      </c>
      <c r="H38" s="2">
        <v>60</v>
      </c>
      <c r="I38" s="8" t="s">
        <v>16</v>
      </c>
      <c r="J38" s="10">
        <v>3.5</v>
      </c>
    </row>
    <row r="39" spans="1:10" x14ac:dyDescent="0.25">
      <c r="A39" s="2" t="s">
        <v>72</v>
      </c>
      <c r="B39" s="2" t="s">
        <v>39</v>
      </c>
      <c r="C39" s="2" t="s">
        <v>70</v>
      </c>
      <c r="D39" s="8">
        <v>30</v>
      </c>
      <c r="E39" s="2" t="s">
        <v>40</v>
      </c>
      <c r="F39" s="2" t="s">
        <v>15</v>
      </c>
      <c r="G39" s="9">
        <v>0.79166666666666663</v>
      </c>
      <c r="H39" s="2">
        <v>60</v>
      </c>
      <c r="I39" s="8" t="s">
        <v>35</v>
      </c>
      <c r="J39" s="10"/>
    </row>
    <row r="40" spans="1:10" x14ac:dyDescent="0.25">
      <c r="A40" s="11" t="s">
        <v>73</v>
      </c>
      <c r="B40" s="11" t="s">
        <v>18</v>
      </c>
      <c r="C40" s="2" t="s">
        <v>70</v>
      </c>
      <c r="D40" s="8">
        <v>25</v>
      </c>
      <c r="E40" s="2" t="s">
        <v>22</v>
      </c>
      <c r="F40" s="2" t="s">
        <v>15</v>
      </c>
      <c r="G40" s="9">
        <v>0.75</v>
      </c>
      <c r="H40" s="2">
        <v>60</v>
      </c>
      <c r="I40" s="8" t="s">
        <v>16</v>
      </c>
      <c r="J40" s="10">
        <v>3.5</v>
      </c>
    </row>
    <row r="41" spans="1:10" x14ac:dyDescent="0.25">
      <c r="A41" s="2" t="s">
        <v>74</v>
      </c>
      <c r="B41" s="2" t="s">
        <v>18</v>
      </c>
      <c r="C41" s="2" t="s">
        <v>70</v>
      </c>
      <c r="D41" s="8">
        <v>30</v>
      </c>
      <c r="E41" s="2" t="s">
        <v>75</v>
      </c>
      <c r="F41" s="2" t="s">
        <v>15</v>
      </c>
      <c r="G41" s="9">
        <v>0.45833333333333331</v>
      </c>
      <c r="H41" s="2">
        <v>60</v>
      </c>
      <c r="I41" s="8" t="s">
        <v>16</v>
      </c>
      <c r="J41" s="10">
        <v>3.5</v>
      </c>
    </row>
    <row r="42" spans="1:10" x14ac:dyDescent="0.25">
      <c r="A42" s="2" t="s">
        <v>76</v>
      </c>
      <c r="B42" s="2" t="s">
        <v>18</v>
      </c>
      <c r="C42" s="2" t="s">
        <v>70</v>
      </c>
      <c r="D42" s="8">
        <v>25</v>
      </c>
      <c r="E42" s="2" t="s">
        <v>75</v>
      </c>
      <c r="F42" s="2" t="s">
        <v>15</v>
      </c>
      <c r="G42" s="9">
        <v>0.375</v>
      </c>
      <c r="H42" s="2">
        <v>60</v>
      </c>
      <c r="I42" s="8" t="s">
        <v>16</v>
      </c>
      <c r="J42" s="10">
        <v>3.5</v>
      </c>
    </row>
    <row r="43" spans="1:10" x14ac:dyDescent="0.25">
      <c r="A43" s="2" t="s">
        <v>77</v>
      </c>
      <c r="B43" s="2" t="s">
        <v>78</v>
      </c>
      <c r="C43" s="2" t="s">
        <v>70</v>
      </c>
      <c r="D43" s="8">
        <v>32</v>
      </c>
      <c r="E43" s="2" t="s">
        <v>78</v>
      </c>
      <c r="F43" s="2" t="s">
        <v>15</v>
      </c>
      <c r="G43" s="9">
        <v>0.54166666666666663</v>
      </c>
      <c r="H43" s="2">
        <v>120</v>
      </c>
      <c r="I43" s="8" t="s">
        <v>16</v>
      </c>
      <c r="J43" s="10">
        <v>75</v>
      </c>
    </row>
    <row r="44" spans="1:10" x14ac:dyDescent="0.25">
      <c r="A44" s="2" t="s">
        <v>79</v>
      </c>
      <c r="B44" s="2" t="s">
        <v>39</v>
      </c>
      <c r="C44" s="2" t="s">
        <v>70</v>
      </c>
      <c r="D44" s="8">
        <v>20</v>
      </c>
      <c r="E44" s="2" t="s">
        <v>52</v>
      </c>
      <c r="F44" s="2" t="s">
        <v>15</v>
      </c>
      <c r="G44" s="9">
        <v>0.875</v>
      </c>
      <c r="H44" s="2">
        <v>60</v>
      </c>
      <c r="I44" s="8" t="s">
        <v>35</v>
      </c>
      <c r="J44" s="10"/>
    </row>
    <row r="45" spans="1:10" x14ac:dyDescent="0.25">
      <c r="A45" s="2" t="s">
        <v>80</v>
      </c>
      <c r="B45" s="2" t="s">
        <v>18</v>
      </c>
      <c r="C45" s="2" t="s">
        <v>70</v>
      </c>
      <c r="D45" s="8">
        <v>12</v>
      </c>
      <c r="E45" s="2" t="s">
        <v>37</v>
      </c>
      <c r="F45" s="2" t="s">
        <v>38</v>
      </c>
      <c r="G45" s="9">
        <v>0.75</v>
      </c>
      <c r="H45" s="2">
        <v>60</v>
      </c>
      <c r="I45" s="8" t="s">
        <v>16</v>
      </c>
      <c r="J45" s="10">
        <v>5</v>
      </c>
    </row>
    <row r="46" spans="1:10" x14ac:dyDescent="0.25">
      <c r="A46" s="2" t="s">
        <v>81</v>
      </c>
      <c r="B46" s="2" t="s">
        <v>18</v>
      </c>
      <c r="C46" s="2" t="s">
        <v>70</v>
      </c>
      <c r="D46" s="8">
        <v>35</v>
      </c>
      <c r="E46" s="2" t="s">
        <v>82</v>
      </c>
      <c r="F46" s="2" t="s">
        <v>38</v>
      </c>
      <c r="G46" s="9">
        <v>0.41666666666666669</v>
      </c>
      <c r="H46" s="2">
        <v>60</v>
      </c>
      <c r="I46" s="8" t="s">
        <v>16</v>
      </c>
      <c r="J46" s="10">
        <v>3.5</v>
      </c>
    </row>
    <row r="47" spans="1:10" x14ac:dyDescent="0.25">
      <c r="A47" s="2" t="s">
        <v>81</v>
      </c>
      <c r="B47" s="2" t="s">
        <v>12</v>
      </c>
      <c r="C47" s="2" t="s">
        <v>70</v>
      </c>
      <c r="D47" s="8">
        <v>35</v>
      </c>
      <c r="E47" s="2" t="s">
        <v>82</v>
      </c>
      <c r="F47" s="2" t="s">
        <v>38</v>
      </c>
      <c r="G47" s="9">
        <v>0.45833333333333331</v>
      </c>
      <c r="H47" s="2">
        <v>90</v>
      </c>
      <c r="I47" s="8" t="s">
        <v>16</v>
      </c>
      <c r="J47" s="10">
        <v>4</v>
      </c>
    </row>
    <row r="48" spans="1:10" x14ac:dyDescent="0.25">
      <c r="A48" s="2" t="s">
        <v>51</v>
      </c>
      <c r="B48" s="2" t="s">
        <v>39</v>
      </c>
      <c r="C48" s="2" t="s">
        <v>70</v>
      </c>
      <c r="D48" s="8">
        <v>15</v>
      </c>
      <c r="E48" s="2" t="s">
        <v>40</v>
      </c>
      <c r="F48" s="2" t="s">
        <v>38</v>
      </c>
      <c r="G48" s="9">
        <v>0.83333333333333337</v>
      </c>
      <c r="H48" s="2">
        <v>120</v>
      </c>
      <c r="I48" s="8" t="s">
        <v>35</v>
      </c>
      <c r="J48" s="10"/>
    </row>
    <row r="49" spans="1:10" x14ac:dyDescent="0.25">
      <c r="A49" s="2" t="s">
        <v>83</v>
      </c>
      <c r="B49" s="2" t="s">
        <v>39</v>
      </c>
      <c r="C49" s="2" t="s">
        <v>70</v>
      </c>
      <c r="D49" s="8">
        <v>30</v>
      </c>
      <c r="E49" s="2" t="s">
        <v>63</v>
      </c>
      <c r="F49" s="2" t="s">
        <v>38</v>
      </c>
      <c r="G49" s="9">
        <v>0.79166666666666663</v>
      </c>
      <c r="H49" s="2">
        <v>60</v>
      </c>
      <c r="I49" s="8" t="s">
        <v>35</v>
      </c>
      <c r="J49" s="10"/>
    </row>
    <row r="50" spans="1:10" x14ac:dyDescent="0.25">
      <c r="A50" s="2" t="s">
        <v>84</v>
      </c>
      <c r="B50" s="2" t="s">
        <v>30</v>
      </c>
      <c r="C50" s="2" t="s">
        <v>70</v>
      </c>
      <c r="D50" s="8">
        <v>25</v>
      </c>
      <c r="E50" s="2" t="s">
        <v>46</v>
      </c>
      <c r="F50" s="2" t="s">
        <v>38</v>
      </c>
      <c r="G50" s="9">
        <v>0.58333333333333337</v>
      </c>
      <c r="H50" s="2">
        <v>60</v>
      </c>
      <c r="I50" s="8" t="s">
        <v>16</v>
      </c>
      <c r="J50" s="10">
        <v>3.5</v>
      </c>
    </row>
    <row r="51" spans="1:10" x14ac:dyDescent="0.25">
      <c r="A51" s="2" t="s">
        <v>77</v>
      </c>
      <c r="B51" s="2" t="s">
        <v>78</v>
      </c>
      <c r="C51" s="2" t="s">
        <v>70</v>
      </c>
      <c r="D51" s="8">
        <v>33</v>
      </c>
      <c r="E51" s="2" t="s">
        <v>78</v>
      </c>
      <c r="F51" s="2" t="s">
        <v>38</v>
      </c>
      <c r="G51" s="9">
        <v>0.66666666666666663</v>
      </c>
      <c r="H51" s="2">
        <v>120</v>
      </c>
      <c r="I51" s="8" t="s">
        <v>16</v>
      </c>
      <c r="J51" s="10">
        <v>75</v>
      </c>
    </row>
    <row r="52" spans="1:10" x14ac:dyDescent="0.25">
      <c r="A52" s="2" t="s">
        <v>80</v>
      </c>
      <c r="B52" s="2" t="s">
        <v>12</v>
      </c>
      <c r="C52" s="2" t="s">
        <v>70</v>
      </c>
      <c r="D52" s="8">
        <v>12</v>
      </c>
      <c r="E52" s="2" t="s">
        <v>37</v>
      </c>
      <c r="F52" s="2" t="s">
        <v>43</v>
      </c>
      <c r="G52" s="9">
        <v>0.79166666666666663</v>
      </c>
      <c r="H52" s="2">
        <v>60</v>
      </c>
      <c r="I52" s="8" t="s">
        <v>16</v>
      </c>
      <c r="J52" s="10">
        <v>5</v>
      </c>
    </row>
    <row r="53" spans="1:10" x14ac:dyDescent="0.25">
      <c r="A53" s="2" t="s">
        <v>85</v>
      </c>
      <c r="B53" s="2" t="s">
        <v>18</v>
      </c>
      <c r="C53" s="2" t="s">
        <v>70</v>
      </c>
      <c r="D53" s="8">
        <v>25</v>
      </c>
      <c r="E53" s="2" t="s">
        <v>82</v>
      </c>
      <c r="F53" s="2" t="s">
        <v>43</v>
      </c>
      <c r="G53" s="9">
        <v>0.375</v>
      </c>
      <c r="H53" s="2">
        <v>60</v>
      </c>
      <c r="I53" s="8" t="s">
        <v>16</v>
      </c>
      <c r="J53" s="10">
        <v>3.5</v>
      </c>
    </row>
    <row r="54" spans="1:10" x14ac:dyDescent="0.25">
      <c r="A54" s="2" t="s">
        <v>85</v>
      </c>
      <c r="B54" s="2" t="s">
        <v>12</v>
      </c>
      <c r="C54" s="2" t="s">
        <v>70</v>
      </c>
      <c r="D54" s="8">
        <v>25</v>
      </c>
      <c r="E54" s="2" t="s">
        <v>82</v>
      </c>
      <c r="F54" s="2" t="s">
        <v>43</v>
      </c>
      <c r="G54" s="9">
        <v>0.41666666666666669</v>
      </c>
      <c r="H54" s="2">
        <v>60</v>
      </c>
      <c r="I54" s="8" t="s">
        <v>16</v>
      </c>
      <c r="J54" s="10">
        <v>4</v>
      </c>
    </row>
    <row r="55" spans="1:10" x14ac:dyDescent="0.25">
      <c r="A55" s="2" t="s">
        <v>86</v>
      </c>
      <c r="B55" s="2" t="s">
        <v>39</v>
      </c>
      <c r="C55" s="2" t="s">
        <v>70</v>
      </c>
      <c r="D55" s="8">
        <v>15</v>
      </c>
      <c r="E55" s="2" t="s">
        <v>40</v>
      </c>
      <c r="F55" s="2" t="s">
        <v>43</v>
      </c>
      <c r="G55" s="9">
        <v>0.83333333333333337</v>
      </c>
      <c r="H55" s="2">
        <v>90</v>
      </c>
      <c r="I55" s="8" t="s">
        <v>35</v>
      </c>
      <c r="J55" s="10"/>
    </row>
    <row r="56" spans="1:10" x14ac:dyDescent="0.25">
      <c r="A56" s="11" t="s">
        <v>73</v>
      </c>
      <c r="B56" s="11" t="s">
        <v>12</v>
      </c>
      <c r="C56" s="2" t="s">
        <v>70</v>
      </c>
      <c r="D56" s="8">
        <v>25</v>
      </c>
      <c r="E56" s="2" t="s">
        <v>20</v>
      </c>
      <c r="F56" s="2" t="s">
        <v>43</v>
      </c>
      <c r="G56" s="9">
        <v>0.75</v>
      </c>
      <c r="H56" s="2">
        <v>60</v>
      </c>
      <c r="I56" s="8" t="s">
        <v>16</v>
      </c>
      <c r="J56" s="10">
        <v>4</v>
      </c>
    </row>
    <row r="57" spans="1:10" x14ac:dyDescent="0.25">
      <c r="A57" s="2" t="s">
        <v>76</v>
      </c>
      <c r="B57" s="2" t="s">
        <v>12</v>
      </c>
      <c r="C57" s="2" t="s">
        <v>70</v>
      </c>
      <c r="D57" s="8">
        <v>25</v>
      </c>
      <c r="E57" s="2" t="s">
        <v>75</v>
      </c>
      <c r="F57" s="2" t="s">
        <v>43</v>
      </c>
      <c r="G57" s="9">
        <v>0.33333333333333331</v>
      </c>
      <c r="H57" s="2">
        <v>60</v>
      </c>
      <c r="I57" s="8" t="s">
        <v>16</v>
      </c>
      <c r="J57" s="10">
        <v>4</v>
      </c>
    </row>
    <row r="58" spans="1:10" x14ac:dyDescent="0.25">
      <c r="A58" s="2" t="s">
        <v>87</v>
      </c>
      <c r="B58" s="2" t="s">
        <v>33</v>
      </c>
      <c r="C58" s="2" t="s">
        <v>70</v>
      </c>
      <c r="D58" s="8">
        <v>20</v>
      </c>
      <c r="E58" s="2" t="s">
        <v>46</v>
      </c>
      <c r="F58" s="2" t="s">
        <v>43</v>
      </c>
      <c r="G58" s="9">
        <v>0.58333333333333337</v>
      </c>
      <c r="H58" s="2">
        <v>45</v>
      </c>
      <c r="I58" s="8" t="s">
        <v>28</v>
      </c>
      <c r="J58" s="10">
        <v>2</v>
      </c>
    </row>
    <row r="59" spans="1:10" x14ac:dyDescent="0.25">
      <c r="A59" s="2" t="s">
        <v>88</v>
      </c>
      <c r="B59" s="2" t="s">
        <v>12</v>
      </c>
      <c r="C59" s="2" t="s">
        <v>70</v>
      </c>
      <c r="D59" s="8">
        <v>20</v>
      </c>
      <c r="E59" s="2" t="s">
        <v>22</v>
      </c>
      <c r="F59" s="2" t="s">
        <v>47</v>
      </c>
      <c r="G59" s="9">
        <v>0.79166666666666663</v>
      </c>
      <c r="H59" s="2">
        <v>60</v>
      </c>
      <c r="I59" s="8" t="s">
        <v>16</v>
      </c>
      <c r="J59" s="10">
        <v>4</v>
      </c>
    </row>
    <row r="60" spans="1:10" x14ac:dyDescent="0.25">
      <c r="A60" s="2" t="s">
        <v>74</v>
      </c>
      <c r="B60" s="2" t="s">
        <v>12</v>
      </c>
      <c r="C60" s="2" t="s">
        <v>70</v>
      </c>
      <c r="D60" s="8">
        <v>30</v>
      </c>
      <c r="E60" s="2" t="s">
        <v>75</v>
      </c>
      <c r="F60" s="2" t="s">
        <v>47</v>
      </c>
      <c r="G60" s="9">
        <v>0.5</v>
      </c>
      <c r="H60" s="2">
        <v>60</v>
      </c>
      <c r="I60" s="8" t="s">
        <v>16</v>
      </c>
      <c r="J60" s="10">
        <v>4</v>
      </c>
    </row>
    <row r="61" spans="1:10" x14ac:dyDescent="0.25">
      <c r="A61" s="2" t="s">
        <v>89</v>
      </c>
      <c r="B61" s="2" t="s">
        <v>30</v>
      </c>
      <c r="C61" s="2" t="s">
        <v>70</v>
      </c>
      <c r="D61" s="8">
        <v>25</v>
      </c>
      <c r="E61" s="2" t="s">
        <v>75</v>
      </c>
      <c r="F61" s="2" t="s">
        <v>47</v>
      </c>
      <c r="G61" s="9">
        <v>0.41666666666666669</v>
      </c>
      <c r="H61" s="2">
        <v>60</v>
      </c>
      <c r="I61" s="8" t="s">
        <v>16</v>
      </c>
      <c r="J61" s="10">
        <v>3.5</v>
      </c>
    </row>
    <row r="62" spans="1:10" x14ac:dyDescent="0.25">
      <c r="A62" s="2" t="s">
        <v>83</v>
      </c>
      <c r="B62" s="2" t="s">
        <v>18</v>
      </c>
      <c r="C62" s="2" t="s">
        <v>70</v>
      </c>
      <c r="D62" s="8">
        <v>30</v>
      </c>
      <c r="E62" s="2" t="s">
        <v>63</v>
      </c>
      <c r="F62" s="2" t="s">
        <v>47</v>
      </c>
      <c r="G62" s="9">
        <v>0.83333333333333337</v>
      </c>
      <c r="H62" s="2">
        <v>60</v>
      </c>
      <c r="I62" s="8" t="s">
        <v>16</v>
      </c>
      <c r="J62" s="10">
        <v>3.5</v>
      </c>
    </row>
    <row r="63" spans="1:10" x14ac:dyDescent="0.25">
      <c r="A63" s="2" t="s">
        <v>83</v>
      </c>
      <c r="B63" s="2" t="s">
        <v>12</v>
      </c>
      <c r="C63" s="2" t="s">
        <v>70</v>
      </c>
      <c r="D63" s="8">
        <v>30</v>
      </c>
      <c r="E63" s="2" t="s">
        <v>63</v>
      </c>
      <c r="F63" s="2" t="s">
        <v>47</v>
      </c>
      <c r="G63" s="9">
        <v>0.875</v>
      </c>
      <c r="H63" s="2">
        <v>60</v>
      </c>
      <c r="I63" s="8" t="s">
        <v>16</v>
      </c>
      <c r="J63" s="10">
        <v>4</v>
      </c>
    </row>
    <row r="64" spans="1:10" x14ac:dyDescent="0.25">
      <c r="A64" s="2" t="s">
        <v>84</v>
      </c>
      <c r="B64" s="2" t="s">
        <v>33</v>
      </c>
      <c r="C64" s="2" t="s">
        <v>70</v>
      </c>
      <c r="D64" s="8">
        <v>25</v>
      </c>
      <c r="E64" s="2" t="s">
        <v>46</v>
      </c>
      <c r="F64" s="2" t="s">
        <v>47</v>
      </c>
      <c r="G64" s="9">
        <v>0.625</v>
      </c>
      <c r="H64" s="2">
        <v>60</v>
      </c>
      <c r="I64" s="8" t="s">
        <v>28</v>
      </c>
      <c r="J64" s="10">
        <v>2</v>
      </c>
    </row>
    <row r="65" spans="1:10" x14ac:dyDescent="0.25">
      <c r="A65" s="2" t="s">
        <v>90</v>
      </c>
      <c r="B65" s="2" t="s">
        <v>39</v>
      </c>
      <c r="C65" s="2" t="s">
        <v>70</v>
      </c>
      <c r="D65" s="8">
        <v>35</v>
      </c>
      <c r="E65" s="2" t="s">
        <v>31</v>
      </c>
      <c r="F65" s="2" t="s">
        <v>47</v>
      </c>
      <c r="G65" s="9">
        <v>0.75</v>
      </c>
      <c r="H65" s="2">
        <v>60</v>
      </c>
      <c r="I65" s="8" t="s">
        <v>35</v>
      </c>
      <c r="J65" s="10"/>
    </row>
    <row r="66" spans="1:10" x14ac:dyDescent="0.25">
      <c r="A66" s="2" t="s">
        <v>58</v>
      </c>
      <c r="B66" s="2" t="s">
        <v>33</v>
      </c>
      <c r="C66" s="2" t="s">
        <v>70</v>
      </c>
      <c r="D66" s="8">
        <v>25</v>
      </c>
      <c r="E66" s="2" t="s">
        <v>52</v>
      </c>
      <c r="F66" s="2" t="s">
        <v>47</v>
      </c>
      <c r="G66" s="9">
        <v>0.58333333333333337</v>
      </c>
      <c r="H66" s="2">
        <v>45</v>
      </c>
      <c r="I66" s="8" t="s">
        <v>28</v>
      </c>
      <c r="J66" s="10">
        <v>2</v>
      </c>
    </row>
    <row r="67" spans="1:10" x14ac:dyDescent="0.25">
      <c r="A67" s="2" t="s">
        <v>91</v>
      </c>
      <c r="B67" s="2" t="s">
        <v>39</v>
      </c>
      <c r="C67" s="2" t="s">
        <v>70</v>
      </c>
      <c r="D67" s="8">
        <v>30</v>
      </c>
      <c r="E67" s="2" t="s">
        <v>40</v>
      </c>
      <c r="F67" s="2" t="s">
        <v>49</v>
      </c>
      <c r="G67" s="9">
        <v>0.83333333333333337</v>
      </c>
      <c r="H67" s="2">
        <v>60</v>
      </c>
      <c r="I67" s="8" t="s">
        <v>35</v>
      </c>
      <c r="J67" s="10"/>
    </row>
    <row r="68" spans="1:10" x14ac:dyDescent="0.25">
      <c r="A68" s="2" t="s">
        <v>89</v>
      </c>
      <c r="B68" s="2" t="s">
        <v>33</v>
      </c>
      <c r="C68" s="2" t="s">
        <v>70</v>
      </c>
      <c r="D68" s="8">
        <v>25</v>
      </c>
      <c r="E68" s="2" t="s">
        <v>75</v>
      </c>
      <c r="F68" s="2" t="s">
        <v>49</v>
      </c>
      <c r="G68" s="9">
        <v>0.5</v>
      </c>
      <c r="H68" s="2">
        <v>60</v>
      </c>
      <c r="I68" s="8" t="s">
        <v>28</v>
      </c>
      <c r="J68" s="10">
        <v>2</v>
      </c>
    </row>
    <row r="69" spans="1:10" x14ac:dyDescent="0.25">
      <c r="A69" s="2" t="s">
        <v>92</v>
      </c>
      <c r="B69" s="2" t="s">
        <v>39</v>
      </c>
      <c r="C69" s="2" t="s">
        <v>70</v>
      </c>
      <c r="D69" s="8">
        <v>15</v>
      </c>
      <c r="E69" s="2" t="s">
        <v>63</v>
      </c>
      <c r="F69" s="2" t="s">
        <v>49</v>
      </c>
      <c r="G69" s="9">
        <v>0.79166666666666663</v>
      </c>
      <c r="H69" s="2">
        <v>60</v>
      </c>
      <c r="I69" s="8" t="s">
        <v>35</v>
      </c>
      <c r="J69" s="10"/>
    </row>
    <row r="70" spans="1:10" x14ac:dyDescent="0.25">
      <c r="A70" s="2" t="s">
        <v>77</v>
      </c>
      <c r="B70" s="2" t="s">
        <v>78</v>
      </c>
      <c r="C70" s="2" t="s">
        <v>70</v>
      </c>
      <c r="D70" s="8">
        <v>30</v>
      </c>
      <c r="E70" s="2" t="s">
        <v>78</v>
      </c>
      <c r="F70" s="2" t="s">
        <v>54</v>
      </c>
      <c r="G70" s="9">
        <v>0.41666666666666669</v>
      </c>
      <c r="H70" s="2">
        <v>120</v>
      </c>
      <c r="I70" s="8" t="s">
        <v>16</v>
      </c>
      <c r="J70" s="10">
        <v>75</v>
      </c>
    </row>
    <row r="71" spans="1:10" x14ac:dyDescent="0.25">
      <c r="A71" s="2" t="s">
        <v>77</v>
      </c>
      <c r="B71" s="2" t="s">
        <v>78</v>
      </c>
      <c r="C71" s="2" t="s">
        <v>70</v>
      </c>
      <c r="D71" s="8">
        <v>30</v>
      </c>
      <c r="E71" s="2" t="s">
        <v>78</v>
      </c>
      <c r="F71" s="2" t="s">
        <v>54</v>
      </c>
      <c r="G71" s="9">
        <v>0.54166666666666663</v>
      </c>
      <c r="H71" s="2">
        <v>120</v>
      </c>
      <c r="I71" s="8" t="s">
        <v>16</v>
      </c>
      <c r="J71" s="10">
        <v>75</v>
      </c>
    </row>
    <row r="72" spans="1:10" x14ac:dyDescent="0.25">
      <c r="A72" s="2" t="s">
        <v>77</v>
      </c>
      <c r="B72" s="2" t="s">
        <v>78</v>
      </c>
      <c r="C72" s="2" t="s">
        <v>70</v>
      </c>
      <c r="D72" s="8">
        <v>30</v>
      </c>
      <c r="E72" s="2" t="s">
        <v>78</v>
      </c>
      <c r="F72" s="2" t="s">
        <v>54</v>
      </c>
      <c r="G72" s="9">
        <v>0.66666666666666663</v>
      </c>
      <c r="H72" s="2">
        <v>120</v>
      </c>
      <c r="I72" s="8" t="s">
        <v>16</v>
      </c>
      <c r="J72" s="10">
        <v>75</v>
      </c>
    </row>
    <row r="73" spans="1:10" x14ac:dyDescent="0.25">
      <c r="A73" s="2" t="s">
        <v>77</v>
      </c>
      <c r="B73" s="2" t="s">
        <v>78</v>
      </c>
      <c r="C73" s="2" t="s">
        <v>70</v>
      </c>
      <c r="D73" s="8">
        <v>31</v>
      </c>
      <c r="E73" s="2" t="s">
        <v>78</v>
      </c>
      <c r="F73" s="2" t="s">
        <v>61</v>
      </c>
      <c r="G73" s="9">
        <v>0.41666666666666669</v>
      </c>
      <c r="H73" s="2">
        <v>120</v>
      </c>
      <c r="I73" s="8" t="s">
        <v>16</v>
      </c>
      <c r="J73" s="10">
        <v>75</v>
      </c>
    </row>
  </sheetData>
  <pageMargins left="0.7" right="0.7" top="0.75" bottom="0.75" header="0.3" footer="0.3"/>
  <pageSetup orientation="landscape" r:id="rId1"/>
  <headerFooter>
    <oddHeader>&amp;L&amp;D&amp;C&amp;P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2" workbookViewId="0">
      <selection activeCell="E4" sqref="E4:E13"/>
    </sheetView>
  </sheetViews>
  <sheetFormatPr defaultRowHeight="15" x14ac:dyDescent="0.25"/>
  <cols>
    <col min="1" max="1" width="20.85546875" customWidth="1"/>
    <col min="2" max="2" width="39" customWidth="1"/>
    <col min="3" max="3" width="13" customWidth="1"/>
    <col min="5" max="5" width="14.140625" customWidth="1"/>
  </cols>
  <sheetData>
    <row r="1" spans="1:5" ht="15.75" x14ac:dyDescent="0.25">
      <c r="A1" s="71" t="s">
        <v>308</v>
      </c>
      <c r="B1" s="69"/>
      <c r="C1" s="69"/>
      <c r="D1" s="70"/>
      <c r="E1" s="70"/>
    </row>
    <row r="2" spans="1:5" x14ac:dyDescent="0.25">
      <c r="A2" s="69"/>
      <c r="B2" s="69"/>
      <c r="C2" s="69"/>
      <c r="D2" s="70"/>
      <c r="E2" s="70"/>
    </row>
    <row r="3" spans="1:5" ht="30" x14ac:dyDescent="0.25">
      <c r="A3" s="72" t="s">
        <v>309</v>
      </c>
      <c r="B3" s="73" t="s">
        <v>310</v>
      </c>
      <c r="C3" s="73" t="s">
        <v>70</v>
      </c>
      <c r="D3" s="72" t="s">
        <v>311</v>
      </c>
      <c r="E3" s="72" t="s">
        <v>312</v>
      </c>
    </row>
    <row r="4" spans="1:5" ht="25.5" x14ac:dyDescent="0.25">
      <c r="A4" s="74">
        <v>1</v>
      </c>
      <c r="B4" s="75" t="s">
        <v>313</v>
      </c>
      <c r="C4" s="76" t="s">
        <v>314</v>
      </c>
      <c r="D4" s="74" t="str">
        <f>MID(B4,FIND("(",B4)+1,4)</f>
        <v>1939</v>
      </c>
      <c r="E4" s="77" t="str">
        <f>MID(B4,SEARCH("Directed by",B4)+12,LEN(B4))</f>
        <v>King Vidor and Victor Fleming</v>
      </c>
    </row>
    <row r="5" spans="1:5" ht="30" x14ac:dyDescent="0.25">
      <c r="A5" s="74">
        <v>2</v>
      </c>
      <c r="B5" s="75" t="s">
        <v>315</v>
      </c>
      <c r="C5" s="76" t="s">
        <v>316</v>
      </c>
      <c r="D5" s="74" t="str">
        <f t="shared" ref="D5:D13" si="0">MID(B5,FIND("(",B5)+1,4)</f>
        <v>1941</v>
      </c>
      <c r="E5" s="99" t="str">
        <f t="shared" ref="E5:E13" si="1">MID(B5,SEARCH("Directed by",B5)+12,LEN(B5))</f>
        <v>Orson Welles</v>
      </c>
    </row>
    <row r="6" spans="1:5" ht="30" x14ac:dyDescent="0.25">
      <c r="A6" s="74">
        <v>3</v>
      </c>
      <c r="B6" s="75" t="s">
        <v>317</v>
      </c>
      <c r="C6" s="76" t="s">
        <v>318</v>
      </c>
      <c r="D6" s="74" t="str">
        <f t="shared" si="0"/>
        <v>2017</v>
      </c>
      <c r="E6" s="99" t="str">
        <f t="shared" si="1"/>
        <v>Jordan Peele</v>
      </c>
    </row>
    <row r="7" spans="1:5" ht="30" x14ac:dyDescent="0.25">
      <c r="A7" s="74">
        <v>4</v>
      </c>
      <c r="B7" s="75" t="s">
        <v>319</v>
      </c>
      <c r="C7" s="76" t="s">
        <v>320</v>
      </c>
      <c r="D7" s="74" t="str">
        <f t="shared" si="0"/>
        <v>1949</v>
      </c>
      <c r="E7" s="99" t="str">
        <f t="shared" si="1"/>
        <v>Carol Reed</v>
      </c>
    </row>
    <row r="8" spans="1:5" ht="30" x14ac:dyDescent="0.25">
      <c r="A8" s="74">
        <v>5</v>
      </c>
      <c r="B8" s="75" t="s">
        <v>321</v>
      </c>
      <c r="C8" s="76" t="s">
        <v>314</v>
      </c>
      <c r="D8" s="74" t="str">
        <f t="shared" si="0"/>
        <v>2015</v>
      </c>
      <c r="E8" s="99" t="str">
        <f t="shared" si="1"/>
        <v>George Miller</v>
      </c>
    </row>
    <row r="9" spans="1:5" ht="30" x14ac:dyDescent="0.25">
      <c r="A9" s="74">
        <v>6</v>
      </c>
      <c r="B9" s="75" t="s">
        <v>322</v>
      </c>
      <c r="C9" s="76" t="s">
        <v>320</v>
      </c>
      <c r="D9" s="74">
        <v>1920</v>
      </c>
      <c r="E9" s="99" t="str">
        <f t="shared" si="1"/>
        <v>Robert Wiene</v>
      </c>
    </row>
    <row r="10" spans="1:5" ht="30" x14ac:dyDescent="0.25">
      <c r="A10" s="74">
        <v>7</v>
      </c>
      <c r="B10" s="75" t="s">
        <v>323</v>
      </c>
      <c r="C10" s="76" t="s">
        <v>324</v>
      </c>
      <c r="D10" s="74" t="str">
        <f t="shared" si="0"/>
        <v>1950</v>
      </c>
      <c r="E10" s="99" t="str">
        <f t="shared" si="1"/>
        <v>Joseph L. Mankiewicz</v>
      </c>
    </row>
    <row r="11" spans="1:5" ht="30" x14ac:dyDescent="0.25">
      <c r="A11" s="74">
        <v>8</v>
      </c>
      <c r="B11" s="75" t="s">
        <v>325</v>
      </c>
      <c r="C11" s="76" t="s">
        <v>326</v>
      </c>
      <c r="D11" s="74" t="str">
        <f t="shared" si="0"/>
        <v>2015</v>
      </c>
      <c r="E11" s="99" t="str">
        <f t="shared" si="1"/>
        <v>Pete Docter and Ronnie del Carmen</v>
      </c>
    </row>
    <row r="12" spans="1:5" ht="30" x14ac:dyDescent="0.25">
      <c r="A12" s="74">
        <v>9</v>
      </c>
      <c r="B12" s="75" t="s">
        <v>327</v>
      </c>
      <c r="C12" s="76" t="s">
        <v>328</v>
      </c>
      <c r="D12" s="74" t="str">
        <f t="shared" si="0"/>
        <v>1927</v>
      </c>
      <c r="E12" s="99" t="str">
        <f t="shared" si="1"/>
        <v>Fritz Lang</v>
      </c>
    </row>
    <row r="13" spans="1:5" ht="30" x14ac:dyDescent="0.25">
      <c r="A13" s="74">
        <v>10</v>
      </c>
      <c r="B13" s="75" t="s">
        <v>329</v>
      </c>
      <c r="C13" s="76" t="s">
        <v>330</v>
      </c>
      <c r="D13" s="74" t="str">
        <f t="shared" si="0"/>
        <v>2016</v>
      </c>
      <c r="E13" s="99" t="str">
        <f t="shared" si="1"/>
        <v>Barry Jenkins (III)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workbookViewId="0">
      <selection activeCell="L11" sqref="L11"/>
    </sheetView>
  </sheetViews>
  <sheetFormatPr defaultRowHeight="15" x14ac:dyDescent="0.25"/>
  <cols>
    <col min="1" max="1" width="11.85546875" bestFit="1" customWidth="1"/>
    <col min="2" max="2" width="8.85546875" customWidth="1"/>
    <col min="3" max="3" width="20.42578125" bestFit="1" customWidth="1"/>
    <col min="4" max="4" width="15.140625" bestFit="1" customWidth="1"/>
    <col min="9" max="9" width="22.42578125" bestFit="1" customWidth="1"/>
    <col min="10" max="10" width="16.5703125" bestFit="1" customWidth="1"/>
  </cols>
  <sheetData>
    <row r="1" spans="1:10" ht="23.25" x14ac:dyDescent="0.35">
      <c r="A1" s="81"/>
      <c r="B1" s="81"/>
      <c r="C1" s="67" t="s">
        <v>331</v>
      </c>
      <c r="D1" s="79"/>
      <c r="E1" s="81"/>
      <c r="F1" s="81"/>
    </row>
    <row r="2" spans="1:10" ht="18.75" x14ac:dyDescent="0.3">
      <c r="A2" s="81"/>
      <c r="B2" s="81"/>
      <c r="C2" s="82" t="s">
        <v>332</v>
      </c>
      <c r="D2" s="83">
        <v>43230</v>
      </c>
      <c r="E2" s="81"/>
      <c r="F2" s="81"/>
    </row>
    <row r="3" spans="1:10" x14ac:dyDescent="0.25">
      <c r="A3" s="78"/>
      <c r="B3" s="78"/>
      <c r="C3" s="78"/>
      <c r="D3" s="78"/>
      <c r="E3" s="78"/>
      <c r="F3" s="78"/>
    </row>
    <row r="4" spans="1:10" ht="18.75" x14ac:dyDescent="0.3">
      <c r="A4" s="84" t="s">
        <v>333</v>
      </c>
      <c r="B4" s="84" t="s">
        <v>6</v>
      </c>
      <c r="C4" s="84" t="s">
        <v>334</v>
      </c>
      <c r="D4" s="84" t="s">
        <v>335</v>
      </c>
      <c r="E4" s="84" t="s">
        <v>336</v>
      </c>
      <c r="F4" s="84" t="s">
        <v>337</v>
      </c>
    </row>
    <row r="5" spans="1:10" ht="15.75" x14ac:dyDescent="0.25">
      <c r="A5" s="85">
        <v>43235</v>
      </c>
      <c r="B5" s="86" t="s">
        <v>338</v>
      </c>
      <c r="C5" s="87">
        <v>75</v>
      </c>
      <c r="D5" s="87" t="s">
        <v>339</v>
      </c>
      <c r="E5" s="88">
        <v>1</v>
      </c>
      <c r="F5" s="88" t="s">
        <v>340</v>
      </c>
    </row>
    <row r="6" spans="1:10" ht="23.25" x14ac:dyDescent="0.35">
      <c r="A6" s="85">
        <v>43236</v>
      </c>
      <c r="B6" s="86" t="s">
        <v>341</v>
      </c>
      <c r="C6" s="87">
        <v>55</v>
      </c>
      <c r="D6" s="87" t="s">
        <v>342</v>
      </c>
      <c r="E6" s="88">
        <v>1.5</v>
      </c>
      <c r="F6" s="88" t="s">
        <v>340</v>
      </c>
      <c r="I6" s="80" t="s">
        <v>331</v>
      </c>
      <c r="J6" s="89"/>
    </row>
    <row r="7" spans="1:10" ht="18.75" x14ac:dyDescent="0.3">
      <c r="A7" s="85">
        <v>43237</v>
      </c>
      <c r="B7" s="86" t="s">
        <v>343</v>
      </c>
      <c r="C7" s="87">
        <v>30</v>
      </c>
      <c r="D7" s="87" t="s">
        <v>344</v>
      </c>
      <c r="E7" s="88">
        <v>1.6</v>
      </c>
      <c r="F7" s="88" t="s">
        <v>340</v>
      </c>
      <c r="I7" s="95" t="s">
        <v>332</v>
      </c>
      <c r="J7" s="93">
        <v>43230</v>
      </c>
    </row>
    <row r="8" spans="1:10" ht="15.75" x14ac:dyDescent="0.25">
      <c r="A8" s="85">
        <v>43238</v>
      </c>
      <c r="B8" s="86" t="s">
        <v>345</v>
      </c>
      <c r="C8" s="87">
        <v>52</v>
      </c>
      <c r="D8" s="87" t="s">
        <v>346</v>
      </c>
      <c r="E8" s="88">
        <v>1.8</v>
      </c>
      <c r="F8" s="88" t="s">
        <v>340</v>
      </c>
      <c r="I8" s="92"/>
      <c r="J8" s="91"/>
    </row>
    <row r="9" spans="1:10" ht="21" x14ac:dyDescent="0.35">
      <c r="A9" s="85">
        <v>43239</v>
      </c>
      <c r="B9" s="86" t="s">
        <v>347</v>
      </c>
      <c r="C9" s="87">
        <v>70</v>
      </c>
      <c r="D9" s="87" t="s">
        <v>339</v>
      </c>
      <c r="E9" s="88">
        <v>2.2000000000000002</v>
      </c>
      <c r="F9" s="88" t="s">
        <v>340</v>
      </c>
      <c r="I9" s="96" t="s">
        <v>333</v>
      </c>
      <c r="J9" s="97">
        <v>43240</v>
      </c>
    </row>
    <row r="10" spans="1:10" ht="21" x14ac:dyDescent="0.35">
      <c r="A10" s="85">
        <v>43240</v>
      </c>
      <c r="B10" s="86" t="s">
        <v>348</v>
      </c>
      <c r="C10" s="87">
        <v>48</v>
      </c>
      <c r="D10" s="87" t="s">
        <v>342</v>
      </c>
      <c r="E10" s="88">
        <v>2.2799999999999998</v>
      </c>
      <c r="F10" s="88" t="s">
        <v>340</v>
      </c>
      <c r="I10" s="96" t="s">
        <v>6</v>
      </c>
      <c r="J10" s="94" t="str">
        <f>VLOOKUP(J9,A5:F66,2,FALSE)</f>
        <v>Day 6</v>
      </c>
    </row>
    <row r="11" spans="1:10" ht="21" x14ac:dyDescent="0.35">
      <c r="A11" s="85">
        <v>43241</v>
      </c>
      <c r="B11" s="86" t="s">
        <v>349</v>
      </c>
      <c r="C11" s="87">
        <v>64</v>
      </c>
      <c r="D11" s="87" t="s">
        <v>339</v>
      </c>
      <c r="E11" s="88">
        <v>2.4</v>
      </c>
      <c r="F11" s="88" t="s">
        <v>340</v>
      </c>
      <c r="I11" s="96" t="s">
        <v>408</v>
      </c>
      <c r="J11" s="94">
        <f>VLOOKUP(J9,A5:F66,3,FALSE)</f>
        <v>48</v>
      </c>
    </row>
    <row r="12" spans="1:10" ht="21" x14ac:dyDescent="0.35">
      <c r="A12" s="85">
        <v>43242</v>
      </c>
      <c r="B12" s="86" t="s">
        <v>350</v>
      </c>
      <c r="C12" s="87">
        <v>45</v>
      </c>
      <c r="D12" s="87" t="s">
        <v>342</v>
      </c>
      <c r="E12" s="88">
        <v>3.5999999999999996</v>
      </c>
      <c r="F12" s="88" t="s">
        <v>340</v>
      </c>
      <c r="I12" s="96" t="s">
        <v>335</v>
      </c>
      <c r="J12" s="94" t="str">
        <f>VLOOKUP(J9,A5:F66,4,FALSE)</f>
        <v>Cloudy</v>
      </c>
    </row>
    <row r="13" spans="1:10" ht="21" x14ac:dyDescent="0.35">
      <c r="A13" s="85">
        <v>43243</v>
      </c>
      <c r="B13" s="86" t="s">
        <v>351</v>
      </c>
      <c r="C13" s="87">
        <v>33</v>
      </c>
      <c r="D13" s="87" t="s">
        <v>344</v>
      </c>
      <c r="E13" s="88">
        <v>4.8</v>
      </c>
      <c r="F13" s="88" t="s">
        <v>340</v>
      </c>
      <c r="I13" s="96" t="s">
        <v>336</v>
      </c>
      <c r="J13" s="94">
        <f>VLOOKUP(J9,A5:F66,5,FALSE)</f>
        <v>2.2799999999999998</v>
      </c>
    </row>
    <row r="14" spans="1:10" ht="21" x14ac:dyDescent="0.35">
      <c r="A14" s="85">
        <v>43244</v>
      </c>
      <c r="B14" s="86" t="s">
        <v>352</v>
      </c>
      <c r="C14" s="87">
        <v>40</v>
      </c>
      <c r="D14" s="87" t="s">
        <v>342</v>
      </c>
      <c r="E14" s="88">
        <v>6</v>
      </c>
      <c r="F14" s="88" t="s">
        <v>340</v>
      </c>
      <c r="I14" s="96" t="s">
        <v>337</v>
      </c>
      <c r="J14" s="94" t="str">
        <f>VLOOKUP(J9,A5:F66,6,FALSE)</f>
        <v>Leaf</v>
      </c>
    </row>
    <row r="15" spans="1:10" ht="15.75" x14ac:dyDescent="0.25">
      <c r="A15" s="85">
        <v>43245</v>
      </c>
      <c r="B15" s="86" t="s">
        <v>353</v>
      </c>
      <c r="C15" s="87">
        <v>46</v>
      </c>
      <c r="D15" s="87" t="s">
        <v>342</v>
      </c>
      <c r="E15" s="88">
        <v>7.1999999999999993</v>
      </c>
      <c r="F15" s="88" t="s">
        <v>340</v>
      </c>
    </row>
    <row r="16" spans="1:10" ht="15.75" x14ac:dyDescent="0.25">
      <c r="A16" s="85">
        <v>43246</v>
      </c>
      <c r="B16" s="86" t="s">
        <v>354</v>
      </c>
      <c r="C16" s="87">
        <v>45</v>
      </c>
      <c r="D16" s="87" t="s">
        <v>346</v>
      </c>
      <c r="E16" s="88">
        <v>8.4</v>
      </c>
      <c r="F16" s="88" t="s">
        <v>340</v>
      </c>
    </row>
    <row r="17" spans="1:6" ht="15.75" x14ac:dyDescent="0.25">
      <c r="A17" s="85">
        <v>43247</v>
      </c>
      <c r="B17" s="86" t="s">
        <v>355</v>
      </c>
      <c r="C17" s="87">
        <v>58</v>
      </c>
      <c r="D17" s="87" t="s">
        <v>339</v>
      </c>
      <c r="E17" s="88">
        <v>9.6</v>
      </c>
      <c r="F17" s="88" t="s">
        <v>340</v>
      </c>
    </row>
    <row r="18" spans="1:6" ht="15.75" x14ac:dyDescent="0.25">
      <c r="A18" s="85">
        <v>43248</v>
      </c>
      <c r="B18" s="86" t="s">
        <v>356</v>
      </c>
      <c r="C18" s="87">
        <v>64</v>
      </c>
      <c r="D18" s="87" t="s">
        <v>339</v>
      </c>
      <c r="E18" s="88">
        <v>10.8</v>
      </c>
      <c r="F18" s="88" t="s">
        <v>340</v>
      </c>
    </row>
    <row r="19" spans="1:6" ht="15.75" x14ac:dyDescent="0.25">
      <c r="A19" s="85">
        <v>43249</v>
      </c>
      <c r="B19" s="86" t="s">
        <v>357</v>
      </c>
      <c r="C19" s="87">
        <v>66</v>
      </c>
      <c r="D19" s="87" t="s">
        <v>339</v>
      </c>
      <c r="E19" s="88">
        <v>12</v>
      </c>
      <c r="F19" s="88" t="s">
        <v>340</v>
      </c>
    </row>
    <row r="20" spans="1:6" ht="15.75" x14ac:dyDescent="0.25">
      <c r="A20" s="85">
        <v>43250</v>
      </c>
      <c r="B20" s="86" t="s">
        <v>358</v>
      </c>
      <c r="C20" s="87">
        <v>53</v>
      </c>
      <c r="D20" s="87" t="s">
        <v>342</v>
      </c>
      <c r="E20" s="88">
        <v>13.2</v>
      </c>
      <c r="F20" s="88" t="s">
        <v>340</v>
      </c>
    </row>
    <row r="21" spans="1:6" ht="15.75" x14ac:dyDescent="0.25">
      <c r="A21" s="85">
        <v>43251</v>
      </c>
      <c r="B21" s="86" t="s">
        <v>359</v>
      </c>
      <c r="C21" s="87">
        <v>45</v>
      </c>
      <c r="D21" s="87" t="s">
        <v>344</v>
      </c>
      <c r="E21" s="88">
        <v>14.4</v>
      </c>
      <c r="F21" s="88" t="s">
        <v>340</v>
      </c>
    </row>
    <row r="22" spans="1:6" ht="15.75" x14ac:dyDescent="0.25">
      <c r="A22" s="85">
        <v>43252</v>
      </c>
      <c r="B22" s="86" t="s">
        <v>360</v>
      </c>
      <c r="C22" s="87">
        <v>75</v>
      </c>
      <c r="D22" s="87" t="s">
        <v>339</v>
      </c>
      <c r="E22" s="88">
        <v>15.6</v>
      </c>
      <c r="F22" s="88" t="s">
        <v>340</v>
      </c>
    </row>
    <row r="23" spans="1:6" ht="15.75" x14ac:dyDescent="0.25">
      <c r="A23" s="85">
        <v>43253</v>
      </c>
      <c r="B23" s="86" t="s">
        <v>361</v>
      </c>
      <c r="C23" s="87">
        <v>55</v>
      </c>
      <c r="D23" s="87" t="s">
        <v>342</v>
      </c>
      <c r="E23" s="88">
        <v>16.799999999999997</v>
      </c>
      <c r="F23" s="88" t="s">
        <v>340</v>
      </c>
    </row>
    <row r="24" spans="1:6" ht="15.75" x14ac:dyDescent="0.25">
      <c r="A24" s="85">
        <v>43254</v>
      </c>
      <c r="B24" s="86" t="s">
        <v>362</v>
      </c>
      <c r="C24" s="87">
        <v>30</v>
      </c>
      <c r="D24" s="87" t="s">
        <v>344</v>
      </c>
      <c r="E24" s="88">
        <v>18</v>
      </c>
      <c r="F24" s="88" t="s">
        <v>340</v>
      </c>
    </row>
    <row r="25" spans="1:6" ht="15.75" x14ac:dyDescent="0.25">
      <c r="A25" s="85">
        <v>43255</v>
      </c>
      <c r="B25" s="86" t="s">
        <v>363</v>
      </c>
      <c r="C25" s="87">
        <v>52</v>
      </c>
      <c r="D25" s="87" t="s">
        <v>346</v>
      </c>
      <c r="E25" s="88">
        <v>19.2</v>
      </c>
      <c r="F25" s="88" t="s">
        <v>340</v>
      </c>
    </row>
    <row r="26" spans="1:6" ht="15.75" x14ac:dyDescent="0.25">
      <c r="A26" s="85">
        <v>43256</v>
      </c>
      <c r="B26" s="86" t="s">
        <v>364</v>
      </c>
      <c r="C26" s="87">
        <v>70</v>
      </c>
      <c r="D26" s="87" t="s">
        <v>339</v>
      </c>
      <c r="E26" s="88">
        <v>20.399999999999999</v>
      </c>
      <c r="F26" s="88" t="s">
        <v>340</v>
      </c>
    </row>
    <row r="27" spans="1:6" ht="15.75" x14ac:dyDescent="0.25">
      <c r="A27" s="85">
        <v>43257</v>
      </c>
      <c r="B27" s="86" t="s">
        <v>365</v>
      </c>
      <c r="C27" s="87">
        <v>48</v>
      </c>
      <c r="D27" s="87" t="s">
        <v>342</v>
      </c>
      <c r="E27" s="88">
        <v>21.599999999999998</v>
      </c>
      <c r="F27" s="88" t="s">
        <v>340</v>
      </c>
    </row>
    <row r="28" spans="1:6" ht="15.75" x14ac:dyDescent="0.25">
      <c r="A28" s="85">
        <v>43258</v>
      </c>
      <c r="B28" s="86" t="s">
        <v>366</v>
      </c>
      <c r="C28" s="87">
        <v>64</v>
      </c>
      <c r="D28" s="87" t="s">
        <v>339</v>
      </c>
      <c r="E28" s="88">
        <v>22.799999999999997</v>
      </c>
      <c r="F28" s="88" t="s">
        <v>340</v>
      </c>
    </row>
    <row r="29" spans="1:6" ht="15.75" x14ac:dyDescent="0.25">
      <c r="A29" s="85">
        <v>43259</v>
      </c>
      <c r="B29" s="86" t="s">
        <v>367</v>
      </c>
      <c r="C29" s="87">
        <v>45</v>
      </c>
      <c r="D29" s="87" t="s">
        <v>342</v>
      </c>
      <c r="E29" s="88">
        <v>23.999999999999996</v>
      </c>
      <c r="F29" s="88" t="s">
        <v>340</v>
      </c>
    </row>
    <row r="30" spans="1:6" ht="15.75" x14ac:dyDescent="0.25">
      <c r="A30" s="85">
        <v>43260</v>
      </c>
      <c r="B30" s="86" t="s">
        <v>368</v>
      </c>
      <c r="C30" s="87">
        <v>33</v>
      </c>
      <c r="D30" s="87" t="s">
        <v>344</v>
      </c>
      <c r="E30" s="88">
        <v>25.2</v>
      </c>
      <c r="F30" s="88" t="s">
        <v>340</v>
      </c>
    </row>
    <row r="31" spans="1:6" ht="15.75" x14ac:dyDescent="0.25">
      <c r="A31" s="85">
        <v>43261</v>
      </c>
      <c r="B31" s="86" t="s">
        <v>369</v>
      </c>
      <c r="C31" s="87">
        <v>40</v>
      </c>
      <c r="D31" s="87" t="s">
        <v>342</v>
      </c>
      <c r="E31" s="88">
        <v>26.4</v>
      </c>
      <c r="F31" s="88" t="s">
        <v>340</v>
      </c>
    </row>
    <row r="32" spans="1:6" ht="15.75" x14ac:dyDescent="0.25">
      <c r="A32" s="85">
        <v>43262</v>
      </c>
      <c r="B32" s="86" t="s">
        <v>370</v>
      </c>
      <c r="C32" s="87">
        <v>46</v>
      </c>
      <c r="D32" s="87" t="s">
        <v>342</v>
      </c>
      <c r="E32" s="88">
        <v>27.599999999999998</v>
      </c>
      <c r="F32" s="88" t="s">
        <v>340</v>
      </c>
    </row>
    <row r="33" spans="1:6" ht="15.75" x14ac:dyDescent="0.25">
      <c r="A33" s="85">
        <v>43263</v>
      </c>
      <c r="B33" s="86" t="s">
        <v>371</v>
      </c>
      <c r="C33" s="87">
        <v>45</v>
      </c>
      <c r="D33" s="87" t="s">
        <v>346</v>
      </c>
      <c r="E33" s="88">
        <v>28.799999999999997</v>
      </c>
      <c r="F33" s="88" t="s">
        <v>340</v>
      </c>
    </row>
    <row r="34" spans="1:6" ht="15.75" x14ac:dyDescent="0.25">
      <c r="A34" s="85">
        <v>43264</v>
      </c>
      <c r="B34" s="86" t="s">
        <v>372</v>
      </c>
      <c r="C34" s="87">
        <v>58</v>
      </c>
      <c r="D34" s="87" t="s">
        <v>339</v>
      </c>
      <c r="E34" s="88">
        <v>29.999999999999996</v>
      </c>
      <c r="F34" s="88" t="s">
        <v>340</v>
      </c>
    </row>
    <row r="35" spans="1:6" ht="15.75" x14ac:dyDescent="0.25">
      <c r="A35" s="85">
        <v>43265</v>
      </c>
      <c r="B35" s="86" t="s">
        <v>373</v>
      </c>
      <c r="C35" s="87">
        <v>64</v>
      </c>
      <c r="D35" s="87" t="s">
        <v>339</v>
      </c>
      <c r="E35" s="88">
        <v>31.199999999999996</v>
      </c>
      <c r="F35" s="88" t="s">
        <v>340</v>
      </c>
    </row>
    <row r="36" spans="1:6" ht="15.75" x14ac:dyDescent="0.25">
      <c r="A36" s="85">
        <v>43266</v>
      </c>
      <c r="B36" s="86" t="s">
        <v>374</v>
      </c>
      <c r="C36" s="87">
        <v>66</v>
      </c>
      <c r="D36" s="87" t="s">
        <v>339</v>
      </c>
      <c r="E36" s="88">
        <v>32.4</v>
      </c>
      <c r="F36" s="88" t="s">
        <v>340</v>
      </c>
    </row>
    <row r="37" spans="1:6" ht="15.75" x14ac:dyDescent="0.25">
      <c r="A37" s="85">
        <v>43267</v>
      </c>
      <c r="B37" s="86" t="s">
        <v>375</v>
      </c>
      <c r="C37" s="87">
        <v>53</v>
      </c>
      <c r="D37" s="87" t="s">
        <v>342</v>
      </c>
      <c r="E37" s="88">
        <v>33.6</v>
      </c>
      <c r="F37" s="88" t="s">
        <v>340</v>
      </c>
    </row>
    <row r="38" spans="1:6" ht="15.75" x14ac:dyDescent="0.25">
      <c r="A38" s="85">
        <v>43268</v>
      </c>
      <c r="B38" s="86" t="s">
        <v>376</v>
      </c>
      <c r="C38" s="87">
        <v>45</v>
      </c>
      <c r="D38" s="87" t="s">
        <v>344</v>
      </c>
      <c r="E38" s="88">
        <v>34.799999999999997</v>
      </c>
      <c r="F38" s="88" t="s">
        <v>340</v>
      </c>
    </row>
    <row r="39" spans="1:6" ht="15.75" x14ac:dyDescent="0.25">
      <c r="A39" s="85">
        <v>43269</v>
      </c>
      <c r="B39" s="86" t="s">
        <v>377</v>
      </c>
      <c r="C39" s="87">
        <v>45</v>
      </c>
      <c r="D39" s="87" t="s">
        <v>346</v>
      </c>
      <c r="E39" s="88">
        <v>36</v>
      </c>
      <c r="F39" s="88" t="s">
        <v>340</v>
      </c>
    </row>
    <row r="40" spans="1:6" ht="15.75" x14ac:dyDescent="0.25">
      <c r="A40" s="85">
        <v>43270</v>
      </c>
      <c r="B40" s="86" t="s">
        <v>378</v>
      </c>
      <c r="C40" s="87">
        <v>58</v>
      </c>
      <c r="D40" s="87" t="s">
        <v>339</v>
      </c>
      <c r="E40" s="88">
        <v>37.199999999999996</v>
      </c>
      <c r="F40" s="88" t="s">
        <v>379</v>
      </c>
    </row>
    <row r="41" spans="1:6" ht="15.75" x14ac:dyDescent="0.25">
      <c r="A41" s="85">
        <v>43271</v>
      </c>
      <c r="B41" s="86" t="s">
        <v>380</v>
      </c>
      <c r="C41" s="87">
        <v>64</v>
      </c>
      <c r="D41" s="87" t="s">
        <v>339</v>
      </c>
      <c r="E41" s="88">
        <v>38.4</v>
      </c>
      <c r="F41" s="88" t="s">
        <v>379</v>
      </c>
    </row>
    <row r="42" spans="1:6" ht="15.75" x14ac:dyDescent="0.25">
      <c r="A42" s="85">
        <v>43272</v>
      </c>
      <c r="B42" s="86" t="s">
        <v>381</v>
      </c>
      <c r="C42" s="87">
        <v>66</v>
      </c>
      <c r="D42" s="87" t="s">
        <v>339</v>
      </c>
      <c r="E42" s="88">
        <v>39.599999999999994</v>
      </c>
      <c r="F42" s="88" t="s">
        <v>379</v>
      </c>
    </row>
    <row r="43" spans="1:6" ht="15.75" x14ac:dyDescent="0.25">
      <c r="A43" s="85">
        <v>43273</v>
      </c>
      <c r="B43" s="86" t="s">
        <v>382</v>
      </c>
      <c r="C43" s="87">
        <v>53</v>
      </c>
      <c r="D43" s="87" t="s">
        <v>342</v>
      </c>
      <c r="E43" s="88">
        <v>40.799999999999997</v>
      </c>
      <c r="F43" s="88" t="s">
        <v>379</v>
      </c>
    </row>
    <row r="44" spans="1:6" ht="15.75" x14ac:dyDescent="0.25">
      <c r="A44" s="85">
        <v>43274</v>
      </c>
      <c r="B44" s="86" t="s">
        <v>383</v>
      </c>
      <c r="C44" s="87">
        <v>45</v>
      </c>
      <c r="D44" s="87" t="s">
        <v>344</v>
      </c>
      <c r="E44" s="88">
        <v>42</v>
      </c>
      <c r="F44" s="88" t="s">
        <v>379</v>
      </c>
    </row>
    <row r="45" spans="1:6" ht="15.75" x14ac:dyDescent="0.25">
      <c r="A45" s="85">
        <v>43275</v>
      </c>
      <c r="B45" s="86" t="s">
        <v>384</v>
      </c>
      <c r="C45" s="87">
        <v>75</v>
      </c>
      <c r="D45" s="87" t="s">
        <v>339</v>
      </c>
      <c r="E45" s="88">
        <v>43.199999999999996</v>
      </c>
      <c r="F45" s="88" t="s">
        <v>379</v>
      </c>
    </row>
    <row r="46" spans="1:6" ht="15.75" x14ac:dyDescent="0.25">
      <c r="A46" s="85">
        <v>43276</v>
      </c>
      <c r="B46" s="86" t="s">
        <v>385</v>
      </c>
      <c r="C46" s="87">
        <v>55</v>
      </c>
      <c r="D46" s="87" t="s">
        <v>342</v>
      </c>
      <c r="E46" s="88">
        <v>44.4</v>
      </c>
      <c r="F46" s="88" t="s">
        <v>379</v>
      </c>
    </row>
    <row r="47" spans="1:6" ht="15.75" x14ac:dyDescent="0.25">
      <c r="A47" s="85">
        <v>43277</v>
      </c>
      <c r="B47" s="86" t="s">
        <v>386</v>
      </c>
      <c r="C47" s="87">
        <v>30</v>
      </c>
      <c r="D47" s="87" t="s">
        <v>344</v>
      </c>
      <c r="E47" s="88">
        <v>45.599999999999994</v>
      </c>
      <c r="F47" s="88" t="s">
        <v>379</v>
      </c>
    </row>
    <row r="48" spans="1:6" ht="15.75" x14ac:dyDescent="0.25">
      <c r="A48" s="85">
        <v>43278</v>
      </c>
      <c r="B48" s="86" t="s">
        <v>387</v>
      </c>
      <c r="C48" s="87">
        <v>52</v>
      </c>
      <c r="D48" s="87" t="s">
        <v>346</v>
      </c>
      <c r="E48" s="88">
        <v>46.8</v>
      </c>
      <c r="F48" s="88" t="s">
        <v>379</v>
      </c>
    </row>
    <row r="49" spans="1:6" ht="15.75" x14ac:dyDescent="0.25">
      <c r="A49" s="85">
        <v>43279</v>
      </c>
      <c r="B49" s="86" t="s">
        <v>388</v>
      </c>
      <c r="C49" s="87">
        <v>70</v>
      </c>
      <c r="D49" s="87" t="s">
        <v>339</v>
      </c>
      <c r="E49" s="88">
        <v>48</v>
      </c>
      <c r="F49" s="88" t="s">
        <v>379</v>
      </c>
    </row>
    <row r="50" spans="1:6" ht="15.75" x14ac:dyDescent="0.25">
      <c r="A50" s="85">
        <v>43280</v>
      </c>
      <c r="B50" s="86" t="s">
        <v>389</v>
      </c>
      <c r="C50" s="87">
        <v>48</v>
      </c>
      <c r="D50" s="87" t="s">
        <v>342</v>
      </c>
      <c r="E50" s="88">
        <v>49.2</v>
      </c>
      <c r="F50" s="88" t="s">
        <v>379</v>
      </c>
    </row>
    <row r="51" spans="1:6" ht="15.75" x14ac:dyDescent="0.25">
      <c r="A51" s="85">
        <v>43281</v>
      </c>
      <c r="B51" s="86" t="s">
        <v>390</v>
      </c>
      <c r="C51" s="87">
        <v>64</v>
      </c>
      <c r="D51" s="87" t="s">
        <v>339</v>
      </c>
      <c r="E51" s="88">
        <v>50.4</v>
      </c>
      <c r="F51" s="88" t="s">
        <v>391</v>
      </c>
    </row>
    <row r="52" spans="1:6" ht="15.75" x14ac:dyDescent="0.25">
      <c r="A52" s="85">
        <v>43282</v>
      </c>
      <c r="B52" s="86" t="s">
        <v>392</v>
      </c>
      <c r="C52" s="87">
        <v>45</v>
      </c>
      <c r="D52" s="87" t="s">
        <v>342</v>
      </c>
      <c r="E52" s="88">
        <v>51.6</v>
      </c>
      <c r="F52" s="88" t="s">
        <v>391</v>
      </c>
    </row>
    <row r="53" spans="1:6" ht="15.75" x14ac:dyDescent="0.25">
      <c r="A53" s="85">
        <v>43283</v>
      </c>
      <c r="B53" s="86" t="s">
        <v>393</v>
      </c>
      <c r="C53" s="87">
        <v>33</v>
      </c>
      <c r="D53" s="87" t="s">
        <v>344</v>
      </c>
      <c r="E53" s="88">
        <v>52.8</v>
      </c>
      <c r="F53" s="88" t="s">
        <v>391</v>
      </c>
    </row>
    <row r="54" spans="1:6" ht="15.75" x14ac:dyDescent="0.25">
      <c r="A54" s="85">
        <v>43284</v>
      </c>
      <c r="B54" s="86" t="s">
        <v>394</v>
      </c>
      <c r="C54" s="87">
        <v>40</v>
      </c>
      <c r="D54" s="87" t="s">
        <v>342</v>
      </c>
      <c r="E54" s="88">
        <v>54</v>
      </c>
      <c r="F54" s="88" t="s">
        <v>391</v>
      </c>
    </row>
    <row r="55" spans="1:6" ht="15.75" x14ac:dyDescent="0.25">
      <c r="A55" s="85">
        <v>43285</v>
      </c>
      <c r="B55" s="86" t="s">
        <v>395</v>
      </c>
      <c r="C55" s="87">
        <v>46</v>
      </c>
      <c r="D55" s="87" t="s">
        <v>342</v>
      </c>
      <c r="E55" s="88">
        <v>55.2</v>
      </c>
      <c r="F55" s="88" t="s">
        <v>391</v>
      </c>
    </row>
    <row r="56" spans="1:6" ht="15.75" x14ac:dyDescent="0.25">
      <c r="A56" s="85">
        <v>43286</v>
      </c>
      <c r="B56" s="86" t="s">
        <v>396</v>
      </c>
      <c r="C56" s="87">
        <v>45</v>
      </c>
      <c r="D56" s="87" t="s">
        <v>346</v>
      </c>
      <c r="E56" s="88">
        <v>56.4</v>
      </c>
      <c r="F56" s="88" t="s">
        <v>391</v>
      </c>
    </row>
    <row r="57" spans="1:6" ht="15.75" x14ac:dyDescent="0.25">
      <c r="A57" s="85">
        <v>43287</v>
      </c>
      <c r="B57" s="86" t="s">
        <v>397</v>
      </c>
      <c r="C57" s="87">
        <v>58</v>
      </c>
      <c r="D57" s="87" t="s">
        <v>339</v>
      </c>
      <c r="E57" s="88">
        <v>57.6</v>
      </c>
      <c r="F57" s="88" t="s">
        <v>391</v>
      </c>
    </row>
    <row r="58" spans="1:6" ht="15.75" x14ac:dyDescent="0.25">
      <c r="A58" s="85">
        <v>43288</v>
      </c>
      <c r="B58" s="86" t="s">
        <v>398</v>
      </c>
      <c r="C58" s="87">
        <v>64</v>
      </c>
      <c r="D58" s="87" t="s">
        <v>339</v>
      </c>
      <c r="E58" s="88">
        <v>58.8</v>
      </c>
      <c r="F58" s="88" t="s">
        <v>391</v>
      </c>
    </row>
    <row r="59" spans="1:6" ht="15.75" x14ac:dyDescent="0.25">
      <c r="A59" s="85">
        <v>43289</v>
      </c>
      <c r="B59" s="86" t="s">
        <v>399</v>
      </c>
      <c r="C59" s="87">
        <v>66</v>
      </c>
      <c r="D59" s="87" t="s">
        <v>339</v>
      </c>
      <c r="E59" s="88">
        <v>60</v>
      </c>
      <c r="F59" s="88" t="s">
        <v>391</v>
      </c>
    </row>
    <row r="60" spans="1:6" ht="15.75" x14ac:dyDescent="0.25">
      <c r="A60" s="85">
        <v>43290</v>
      </c>
      <c r="B60" s="86" t="s">
        <v>400</v>
      </c>
      <c r="C60" s="87">
        <v>64</v>
      </c>
      <c r="D60" s="87" t="s">
        <v>339</v>
      </c>
      <c r="E60" s="88">
        <v>61.2</v>
      </c>
      <c r="F60" s="88" t="s">
        <v>391</v>
      </c>
    </row>
    <row r="61" spans="1:6" ht="15.75" x14ac:dyDescent="0.25">
      <c r="A61" s="85">
        <v>43291</v>
      </c>
      <c r="B61" s="86" t="s">
        <v>401</v>
      </c>
      <c r="C61" s="87">
        <v>45</v>
      </c>
      <c r="D61" s="87" t="s">
        <v>342</v>
      </c>
      <c r="E61" s="88">
        <v>61.2</v>
      </c>
      <c r="F61" s="88" t="s">
        <v>402</v>
      </c>
    </row>
    <row r="62" spans="1:6" ht="15.75" x14ac:dyDescent="0.25">
      <c r="A62" s="85">
        <v>43292</v>
      </c>
      <c r="B62" s="86" t="s">
        <v>403</v>
      </c>
      <c r="C62" s="87">
        <v>33</v>
      </c>
      <c r="D62" s="87" t="s">
        <v>344</v>
      </c>
      <c r="E62" s="88">
        <v>61.2</v>
      </c>
      <c r="F62" s="88" t="s">
        <v>402</v>
      </c>
    </row>
    <row r="63" spans="1:6" ht="15.75" x14ac:dyDescent="0.25">
      <c r="A63" s="85">
        <v>43293</v>
      </c>
      <c r="B63" s="86" t="s">
        <v>404</v>
      </c>
      <c r="C63" s="87">
        <v>40</v>
      </c>
      <c r="D63" s="87" t="s">
        <v>342</v>
      </c>
      <c r="E63" s="88">
        <v>61.2</v>
      </c>
      <c r="F63" s="88" t="s">
        <v>402</v>
      </c>
    </row>
    <row r="64" spans="1:6" ht="15.75" x14ac:dyDescent="0.25">
      <c r="A64" s="85">
        <v>43294</v>
      </c>
      <c r="B64" s="86" t="s">
        <v>405</v>
      </c>
      <c r="C64" s="87">
        <v>46</v>
      </c>
      <c r="D64" s="87" t="s">
        <v>342</v>
      </c>
      <c r="E64" s="88">
        <v>61.2</v>
      </c>
      <c r="F64" s="88" t="s">
        <v>402</v>
      </c>
    </row>
    <row r="65" spans="1:6" ht="15.75" x14ac:dyDescent="0.25">
      <c r="A65" s="85">
        <v>43295</v>
      </c>
      <c r="B65" s="86" t="s">
        <v>406</v>
      </c>
      <c r="C65" s="87">
        <v>45</v>
      </c>
      <c r="D65" s="87" t="s">
        <v>346</v>
      </c>
      <c r="E65" s="88">
        <v>61.2</v>
      </c>
      <c r="F65" s="88" t="s">
        <v>402</v>
      </c>
    </row>
    <row r="66" spans="1:6" ht="15.75" x14ac:dyDescent="0.25">
      <c r="A66" s="85">
        <v>43296</v>
      </c>
      <c r="B66" s="86" t="s">
        <v>407</v>
      </c>
      <c r="C66" s="87">
        <v>58</v>
      </c>
      <c r="D66" s="87" t="s">
        <v>339</v>
      </c>
      <c r="E66" s="88">
        <v>61.2</v>
      </c>
      <c r="F66" s="88" t="s">
        <v>402</v>
      </c>
    </row>
  </sheetData>
  <mergeCells count="2">
    <mergeCell ref="C1:D1"/>
    <mergeCell ref="I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2" workbookViewId="0">
      <selection activeCell="K16" sqref="K16"/>
    </sheetView>
  </sheetViews>
  <sheetFormatPr defaultRowHeight="15" x14ac:dyDescent="0.25"/>
  <cols>
    <col min="1" max="1" width="26.85546875" bestFit="1" customWidth="1"/>
    <col min="2" max="2" width="22" bestFit="1" customWidth="1"/>
    <col min="3" max="3" width="12" bestFit="1" customWidth="1"/>
    <col min="4" max="4" width="13.42578125" bestFit="1" customWidth="1"/>
    <col min="5" max="5" width="13.7109375" bestFit="1" customWidth="1"/>
    <col min="6" max="6" width="11" bestFit="1" customWidth="1"/>
    <col min="7" max="7" width="13.42578125" bestFit="1" customWidth="1"/>
    <col min="8" max="8" width="6.85546875" bestFit="1" customWidth="1"/>
    <col min="9" max="9" width="10.7109375" bestFit="1" customWidth="1"/>
  </cols>
  <sheetData>
    <row r="1" spans="1:9" x14ac:dyDescent="0.25">
      <c r="A1" t="s">
        <v>409</v>
      </c>
      <c r="H1" t="s">
        <v>410</v>
      </c>
      <c r="I1" s="52">
        <v>44539</v>
      </c>
    </row>
    <row r="3" spans="1:9" x14ac:dyDescent="0.25">
      <c r="A3" t="s">
        <v>411</v>
      </c>
      <c r="B3" t="s">
        <v>125</v>
      </c>
      <c r="C3" t="s">
        <v>412</v>
      </c>
      <c r="D3" t="s">
        <v>413</v>
      </c>
      <c r="E3" t="s">
        <v>414</v>
      </c>
      <c r="F3" t="s">
        <v>415</v>
      </c>
      <c r="G3" t="s">
        <v>416</v>
      </c>
    </row>
    <row r="4" spans="1:9" x14ac:dyDescent="0.25">
      <c r="A4" t="s">
        <v>417</v>
      </c>
      <c r="B4" t="s">
        <v>418</v>
      </c>
      <c r="C4" t="s">
        <v>419</v>
      </c>
      <c r="D4" t="s">
        <v>440</v>
      </c>
      <c r="E4" s="52">
        <v>42412</v>
      </c>
      <c r="F4" s="52">
        <v>45332</v>
      </c>
      <c r="G4">
        <v>793</v>
      </c>
    </row>
    <row r="5" spans="1:9" x14ac:dyDescent="0.25">
      <c r="A5" t="s">
        <v>420</v>
      </c>
      <c r="B5" t="s">
        <v>418</v>
      </c>
      <c r="C5" t="s">
        <v>421</v>
      </c>
      <c r="D5" t="s">
        <v>441</v>
      </c>
      <c r="E5" s="52">
        <v>42601</v>
      </c>
      <c r="F5" s="52">
        <v>45521</v>
      </c>
      <c r="G5">
        <v>982</v>
      </c>
    </row>
    <row r="6" spans="1:9" x14ac:dyDescent="0.25">
      <c r="A6" t="s">
        <v>422</v>
      </c>
      <c r="B6" t="s">
        <v>423</v>
      </c>
      <c r="C6" t="s">
        <v>424</v>
      </c>
      <c r="D6" t="s">
        <v>442</v>
      </c>
      <c r="E6" s="52">
        <v>41008</v>
      </c>
      <c r="F6" s="52">
        <v>43928</v>
      </c>
      <c r="G6">
        <v>-611</v>
      </c>
    </row>
    <row r="7" spans="1:9" x14ac:dyDescent="0.25">
      <c r="A7" t="s">
        <v>425</v>
      </c>
      <c r="B7" t="s">
        <v>418</v>
      </c>
      <c r="C7" t="s">
        <v>426</v>
      </c>
      <c r="D7" t="s">
        <v>443</v>
      </c>
      <c r="E7" s="52">
        <v>40123</v>
      </c>
      <c r="F7" s="52">
        <v>43043</v>
      </c>
      <c r="G7">
        <v>-1496</v>
      </c>
    </row>
    <row r="8" spans="1:9" x14ac:dyDescent="0.25">
      <c r="A8" t="s">
        <v>427</v>
      </c>
      <c r="B8" t="s">
        <v>418</v>
      </c>
      <c r="C8" t="s">
        <v>419</v>
      </c>
      <c r="D8" t="s">
        <v>444</v>
      </c>
      <c r="E8" s="52">
        <v>42952</v>
      </c>
      <c r="F8" s="52">
        <v>45872</v>
      </c>
      <c r="G8">
        <v>1333</v>
      </c>
    </row>
    <row r="9" spans="1:9" x14ac:dyDescent="0.25">
      <c r="A9" t="s">
        <v>428</v>
      </c>
      <c r="B9" t="s">
        <v>418</v>
      </c>
      <c r="C9" t="s">
        <v>429</v>
      </c>
      <c r="D9" t="s">
        <v>445</v>
      </c>
      <c r="E9" s="52">
        <v>42094</v>
      </c>
      <c r="F9" s="52">
        <v>45014</v>
      </c>
      <c r="G9">
        <v>475</v>
      </c>
    </row>
    <row r="10" spans="1:9" x14ac:dyDescent="0.25">
      <c r="A10" t="s">
        <v>430</v>
      </c>
      <c r="B10" t="s">
        <v>423</v>
      </c>
      <c r="C10" t="s">
        <v>424</v>
      </c>
      <c r="D10" t="s">
        <v>446</v>
      </c>
      <c r="E10" s="52">
        <v>40720</v>
      </c>
      <c r="F10" s="52">
        <v>43640</v>
      </c>
      <c r="G10">
        <v>-899</v>
      </c>
    </row>
    <row r="11" spans="1:9" x14ac:dyDescent="0.25">
      <c r="A11" t="s">
        <v>431</v>
      </c>
      <c r="B11" t="s">
        <v>418</v>
      </c>
      <c r="C11" t="s">
        <v>424</v>
      </c>
      <c r="D11" t="s">
        <v>447</v>
      </c>
      <c r="E11" s="52">
        <v>42961</v>
      </c>
      <c r="F11" s="52">
        <v>45881</v>
      </c>
      <c r="G11">
        <v>1342</v>
      </c>
    </row>
    <row r="12" spans="1:9" x14ac:dyDescent="0.25">
      <c r="A12" t="s">
        <v>432</v>
      </c>
      <c r="B12" t="s">
        <v>418</v>
      </c>
      <c r="C12" t="s">
        <v>433</v>
      </c>
      <c r="D12" t="s">
        <v>448</v>
      </c>
      <c r="E12" s="52">
        <v>41941</v>
      </c>
      <c r="F12" s="52">
        <v>44861</v>
      </c>
      <c r="G12">
        <v>322</v>
      </c>
    </row>
    <row r="13" spans="1:9" x14ac:dyDescent="0.25">
      <c r="A13" t="s">
        <v>434</v>
      </c>
      <c r="B13" t="s">
        <v>423</v>
      </c>
      <c r="C13" t="s">
        <v>426</v>
      </c>
      <c r="D13" t="s">
        <v>449</v>
      </c>
      <c r="E13" s="52">
        <v>43103</v>
      </c>
      <c r="F13" s="52">
        <v>46023</v>
      </c>
      <c r="G13">
        <v>1484</v>
      </c>
    </row>
    <row r="14" spans="1:9" x14ac:dyDescent="0.25">
      <c r="A14" t="s">
        <v>435</v>
      </c>
      <c r="B14" t="s">
        <v>423</v>
      </c>
      <c r="C14" t="s">
        <v>433</v>
      </c>
      <c r="D14" t="s">
        <v>450</v>
      </c>
      <c r="E14" s="52">
        <v>39636</v>
      </c>
      <c r="F14" s="52">
        <v>42556</v>
      </c>
      <c r="G14">
        <v>-1983</v>
      </c>
    </row>
    <row r="15" spans="1:9" x14ac:dyDescent="0.25">
      <c r="A15" t="s">
        <v>436</v>
      </c>
      <c r="B15" t="s">
        <v>418</v>
      </c>
      <c r="C15" t="s">
        <v>437</v>
      </c>
      <c r="D15" t="s">
        <v>451</v>
      </c>
      <c r="E15" s="52">
        <v>42154</v>
      </c>
      <c r="F15" s="52">
        <v>45074</v>
      </c>
      <c r="G15">
        <v>535</v>
      </c>
    </row>
    <row r="17" spans="1:2" x14ac:dyDescent="0.25">
      <c r="A17" t="s">
        <v>438</v>
      </c>
    </row>
    <row r="18" spans="1:2" x14ac:dyDescent="0.25">
      <c r="A18" t="s">
        <v>411</v>
      </c>
      <c r="B18" t="s">
        <v>420</v>
      </c>
    </row>
    <row r="20" spans="1:2" x14ac:dyDescent="0.25">
      <c r="B20" t="s">
        <v>439</v>
      </c>
    </row>
    <row r="21" spans="1:2" x14ac:dyDescent="0.25">
      <c r="A21" t="s">
        <v>125</v>
      </c>
      <c r="B21" t="str">
        <f>INDEX(A4:G15,2,2)</f>
        <v>Out</v>
      </c>
    </row>
    <row r="22" spans="1:2" x14ac:dyDescent="0.25">
      <c r="A22" t="s">
        <v>412</v>
      </c>
      <c r="B22" t="str">
        <f>INDEX(A4:G15,2,3)</f>
        <v>Medical</v>
      </c>
    </row>
    <row r="23" spans="1:2" x14ac:dyDescent="0.25">
      <c r="A23" t="s">
        <v>415</v>
      </c>
      <c r="B23" s="90">
        <v>45521</v>
      </c>
    </row>
    <row r="24" spans="1:2" x14ac:dyDescent="0.25">
      <c r="A24" t="s">
        <v>416</v>
      </c>
      <c r="B24" s="98">
        <f>INDEX(A4:G15,2,6)</f>
        <v>45521</v>
      </c>
    </row>
  </sheetData>
  <dataValidations count="1">
    <dataValidation type="list" allowBlank="1" showInputMessage="1" showErrorMessage="1" sqref="B18">
      <formula1>$A$4:$A$15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F4" sqref="F4"/>
    </sheetView>
  </sheetViews>
  <sheetFormatPr defaultRowHeight="15" x14ac:dyDescent="0.25"/>
  <cols>
    <col min="1" max="1" width="16.5703125" bestFit="1" customWidth="1"/>
    <col min="5" max="5" width="15" bestFit="1" customWidth="1"/>
    <col min="6" max="6" width="15.85546875" customWidth="1"/>
  </cols>
  <sheetData>
    <row r="1" spans="1:6" x14ac:dyDescent="0.25">
      <c r="A1" s="12" t="s">
        <v>93</v>
      </c>
      <c r="B1" s="12"/>
      <c r="C1" s="12"/>
    </row>
    <row r="2" spans="1:6" x14ac:dyDescent="0.25">
      <c r="A2" s="12"/>
      <c r="B2" s="12"/>
      <c r="C2" s="12"/>
    </row>
    <row r="3" spans="1:6" x14ac:dyDescent="0.25">
      <c r="A3" t="s">
        <v>94</v>
      </c>
      <c r="B3" t="s">
        <v>95</v>
      </c>
      <c r="C3" t="s">
        <v>96</v>
      </c>
      <c r="D3" t="s">
        <v>97</v>
      </c>
      <c r="E3" t="s">
        <v>98</v>
      </c>
      <c r="F3" s="13" t="s">
        <v>99</v>
      </c>
    </row>
    <row r="4" spans="1:6" x14ac:dyDescent="0.25">
      <c r="A4" t="s">
        <v>100</v>
      </c>
      <c r="B4">
        <v>6</v>
      </c>
      <c r="C4">
        <v>8</v>
      </c>
      <c r="D4">
        <v>7</v>
      </c>
      <c r="E4">
        <v>9</v>
      </c>
      <c r="F4" s="13" t="s">
        <v>101</v>
      </c>
    </row>
    <row r="5" spans="1:6" x14ac:dyDescent="0.25">
      <c r="A5" t="s">
        <v>102</v>
      </c>
      <c r="B5">
        <v>8</v>
      </c>
      <c r="C5">
        <v>9</v>
      </c>
      <c r="D5">
        <v>8</v>
      </c>
      <c r="E5">
        <v>9</v>
      </c>
      <c r="F5" s="13" t="s">
        <v>103</v>
      </c>
    </row>
    <row r="6" spans="1:6" x14ac:dyDescent="0.25">
      <c r="A6" t="s">
        <v>104</v>
      </c>
      <c r="B6">
        <v>5</v>
      </c>
      <c r="C6">
        <v>7</v>
      </c>
      <c r="D6">
        <v>7</v>
      </c>
      <c r="E6">
        <v>8</v>
      </c>
      <c r="F6" s="13" t="s">
        <v>101</v>
      </c>
    </row>
    <row r="7" spans="1:6" x14ac:dyDescent="0.25">
      <c r="A7" t="s">
        <v>105</v>
      </c>
      <c r="B7">
        <v>9</v>
      </c>
      <c r="C7">
        <v>8</v>
      </c>
      <c r="D7">
        <v>8</v>
      </c>
      <c r="E7">
        <v>9</v>
      </c>
      <c r="F7" s="13" t="s">
        <v>103</v>
      </c>
    </row>
    <row r="8" spans="1:6" x14ac:dyDescent="0.25">
      <c r="A8" t="s">
        <v>106</v>
      </c>
      <c r="B8">
        <v>7</v>
      </c>
      <c r="C8">
        <v>8</v>
      </c>
      <c r="D8">
        <v>7</v>
      </c>
      <c r="E8">
        <v>8</v>
      </c>
      <c r="F8" s="13" t="s">
        <v>101</v>
      </c>
    </row>
    <row r="9" spans="1:6" x14ac:dyDescent="0.25">
      <c r="A9" t="s">
        <v>107</v>
      </c>
      <c r="B9">
        <v>8</v>
      </c>
      <c r="C9">
        <v>6</v>
      </c>
      <c r="D9">
        <v>8</v>
      </c>
      <c r="E9">
        <v>8</v>
      </c>
      <c r="F9" s="13" t="s">
        <v>101</v>
      </c>
    </row>
    <row r="10" spans="1:6" x14ac:dyDescent="0.25">
      <c r="A10" t="s">
        <v>108</v>
      </c>
      <c r="B10">
        <v>7</v>
      </c>
      <c r="C10">
        <v>8</v>
      </c>
      <c r="D10">
        <v>9</v>
      </c>
      <c r="E10">
        <v>8</v>
      </c>
      <c r="F10" s="13" t="s">
        <v>103</v>
      </c>
    </row>
    <row r="11" spans="1:6" x14ac:dyDescent="0.25">
      <c r="A11" t="s">
        <v>109</v>
      </c>
      <c r="B11">
        <v>7</v>
      </c>
      <c r="C11">
        <v>6</v>
      </c>
      <c r="D11">
        <v>7</v>
      </c>
      <c r="E11">
        <v>2</v>
      </c>
      <c r="F11" s="13" t="s">
        <v>101</v>
      </c>
    </row>
  </sheetData>
  <sheetProtection sheet="1" objects="1" scenarios="1"/>
  <mergeCells count="1">
    <mergeCell ref="A1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B5" zoomScaleNormal="100" workbookViewId="0">
      <selection activeCell="Q29" sqref="Q29"/>
    </sheetView>
  </sheetViews>
  <sheetFormatPr defaultRowHeight="15" x14ac:dyDescent="0.25"/>
  <sheetData>
    <row r="1" spans="1:12" x14ac:dyDescent="0.25">
      <c r="A1" s="14" t="s">
        <v>110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/>
    </row>
    <row r="2" spans="1:12" x14ac:dyDescent="0.25">
      <c r="A2" s="17"/>
      <c r="B2" s="18"/>
      <c r="C2" s="19" t="s">
        <v>111</v>
      </c>
      <c r="D2" s="19"/>
      <c r="E2" s="19"/>
      <c r="F2" s="19"/>
      <c r="G2" s="19"/>
      <c r="H2" s="19"/>
      <c r="I2" s="19"/>
      <c r="J2" s="19"/>
      <c r="K2" s="19"/>
      <c r="L2" s="20"/>
    </row>
    <row r="3" spans="1:12" x14ac:dyDescent="0.25">
      <c r="A3" s="21"/>
      <c r="B3" s="22" t="s">
        <v>112</v>
      </c>
      <c r="C3" s="23">
        <v>0.02</v>
      </c>
      <c r="D3" s="23">
        <v>0.04</v>
      </c>
      <c r="E3" s="23">
        <v>0.06</v>
      </c>
      <c r="F3" s="23">
        <v>0.08</v>
      </c>
      <c r="G3" s="23">
        <v>0.1</v>
      </c>
      <c r="H3" s="23">
        <v>0.12</v>
      </c>
      <c r="I3" s="23">
        <v>0.14000000000000001</v>
      </c>
      <c r="J3" s="23">
        <v>0.16</v>
      </c>
      <c r="K3" s="23">
        <v>0.18</v>
      </c>
      <c r="L3" s="24">
        <v>0.2</v>
      </c>
    </row>
    <row r="4" spans="1:12" x14ac:dyDescent="0.25">
      <c r="A4" s="25" t="s">
        <v>113</v>
      </c>
      <c r="B4" s="26">
        <v>1400</v>
      </c>
      <c r="C4" s="27">
        <f>Sales*COMMISSION</f>
        <v>28</v>
      </c>
      <c r="D4" s="43">
        <f>Sales*COMMISSION</f>
        <v>56</v>
      </c>
      <c r="E4" s="43">
        <f>Sales*COMMISSION</f>
        <v>84</v>
      </c>
      <c r="F4" s="43">
        <f>Sales*COMMISSION</f>
        <v>112</v>
      </c>
      <c r="G4" s="43">
        <f>Sales*COMMISSION</f>
        <v>140</v>
      </c>
      <c r="H4" s="43">
        <f>Sales*COMMISSION</f>
        <v>168</v>
      </c>
      <c r="I4" s="43">
        <f>Sales*COMMISSION</f>
        <v>196.00000000000003</v>
      </c>
      <c r="J4" s="43">
        <f>Sales*COMMISSION</f>
        <v>224</v>
      </c>
      <c r="K4" s="43">
        <f>Sales*COMMISSION</f>
        <v>252</v>
      </c>
      <c r="L4" s="43">
        <f>Sales*COMMISSION</f>
        <v>280</v>
      </c>
    </row>
    <row r="5" spans="1:12" x14ac:dyDescent="0.25">
      <c r="A5" s="25" t="s">
        <v>114</v>
      </c>
      <c r="B5" s="26">
        <v>1950</v>
      </c>
      <c r="C5" s="43">
        <f>Sales*COMMISSION</f>
        <v>39</v>
      </c>
      <c r="D5" s="43">
        <f>Sales*COMMISSION</f>
        <v>78</v>
      </c>
      <c r="E5" s="43">
        <f>Sales*COMMISSION</f>
        <v>117</v>
      </c>
      <c r="F5" s="43">
        <f>Sales*COMMISSION</f>
        <v>156</v>
      </c>
      <c r="G5" s="43">
        <f>Sales*COMMISSION</f>
        <v>195</v>
      </c>
      <c r="H5" s="43">
        <f>Sales*COMMISSION</f>
        <v>234</v>
      </c>
      <c r="I5" s="43">
        <f>Sales*COMMISSION</f>
        <v>273</v>
      </c>
      <c r="J5" s="43">
        <f>Sales*COMMISSION</f>
        <v>312</v>
      </c>
      <c r="K5" s="43">
        <f>Sales*COMMISSION</f>
        <v>351</v>
      </c>
      <c r="L5" s="43">
        <f>Sales*COMMISSION</f>
        <v>390</v>
      </c>
    </row>
    <row r="6" spans="1:12" x14ac:dyDescent="0.25">
      <c r="A6" s="25" t="s">
        <v>115</v>
      </c>
      <c r="B6" s="26">
        <v>500</v>
      </c>
      <c r="C6" s="43">
        <f>Sales*COMMISSION</f>
        <v>10</v>
      </c>
      <c r="D6" s="43">
        <f>Sales*COMMISSION</f>
        <v>20</v>
      </c>
      <c r="E6" s="43">
        <f>Sales*COMMISSION</f>
        <v>30</v>
      </c>
      <c r="F6" s="43">
        <f>Sales*COMMISSION</f>
        <v>40</v>
      </c>
      <c r="G6" s="43">
        <f>Sales*COMMISSION</f>
        <v>50</v>
      </c>
      <c r="H6" s="43">
        <f>Sales*COMMISSION</f>
        <v>60</v>
      </c>
      <c r="I6" s="43">
        <f>Sales*COMMISSION</f>
        <v>70</v>
      </c>
      <c r="J6" s="43">
        <f>Sales*COMMISSION</f>
        <v>80</v>
      </c>
      <c r="K6" s="43">
        <f>Sales*COMMISSION</f>
        <v>90</v>
      </c>
      <c r="L6" s="43">
        <f>Sales*COMMISSION</f>
        <v>100</v>
      </c>
    </row>
    <row r="7" spans="1:12" x14ac:dyDescent="0.25">
      <c r="A7" s="25" t="s">
        <v>116</v>
      </c>
      <c r="B7" s="26">
        <v>720</v>
      </c>
      <c r="C7" s="43">
        <f>Sales*COMMISSION</f>
        <v>14.4</v>
      </c>
      <c r="D7" s="43">
        <f>Sales*COMMISSION</f>
        <v>28.8</v>
      </c>
      <c r="E7" s="43">
        <f>Sales*COMMISSION</f>
        <v>43.199999999999996</v>
      </c>
      <c r="F7" s="43">
        <f>Sales*COMMISSION</f>
        <v>57.6</v>
      </c>
      <c r="G7" s="43">
        <f>Sales*COMMISSION</f>
        <v>72</v>
      </c>
      <c r="H7" s="43">
        <f>Sales*COMMISSION</f>
        <v>86.399999999999991</v>
      </c>
      <c r="I7" s="43">
        <f>Sales*COMMISSION</f>
        <v>100.80000000000001</v>
      </c>
      <c r="J7" s="43">
        <f>Sales*COMMISSION</f>
        <v>115.2</v>
      </c>
      <c r="K7" s="43">
        <f>Sales*COMMISSION</f>
        <v>129.6</v>
      </c>
      <c r="L7" s="43">
        <f>Sales*COMMISSION</f>
        <v>144</v>
      </c>
    </row>
    <row r="8" spans="1:12" x14ac:dyDescent="0.25">
      <c r="A8" s="25" t="s">
        <v>117</v>
      </c>
      <c r="B8" s="26">
        <v>50</v>
      </c>
      <c r="C8" s="43">
        <f>Sales*COMMISSION</f>
        <v>1</v>
      </c>
      <c r="D8" s="43">
        <f>Sales*COMMISSION</f>
        <v>2</v>
      </c>
      <c r="E8" s="43">
        <f>Sales*COMMISSION</f>
        <v>3</v>
      </c>
      <c r="F8" s="43">
        <f>Sales*COMMISSION</f>
        <v>4</v>
      </c>
      <c r="G8" s="43">
        <f>Sales*COMMISSION</f>
        <v>5</v>
      </c>
      <c r="H8" s="43">
        <f>Sales*COMMISSION</f>
        <v>6</v>
      </c>
      <c r="I8" s="43">
        <f>Sales*COMMISSION</f>
        <v>7.0000000000000009</v>
      </c>
      <c r="J8" s="43">
        <f>Sales*COMMISSION</f>
        <v>8</v>
      </c>
      <c r="K8" s="43">
        <f>Sales*COMMISSION</f>
        <v>9</v>
      </c>
      <c r="L8" s="43">
        <f>Sales*COMMISSION</f>
        <v>10</v>
      </c>
    </row>
    <row r="9" spans="1:12" x14ac:dyDescent="0.25">
      <c r="A9" s="25" t="s">
        <v>118</v>
      </c>
      <c r="B9" s="26">
        <v>1200</v>
      </c>
      <c r="C9" s="43">
        <f>Sales*COMMISSION</f>
        <v>24</v>
      </c>
      <c r="D9" s="43">
        <f>Sales*COMMISSION</f>
        <v>48</v>
      </c>
      <c r="E9" s="43">
        <f>Sales*COMMISSION</f>
        <v>72</v>
      </c>
      <c r="F9" s="43">
        <f>Sales*COMMISSION</f>
        <v>96</v>
      </c>
      <c r="G9" s="43">
        <f>Sales*COMMISSION</f>
        <v>120</v>
      </c>
      <c r="H9" s="43">
        <f>Sales*COMMISSION</f>
        <v>144</v>
      </c>
      <c r="I9" s="43">
        <f>Sales*COMMISSION</f>
        <v>168.00000000000003</v>
      </c>
      <c r="J9" s="43">
        <f>Sales*COMMISSION</f>
        <v>192</v>
      </c>
      <c r="K9" s="43">
        <f>Sales*COMMISSION</f>
        <v>216</v>
      </c>
      <c r="L9" s="43">
        <f>Sales*COMMISSION</f>
        <v>240</v>
      </c>
    </row>
    <row r="10" spans="1:12" x14ac:dyDescent="0.25">
      <c r="A10" s="28" t="s">
        <v>119</v>
      </c>
      <c r="B10" s="29">
        <v>880</v>
      </c>
      <c r="C10" s="43">
        <f>Sales*COMMISSION</f>
        <v>17.600000000000001</v>
      </c>
      <c r="D10" s="43">
        <f>Sales*COMMISSION</f>
        <v>35.200000000000003</v>
      </c>
      <c r="E10" s="43">
        <f>Sales*COMMISSION</f>
        <v>52.8</v>
      </c>
      <c r="F10" s="43">
        <f>Sales*COMMISSION</f>
        <v>70.400000000000006</v>
      </c>
      <c r="G10" s="43">
        <f>Sales*COMMISSION</f>
        <v>88</v>
      </c>
      <c r="H10" s="43">
        <f>Sales*COMMISSION</f>
        <v>105.6</v>
      </c>
      <c r="I10" s="43">
        <f>Sales*COMMISSION</f>
        <v>123.20000000000002</v>
      </c>
      <c r="J10" s="43">
        <f>Sales*COMMISSION</f>
        <v>140.80000000000001</v>
      </c>
      <c r="K10" s="43">
        <f>Sales*COMMISSION</f>
        <v>158.4</v>
      </c>
      <c r="L10" s="43">
        <f>Sales*COMMISSION</f>
        <v>176</v>
      </c>
    </row>
    <row r="15" spans="1:12" x14ac:dyDescent="0.25">
      <c r="A15" s="30" t="s">
        <v>120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2"/>
    </row>
    <row r="16" spans="1:12" x14ac:dyDescent="0.25">
      <c r="A16" s="33"/>
      <c r="B16" s="34"/>
      <c r="C16" s="35" t="s">
        <v>111</v>
      </c>
      <c r="D16" s="35"/>
      <c r="E16" s="35"/>
      <c r="F16" s="35"/>
      <c r="G16" s="35"/>
      <c r="H16" s="35"/>
      <c r="I16" s="35"/>
      <c r="J16" s="35"/>
      <c r="K16" s="35"/>
      <c r="L16" s="36"/>
    </row>
    <row r="17" spans="1:12" x14ac:dyDescent="0.25">
      <c r="A17" s="37"/>
      <c r="B17" s="38" t="s">
        <v>112</v>
      </c>
      <c r="C17" s="39">
        <v>0.02</v>
      </c>
      <c r="D17" s="39">
        <v>0.04</v>
      </c>
      <c r="E17" s="39">
        <v>0.06</v>
      </c>
      <c r="F17" s="39">
        <v>0.08</v>
      </c>
      <c r="G17" s="39">
        <v>0.1</v>
      </c>
      <c r="H17" s="39">
        <v>0.12</v>
      </c>
      <c r="I17" s="39">
        <v>0.14000000000000001</v>
      </c>
      <c r="J17" s="39">
        <v>0.16</v>
      </c>
      <c r="K17" s="39">
        <v>0.18</v>
      </c>
      <c r="L17" s="40">
        <v>0.2</v>
      </c>
    </row>
    <row r="18" spans="1:12" x14ac:dyDescent="0.25">
      <c r="A18" s="41" t="s">
        <v>113</v>
      </c>
      <c r="B18" s="42">
        <v>1400</v>
      </c>
      <c r="C18" s="43">
        <f>$B$18:$B$24*$C$17:$L$17</f>
        <v>28</v>
      </c>
      <c r="D18" s="43">
        <f t="shared" ref="D18:L18" si="0">$B$18:$B$24*$C$17:$L$17</f>
        <v>56</v>
      </c>
      <c r="E18" s="43">
        <f t="shared" si="0"/>
        <v>84</v>
      </c>
      <c r="F18" s="43">
        <f t="shared" si="0"/>
        <v>112</v>
      </c>
      <c r="G18" s="43">
        <f t="shared" si="0"/>
        <v>140</v>
      </c>
      <c r="H18" s="43">
        <f t="shared" si="0"/>
        <v>168</v>
      </c>
      <c r="I18" s="43">
        <f t="shared" si="0"/>
        <v>196.00000000000003</v>
      </c>
      <c r="J18" s="43">
        <f t="shared" si="0"/>
        <v>224</v>
      </c>
      <c r="K18" s="43">
        <f t="shared" si="0"/>
        <v>252</v>
      </c>
      <c r="L18" s="43">
        <f t="shared" si="0"/>
        <v>280</v>
      </c>
    </row>
    <row r="19" spans="1:12" x14ac:dyDescent="0.25">
      <c r="A19" s="41" t="s">
        <v>114</v>
      </c>
      <c r="B19" s="42">
        <v>1950</v>
      </c>
      <c r="C19" s="43">
        <f t="shared" ref="C19:L24" si="1">$B$18:$B$24*$C$17:$L$17</f>
        <v>39</v>
      </c>
      <c r="D19" s="43">
        <f t="shared" si="1"/>
        <v>78</v>
      </c>
      <c r="E19" s="43">
        <f t="shared" si="1"/>
        <v>117</v>
      </c>
      <c r="F19" s="43">
        <f t="shared" si="1"/>
        <v>156</v>
      </c>
      <c r="G19" s="43">
        <f t="shared" si="1"/>
        <v>195</v>
      </c>
      <c r="H19" s="43">
        <f t="shared" si="1"/>
        <v>234</v>
      </c>
      <c r="I19" s="43">
        <f t="shared" si="1"/>
        <v>273</v>
      </c>
      <c r="J19" s="43">
        <f t="shared" si="1"/>
        <v>312</v>
      </c>
      <c r="K19" s="43">
        <f t="shared" si="1"/>
        <v>351</v>
      </c>
      <c r="L19" s="43">
        <f t="shared" si="1"/>
        <v>390</v>
      </c>
    </row>
    <row r="20" spans="1:12" x14ac:dyDescent="0.25">
      <c r="A20" s="41" t="s">
        <v>115</v>
      </c>
      <c r="B20" s="42">
        <v>500</v>
      </c>
      <c r="C20" s="43">
        <f t="shared" si="1"/>
        <v>10</v>
      </c>
      <c r="D20" s="43">
        <f t="shared" si="1"/>
        <v>20</v>
      </c>
      <c r="E20" s="43">
        <f t="shared" si="1"/>
        <v>30</v>
      </c>
      <c r="F20" s="43">
        <f t="shared" si="1"/>
        <v>40</v>
      </c>
      <c r="G20" s="43">
        <f t="shared" si="1"/>
        <v>50</v>
      </c>
      <c r="H20" s="43">
        <f t="shared" si="1"/>
        <v>60</v>
      </c>
      <c r="I20" s="43">
        <f t="shared" si="1"/>
        <v>70</v>
      </c>
      <c r="J20" s="43">
        <f t="shared" si="1"/>
        <v>80</v>
      </c>
      <c r="K20" s="43">
        <f t="shared" si="1"/>
        <v>90</v>
      </c>
      <c r="L20" s="43">
        <f t="shared" si="1"/>
        <v>100</v>
      </c>
    </row>
    <row r="21" spans="1:12" x14ac:dyDescent="0.25">
      <c r="A21" s="41" t="s">
        <v>116</v>
      </c>
      <c r="B21" s="42">
        <v>720</v>
      </c>
      <c r="C21" s="43">
        <f t="shared" si="1"/>
        <v>14.4</v>
      </c>
      <c r="D21" s="43">
        <f t="shared" si="1"/>
        <v>28.8</v>
      </c>
      <c r="E21" s="43">
        <f t="shared" si="1"/>
        <v>43.199999999999996</v>
      </c>
      <c r="F21" s="43">
        <f t="shared" si="1"/>
        <v>57.6</v>
      </c>
      <c r="G21" s="43">
        <f t="shared" si="1"/>
        <v>72</v>
      </c>
      <c r="H21" s="43">
        <f t="shared" si="1"/>
        <v>86.399999999999991</v>
      </c>
      <c r="I21" s="43">
        <f t="shared" si="1"/>
        <v>100.80000000000001</v>
      </c>
      <c r="J21" s="43">
        <f t="shared" si="1"/>
        <v>115.2</v>
      </c>
      <c r="K21" s="43">
        <f t="shared" si="1"/>
        <v>129.6</v>
      </c>
      <c r="L21" s="43">
        <f t="shared" si="1"/>
        <v>144</v>
      </c>
    </row>
    <row r="22" spans="1:12" x14ac:dyDescent="0.25">
      <c r="A22" s="41" t="s">
        <v>117</v>
      </c>
      <c r="B22" s="42">
        <v>50</v>
      </c>
      <c r="C22" s="43">
        <f t="shared" si="1"/>
        <v>1</v>
      </c>
      <c r="D22" s="43">
        <f t="shared" si="1"/>
        <v>2</v>
      </c>
      <c r="E22" s="43">
        <f t="shared" si="1"/>
        <v>3</v>
      </c>
      <c r="F22" s="43">
        <f t="shared" si="1"/>
        <v>4</v>
      </c>
      <c r="G22" s="43">
        <f t="shared" si="1"/>
        <v>5</v>
      </c>
      <c r="H22" s="43">
        <f t="shared" si="1"/>
        <v>6</v>
      </c>
      <c r="I22" s="43">
        <f t="shared" si="1"/>
        <v>7.0000000000000009</v>
      </c>
      <c r="J22" s="43">
        <f t="shared" si="1"/>
        <v>8</v>
      </c>
      <c r="K22" s="43">
        <f t="shared" si="1"/>
        <v>9</v>
      </c>
      <c r="L22" s="43">
        <f t="shared" si="1"/>
        <v>10</v>
      </c>
    </row>
    <row r="23" spans="1:12" x14ac:dyDescent="0.25">
      <c r="A23" s="41" t="s">
        <v>118</v>
      </c>
      <c r="B23" s="42">
        <v>1200</v>
      </c>
      <c r="C23" s="43">
        <f t="shared" si="1"/>
        <v>24</v>
      </c>
      <c r="D23" s="43">
        <f t="shared" si="1"/>
        <v>48</v>
      </c>
      <c r="E23" s="43">
        <f t="shared" si="1"/>
        <v>72</v>
      </c>
      <c r="F23" s="43">
        <f t="shared" si="1"/>
        <v>96</v>
      </c>
      <c r="G23" s="43">
        <f t="shared" si="1"/>
        <v>120</v>
      </c>
      <c r="H23" s="43">
        <f t="shared" si="1"/>
        <v>144</v>
      </c>
      <c r="I23" s="43">
        <f t="shared" si="1"/>
        <v>168.00000000000003</v>
      </c>
      <c r="J23" s="43">
        <f t="shared" si="1"/>
        <v>192</v>
      </c>
      <c r="K23" s="43">
        <f t="shared" si="1"/>
        <v>216</v>
      </c>
      <c r="L23" s="43">
        <f t="shared" si="1"/>
        <v>240</v>
      </c>
    </row>
    <row r="24" spans="1:12" x14ac:dyDescent="0.25">
      <c r="A24" s="44" t="s">
        <v>119</v>
      </c>
      <c r="B24" s="45">
        <v>880</v>
      </c>
      <c r="C24" s="43">
        <f t="shared" si="1"/>
        <v>17.600000000000001</v>
      </c>
      <c r="D24" s="43">
        <f t="shared" si="1"/>
        <v>35.200000000000003</v>
      </c>
      <c r="E24" s="43">
        <f t="shared" si="1"/>
        <v>52.8</v>
      </c>
      <c r="F24" s="43">
        <f t="shared" si="1"/>
        <v>70.400000000000006</v>
      </c>
      <c r="G24" s="43">
        <f t="shared" si="1"/>
        <v>88</v>
      </c>
      <c r="H24" s="43">
        <f t="shared" si="1"/>
        <v>105.6</v>
      </c>
      <c r="I24" s="43">
        <f t="shared" si="1"/>
        <v>123.20000000000002</v>
      </c>
      <c r="J24" s="43">
        <f t="shared" si="1"/>
        <v>140.80000000000001</v>
      </c>
      <c r="K24" s="43">
        <f t="shared" si="1"/>
        <v>158.4</v>
      </c>
      <c r="L24" s="43">
        <f t="shared" si="1"/>
        <v>176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selection sqref="A1:G51"/>
    </sheetView>
  </sheetViews>
  <sheetFormatPr defaultRowHeight="15" x14ac:dyDescent="0.25"/>
  <cols>
    <col min="1" max="1" width="24.5703125" bestFit="1" customWidth="1"/>
    <col min="2" max="2" width="32.28515625" bestFit="1" customWidth="1"/>
    <col min="3" max="3" width="6.28515625" bestFit="1" customWidth="1"/>
    <col min="4" max="4" width="10.85546875" bestFit="1" customWidth="1"/>
    <col min="5" max="5" width="9.85546875" bestFit="1" customWidth="1"/>
    <col min="6" max="6" width="8.140625" bestFit="1" customWidth="1"/>
    <col min="7" max="7" width="13.42578125" bestFit="1" customWidth="1"/>
  </cols>
  <sheetData>
    <row r="1" spans="1:7" x14ac:dyDescent="0.25">
      <c r="A1" s="48" t="s">
        <v>121</v>
      </c>
      <c r="B1" s="48" t="s">
        <v>122</v>
      </c>
      <c r="C1" s="48" t="s">
        <v>123</v>
      </c>
      <c r="D1" s="48" t="s">
        <v>124</v>
      </c>
      <c r="E1" s="48" t="s">
        <v>125</v>
      </c>
      <c r="F1" s="48" t="s">
        <v>126</v>
      </c>
      <c r="G1" s="48" t="s">
        <v>127</v>
      </c>
    </row>
    <row r="2" spans="1:7" x14ac:dyDescent="0.25">
      <c r="A2" s="46" t="s">
        <v>128</v>
      </c>
      <c r="B2" s="46" t="s">
        <v>129</v>
      </c>
      <c r="C2" s="46" t="s">
        <v>130</v>
      </c>
      <c r="D2" s="46" t="s">
        <v>131</v>
      </c>
      <c r="E2" s="46" t="s">
        <v>132</v>
      </c>
      <c r="F2" s="49">
        <v>2002</v>
      </c>
      <c r="G2" s="46">
        <v>46.6</v>
      </c>
    </row>
    <row r="3" spans="1:7" x14ac:dyDescent="0.25">
      <c r="A3" s="46" t="s">
        <v>133</v>
      </c>
      <c r="B3" s="46" t="s">
        <v>134</v>
      </c>
      <c r="C3" s="46" t="s">
        <v>130</v>
      </c>
      <c r="D3" s="46" t="s">
        <v>135</v>
      </c>
      <c r="E3" s="46" t="s">
        <v>132</v>
      </c>
      <c r="F3" s="49">
        <v>1993</v>
      </c>
      <c r="G3" s="46">
        <v>47</v>
      </c>
    </row>
    <row r="4" spans="1:7" x14ac:dyDescent="0.25">
      <c r="A4" s="46" t="s">
        <v>136</v>
      </c>
      <c r="B4" s="46" t="s">
        <v>137</v>
      </c>
      <c r="C4" s="46" t="s">
        <v>130</v>
      </c>
      <c r="D4" s="46" t="s">
        <v>135</v>
      </c>
      <c r="E4" s="46" t="s">
        <v>132</v>
      </c>
      <c r="F4" s="49">
        <v>2006</v>
      </c>
      <c r="G4" s="46">
        <v>31.1</v>
      </c>
    </row>
    <row r="5" spans="1:7" x14ac:dyDescent="0.25">
      <c r="A5" s="46" t="s">
        <v>138</v>
      </c>
      <c r="B5" s="46" t="s">
        <v>139</v>
      </c>
      <c r="C5" s="46" t="s">
        <v>130</v>
      </c>
      <c r="D5" s="46" t="s">
        <v>135</v>
      </c>
      <c r="E5" s="46" t="s">
        <v>132</v>
      </c>
      <c r="F5" s="49">
        <v>2002</v>
      </c>
      <c r="G5" s="46">
        <v>45</v>
      </c>
    </row>
    <row r="6" spans="1:7" x14ac:dyDescent="0.25">
      <c r="A6" s="46" t="s">
        <v>140</v>
      </c>
      <c r="B6" s="46" t="s">
        <v>129</v>
      </c>
      <c r="C6" s="46" t="s">
        <v>130</v>
      </c>
      <c r="D6" s="46" t="s">
        <v>135</v>
      </c>
      <c r="E6" s="46" t="s">
        <v>132</v>
      </c>
      <c r="F6" s="46">
        <v>1980</v>
      </c>
      <c r="G6" s="46">
        <v>40</v>
      </c>
    </row>
    <row r="7" spans="1:7" x14ac:dyDescent="0.25">
      <c r="A7" s="46" t="s">
        <v>140</v>
      </c>
      <c r="B7" s="46" t="s">
        <v>141</v>
      </c>
      <c r="C7" s="46" t="s">
        <v>130</v>
      </c>
      <c r="D7" s="46" t="s">
        <v>135</v>
      </c>
      <c r="E7" s="46" t="s">
        <v>132</v>
      </c>
      <c r="F7" s="46">
        <v>1983</v>
      </c>
      <c r="G7" s="46">
        <v>40</v>
      </c>
    </row>
    <row r="8" spans="1:7" x14ac:dyDescent="0.25">
      <c r="A8" s="46" t="s">
        <v>142</v>
      </c>
      <c r="B8" s="46" t="s">
        <v>143</v>
      </c>
      <c r="C8" s="46" t="s">
        <v>130</v>
      </c>
      <c r="D8" s="46" t="s">
        <v>135</v>
      </c>
      <c r="E8" s="46" t="s">
        <v>132</v>
      </c>
      <c r="F8" s="46">
        <v>1998</v>
      </c>
      <c r="G8" s="46">
        <v>29.1</v>
      </c>
    </row>
    <row r="9" spans="1:7" x14ac:dyDescent="0.25">
      <c r="A9" s="46" t="s">
        <v>142</v>
      </c>
      <c r="B9" s="46" t="s">
        <v>144</v>
      </c>
      <c r="C9" s="46" t="s">
        <v>130</v>
      </c>
      <c r="D9" s="46" t="s">
        <v>135</v>
      </c>
      <c r="E9" s="46" t="s">
        <v>132</v>
      </c>
      <c r="F9" s="49">
        <v>2000</v>
      </c>
      <c r="G9" s="46">
        <v>29.1</v>
      </c>
    </row>
    <row r="10" spans="1:7" x14ac:dyDescent="0.25">
      <c r="A10" s="46" t="s">
        <v>145</v>
      </c>
      <c r="B10" s="46" t="s">
        <v>146</v>
      </c>
      <c r="C10" s="46" t="s">
        <v>130</v>
      </c>
      <c r="D10" s="46" t="s">
        <v>135</v>
      </c>
      <c r="E10" s="46" t="s">
        <v>132</v>
      </c>
      <c r="F10" s="46">
        <v>1995</v>
      </c>
      <c r="G10" s="46">
        <v>34</v>
      </c>
    </row>
    <row r="11" spans="1:7" x14ac:dyDescent="0.25">
      <c r="A11" s="46" t="s">
        <v>147</v>
      </c>
      <c r="B11" s="46" t="s">
        <v>148</v>
      </c>
      <c r="C11" s="46" t="s">
        <v>130</v>
      </c>
      <c r="D11" s="46" t="s">
        <v>135</v>
      </c>
      <c r="E11" s="46" t="s">
        <v>132</v>
      </c>
      <c r="F11" s="46">
        <v>2006</v>
      </c>
      <c r="G11" s="46">
        <v>28</v>
      </c>
    </row>
    <row r="12" spans="1:7" x14ac:dyDescent="0.25">
      <c r="A12" s="46" t="s">
        <v>149</v>
      </c>
      <c r="B12" s="46" t="s">
        <v>150</v>
      </c>
      <c r="C12" s="46" t="s">
        <v>130</v>
      </c>
      <c r="D12" s="46" t="s">
        <v>135</v>
      </c>
      <c r="E12" s="46" t="s">
        <v>132</v>
      </c>
      <c r="F12" s="46">
        <v>2000</v>
      </c>
      <c r="G12" s="46">
        <v>29.1</v>
      </c>
    </row>
    <row r="13" spans="1:7" x14ac:dyDescent="0.25">
      <c r="A13" s="46" t="s">
        <v>151</v>
      </c>
      <c r="B13" s="46" t="s">
        <v>152</v>
      </c>
      <c r="C13" s="46" t="s">
        <v>130</v>
      </c>
      <c r="D13" s="46" t="s">
        <v>135</v>
      </c>
      <c r="E13" s="46" t="s">
        <v>132</v>
      </c>
      <c r="F13" s="49">
        <v>2005</v>
      </c>
      <c r="G13" s="46">
        <v>43.5</v>
      </c>
    </row>
    <row r="14" spans="1:7" x14ac:dyDescent="0.25">
      <c r="A14" s="46" t="s">
        <v>153</v>
      </c>
      <c r="B14" s="46" t="s">
        <v>154</v>
      </c>
      <c r="C14" s="46" t="s">
        <v>155</v>
      </c>
      <c r="D14" s="46" t="s">
        <v>135</v>
      </c>
      <c r="E14" s="46" t="s">
        <v>132</v>
      </c>
      <c r="F14" s="46">
        <v>1935</v>
      </c>
      <c r="G14" s="46">
        <v>40</v>
      </c>
    </row>
    <row r="15" spans="1:7" x14ac:dyDescent="0.25">
      <c r="A15" s="46" t="s">
        <v>156</v>
      </c>
      <c r="B15" s="46" t="s">
        <v>154</v>
      </c>
      <c r="C15" s="46" t="s">
        <v>130</v>
      </c>
      <c r="D15" s="46" t="s">
        <v>157</v>
      </c>
      <c r="E15" s="46" t="s">
        <v>132</v>
      </c>
      <c r="F15" s="49">
        <v>2007</v>
      </c>
      <c r="G15" s="46">
        <v>49.7</v>
      </c>
    </row>
    <row r="16" spans="1:7" x14ac:dyDescent="0.25">
      <c r="A16" s="46" t="s">
        <v>158</v>
      </c>
      <c r="B16" s="46" t="s">
        <v>154</v>
      </c>
      <c r="C16" s="46" t="s">
        <v>130</v>
      </c>
      <c r="D16" s="46" t="s">
        <v>135</v>
      </c>
      <c r="E16" s="46" t="s">
        <v>132</v>
      </c>
      <c r="F16" s="46">
        <v>1979</v>
      </c>
      <c r="G16" s="46">
        <v>45</v>
      </c>
    </row>
    <row r="17" spans="1:7" x14ac:dyDescent="0.25">
      <c r="A17" s="46" t="s">
        <v>159</v>
      </c>
      <c r="B17" s="46" t="s">
        <v>150</v>
      </c>
      <c r="C17" s="46" t="s">
        <v>130</v>
      </c>
      <c r="D17" s="46" t="s">
        <v>157</v>
      </c>
      <c r="E17" s="46" t="s">
        <v>132</v>
      </c>
      <c r="F17" s="49">
        <v>2002</v>
      </c>
      <c r="G17" s="46">
        <v>63</v>
      </c>
    </row>
    <row r="18" spans="1:7" x14ac:dyDescent="0.25">
      <c r="A18" s="46" t="s">
        <v>160</v>
      </c>
      <c r="B18" s="46" t="s">
        <v>161</v>
      </c>
      <c r="C18" s="46" t="s">
        <v>130</v>
      </c>
      <c r="D18" s="46" t="s">
        <v>135</v>
      </c>
      <c r="E18" s="46" t="s">
        <v>132</v>
      </c>
      <c r="F18" s="49">
        <v>2004</v>
      </c>
      <c r="G18" s="46">
        <v>35</v>
      </c>
    </row>
    <row r="19" spans="1:7" x14ac:dyDescent="0.25">
      <c r="A19" s="46" t="s">
        <v>162</v>
      </c>
      <c r="B19" s="46" t="s">
        <v>163</v>
      </c>
      <c r="C19" s="46" t="s">
        <v>130</v>
      </c>
      <c r="D19" s="46" t="s">
        <v>135</v>
      </c>
      <c r="E19" s="46" t="s">
        <v>132</v>
      </c>
      <c r="F19" s="49">
        <v>2007</v>
      </c>
      <c r="G19" s="46">
        <v>43.5</v>
      </c>
    </row>
    <row r="20" spans="1:7" x14ac:dyDescent="0.25">
      <c r="A20" s="46" t="s">
        <v>164</v>
      </c>
      <c r="B20" s="46" t="s">
        <v>141</v>
      </c>
      <c r="C20" s="46" t="s">
        <v>130</v>
      </c>
      <c r="D20" s="46" t="s">
        <v>157</v>
      </c>
      <c r="E20" s="46" t="s">
        <v>132</v>
      </c>
      <c r="F20" s="49">
        <v>2006</v>
      </c>
      <c r="G20" s="46">
        <v>54.9</v>
      </c>
    </row>
    <row r="21" spans="1:7" x14ac:dyDescent="0.25">
      <c r="A21" s="46" t="s">
        <v>165</v>
      </c>
      <c r="B21" s="46" t="s">
        <v>166</v>
      </c>
      <c r="C21" s="46" t="s">
        <v>130</v>
      </c>
      <c r="D21" s="46" t="s">
        <v>135</v>
      </c>
      <c r="E21" s="46" t="s">
        <v>132</v>
      </c>
      <c r="F21" s="46">
        <v>2007</v>
      </c>
      <c r="G21" s="46">
        <v>29.1</v>
      </c>
    </row>
    <row r="22" spans="1:7" x14ac:dyDescent="0.25">
      <c r="A22" s="46" t="s">
        <v>167</v>
      </c>
      <c r="B22" s="46" t="s">
        <v>168</v>
      </c>
      <c r="C22" s="46" t="s">
        <v>155</v>
      </c>
      <c r="D22" s="46" t="s">
        <v>135</v>
      </c>
      <c r="E22" s="46" t="s">
        <v>132</v>
      </c>
      <c r="F22" s="46">
        <v>1996</v>
      </c>
      <c r="G22" s="46">
        <v>48</v>
      </c>
    </row>
    <row r="23" spans="1:7" x14ac:dyDescent="0.25">
      <c r="A23" s="46" t="s">
        <v>169</v>
      </c>
      <c r="B23" s="46" t="s">
        <v>150</v>
      </c>
      <c r="C23" s="46" t="s">
        <v>130</v>
      </c>
      <c r="D23" s="46" t="s">
        <v>135</v>
      </c>
      <c r="E23" s="46" t="s">
        <v>132</v>
      </c>
      <c r="F23" s="49">
        <v>1999</v>
      </c>
      <c r="G23" s="46">
        <v>55.9</v>
      </c>
    </row>
    <row r="24" spans="1:7" x14ac:dyDescent="0.25">
      <c r="A24" s="46" t="s">
        <v>170</v>
      </c>
      <c r="B24" s="46" t="s">
        <v>129</v>
      </c>
      <c r="C24" s="46" t="s">
        <v>130</v>
      </c>
      <c r="D24" s="46" t="s">
        <v>157</v>
      </c>
      <c r="E24" s="46" t="s">
        <v>132</v>
      </c>
      <c r="F24" s="49">
        <v>1994</v>
      </c>
      <c r="G24" s="46">
        <v>50</v>
      </c>
    </row>
    <row r="25" spans="1:7" x14ac:dyDescent="0.25">
      <c r="A25" s="46" t="s">
        <v>171</v>
      </c>
      <c r="B25" s="46" t="s">
        <v>139</v>
      </c>
      <c r="C25" s="46" t="s">
        <v>130</v>
      </c>
      <c r="D25" s="46" t="s">
        <v>157</v>
      </c>
      <c r="E25" s="46" t="s">
        <v>132</v>
      </c>
      <c r="F25" s="49">
        <v>2003</v>
      </c>
      <c r="G25" s="46">
        <v>47.8</v>
      </c>
    </row>
    <row r="26" spans="1:7" x14ac:dyDescent="0.25">
      <c r="A26" s="46" t="s">
        <v>172</v>
      </c>
      <c r="B26" s="46" t="s">
        <v>173</v>
      </c>
      <c r="C26" s="46" t="s">
        <v>130</v>
      </c>
      <c r="D26" s="46" t="s">
        <v>135</v>
      </c>
      <c r="E26" s="46" t="s">
        <v>132</v>
      </c>
      <c r="F26" s="49">
        <v>1988</v>
      </c>
      <c r="G26" s="46">
        <v>26.8</v>
      </c>
    </row>
    <row r="27" spans="1:7" x14ac:dyDescent="0.25">
      <c r="A27" s="46" t="s">
        <v>174</v>
      </c>
      <c r="B27" s="46" t="s">
        <v>129</v>
      </c>
      <c r="C27" s="46" t="s">
        <v>130</v>
      </c>
      <c r="D27" s="46" t="s">
        <v>135</v>
      </c>
      <c r="E27" s="46" t="s">
        <v>132</v>
      </c>
      <c r="F27" s="49">
        <v>1998</v>
      </c>
      <c r="G27" s="46">
        <v>68</v>
      </c>
    </row>
    <row r="28" spans="1:7" x14ac:dyDescent="0.25">
      <c r="A28" s="46" t="s">
        <v>175</v>
      </c>
      <c r="B28" s="46" t="s">
        <v>154</v>
      </c>
      <c r="C28" s="46" t="s">
        <v>130</v>
      </c>
      <c r="D28" s="46" t="s">
        <v>135</v>
      </c>
      <c r="E28" s="46" t="s">
        <v>132</v>
      </c>
      <c r="F28" s="46">
        <v>1994</v>
      </c>
      <c r="G28" s="46">
        <v>74</v>
      </c>
    </row>
    <row r="29" spans="1:7" x14ac:dyDescent="0.25">
      <c r="A29" s="46" t="s">
        <v>176</v>
      </c>
      <c r="B29" s="46" t="s">
        <v>177</v>
      </c>
      <c r="C29" s="46" t="s">
        <v>130</v>
      </c>
      <c r="D29" s="46" t="s">
        <v>135</v>
      </c>
      <c r="E29" s="46" t="s">
        <v>132</v>
      </c>
      <c r="F29" s="49">
        <v>2007</v>
      </c>
      <c r="G29" s="46">
        <v>43.5</v>
      </c>
    </row>
    <row r="30" spans="1:7" x14ac:dyDescent="0.25">
      <c r="A30" s="46" t="s">
        <v>178</v>
      </c>
      <c r="B30" s="46" t="s">
        <v>179</v>
      </c>
      <c r="C30" s="46" t="s">
        <v>130</v>
      </c>
      <c r="D30" s="46" t="s">
        <v>135</v>
      </c>
      <c r="E30" s="46" t="s">
        <v>132</v>
      </c>
      <c r="F30" s="46">
        <v>2005</v>
      </c>
      <c r="G30" s="46">
        <v>28</v>
      </c>
    </row>
    <row r="31" spans="1:7" x14ac:dyDescent="0.25">
      <c r="A31" s="46" t="s">
        <v>180</v>
      </c>
      <c r="B31" s="46" t="s">
        <v>181</v>
      </c>
      <c r="C31" s="46" t="s">
        <v>130</v>
      </c>
      <c r="D31" s="46" t="s">
        <v>135</v>
      </c>
      <c r="E31" s="46" t="s">
        <v>132</v>
      </c>
      <c r="F31" s="46">
        <v>1998</v>
      </c>
      <c r="G31" s="46">
        <v>28</v>
      </c>
    </row>
    <row r="32" spans="1:7" x14ac:dyDescent="0.25">
      <c r="A32" s="46" t="s">
        <v>182</v>
      </c>
      <c r="B32" s="46" t="s">
        <v>183</v>
      </c>
      <c r="C32" s="46" t="s">
        <v>130</v>
      </c>
      <c r="D32" s="46" t="s">
        <v>135</v>
      </c>
      <c r="E32" s="46" t="s">
        <v>132</v>
      </c>
      <c r="F32" s="46">
        <v>1992</v>
      </c>
      <c r="G32" s="46">
        <v>28.5</v>
      </c>
    </row>
    <row r="33" spans="1:7" x14ac:dyDescent="0.25">
      <c r="A33" s="46" t="s">
        <v>184</v>
      </c>
      <c r="B33" s="46" t="s">
        <v>129</v>
      </c>
      <c r="C33" s="46" t="s">
        <v>130</v>
      </c>
      <c r="D33" s="46" t="s">
        <v>135</v>
      </c>
      <c r="E33" s="46" t="s">
        <v>132</v>
      </c>
      <c r="F33" s="49">
        <v>2005</v>
      </c>
      <c r="G33" s="46">
        <v>61.1</v>
      </c>
    </row>
    <row r="34" spans="1:7" x14ac:dyDescent="0.25">
      <c r="A34" s="46" t="s">
        <v>121</v>
      </c>
      <c r="B34" s="46" t="s">
        <v>185</v>
      </c>
      <c r="C34" s="46" t="s">
        <v>155</v>
      </c>
      <c r="D34" s="46" t="s">
        <v>135</v>
      </c>
      <c r="E34" s="46" t="s">
        <v>132</v>
      </c>
      <c r="F34" s="46">
        <v>1932</v>
      </c>
      <c r="G34" s="46">
        <v>45</v>
      </c>
    </row>
    <row r="35" spans="1:7" x14ac:dyDescent="0.25">
      <c r="A35" s="46" t="s">
        <v>121</v>
      </c>
      <c r="B35" s="46" t="s">
        <v>154</v>
      </c>
      <c r="C35" s="46" t="s">
        <v>155</v>
      </c>
      <c r="D35" s="46" t="s">
        <v>135</v>
      </c>
      <c r="E35" s="46" t="s">
        <v>132</v>
      </c>
      <c r="F35" s="46">
        <v>1933</v>
      </c>
      <c r="G35" s="46">
        <v>35</v>
      </c>
    </row>
    <row r="36" spans="1:7" x14ac:dyDescent="0.25">
      <c r="A36" s="46" t="s">
        <v>121</v>
      </c>
      <c r="B36" s="46" t="s">
        <v>186</v>
      </c>
      <c r="C36" s="46" t="s">
        <v>130</v>
      </c>
      <c r="D36" s="46" t="s">
        <v>135</v>
      </c>
      <c r="E36" s="46" t="s">
        <v>132</v>
      </c>
      <c r="F36" s="49">
        <v>2000</v>
      </c>
      <c r="G36" s="46">
        <v>28</v>
      </c>
    </row>
    <row r="37" spans="1:7" x14ac:dyDescent="0.25">
      <c r="A37" s="46" t="s">
        <v>187</v>
      </c>
      <c r="B37" s="46" t="s">
        <v>152</v>
      </c>
      <c r="C37" s="46" t="s">
        <v>130</v>
      </c>
      <c r="D37" s="46" t="s">
        <v>188</v>
      </c>
      <c r="E37" s="46" t="s">
        <v>132</v>
      </c>
      <c r="F37" s="46">
        <v>1994</v>
      </c>
      <c r="G37" s="46">
        <v>53</v>
      </c>
    </row>
    <row r="38" spans="1:7" x14ac:dyDescent="0.25">
      <c r="A38" s="46" t="s">
        <v>189</v>
      </c>
      <c r="B38" s="46" t="s">
        <v>168</v>
      </c>
      <c r="C38" s="46" t="s">
        <v>130</v>
      </c>
      <c r="D38" s="46" t="s">
        <v>135</v>
      </c>
      <c r="E38" s="46" t="s">
        <v>132</v>
      </c>
      <c r="F38" s="49">
        <v>2006</v>
      </c>
      <c r="G38" s="46">
        <v>59</v>
      </c>
    </row>
    <row r="39" spans="1:7" x14ac:dyDescent="0.25">
      <c r="A39" s="46" t="s">
        <v>190</v>
      </c>
      <c r="B39" s="46" t="s">
        <v>139</v>
      </c>
      <c r="C39" s="46" t="s">
        <v>130</v>
      </c>
      <c r="D39" s="46" t="s">
        <v>135</v>
      </c>
      <c r="E39" s="46" t="s">
        <v>132</v>
      </c>
      <c r="F39" s="49">
        <v>2006</v>
      </c>
      <c r="G39" s="46">
        <v>80</v>
      </c>
    </row>
    <row r="40" spans="1:7" x14ac:dyDescent="0.25">
      <c r="A40" s="46" t="s">
        <v>191</v>
      </c>
      <c r="B40" s="46" t="s">
        <v>148</v>
      </c>
      <c r="C40" s="46" t="s">
        <v>130</v>
      </c>
      <c r="D40" s="46" t="s">
        <v>135</v>
      </c>
      <c r="E40" s="46" t="s">
        <v>132</v>
      </c>
      <c r="F40" s="46">
        <v>1998</v>
      </c>
      <c r="G40" s="46">
        <v>44.7</v>
      </c>
    </row>
    <row r="41" spans="1:7" x14ac:dyDescent="0.25">
      <c r="A41" s="46" t="s">
        <v>192</v>
      </c>
      <c r="B41" s="46" t="s">
        <v>148</v>
      </c>
      <c r="C41" s="46" t="s">
        <v>130</v>
      </c>
      <c r="D41" s="46" t="s">
        <v>157</v>
      </c>
      <c r="E41" s="46" t="s">
        <v>132</v>
      </c>
      <c r="F41" s="49">
        <v>2004</v>
      </c>
      <c r="G41" s="46">
        <v>38</v>
      </c>
    </row>
    <row r="42" spans="1:7" x14ac:dyDescent="0.25">
      <c r="A42" s="46" t="s">
        <v>193</v>
      </c>
      <c r="B42" s="46" t="s">
        <v>179</v>
      </c>
      <c r="C42" s="46" t="s">
        <v>130</v>
      </c>
      <c r="D42" s="46" t="s">
        <v>135</v>
      </c>
      <c r="E42" s="46" t="s">
        <v>132</v>
      </c>
      <c r="F42" s="46">
        <v>2003</v>
      </c>
      <c r="G42" s="46">
        <v>41</v>
      </c>
    </row>
    <row r="43" spans="1:7" x14ac:dyDescent="0.25">
      <c r="A43" s="46" t="s">
        <v>194</v>
      </c>
      <c r="B43" s="46" t="s">
        <v>195</v>
      </c>
      <c r="C43" s="46" t="s">
        <v>130</v>
      </c>
      <c r="D43" s="46" t="s">
        <v>135</v>
      </c>
      <c r="E43" s="46" t="s">
        <v>132</v>
      </c>
      <c r="F43" s="46">
        <v>2001</v>
      </c>
      <c r="G43" s="46">
        <v>29.1</v>
      </c>
    </row>
    <row r="44" spans="1:7" x14ac:dyDescent="0.25">
      <c r="A44" s="46" t="s">
        <v>196</v>
      </c>
      <c r="B44" s="46" t="s">
        <v>195</v>
      </c>
      <c r="C44" s="46" t="s">
        <v>130</v>
      </c>
      <c r="D44" s="46" t="s">
        <v>135</v>
      </c>
      <c r="E44" s="46" t="s">
        <v>132</v>
      </c>
      <c r="F44" s="49">
        <v>1991</v>
      </c>
      <c r="G44" s="46">
        <v>50</v>
      </c>
    </row>
    <row r="45" spans="1:7" x14ac:dyDescent="0.25">
      <c r="A45" s="46" t="s">
        <v>197</v>
      </c>
      <c r="B45" s="46" t="s">
        <v>181</v>
      </c>
      <c r="C45" s="46" t="s">
        <v>130</v>
      </c>
      <c r="D45" s="46" t="s">
        <v>198</v>
      </c>
      <c r="E45" s="46" t="s">
        <v>132</v>
      </c>
      <c r="F45" s="49">
        <v>2002</v>
      </c>
      <c r="G45" s="46">
        <v>45</v>
      </c>
    </row>
    <row r="46" spans="1:7" x14ac:dyDescent="0.25">
      <c r="A46" s="46" t="s">
        <v>199</v>
      </c>
      <c r="B46" s="46" t="s">
        <v>141</v>
      </c>
      <c r="C46" s="46" t="s">
        <v>130</v>
      </c>
      <c r="D46" s="46" t="s">
        <v>135</v>
      </c>
      <c r="E46" s="46" t="s">
        <v>132</v>
      </c>
      <c r="F46" s="49">
        <v>2005</v>
      </c>
      <c r="G46" s="46">
        <v>54</v>
      </c>
    </row>
    <row r="47" spans="1:7" x14ac:dyDescent="0.25">
      <c r="A47" s="46" t="s">
        <v>200</v>
      </c>
      <c r="B47" s="46" t="s">
        <v>183</v>
      </c>
      <c r="C47" s="46" t="s">
        <v>130</v>
      </c>
      <c r="D47" s="46" t="s">
        <v>135</v>
      </c>
      <c r="E47" s="46" t="s">
        <v>132</v>
      </c>
      <c r="F47" s="46">
        <v>1998</v>
      </c>
      <c r="G47" s="46">
        <v>29.1</v>
      </c>
    </row>
    <row r="48" spans="1:7" x14ac:dyDescent="0.25">
      <c r="A48" s="46" t="s">
        <v>201</v>
      </c>
      <c r="B48" s="46" t="s">
        <v>163</v>
      </c>
      <c r="C48" s="46" t="s">
        <v>130</v>
      </c>
      <c r="D48" s="46" t="s">
        <v>135</v>
      </c>
      <c r="E48" s="46" t="s">
        <v>132</v>
      </c>
      <c r="F48" s="46">
        <v>2003</v>
      </c>
      <c r="G48" s="46">
        <v>37.299999999999997</v>
      </c>
    </row>
    <row r="49" spans="1:7" x14ac:dyDescent="0.25">
      <c r="A49" s="46" t="s">
        <v>202</v>
      </c>
      <c r="B49" s="46" t="s">
        <v>141</v>
      </c>
      <c r="C49" s="46" t="s">
        <v>130</v>
      </c>
      <c r="D49" s="46" t="s">
        <v>135</v>
      </c>
      <c r="E49" s="46" t="s">
        <v>132</v>
      </c>
      <c r="F49" s="46">
        <v>1997</v>
      </c>
      <c r="G49" s="46">
        <v>28</v>
      </c>
    </row>
    <row r="50" spans="1:7" x14ac:dyDescent="0.25">
      <c r="A50" s="46" t="s">
        <v>203</v>
      </c>
      <c r="B50" s="46" t="s">
        <v>146</v>
      </c>
      <c r="C50" s="46" t="s">
        <v>130</v>
      </c>
      <c r="D50" s="46" t="s">
        <v>135</v>
      </c>
      <c r="E50" s="46" t="s">
        <v>132</v>
      </c>
      <c r="F50" s="49">
        <v>2007</v>
      </c>
      <c r="G50" s="46">
        <v>47</v>
      </c>
    </row>
    <row r="51" spans="1:7" x14ac:dyDescent="0.25">
      <c r="A51" s="46" t="s">
        <v>204</v>
      </c>
      <c r="B51" s="46" t="s">
        <v>139</v>
      </c>
      <c r="C51" s="46" t="s">
        <v>130</v>
      </c>
      <c r="D51" s="46" t="s">
        <v>135</v>
      </c>
      <c r="E51" s="46" t="s">
        <v>132</v>
      </c>
      <c r="F51" s="46">
        <v>1996</v>
      </c>
      <c r="G51" s="46">
        <v>27.7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workbookViewId="0">
      <selection activeCell="A5" sqref="A5"/>
    </sheetView>
  </sheetViews>
  <sheetFormatPr defaultRowHeight="15" x14ac:dyDescent="0.25"/>
  <cols>
    <col min="1" max="1" width="33.42578125" customWidth="1"/>
    <col min="2" max="2" width="16.28515625" customWidth="1"/>
    <col min="3" max="3" width="11.28515625" customWidth="1"/>
    <col min="4" max="4" width="33.42578125" bestFit="1" customWidth="1"/>
    <col min="5" max="5" width="36.5703125" bestFit="1" customWidth="1"/>
    <col min="6" max="6" width="12" bestFit="1" customWidth="1"/>
  </cols>
  <sheetData>
    <row r="3" spans="1:3" x14ac:dyDescent="0.25">
      <c r="A3" s="50" t="s">
        <v>123</v>
      </c>
      <c r="B3" s="46" t="s">
        <v>130</v>
      </c>
    </row>
    <row r="5" spans="1:3" x14ac:dyDescent="0.25">
      <c r="A5" s="50" t="s">
        <v>205</v>
      </c>
      <c r="B5" s="50" t="s">
        <v>206</v>
      </c>
    </row>
    <row r="6" spans="1:3" x14ac:dyDescent="0.25">
      <c r="A6" s="50" t="s">
        <v>208</v>
      </c>
      <c r="B6" s="46" t="s">
        <v>135</v>
      </c>
      <c r="C6" s="46" t="s">
        <v>207</v>
      </c>
    </row>
    <row r="7" spans="1:3" x14ac:dyDescent="0.25">
      <c r="A7" s="47" t="s">
        <v>177</v>
      </c>
      <c r="B7" s="49">
        <v>43.5</v>
      </c>
      <c r="C7" s="49">
        <v>43.5</v>
      </c>
    </row>
    <row r="8" spans="1:3" x14ac:dyDescent="0.25">
      <c r="A8" s="51" t="s">
        <v>176</v>
      </c>
      <c r="B8" s="49">
        <v>43.5</v>
      </c>
      <c r="C8" s="49">
        <v>43.5</v>
      </c>
    </row>
    <row r="9" spans="1:3" x14ac:dyDescent="0.25">
      <c r="A9" s="47" t="s">
        <v>181</v>
      </c>
      <c r="B9" s="49">
        <v>28</v>
      </c>
      <c r="C9" s="49">
        <v>28</v>
      </c>
    </row>
    <row r="10" spans="1:3" x14ac:dyDescent="0.25">
      <c r="A10" s="51" t="s">
        <v>180</v>
      </c>
      <c r="B10" s="49">
        <v>28</v>
      </c>
      <c r="C10" s="49">
        <v>28</v>
      </c>
    </row>
    <row r="11" spans="1:3" x14ac:dyDescent="0.25">
      <c r="A11" s="47" t="s">
        <v>207</v>
      </c>
      <c r="B11" s="49">
        <v>35.75</v>
      </c>
      <c r="C11" s="49">
        <v>35.75</v>
      </c>
    </row>
  </sheetData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opLeftCell="A3" workbookViewId="0">
      <selection activeCell="A3" sqref="A3:K59"/>
    </sheetView>
  </sheetViews>
  <sheetFormatPr defaultRowHeight="15" x14ac:dyDescent="0.25"/>
  <cols>
    <col min="8" max="9" width="10.7109375" bestFit="1" customWidth="1"/>
  </cols>
  <sheetData>
    <row r="1" spans="1:11" ht="18.75" x14ac:dyDescent="0.3">
      <c r="A1" s="61" t="s">
        <v>209</v>
      </c>
      <c r="B1" s="53"/>
      <c r="C1" s="53"/>
      <c r="D1" s="56"/>
      <c r="E1" s="56"/>
      <c r="F1" s="56"/>
      <c r="G1" s="56"/>
      <c r="H1" s="53"/>
      <c r="I1" s="53"/>
      <c r="J1" s="53"/>
    </row>
    <row r="2" spans="1:11" x14ac:dyDescent="0.25">
      <c r="A2" s="53"/>
      <c r="B2" s="53"/>
      <c r="C2" s="53"/>
      <c r="D2" s="56"/>
      <c r="E2" s="56"/>
      <c r="F2" s="56"/>
      <c r="G2" s="56"/>
      <c r="H2" s="53"/>
      <c r="I2" s="53"/>
      <c r="J2" s="53"/>
      <c r="K2" s="53"/>
    </row>
    <row r="3" spans="1:11" ht="45" x14ac:dyDescent="0.25">
      <c r="A3" s="62" t="s">
        <v>210</v>
      </c>
      <c r="B3" s="62" t="s">
        <v>123</v>
      </c>
      <c r="C3" s="62" t="s">
        <v>211</v>
      </c>
      <c r="D3" s="63" t="s">
        <v>212</v>
      </c>
      <c r="E3" s="63" t="s">
        <v>213</v>
      </c>
      <c r="F3" s="63" t="s">
        <v>214</v>
      </c>
      <c r="G3" s="63" t="s">
        <v>215</v>
      </c>
      <c r="H3" s="64" t="s">
        <v>216</v>
      </c>
      <c r="I3" s="64" t="s">
        <v>217</v>
      </c>
      <c r="J3" s="64" t="s">
        <v>218</v>
      </c>
      <c r="K3" s="64" t="s">
        <v>219</v>
      </c>
    </row>
    <row r="4" spans="1:11" x14ac:dyDescent="0.25">
      <c r="A4" s="54" t="s">
        <v>220</v>
      </c>
      <c r="B4" s="54" t="s">
        <v>221</v>
      </c>
      <c r="C4" s="54" t="s">
        <v>222</v>
      </c>
      <c r="D4" s="57">
        <v>4</v>
      </c>
      <c r="E4" s="57">
        <v>2</v>
      </c>
      <c r="F4" s="57">
        <v>3</v>
      </c>
      <c r="G4" s="57" t="s">
        <v>223</v>
      </c>
      <c r="H4" s="55">
        <v>43065</v>
      </c>
      <c r="I4" s="54"/>
      <c r="J4" s="65">
        <v>345000</v>
      </c>
      <c r="K4" s="65"/>
    </row>
    <row r="5" spans="1:11" x14ac:dyDescent="0.25">
      <c r="A5" s="54" t="s">
        <v>224</v>
      </c>
      <c r="B5" s="54" t="s">
        <v>225</v>
      </c>
      <c r="C5" s="54" t="s">
        <v>226</v>
      </c>
      <c r="D5" s="57">
        <v>3</v>
      </c>
      <c r="E5" s="57">
        <v>1</v>
      </c>
      <c r="F5" s="57">
        <v>2</v>
      </c>
      <c r="G5" s="57" t="s">
        <v>227</v>
      </c>
      <c r="H5" s="55">
        <v>42934</v>
      </c>
      <c r="I5" s="55">
        <v>43132</v>
      </c>
      <c r="J5" s="65">
        <v>245000</v>
      </c>
      <c r="K5" s="65">
        <v>238500</v>
      </c>
    </row>
    <row r="6" spans="1:11" x14ac:dyDescent="0.25">
      <c r="A6" s="54" t="s">
        <v>228</v>
      </c>
      <c r="B6" s="54" t="s">
        <v>229</v>
      </c>
      <c r="C6" s="54" t="s">
        <v>230</v>
      </c>
      <c r="D6" s="57">
        <v>2</v>
      </c>
      <c r="E6" s="57">
        <v>1</v>
      </c>
      <c r="F6" s="57">
        <v>2</v>
      </c>
      <c r="G6" s="57" t="s">
        <v>227</v>
      </c>
      <c r="H6" s="55">
        <v>43032</v>
      </c>
      <c r="I6" s="55">
        <v>43088</v>
      </c>
      <c r="J6" s="65">
        <v>199000</v>
      </c>
      <c r="K6" s="65">
        <v>199000</v>
      </c>
    </row>
    <row r="7" spans="1:11" x14ac:dyDescent="0.25">
      <c r="A7" s="54" t="s">
        <v>231</v>
      </c>
      <c r="B7" s="54" t="s">
        <v>221</v>
      </c>
      <c r="C7" s="54" t="s">
        <v>222</v>
      </c>
      <c r="D7" s="57">
        <v>4</v>
      </c>
      <c r="E7" s="57">
        <v>2</v>
      </c>
      <c r="F7" s="57">
        <v>2</v>
      </c>
      <c r="G7" s="57" t="s">
        <v>232</v>
      </c>
      <c r="H7" s="55">
        <v>43391</v>
      </c>
      <c r="I7" s="55">
        <v>43123</v>
      </c>
      <c r="J7" s="65">
        <v>398000</v>
      </c>
      <c r="K7" s="65">
        <v>387500</v>
      </c>
    </row>
    <row r="8" spans="1:11" x14ac:dyDescent="0.25">
      <c r="A8" s="54" t="s">
        <v>233</v>
      </c>
      <c r="B8" s="54" t="s">
        <v>225</v>
      </c>
      <c r="C8" s="54" t="s">
        <v>222</v>
      </c>
      <c r="D8" s="57">
        <v>3</v>
      </c>
      <c r="E8" s="57">
        <v>1</v>
      </c>
      <c r="F8" s="57">
        <v>2</v>
      </c>
      <c r="G8" s="57" t="s">
        <v>223</v>
      </c>
      <c r="H8" s="55">
        <v>43068</v>
      </c>
      <c r="I8" s="55">
        <v>43453</v>
      </c>
      <c r="J8" s="65">
        <v>329000</v>
      </c>
      <c r="K8" s="65">
        <v>319500</v>
      </c>
    </row>
    <row r="9" spans="1:11" x14ac:dyDescent="0.25">
      <c r="A9" s="54" t="s">
        <v>234</v>
      </c>
      <c r="B9" s="54" t="s">
        <v>221</v>
      </c>
      <c r="C9" s="54" t="s">
        <v>235</v>
      </c>
      <c r="D9" s="57">
        <v>4</v>
      </c>
      <c r="E9" s="57">
        <v>2</v>
      </c>
      <c r="F9" s="57">
        <v>3</v>
      </c>
      <c r="G9" s="57" t="s">
        <v>232</v>
      </c>
      <c r="H9" s="55">
        <v>43021</v>
      </c>
      <c r="I9" s="54"/>
      <c r="J9" s="65">
        <v>478500</v>
      </c>
      <c r="K9" s="65"/>
    </row>
    <row r="10" spans="1:11" x14ac:dyDescent="0.25">
      <c r="A10" s="54" t="s">
        <v>236</v>
      </c>
      <c r="B10" s="54" t="s">
        <v>229</v>
      </c>
      <c r="C10" s="54" t="s">
        <v>222</v>
      </c>
      <c r="D10" s="57">
        <v>2</v>
      </c>
      <c r="E10" s="57">
        <v>1</v>
      </c>
      <c r="F10" s="57">
        <v>2</v>
      </c>
      <c r="G10" s="57" t="s">
        <v>227</v>
      </c>
      <c r="H10" s="55">
        <v>42983</v>
      </c>
      <c r="I10" s="55">
        <v>42751</v>
      </c>
      <c r="J10" s="65">
        <v>213000</v>
      </c>
      <c r="K10" s="65">
        <v>199500</v>
      </c>
    </row>
    <row r="11" spans="1:11" x14ac:dyDescent="0.25">
      <c r="A11" s="54" t="s">
        <v>237</v>
      </c>
      <c r="B11" s="54" t="s">
        <v>225</v>
      </c>
      <c r="C11" s="54" t="s">
        <v>222</v>
      </c>
      <c r="D11" s="57">
        <v>3</v>
      </c>
      <c r="E11" s="57">
        <v>2</v>
      </c>
      <c r="F11" s="57">
        <v>2</v>
      </c>
      <c r="G11" s="57" t="s">
        <v>223</v>
      </c>
      <c r="H11" s="55">
        <v>43037</v>
      </c>
      <c r="I11" s="55">
        <v>43149</v>
      </c>
      <c r="J11" s="65">
        <v>278500</v>
      </c>
      <c r="K11" s="65">
        <v>277000</v>
      </c>
    </row>
    <row r="12" spans="1:11" x14ac:dyDescent="0.25">
      <c r="A12" s="54" t="s">
        <v>238</v>
      </c>
      <c r="B12" s="54" t="s">
        <v>225</v>
      </c>
      <c r="C12" s="54" t="s">
        <v>226</v>
      </c>
      <c r="D12" s="57">
        <v>3</v>
      </c>
      <c r="E12" s="57">
        <v>1</v>
      </c>
      <c r="F12" s="57">
        <v>2</v>
      </c>
      <c r="G12" s="57" t="s">
        <v>232</v>
      </c>
      <c r="H12" s="55">
        <v>42958</v>
      </c>
      <c r="I12" s="54"/>
      <c r="J12" s="65">
        <v>278500</v>
      </c>
      <c r="K12" s="65"/>
    </row>
    <row r="13" spans="1:11" x14ac:dyDescent="0.25">
      <c r="A13" s="54" t="s">
        <v>239</v>
      </c>
      <c r="B13" s="54" t="s">
        <v>229</v>
      </c>
      <c r="C13" s="54" t="s">
        <v>222</v>
      </c>
      <c r="D13" s="57">
        <v>3</v>
      </c>
      <c r="E13" s="57">
        <v>2</v>
      </c>
      <c r="F13" s="57">
        <v>1</v>
      </c>
      <c r="G13" s="57" t="s">
        <v>227</v>
      </c>
      <c r="H13" s="55">
        <v>43038</v>
      </c>
      <c r="I13" s="55">
        <v>43129</v>
      </c>
      <c r="J13" s="65">
        <v>176500</v>
      </c>
      <c r="K13" s="65">
        <v>174300</v>
      </c>
    </row>
    <row r="14" spans="1:11" x14ac:dyDescent="0.25">
      <c r="A14" s="58" t="s">
        <v>240</v>
      </c>
      <c r="B14" s="58" t="s">
        <v>241</v>
      </c>
      <c r="C14" s="58" t="s">
        <v>230</v>
      </c>
      <c r="D14" s="57">
        <v>2</v>
      </c>
      <c r="E14" s="57">
        <v>2</v>
      </c>
      <c r="F14" s="57">
        <v>2</v>
      </c>
      <c r="G14" s="57" t="s">
        <v>223</v>
      </c>
      <c r="H14" s="55">
        <v>43055</v>
      </c>
      <c r="I14" s="55">
        <v>43113</v>
      </c>
      <c r="J14" s="66">
        <v>223750</v>
      </c>
      <c r="K14" s="66">
        <v>219750</v>
      </c>
    </row>
    <row r="15" spans="1:11" x14ac:dyDescent="0.25">
      <c r="A15" s="54" t="s">
        <v>242</v>
      </c>
      <c r="B15" s="54" t="s">
        <v>243</v>
      </c>
      <c r="C15" s="54" t="s">
        <v>222</v>
      </c>
      <c r="D15" s="57">
        <v>1</v>
      </c>
      <c r="E15" s="57">
        <v>1</v>
      </c>
      <c r="F15" s="57">
        <v>1</v>
      </c>
      <c r="G15" s="57" t="s">
        <v>244</v>
      </c>
      <c r="H15" s="55">
        <v>43054</v>
      </c>
      <c r="I15" s="54"/>
      <c r="J15" s="65">
        <v>135000</v>
      </c>
      <c r="K15" s="65"/>
    </row>
    <row r="16" spans="1:11" x14ac:dyDescent="0.25">
      <c r="A16" s="54" t="s">
        <v>245</v>
      </c>
      <c r="B16" s="54" t="s">
        <v>229</v>
      </c>
      <c r="C16" s="54" t="s">
        <v>222</v>
      </c>
      <c r="D16" s="57">
        <v>3</v>
      </c>
      <c r="E16" s="57">
        <v>1</v>
      </c>
      <c r="F16" s="57">
        <v>2</v>
      </c>
      <c r="G16" s="57" t="s">
        <v>227</v>
      </c>
      <c r="H16" s="55">
        <v>43105</v>
      </c>
      <c r="I16" s="55">
        <v>43119</v>
      </c>
      <c r="J16" s="65">
        <v>165900</v>
      </c>
      <c r="K16" s="65">
        <v>168000</v>
      </c>
    </row>
    <row r="17" spans="1:11" x14ac:dyDescent="0.25">
      <c r="A17" s="54" t="s">
        <v>246</v>
      </c>
      <c r="B17" s="54" t="s">
        <v>241</v>
      </c>
      <c r="C17" s="54" t="s">
        <v>230</v>
      </c>
      <c r="D17" s="57">
        <v>3</v>
      </c>
      <c r="E17" s="57">
        <v>2</v>
      </c>
      <c r="F17" s="57">
        <v>2</v>
      </c>
      <c r="G17" s="57" t="s">
        <v>232</v>
      </c>
      <c r="H17" s="55">
        <v>42993</v>
      </c>
      <c r="I17" s="55">
        <v>43097</v>
      </c>
      <c r="J17" s="65">
        <v>415500</v>
      </c>
      <c r="K17" s="65">
        <v>419500</v>
      </c>
    </row>
    <row r="18" spans="1:11" x14ac:dyDescent="0.25">
      <c r="A18" s="54" t="s">
        <v>246</v>
      </c>
      <c r="B18" s="54" t="s">
        <v>241</v>
      </c>
      <c r="C18" s="54" t="s">
        <v>230</v>
      </c>
      <c r="D18" s="57">
        <v>3</v>
      </c>
      <c r="E18" s="57">
        <v>2</v>
      </c>
      <c r="F18" s="57">
        <v>2</v>
      </c>
      <c r="G18" s="57" t="s">
        <v>232</v>
      </c>
      <c r="H18" s="55">
        <v>42993</v>
      </c>
      <c r="I18" s="55">
        <v>43097</v>
      </c>
      <c r="J18" s="65">
        <v>415500</v>
      </c>
      <c r="K18" s="65">
        <v>419500</v>
      </c>
    </row>
    <row r="19" spans="1:11" x14ac:dyDescent="0.25">
      <c r="A19" s="54" t="s">
        <v>246</v>
      </c>
      <c r="B19" s="54" t="s">
        <v>241</v>
      </c>
      <c r="C19" s="54" t="s">
        <v>230</v>
      </c>
      <c r="D19" s="57">
        <v>3</v>
      </c>
      <c r="E19" s="57">
        <v>2</v>
      </c>
      <c r="F19" s="57">
        <v>2</v>
      </c>
      <c r="G19" s="57" t="s">
        <v>232</v>
      </c>
      <c r="H19" s="55">
        <v>42993</v>
      </c>
      <c r="I19" s="55">
        <v>43097</v>
      </c>
      <c r="J19" s="65">
        <v>415500</v>
      </c>
      <c r="K19" s="65">
        <v>419500</v>
      </c>
    </row>
    <row r="20" spans="1:11" x14ac:dyDescent="0.25">
      <c r="A20" s="54" t="s">
        <v>246</v>
      </c>
      <c r="B20" s="54" t="s">
        <v>241</v>
      </c>
      <c r="C20" s="54" t="s">
        <v>222</v>
      </c>
      <c r="D20" s="57">
        <v>2</v>
      </c>
      <c r="E20" s="57">
        <v>2</v>
      </c>
      <c r="F20" s="57">
        <v>2</v>
      </c>
      <c r="G20" s="57" t="s">
        <v>223</v>
      </c>
      <c r="H20" s="55">
        <v>42989</v>
      </c>
      <c r="I20" s="55"/>
      <c r="J20" s="65">
        <v>199500</v>
      </c>
      <c r="K20" s="65"/>
    </row>
    <row r="21" spans="1:11" x14ac:dyDescent="0.25">
      <c r="A21" s="54" t="s">
        <v>247</v>
      </c>
      <c r="B21" s="54" t="s">
        <v>243</v>
      </c>
      <c r="C21" s="54" t="s">
        <v>222</v>
      </c>
      <c r="D21" s="57">
        <v>2</v>
      </c>
      <c r="E21" s="57">
        <v>1</v>
      </c>
      <c r="F21" s="57">
        <v>1</v>
      </c>
      <c r="G21" s="57" t="s">
        <v>244</v>
      </c>
      <c r="H21" s="55">
        <v>43011</v>
      </c>
      <c r="I21" s="55">
        <v>43119</v>
      </c>
      <c r="J21" s="65">
        <v>175500</v>
      </c>
      <c r="K21" s="65">
        <v>169500</v>
      </c>
    </row>
    <row r="22" spans="1:11" x14ac:dyDescent="0.25">
      <c r="A22" s="54" t="s">
        <v>248</v>
      </c>
      <c r="B22" s="54" t="s">
        <v>225</v>
      </c>
      <c r="C22" s="54" t="s">
        <v>230</v>
      </c>
      <c r="D22" s="57">
        <v>3</v>
      </c>
      <c r="E22" s="57">
        <v>2</v>
      </c>
      <c r="F22" s="57">
        <v>2</v>
      </c>
      <c r="G22" s="57" t="s">
        <v>223</v>
      </c>
      <c r="H22" s="55">
        <v>43090</v>
      </c>
      <c r="I22" s="55">
        <v>43146</v>
      </c>
      <c r="J22" s="65">
        <v>319750</v>
      </c>
      <c r="K22" s="65">
        <v>315750</v>
      </c>
    </row>
    <row r="23" spans="1:11" x14ac:dyDescent="0.25">
      <c r="A23" s="54" t="s">
        <v>249</v>
      </c>
      <c r="B23" s="54" t="s">
        <v>241</v>
      </c>
      <c r="C23" s="54" t="s">
        <v>235</v>
      </c>
      <c r="D23" s="57">
        <v>3</v>
      </c>
      <c r="E23" s="57">
        <v>2</v>
      </c>
      <c r="F23" s="57">
        <v>2</v>
      </c>
      <c r="G23" s="57" t="s">
        <v>232</v>
      </c>
      <c r="H23" s="55">
        <v>43023</v>
      </c>
      <c r="I23" s="54"/>
      <c r="J23" s="65">
        <v>289500</v>
      </c>
      <c r="K23" s="65"/>
    </row>
    <row r="24" spans="1:11" x14ac:dyDescent="0.25">
      <c r="A24" s="54" t="s">
        <v>250</v>
      </c>
      <c r="B24" s="54" t="s">
        <v>221</v>
      </c>
      <c r="C24" s="54" t="s">
        <v>230</v>
      </c>
      <c r="D24" s="57">
        <v>5</v>
      </c>
      <c r="E24" s="57">
        <v>2</v>
      </c>
      <c r="F24" s="57">
        <v>3</v>
      </c>
      <c r="G24" s="57" t="s">
        <v>232</v>
      </c>
      <c r="H24" s="55">
        <v>42956</v>
      </c>
      <c r="I24" s="54"/>
      <c r="J24" s="65">
        <v>525750</v>
      </c>
      <c r="K24" s="65"/>
    </row>
    <row r="25" spans="1:11" x14ac:dyDescent="0.25">
      <c r="A25" s="54" t="s">
        <v>251</v>
      </c>
      <c r="B25" s="54" t="s">
        <v>221</v>
      </c>
      <c r="C25" s="54" t="s">
        <v>222</v>
      </c>
      <c r="D25" s="57">
        <v>4</v>
      </c>
      <c r="E25" s="57">
        <v>3</v>
      </c>
      <c r="F25" s="57">
        <v>2</v>
      </c>
      <c r="G25" s="57" t="s">
        <v>223</v>
      </c>
      <c r="H25" s="55">
        <v>43053</v>
      </c>
      <c r="I25" s="55">
        <v>43156</v>
      </c>
      <c r="J25" s="65">
        <v>495000</v>
      </c>
      <c r="K25" s="65">
        <v>495000</v>
      </c>
    </row>
    <row r="26" spans="1:11" x14ac:dyDescent="0.25">
      <c r="A26" s="54" t="s">
        <v>252</v>
      </c>
      <c r="B26" s="54" t="s">
        <v>225</v>
      </c>
      <c r="C26" s="54" t="s">
        <v>222</v>
      </c>
      <c r="D26" s="57">
        <v>3</v>
      </c>
      <c r="E26" s="57">
        <v>1</v>
      </c>
      <c r="F26" s="57">
        <v>2</v>
      </c>
      <c r="G26" s="57" t="s">
        <v>223</v>
      </c>
      <c r="H26" s="55">
        <v>42953</v>
      </c>
      <c r="I26" s="55">
        <v>43115</v>
      </c>
      <c r="J26" s="65">
        <v>369500</v>
      </c>
      <c r="K26" s="65">
        <v>362500</v>
      </c>
    </row>
    <row r="27" spans="1:11" x14ac:dyDescent="0.25">
      <c r="A27" s="54" t="s">
        <v>252</v>
      </c>
      <c r="B27" s="54" t="s">
        <v>225</v>
      </c>
      <c r="C27" s="54" t="s">
        <v>235</v>
      </c>
      <c r="D27" s="57">
        <v>2</v>
      </c>
      <c r="E27" s="57">
        <v>2</v>
      </c>
      <c r="F27" s="57">
        <v>1</v>
      </c>
      <c r="G27" s="57" t="s">
        <v>253</v>
      </c>
      <c r="H27" s="55">
        <v>43104</v>
      </c>
      <c r="I27" s="55"/>
      <c r="J27" s="65">
        <v>176500</v>
      </c>
      <c r="K27" s="65"/>
    </row>
    <row r="28" spans="1:11" x14ac:dyDescent="0.25">
      <c r="A28" s="54" t="s">
        <v>254</v>
      </c>
      <c r="B28" s="54" t="s">
        <v>229</v>
      </c>
      <c r="C28" s="54" t="s">
        <v>235</v>
      </c>
      <c r="D28" s="57">
        <v>2</v>
      </c>
      <c r="E28" s="57">
        <v>1</v>
      </c>
      <c r="F28" s="57">
        <v>1</v>
      </c>
      <c r="G28" s="57" t="s">
        <v>227</v>
      </c>
      <c r="H28" s="55">
        <v>42980</v>
      </c>
      <c r="I28" s="54"/>
      <c r="J28" s="65">
        <v>142500</v>
      </c>
      <c r="K28" s="65"/>
    </row>
    <row r="29" spans="1:11" x14ac:dyDescent="0.25">
      <c r="A29" s="54" t="s">
        <v>246</v>
      </c>
      <c r="B29" s="54" t="s">
        <v>241</v>
      </c>
      <c r="C29" s="54" t="s">
        <v>230</v>
      </c>
      <c r="D29" s="57">
        <v>3</v>
      </c>
      <c r="E29" s="57">
        <v>2</v>
      </c>
      <c r="F29" s="57">
        <v>2</v>
      </c>
      <c r="G29" s="57" t="s">
        <v>232</v>
      </c>
      <c r="H29" s="55">
        <v>42993</v>
      </c>
      <c r="I29" s="55">
        <v>43097</v>
      </c>
      <c r="J29" s="65">
        <v>415500</v>
      </c>
      <c r="K29" s="65">
        <v>419500</v>
      </c>
    </row>
    <row r="30" spans="1:11" x14ac:dyDescent="0.25">
      <c r="A30" s="54" t="s">
        <v>255</v>
      </c>
      <c r="B30" s="54" t="s">
        <v>241</v>
      </c>
      <c r="C30" s="54" t="s">
        <v>230</v>
      </c>
      <c r="D30" s="57">
        <v>3</v>
      </c>
      <c r="E30" s="57">
        <v>2</v>
      </c>
      <c r="F30" s="57">
        <v>2</v>
      </c>
      <c r="G30" s="57" t="s">
        <v>232</v>
      </c>
      <c r="H30" s="55">
        <v>43025</v>
      </c>
      <c r="I30" s="55">
        <v>43144</v>
      </c>
      <c r="J30" s="65">
        <v>314250</v>
      </c>
      <c r="K30" s="65">
        <v>309750</v>
      </c>
    </row>
    <row r="31" spans="1:11" x14ac:dyDescent="0.25">
      <c r="A31" s="54" t="s">
        <v>256</v>
      </c>
      <c r="B31" s="54" t="s">
        <v>229</v>
      </c>
      <c r="C31" s="54" t="s">
        <v>230</v>
      </c>
      <c r="D31" s="57">
        <v>2</v>
      </c>
      <c r="E31" s="57">
        <v>1</v>
      </c>
      <c r="F31" s="57">
        <v>1</v>
      </c>
      <c r="G31" s="57" t="s">
        <v>227</v>
      </c>
      <c r="H31" s="55">
        <v>42970</v>
      </c>
      <c r="I31" s="54"/>
      <c r="J31" s="65">
        <v>178500</v>
      </c>
      <c r="K31" s="65"/>
    </row>
    <row r="32" spans="1:11" x14ac:dyDescent="0.25">
      <c r="A32" s="54" t="s">
        <v>257</v>
      </c>
      <c r="B32" s="54" t="s">
        <v>225</v>
      </c>
      <c r="C32" s="54" t="s">
        <v>222</v>
      </c>
      <c r="D32" s="57">
        <v>3</v>
      </c>
      <c r="E32" s="57">
        <v>2</v>
      </c>
      <c r="F32" s="57">
        <v>2</v>
      </c>
      <c r="G32" s="57" t="s">
        <v>223</v>
      </c>
      <c r="H32" s="55">
        <v>43111</v>
      </c>
      <c r="I32" s="55">
        <v>43156</v>
      </c>
      <c r="J32" s="65">
        <v>305000</v>
      </c>
      <c r="K32" s="65">
        <v>302750</v>
      </c>
    </row>
    <row r="33" spans="1:11" x14ac:dyDescent="0.25">
      <c r="A33" s="54" t="s">
        <v>258</v>
      </c>
      <c r="B33" s="54" t="s">
        <v>221</v>
      </c>
      <c r="C33" s="54" t="s">
        <v>235</v>
      </c>
      <c r="D33" s="57">
        <v>4</v>
      </c>
      <c r="E33" s="57">
        <v>2</v>
      </c>
      <c r="F33" s="57">
        <v>2</v>
      </c>
      <c r="G33" s="57" t="s">
        <v>223</v>
      </c>
      <c r="H33" s="55">
        <v>43039</v>
      </c>
      <c r="I33" s="55">
        <v>43146</v>
      </c>
      <c r="J33" s="65">
        <v>435000</v>
      </c>
      <c r="K33" s="65">
        <v>429500</v>
      </c>
    </row>
    <row r="34" spans="1:11" x14ac:dyDescent="0.25">
      <c r="A34" s="54" t="s">
        <v>259</v>
      </c>
      <c r="B34" s="54" t="s">
        <v>225</v>
      </c>
      <c r="C34" s="54" t="s">
        <v>230</v>
      </c>
      <c r="D34" s="57">
        <v>3</v>
      </c>
      <c r="E34" s="57">
        <v>2</v>
      </c>
      <c r="F34" s="57">
        <v>1</v>
      </c>
      <c r="G34" s="57" t="s">
        <v>223</v>
      </c>
      <c r="H34" s="55">
        <v>42989</v>
      </c>
      <c r="I34" s="55">
        <v>43146</v>
      </c>
      <c r="J34" s="65">
        <v>385000</v>
      </c>
      <c r="K34" s="65">
        <v>375500</v>
      </c>
    </row>
    <row r="35" spans="1:11" x14ac:dyDescent="0.25">
      <c r="A35" s="54" t="s">
        <v>260</v>
      </c>
      <c r="B35" s="54" t="s">
        <v>221</v>
      </c>
      <c r="C35" s="54" t="s">
        <v>222</v>
      </c>
      <c r="D35" s="57">
        <v>4</v>
      </c>
      <c r="E35" s="57">
        <v>1</v>
      </c>
      <c r="F35" s="57">
        <v>2</v>
      </c>
      <c r="G35" s="57" t="s">
        <v>232</v>
      </c>
      <c r="H35" s="55">
        <v>42983</v>
      </c>
      <c r="I35" s="55">
        <v>43025</v>
      </c>
      <c r="J35" s="65">
        <v>405000</v>
      </c>
      <c r="K35" s="65">
        <v>405000</v>
      </c>
    </row>
    <row r="36" spans="1:11" x14ac:dyDescent="0.25">
      <c r="A36" s="54" t="s">
        <v>261</v>
      </c>
      <c r="B36" s="54" t="s">
        <v>229</v>
      </c>
      <c r="C36" s="54" t="s">
        <v>222</v>
      </c>
      <c r="D36" s="57">
        <v>2</v>
      </c>
      <c r="E36" s="57">
        <v>1</v>
      </c>
      <c r="F36" s="57">
        <v>1</v>
      </c>
      <c r="G36" s="57" t="s">
        <v>227</v>
      </c>
      <c r="H36" s="55">
        <v>42949</v>
      </c>
      <c r="I36" s="55">
        <v>43069</v>
      </c>
      <c r="J36" s="65">
        <v>159000</v>
      </c>
      <c r="K36" s="65">
        <v>158500</v>
      </c>
    </row>
    <row r="37" spans="1:11" x14ac:dyDescent="0.25">
      <c r="A37" s="54" t="s">
        <v>262</v>
      </c>
      <c r="B37" s="54" t="s">
        <v>225</v>
      </c>
      <c r="C37" s="54" t="s">
        <v>222</v>
      </c>
      <c r="D37" s="57">
        <v>3</v>
      </c>
      <c r="E37" s="57">
        <v>2</v>
      </c>
      <c r="F37" s="57">
        <v>2</v>
      </c>
      <c r="G37" s="57" t="s">
        <v>223</v>
      </c>
      <c r="H37" s="55">
        <v>42953</v>
      </c>
      <c r="I37" s="55">
        <v>43080</v>
      </c>
      <c r="J37" s="65">
        <v>278000</v>
      </c>
      <c r="K37" s="65">
        <v>276500</v>
      </c>
    </row>
    <row r="38" spans="1:11" x14ac:dyDescent="0.25">
      <c r="A38" s="54" t="s">
        <v>263</v>
      </c>
      <c r="B38" s="54" t="s">
        <v>229</v>
      </c>
      <c r="C38" s="54" t="s">
        <v>222</v>
      </c>
      <c r="D38" s="57">
        <v>2</v>
      </c>
      <c r="E38" s="57">
        <v>1</v>
      </c>
      <c r="F38" s="57">
        <v>1</v>
      </c>
      <c r="G38" s="57" t="s">
        <v>227</v>
      </c>
      <c r="H38" s="55">
        <v>42919</v>
      </c>
      <c r="I38" s="55">
        <v>43156</v>
      </c>
      <c r="J38" s="65">
        <v>178600</v>
      </c>
      <c r="K38" s="65">
        <v>175500</v>
      </c>
    </row>
    <row r="39" spans="1:11" x14ac:dyDescent="0.25">
      <c r="A39" s="54" t="s">
        <v>264</v>
      </c>
      <c r="B39" s="54" t="s">
        <v>221</v>
      </c>
      <c r="C39" s="54" t="s">
        <v>230</v>
      </c>
      <c r="D39" s="57">
        <v>4</v>
      </c>
      <c r="E39" s="57">
        <v>2</v>
      </c>
      <c r="F39" s="57">
        <v>2</v>
      </c>
      <c r="G39" s="57" t="s">
        <v>232</v>
      </c>
      <c r="H39" s="55">
        <v>42971</v>
      </c>
      <c r="I39" s="55">
        <v>43117</v>
      </c>
      <c r="J39" s="65">
        <v>435000</v>
      </c>
      <c r="K39" s="65">
        <v>431750</v>
      </c>
    </row>
    <row r="40" spans="1:11" x14ac:dyDescent="0.25">
      <c r="A40" s="54" t="s">
        <v>265</v>
      </c>
      <c r="B40" s="54" t="s">
        <v>225</v>
      </c>
      <c r="C40" s="54" t="s">
        <v>230</v>
      </c>
      <c r="D40" s="57">
        <v>3</v>
      </c>
      <c r="E40" s="57">
        <v>2</v>
      </c>
      <c r="F40" s="57">
        <v>2</v>
      </c>
      <c r="G40" s="57" t="s">
        <v>223</v>
      </c>
      <c r="H40" s="55">
        <v>42935</v>
      </c>
      <c r="I40" s="55">
        <v>43080</v>
      </c>
      <c r="J40" s="65">
        <v>345500</v>
      </c>
      <c r="K40" s="65">
        <v>342500</v>
      </c>
    </row>
    <row r="41" spans="1:11" x14ac:dyDescent="0.25">
      <c r="A41" s="54" t="s">
        <v>266</v>
      </c>
      <c r="B41" s="54" t="s">
        <v>221</v>
      </c>
      <c r="C41" s="54" t="s">
        <v>235</v>
      </c>
      <c r="D41" s="57">
        <v>3</v>
      </c>
      <c r="E41" s="57">
        <v>2</v>
      </c>
      <c r="F41" s="57">
        <v>2</v>
      </c>
      <c r="G41" s="57" t="s">
        <v>232</v>
      </c>
      <c r="H41" s="55">
        <v>42970</v>
      </c>
      <c r="I41" s="55">
        <v>43088</v>
      </c>
      <c r="J41" s="65">
        <v>418500</v>
      </c>
      <c r="K41" s="65">
        <v>422500</v>
      </c>
    </row>
    <row r="42" spans="1:11" x14ac:dyDescent="0.25">
      <c r="A42" s="54" t="s">
        <v>267</v>
      </c>
      <c r="B42" s="54" t="s">
        <v>225</v>
      </c>
      <c r="C42" s="54" t="s">
        <v>230</v>
      </c>
      <c r="D42" s="57">
        <v>3</v>
      </c>
      <c r="E42" s="57">
        <v>2</v>
      </c>
      <c r="F42" s="57">
        <v>2</v>
      </c>
      <c r="G42" s="57" t="s">
        <v>223</v>
      </c>
      <c r="H42" s="55">
        <v>43055</v>
      </c>
      <c r="I42" s="54"/>
      <c r="J42" s="65">
        <v>375500</v>
      </c>
      <c r="K42" s="65"/>
    </row>
    <row r="43" spans="1:11" x14ac:dyDescent="0.25">
      <c r="A43" s="54" t="s">
        <v>268</v>
      </c>
      <c r="B43" s="54" t="s">
        <v>229</v>
      </c>
      <c r="C43" s="54" t="s">
        <v>222</v>
      </c>
      <c r="D43" s="57">
        <v>2</v>
      </c>
      <c r="E43" s="57">
        <v>1</v>
      </c>
      <c r="F43" s="57">
        <v>1</v>
      </c>
      <c r="G43" s="57" t="s">
        <v>227</v>
      </c>
      <c r="H43" s="55">
        <v>43011</v>
      </c>
      <c r="I43" s="54"/>
      <c r="J43" s="65">
        <v>169500</v>
      </c>
      <c r="K43" s="65"/>
    </row>
    <row r="44" spans="1:11" x14ac:dyDescent="0.25">
      <c r="A44" s="54" t="s">
        <v>246</v>
      </c>
      <c r="B44" s="54" t="s">
        <v>241</v>
      </c>
      <c r="C44" s="54" t="s">
        <v>230</v>
      </c>
      <c r="D44" s="57">
        <v>3</v>
      </c>
      <c r="E44" s="57">
        <v>2</v>
      </c>
      <c r="F44" s="57">
        <v>2</v>
      </c>
      <c r="G44" s="57" t="s">
        <v>232</v>
      </c>
      <c r="H44" s="55">
        <v>42993</v>
      </c>
      <c r="I44" s="55">
        <v>43097</v>
      </c>
      <c r="J44" s="65">
        <v>415500</v>
      </c>
      <c r="K44" s="65">
        <v>419500</v>
      </c>
    </row>
    <row r="45" spans="1:11" x14ac:dyDescent="0.25">
      <c r="A45" s="54" t="s">
        <v>269</v>
      </c>
      <c r="B45" s="54" t="s">
        <v>241</v>
      </c>
      <c r="C45" s="54" t="s">
        <v>230</v>
      </c>
      <c r="D45" s="57">
        <v>3</v>
      </c>
      <c r="E45" s="57">
        <v>2</v>
      </c>
      <c r="F45" s="57">
        <v>2</v>
      </c>
      <c r="G45" s="57" t="s">
        <v>232</v>
      </c>
      <c r="H45" s="55">
        <v>42962</v>
      </c>
      <c r="I45" s="55">
        <v>43127</v>
      </c>
      <c r="J45" s="65">
        <v>298500</v>
      </c>
      <c r="K45" s="65">
        <v>298500</v>
      </c>
    </row>
    <row r="46" spans="1:11" x14ac:dyDescent="0.25">
      <c r="A46" s="54" t="s">
        <v>270</v>
      </c>
      <c r="B46" s="54" t="s">
        <v>225</v>
      </c>
      <c r="C46" s="54" t="s">
        <v>230</v>
      </c>
      <c r="D46" s="57">
        <v>3</v>
      </c>
      <c r="E46" s="57">
        <v>2</v>
      </c>
      <c r="F46" s="57">
        <v>2</v>
      </c>
      <c r="G46" s="57" t="s">
        <v>223</v>
      </c>
      <c r="H46" s="55">
        <v>42927</v>
      </c>
      <c r="I46" s="55">
        <v>43122</v>
      </c>
      <c r="J46" s="65">
        <v>331750</v>
      </c>
      <c r="K46" s="65">
        <v>330500</v>
      </c>
    </row>
    <row r="47" spans="1:11" x14ac:dyDescent="0.25">
      <c r="A47" s="54" t="s">
        <v>271</v>
      </c>
      <c r="B47" s="54" t="s">
        <v>221</v>
      </c>
      <c r="C47" s="54" t="s">
        <v>235</v>
      </c>
      <c r="D47" s="57">
        <v>4</v>
      </c>
      <c r="E47" s="57">
        <v>2</v>
      </c>
      <c r="F47" s="57">
        <v>2</v>
      </c>
      <c r="G47" s="57" t="s">
        <v>223</v>
      </c>
      <c r="H47" s="55">
        <v>42950</v>
      </c>
      <c r="I47" s="55">
        <v>43080</v>
      </c>
      <c r="J47" s="65">
        <v>385500</v>
      </c>
      <c r="K47" s="65">
        <v>383500</v>
      </c>
    </row>
    <row r="48" spans="1:11" x14ac:dyDescent="0.25">
      <c r="A48" s="54" t="s">
        <v>272</v>
      </c>
      <c r="B48" s="54" t="s">
        <v>225</v>
      </c>
      <c r="C48" s="54" t="s">
        <v>230</v>
      </c>
      <c r="D48" s="57">
        <v>3</v>
      </c>
      <c r="E48" s="57">
        <v>2</v>
      </c>
      <c r="F48" s="57">
        <v>2</v>
      </c>
      <c r="G48" s="57" t="s">
        <v>223</v>
      </c>
      <c r="H48" s="55">
        <v>43004</v>
      </c>
      <c r="I48" s="55">
        <v>43134</v>
      </c>
      <c r="J48" s="65">
        <v>322500</v>
      </c>
      <c r="K48" s="65">
        <v>319500</v>
      </c>
    </row>
    <row r="49" spans="1:11" x14ac:dyDescent="0.25">
      <c r="A49" s="54" t="s">
        <v>273</v>
      </c>
      <c r="B49" s="54" t="s">
        <v>225</v>
      </c>
      <c r="C49" s="54" t="s">
        <v>222</v>
      </c>
      <c r="D49" s="57">
        <v>4</v>
      </c>
      <c r="E49" s="57">
        <v>2</v>
      </c>
      <c r="F49" s="57">
        <v>1</v>
      </c>
      <c r="G49" s="57" t="s">
        <v>223</v>
      </c>
      <c r="H49" s="55">
        <v>42952</v>
      </c>
      <c r="I49" s="55">
        <v>43055</v>
      </c>
      <c r="J49" s="65">
        <v>365500</v>
      </c>
      <c r="K49" s="65">
        <v>365500</v>
      </c>
    </row>
    <row r="50" spans="1:11" x14ac:dyDescent="0.25">
      <c r="A50" s="54" t="s">
        <v>274</v>
      </c>
      <c r="B50" s="54" t="s">
        <v>221</v>
      </c>
      <c r="C50" s="54" t="s">
        <v>222</v>
      </c>
      <c r="D50" s="57">
        <v>3</v>
      </c>
      <c r="E50" s="57">
        <v>1</v>
      </c>
      <c r="F50" s="57">
        <v>2</v>
      </c>
      <c r="G50" s="57" t="s">
        <v>227</v>
      </c>
      <c r="H50" s="55">
        <v>42930</v>
      </c>
      <c r="I50" s="54"/>
      <c r="J50" s="65">
        <v>312750</v>
      </c>
      <c r="K50" s="65"/>
    </row>
    <row r="51" spans="1:11" x14ac:dyDescent="0.25">
      <c r="A51" s="54" t="s">
        <v>275</v>
      </c>
      <c r="B51" s="54" t="s">
        <v>221</v>
      </c>
      <c r="C51" s="54" t="s">
        <v>222</v>
      </c>
      <c r="D51" s="57">
        <v>3</v>
      </c>
      <c r="E51" s="57">
        <v>2</v>
      </c>
      <c r="F51" s="57">
        <v>2</v>
      </c>
      <c r="G51" s="57" t="s">
        <v>223</v>
      </c>
      <c r="H51" s="55">
        <v>42910</v>
      </c>
      <c r="I51" s="55">
        <v>43104</v>
      </c>
      <c r="J51" s="65">
        <v>309500</v>
      </c>
      <c r="K51" s="65">
        <v>304500</v>
      </c>
    </row>
    <row r="52" spans="1:11" x14ac:dyDescent="0.25">
      <c r="A52" s="54" t="s">
        <v>276</v>
      </c>
      <c r="B52" s="54" t="s">
        <v>229</v>
      </c>
      <c r="C52" s="54" t="s">
        <v>230</v>
      </c>
      <c r="D52" s="57">
        <v>2</v>
      </c>
      <c r="E52" s="57">
        <v>1</v>
      </c>
      <c r="F52" s="57">
        <v>1</v>
      </c>
      <c r="G52" s="57" t="s">
        <v>227</v>
      </c>
      <c r="H52" s="55">
        <v>43023</v>
      </c>
      <c r="I52" s="55">
        <v>43136</v>
      </c>
      <c r="J52" s="65">
        <v>204500</v>
      </c>
      <c r="K52" s="65">
        <v>203900</v>
      </c>
    </row>
    <row r="53" spans="1:11" x14ac:dyDescent="0.25">
      <c r="A53" s="54" t="s">
        <v>277</v>
      </c>
      <c r="B53" s="54" t="s">
        <v>225</v>
      </c>
      <c r="C53" s="54" t="s">
        <v>222</v>
      </c>
      <c r="D53" s="57">
        <v>3</v>
      </c>
      <c r="E53" s="57">
        <v>2</v>
      </c>
      <c r="F53" s="57">
        <v>2</v>
      </c>
      <c r="G53" s="57" t="s">
        <v>223</v>
      </c>
      <c r="H53" s="55">
        <v>42920</v>
      </c>
      <c r="I53" s="54"/>
      <c r="J53" s="65">
        <v>225500</v>
      </c>
      <c r="K53" s="65"/>
    </row>
    <row r="54" spans="1:11" x14ac:dyDescent="0.25">
      <c r="A54" s="54" t="s">
        <v>246</v>
      </c>
      <c r="B54" s="54" t="s">
        <v>241</v>
      </c>
      <c r="C54" s="54" t="s">
        <v>230</v>
      </c>
      <c r="D54" s="57">
        <v>3</v>
      </c>
      <c r="E54" s="57">
        <v>2</v>
      </c>
      <c r="F54" s="57">
        <v>2</v>
      </c>
      <c r="G54" s="57" t="s">
        <v>232</v>
      </c>
      <c r="H54" s="55">
        <v>42993</v>
      </c>
      <c r="I54" s="55">
        <v>43097</v>
      </c>
      <c r="J54" s="65">
        <v>415500</v>
      </c>
      <c r="K54" s="65">
        <v>419500</v>
      </c>
    </row>
    <row r="55" spans="1:11" x14ac:dyDescent="0.25">
      <c r="A55" s="54" t="s">
        <v>278</v>
      </c>
      <c r="B55" s="54" t="s">
        <v>225</v>
      </c>
      <c r="C55" s="54" t="s">
        <v>230</v>
      </c>
      <c r="D55" s="57">
        <v>2</v>
      </c>
      <c r="E55" s="57">
        <v>2</v>
      </c>
      <c r="F55" s="57">
        <v>2</v>
      </c>
      <c r="G55" s="57" t="s">
        <v>223</v>
      </c>
      <c r="H55" s="55">
        <v>42979</v>
      </c>
      <c r="I55" s="55">
        <v>43013</v>
      </c>
      <c r="J55" s="65">
        <v>209500</v>
      </c>
      <c r="K55" s="65">
        <v>209500</v>
      </c>
    </row>
    <row r="56" spans="1:11" x14ac:dyDescent="0.25">
      <c r="A56" s="54" t="s">
        <v>279</v>
      </c>
      <c r="B56" s="54" t="s">
        <v>241</v>
      </c>
      <c r="C56" s="54" t="s">
        <v>235</v>
      </c>
      <c r="D56" s="57">
        <v>3</v>
      </c>
      <c r="E56" s="57">
        <v>2</v>
      </c>
      <c r="F56" s="57">
        <v>2</v>
      </c>
      <c r="G56" s="57" t="s">
        <v>232</v>
      </c>
      <c r="H56" s="55">
        <v>43020</v>
      </c>
      <c r="I56" s="55">
        <v>43115</v>
      </c>
      <c r="J56" s="65">
        <v>272500</v>
      </c>
      <c r="K56" s="65">
        <v>271500</v>
      </c>
    </row>
    <row r="57" spans="1:11" x14ac:dyDescent="0.25">
      <c r="A57" s="54" t="s">
        <v>280</v>
      </c>
      <c r="B57" s="54" t="s">
        <v>221</v>
      </c>
      <c r="C57" s="54" t="s">
        <v>230</v>
      </c>
      <c r="D57" s="57">
        <v>4</v>
      </c>
      <c r="E57" s="57">
        <v>2</v>
      </c>
      <c r="F57" s="57">
        <v>2</v>
      </c>
      <c r="G57" s="57" t="s">
        <v>232</v>
      </c>
      <c r="H57" s="55">
        <v>43038</v>
      </c>
      <c r="I57" s="55">
        <v>43156</v>
      </c>
      <c r="J57" s="65">
        <v>389500</v>
      </c>
      <c r="K57" s="65">
        <v>395000</v>
      </c>
    </row>
    <row r="58" spans="1:11" x14ac:dyDescent="0.25">
      <c r="A58" s="54" t="s">
        <v>281</v>
      </c>
      <c r="B58" s="54" t="s">
        <v>225</v>
      </c>
      <c r="C58" s="54" t="s">
        <v>222</v>
      </c>
      <c r="D58" s="57">
        <v>3</v>
      </c>
      <c r="E58" s="57">
        <v>2</v>
      </c>
      <c r="F58" s="57">
        <v>1</v>
      </c>
      <c r="G58" s="57" t="s">
        <v>223</v>
      </c>
      <c r="H58" s="55">
        <v>42892</v>
      </c>
      <c r="I58" s="55">
        <v>43123</v>
      </c>
      <c r="J58" s="65">
        <v>348500</v>
      </c>
      <c r="K58" s="65">
        <v>349500</v>
      </c>
    </row>
    <row r="59" spans="1:11" x14ac:dyDescent="0.25">
      <c r="A59" s="54" t="s">
        <v>282</v>
      </c>
      <c r="B59" s="54" t="s">
        <v>241</v>
      </c>
      <c r="C59" s="54" t="s">
        <v>222</v>
      </c>
      <c r="D59" s="57">
        <v>2</v>
      </c>
      <c r="E59" s="57">
        <v>1</v>
      </c>
      <c r="F59" s="57">
        <v>1</v>
      </c>
      <c r="G59" s="57" t="s">
        <v>227</v>
      </c>
      <c r="H59" s="55">
        <v>43132</v>
      </c>
      <c r="I59" s="55">
        <v>43174</v>
      </c>
      <c r="J59" s="65">
        <v>299950</v>
      </c>
      <c r="K59" s="65">
        <v>299950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A10" sqref="A10"/>
    </sheetView>
  </sheetViews>
  <sheetFormatPr defaultRowHeight="15" x14ac:dyDescent="0.25"/>
  <cols>
    <col min="1" max="1" width="18.5703125" customWidth="1"/>
    <col min="2" max="2" width="16.28515625" customWidth="1"/>
    <col min="3" max="4" width="8" customWidth="1"/>
    <col min="5" max="5" width="7.140625" customWidth="1"/>
    <col min="6" max="6" width="11.28515625" bestFit="1" customWidth="1"/>
  </cols>
  <sheetData>
    <row r="1" spans="1:6" x14ac:dyDescent="0.25">
      <c r="A1" s="50" t="s">
        <v>213</v>
      </c>
      <c r="B1" s="53" t="s">
        <v>284</v>
      </c>
    </row>
    <row r="2" spans="1:6" x14ac:dyDescent="0.25">
      <c r="A2" s="50" t="s">
        <v>210</v>
      </c>
      <c r="B2" s="53" t="s">
        <v>284</v>
      </c>
    </row>
    <row r="3" spans="1:6" x14ac:dyDescent="0.25">
      <c r="A3" s="50" t="s">
        <v>212</v>
      </c>
      <c r="B3" s="53" t="s">
        <v>284</v>
      </c>
    </row>
    <row r="4" spans="1:6" x14ac:dyDescent="0.25">
      <c r="A4" s="50" t="s">
        <v>216</v>
      </c>
      <c r="B4" s="53" t="s">
        <v>284</v>
      </c>
    </row>
    <row r="5" spans="1:6" x14ac:dyDescent="0.25">
      <c r="A5" s="50" t="s">
        <v>219</v>
      </c>
      <c r="B5" s="53" t="s">
        <v>284</v>
      </c>
    </row>
    <row r="6" spans="1:6" x14ac:dyDescent="0.25">
      <c r="A6" s="50" t="s">
        <v>217</v>
      </c>
      <c r="B6" s="53" t="s">
        <v>284</v>
      </c>
    </row>
    <row r="7" spans="1:6" x14ac:dyDescent="0.25">
      <c r="A7" s="50" t="s">
        <v>214</v>
      </c>
      <c r="B7" s="53" t="s">
        <v>284</v>
      </c>
    </row>
    <row r="8" spans="1:6" x14ac:dyDescent="0.25">
      <c r="A8" s="50" t="s">
        <v>215</v>
      </c>
      <c r="B8" s="53" t="s">
        <v>284</v>
      </c>
    </row>
    <row r="10" spans="1:6" x14ac:dyDescent="0.25">
      <c r="A10" s="50" t="s">
        <v>283</v>
      </c>
      <c r="B10" s="50" t="s">
        <v>206</v>
      </c>
    </row>
    <row r="11" spans="1:6" x14ac:dyDescent="0.25">
      <c r="A11" s="50" t="s">
        <v>208</v>
      </c>
      <c r="B11" s="53" t="s">
        <v>230</v>
      </c>
      <c r="C11" s="53" t="s">
        <v>235</v>
      </c>
      <c r="D11" s="53" t="s">
        <v>222</v>
      </c>
      <c r="E11" s="53" t="s">
        <v>226</v>
      </c>
      <c r="F11" s="53" t="s">
        <v>207</v>
      </c>
    </row>
    <row r="12" spans="1:6" x14ac:dyDescent="0.25">
      <c r="A12" s="59" t="s">
        <v>241</v>
      </c>
      <c r="B12" s="60">
        <v>3329500</v>
      </c>
      <c r="C12" s="60">
        <v>562000</v>
      </c>
      <c r="D12" s="60">
        <v>499450</v>
      </c>
      <c r="E12" s="60"/>
      <c r="F12" s="60">
        <v>4390950</v>
      </c>
    </row>
    <row r="13" spans="1:6" x14ac:dyDescent="0.25">
      <c r="A13" s="59" t="s">
        <v>221</v>
      </c>
      <c r="B13" s="60">
        <v>1350250</v>
      </c>
      <c r="C13" s="60">
        <v>1717500</v>
      </c>
      <c r="D13" s="60">
        <v>2265250</v>
      </c>
      <c r="E13" s="60"/>
      <c r="F13" s="60">
        <v>5333000</v>
      </c>
    </row>
    <row r="14" spans="1:6" x14ac:dyDescent="0.25">
      <c r="A14" s="59" t="s">
        <v>243</v>
      </c>
      <c r="B14" s="60"/>
      <c r="C14" s="60"/>
      <c r="D14" s="60">
        <v>310500</v>
      </c>
      <c r="E14" s="60"/>
      <c r="F14" s="60">
        <v>310500</v>
      </c>
    </row>
    <row r="15" spans="1:6" x14ac:dyDescent="0.25">
      <c r="A15" s="59" t="s">
        <v>225</v>
      </c>
      <c r="B15" s="60">
        <v>2289500</v>
      </c>
      <c r="C15" s="60">
        <v>176500</v>
      </c>
      <c r="D15" s="60">
        <v>2499500</v>
      </c>
      <c r="E15" s="60">
        <v>523500</v>
      </c>
      <c r="F15" s="60">
        <v>5489000</v>
      </c>
    </row>
    <row r="16" spans="1:6" x14ac:dyDescent="0.25">
      <c r="A16" s="59" t="s">
        <v>229</v>
      </c>
      <c r="B16" s="60">
        <v>582000</v>
      </c>
      <c r="C16" s="60">
        <v>142500</v>
      </c>
      <c r="D16" s="60">
        <v>1062500</v>
      </c>
      <c r="E16" s="60"/>
      <c r="F16" s="60">
        <v>1787000</v>
      </c>
    </row>
    <row r="17" spans="1:6" x14ac:dyDescent="0.25">
      <c r="A17" s="59" t="s">
        <v>207</v>
      </c>
      <c r="B17" s="60">
        <v>7551250</v>
      </c>
      <c r="C17" s="60">
        <v>2598500</v>
      </c>
      <c r="D17" s="60">
        <v>6637200</v>
      </c>
      <c r="E17" s="60">
        <v>523500</v>
      </c>
      <c r="F17" s="60">
        <v>17310450</v>
      </c>
    </row>
  </sheetData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12" workbookViewId="0">
      <selection activeCell="A17" sqref="A17"/>
    </sheetView>
  </sheetViews>
  <sheetFormatPr defaultRowHeight="15" x14ac:dyDescent="0.25"/>
  <cols>
    <col min="1" max="1" width="18.5703125" customWidth="1"/>
    <col min="2" max="2" width="16.28515625" customWidth="1"/>
    <col min="3" max="4" width="8" customWidth="1"/>
    <col min="5" max="5" width="7.140625" customWidth="1"/>
    <col min="6" max="6" width="11.28515625" bestFit="1" customWidth="1"/>
  </cols>
  <sheetData>
    <row r="1" spans="1:4" x14ac:dyDescent="0.25">
      <c r="A1" s="50" t="s">
        <v>219</v>
      </c>
      <c r="B1" s="53" t="s">
        <v>284</v>
      </c>
    </row>
    <row r="2" spans="1:4" x14ac:dyDescent="0.25">
      <c r="A2" s="50" t="s">
        <v>210</v>
      </c>
      <c r="B2" s="53" t="s">
        <v>284</v>
      </c>
    </row>
    <row r="3" spans="1:4" x14ac:dyDescent="0.25">
      <c r="A3" s="50" t="s">
        <v>214</v>
      </c>
      <c r="B3" s="53" t="s">
        <v>284</v>
      </c>
    </row>
    <row r="4" spans="1:4" x14ac:dyDescent="0.25">
      <c r="A4" s="50" t="s">
        <v>213</v>
      </c>
      <c r="B4" s="59">
        <v>2</v>
      </c>
    </row>
    <row r="5" spans="1:4" x14ac:dyDescent="0.25">
      <c r="A5" s="50" t="s">
        <v>217</v>
      </c>
      <c r="B5" s="53" t="s">
        <v>284</v>
      </c>
    </row>
    <row r="6" spans="1:4" x14ac:dyDescent="0.25">
      <c r="A6" s="50" t="s">
        <v>215</v>
      </c>
      <c r="B6" s="53" t="s">
        <v>223</v>
      </c>
    </row>
    <row r="7" spans="1:4" x14ac:dyDescent="0.25">
      <c r="A7" s="50" t="s">
        <v>212</v>
      </c>
      <c r="B7" s="59">
        <v>3</v>
      </c>
    </row>
    <row r="8" spans="1:4" x14ac:dyDescent="0.25">
      <c r="A8" s="50" t="s">
        <v>216</v>
      </c>
      <c r="B8" s="53" t="s">
        <v>284</v>
      </c>
    </row>
    <row r="10" spans="1:4" x14ac:dyDescent="0.25">
      <c r="A10" s="50" t="s">
        <v>283</v>
      </c>
      <c r="B10" s="50" t="s">
        <v>206</v>
      </c>
    </row>
    <row r="11" spans="1:4" x14ac:dyDescent="0.25">
      <c r="A11" s="50" t="s">
        <v>208</v>
      </c>
      <c r="B11" s="53" t="s">
        <v>230</v>
      </c>
      <c r="C11" s="53" t="s">
        <v>222</v>
      </c>
      <c r="D11" s="53" t="s">
        <v>207</v>
      </c>
    </row>
    <row r="12" spans="1:4" x14ac:dyDescent="0.25">
      <c r="A12" s="59" t="s">
        <v>221</v>
      </c>
      <c r="B12" s="60"/>
      <c r="C12" s="60">
        <v>309500</v>
      </c>
      <c r="D12" s="60">
        <v>309500</v>
      </c>
    </row>
    <row r="13" spans="1:4" x14ac:dyDescent="0.25">
      <c r="A13" s="59" t="s">
        <v>225</v>
      </c>
      <c r="B13" s="60">
        <v>2080000</v>
      </c>
      <c r="C13" s="60">
        <v>1435500</v>
      </c>
      <c r="D13" s="60">
        <v>3515500</v>
      </c>
    </row>
    <row r="14" spans="1:4" x14ac:dyDescent="0.25">
      <c r="A14" s="59" t="s">
        <v>207</v>
      </c>
      <c r="B14" s="60">
        <v>2080000</v>
      </c>
      <c r="C14" s="60">
        <v>1745000</v>
      </c>
      <c r="D14" s="60">
        <v>3825000</v>
      </c>
    </row>
    <row r="17" spans="1:6" x14ac:dyDescent="0.25">
      <c r="A17" s="50" t="s">
        <v>283</v>
      </c>
      <c r="B17" s="50" t="s">
        <v>206</v>
      </c>
    </row>
    <row r="18" spans="1:6" x14ac:dyDescent="0.25">
      <c r="A18" s="50" t="s">
        <v>208</v>
      </c>
      <c r="B18" s="53" t="s">
        <v>230</v>
      </c>
      <c r="C18" s="53" t="s">
        <v>235</v>
      </c>
      <c r="D18" s="53" t="s">
        <v>222</v>
      </c>
      <c r="E18" s="53" t="s">
        <v>226</v>
      </c>
      <c r="F18" s="53" t="s">
        <v>207</v>
      </c>
    </row>
    <row r="19" spans="1:6" x14ac:dyDescent="0.25">
      <c r="A19" s="59" t="s">
        <v>241</v>
      </c>
      <c r="B19" s="60">
        <v>3329500</v>
      </c>
      <c r="C19" s="60">
        <v>562000</v>
      </c>
      <c r="D19" s="60">
        <v>499450</v>
      </c>
      <c r="E19" s="60"/>
      <c r="F19" s="60">
        <v>4390950</v>
      </c>
    </row>
    <row r="20" spans="1:6" x14ac:dyDescent="0.25">
      <c r="A20" s="59" t="s">
        <v>221</v>
      </c>
      <c r="B20" s="60">
        <v>1350250</v>
      </c>
      <c r="C20" s="60">
        <v>1717500</v>
      </c>
      <c r="D20" s="60">
        <v>2265250</v>
      </c>
      <c r="E20" s="60"/>
      <c r="F20" s="60">
        <v>5333000</v>
      </c>
    </row>
    <row r="21" spans="1:6" x14ac:dyDescent="0.25">
      <c r="A21" s="59" t="s">
        <v>243</v>
      </c>
      <c r="B21" s="60"/>
      <c r="C21" s="60"/>
      <c r="D21" s="60">
        <v>310500</v>
      </c>
      <c r="E21" s="60"/>
      <c r="F21" s="60">
        <v>310500</v>
      </c>
    </row>
    <row r="22" spans="1:6" x14ac:dyDescent="0.25">
      <c r="A22" s="59" t="s">
        <v>225</v>
      </c>
      <c r="B22" s="60">
        <v>2289500</v>
      </c>
      <c r="C22" s="60">
        <v>176500</v>
      </c>
      <c r="D22" s="60">
        <v>2499500</v>
      </c>
      <c r="E22" s="60">
        <v>523500</v>
      </c>
      <c r="F22" s="60">
        <v>5489000</v>
      </c>
    </row>
    <row r="23" spans="1:6" x14ac:dyDescent="0.25">
      <c r="A23" s="59" t="s">
        <v>229</v>
      </c>
      <c r="B23" s="60">
        <v>582000</v>
      </c>
      <c r="C23" s="60">
        <v>142500</v>
      </c>
      <c r="D23" s="60">
        <v>1062500</v>
      </c>
      <c r="E23" s="60"/>
      <c r="F23" s="60">
        <v>1787000</v>
      </c>
    </row>
    <row r="24" spans="1:6" x14ac:dyDescent="0.25">
      <c r="A24" s="59" t="s">
        <v>207</v>
      </c>
      <c r="B24" s="60">
        <v>7551250</v>
      </c>
      <c r="C24" s="60">
        <v>2598500</v>
      </c>
      <c r="D24" s="60">
        <v>6637200</v>
      </c>
      <c r="E24" s="60">
        <v>523500</v>
      </c>
      <c r="F24" s="60">
        <v>17310450</v>
      </c>
    </row>
  </sheetData>
  <pageMargins left="0.7" right="0.7" top="0.75" bottom="0.75" header="0.3" footer="0.3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J7" sqref="J7"/>
    </sheetView>
  </sheetViews>
  <sheetFormatPr defaultRowHeight="15" x14ac:dyDescent="0.25"/>
  <cols>
    <col min="3" max="3" width="12.42578125" customWidth="1"/>
    <col min="4" max="4" width="33.140625" bestFit="1" customWidth="1"/>
  </cols>
  <sheetData>
    <row r="1" spans="1:4" x14ac:dyDescent="0.25">
      <c r="A1" t="s">
        <v>285</v>
      </c>
    </row>
    <row r="3" spans="1:4" x14ac:dyDescent="0.25">
      <c r="A3" t="s">
        <v>286</v>
      </c>
      <c r="B3" t="s">
        <v>287</v>
      </c>
      <c r="C3" t="s">
        <v>288</v>
      </c>
      <c r="D3" t="s">
        <v>289</v>
      </c>
    </row>
    <row r="4" spans="1:4" x14ac:dyDescent="0.25">
      <c r="A4" t="s">
        <v>290</v>
      </c>
      <c r="B4">
        <v>5.2</v>
      </c>
      <c r="C4" t="str">
        <f>IF(B4&gt;$B$21,"long","short")</f>
        <v>short</v>
      </c>
      <c r="D4" t="str">
        <f>IF(B4&gt;$B$21,"Sample is"&amp;TEXT(B4-$B$21,"0.000")&amp;"longer than average""","0")</f>
        <v>0</v>
      </c>
    </row>
    <row r="5" spans="1:4" x14ac:dyDescent="0.25">
      <c r="A5" t="s">
        <v>291</v>
      </c>
      <c r="B5">
        <v>6.1</v>
      </c>
      <c r="C5" s="68" t="str">
        <f t="shared" ref="C5:C21" si="0">IF(B5&gt;$B$21,"long","short")</f>
        <v>long</v>
      </c>
      <c r="D5" s="68" t="str">
        <f t="shared" ref="D5:D20" si="1">IF(B5&gt;$B$21,"Sample is"&amp;TEXT(B5-$B$21,"0.000")&amp;"longer than average""","0")</f>
        <v>Sample is0.300longer than average"</v>
      </c>
    </row>
    <row r="6" spans="1:4" x14ac:dyDescent="0.25">
      <c r="A6" t="s">
        <v>292</v>
      </c>
      <c r="B6">
        <v>2.9</v>
      </c>
      <c r="C6" s="68" t="str">
        <f t="shared" si="0"/>
        <v>short</v>
      </c>
      <c r="D6" s="68" t="str">
        <f t="shared" si="1"/>
        <v>0</v>
      </c>
    </row>
    <row r="7" spans="1:4" x14ac:dyDescent="0.25">
      <c r="A7" t="s">
        <v>293</v>
      </c>
      <c r="B7">
        <v>3.5</v>
      </c>
      <c r="C7" s="68" t="str">
        <f t="shared" si="0"/>
        <v>short</v>
      </c>
      <c r="D7" s="68" t="str">
        <f t="shared" si="1"/>
        <v>0</v>
      </c>
    </row>
    <row r="8" spans="1:4" x14ac:dyDescent="0.25">
      <c r="A8" t="s">
        <v>294</v>
      </c>
      <c r="B8">
        <v>3.6</v>
      </c>
      <c r="C8" s="68" t="str">
        <f t="shared" si="0"/>
        <v>short</v>
      </c>
      <c r="D8" s="68" t="str">
        <f t="shared" si="1"/>
        <v>0</v>
      </c>
    </row>
    <row r="9" spans="1:4" x14ac:dyDescent="0.25">
      <c r="A9" t="s">
        <v>295</v>
      </c>
      <c r="B9">
        <v>3.8</v>
      </c>
      <c r="C9" s="68" t="str">
        <f t="shared" si="0"/>
        <v>short</v>
      </c>
      <c r="D9" s="68" t="str">
        <f t="shared" si="1"/>
        <v>0</v>
      </c>
    </row>
    <row r="10" spans="1:4" x14ac:dyDescent="0.25">
      <c r="A10" t="s">
        <v>296</v>
      </c>
      <c r="B10">
        <v>6.9</v>
      </c>
      <c r="C10" s="68" t="str">
        <f t="shared" si="0"/>
        <v>long</v>
      </c>
      <c r="D10" s="68" t="str">
        <f t="shared" si="1"/>
        <v>Sample is1.100longer than average"</v>
      </c>
    </row>
    <row r="11" spans="1:4" x14ac:dyDescent="0.25">
      <c r="A11" t="s">
        <v>297</v>
      </c>
      <c r="B11">
        <v>8.1</v>
      </c>
      <c r="C11" s="68" t="str">
        <f t="shared" si="0"/>
        <v>long</v>
      </c>
      <c r="D11" s="68" t="str">
        <f t="shared" si="1"/>
        <v>Sample is2.300longer than average"</v>
      </c>
    </row>
    <row r="12" spans="1:4" x14ac:dyDescent="0.25">
      <c r="A12" t="s">
        <v>298</v>
      </c>
      <c r="B12">
        <v>5.3</v>
      </c>
      <c r="C12" s="68" t="str">
        <f t="shared" si="0"/>
        <v>short</v>
      </c>
      <c r="D12" s="68" t="str">
        <f t="shared" si="1"/>
        <v>0</v>
      </c>
    </row>
    <row r="13" spans="1:4" x14ac:dyDescent="0.25">
      <c r="A13" t="s">
        <v>299</v>
      </c>
      <c r="B13">
        <v>5.2</v>
      </c>
      <c r="C13" s="68" t="str">
        <f t="shared" si="0"/>
        <v>short</v>
      </c>
      <c r="D13" s="68" t="str">
        <f t="shared" si="1"/>
        <v>0</v>
      </c>
    </row>
    <row r="14" spans="1:4" x14ac:dyDescent="0.25">
      <c r="A14" t="s">
        <v>300</v>
      </c>
      <c r="B14">
        <v>4.7</v>
      </c>
      <c r="C14" s="68" t="str">
        <f t="shared" si="0"/>
        <v>short</v>
      </c>
      <c r="D14" s="68" t="str">
        <f t="shared" si="1"/>
        <v>0</v>
      </c>
    </row>
    <row r="15" spans="1:4" x14ac:dyDescent="0.25">
      <c r="A15" t="s">
        <v>301</v>
      </c>
      <c r="B15">
        <v>4.5999999999999996</v>
      </c>
      <c r="C15" s="68" t="str">
        <f t="shared" si="0"/>
        <v>short</v>
      </c>
      <c r="D15" s="68" t="str">
        <f t="shared" si="1"/>
        <v>0</v>
      </c>
    </row>
    <row r="16" spans="1:4" x14ac:dyDescent="0.25">
      <c r="A16" t="s">
        <v>302</v>
      </c>
      <c r="B16">
        <v>7.4</v>
      </c>
      <c r="C16" s="68" t="str">
        <f t="shared" si="0"/>
        <v>long</v>
      </c>
      <c r="D16" s="68" t="str">
        <f t="shared" si="1"/>
        <v>Sample is1.600longer than average"</v>
      </c>
    </row>
    <row r="17" spans="1:4" x14ac:dyDescent="0.25">
      <c r="A17" t="s">
        <v>303</v>
      </c>
      <c r="B17">
        <v>8.6999999999999993</v>
      </c>
      <c r="C17" s="68" t="str">
        <f t="shared" si="0"/>
        <v>long</v>
      </c>
      <c r="D17" s="68" t="str">
        <f t="shared" si="1"/>
        <v>Sample is2.900longer than average"</v>
      </c>
    </row>
    <row r="18" spans="1:4" x14ac:dyDescent="0.25">
      <c r="A18" t="s">
        <v>304</v>
      </c>
      <c r="B18">
        <v>6.2</v>
      </c>
      <c r="C18" s="68" t="str">
        <f t="shared" si="0"/>
        <v>long</v>
      </c>
      <c r="D18" s="68" t="str">
        <f t="shared" si="1"/>
        <v>Sample is0.400longer than average"</v>
      </c>
    </row>
    <row r="19" spans="1:4" x14ac:dyDescent="0.25">
      <c r="A19" t="s">
        <v>305</v>
      </c>
      <c r="B19">
        <v>7.8</v>
      </c>
      <c r="C19" s="68" t="str">
        <f t="shared" si="0"/>
        <v>long</v>
      </c>
      <c r="D19" s="68" t="str">
        <f t="shared" si="1"/>
        <v>Sample is2.000longer than average"</v>
      </c>
    </row>
    <row r="20" spans="1:4" x14ac:dyDescent="0.25">
      <c r="A20" t="s">
        <v>306</v>
      </c>
      <c r="B20">
        <v>8.1999999999999993</v>
      </c>
      <c r="C20" s="68" t="str">
        <f t="shared" si="0"/>
        <v>long</v>
      </c>
      <c r="D20" s="68" t="str">
        <f t="shared" si="1"/>
        <v>Sample is2.400longer than average"</v>
      </c>
    </row>
    <row r="21" spans="1:4" x14ac:dyDescent="0.25">
      <c r="A21" t="s">
        <v>307</v>
      </c>
      <c r="B21">
        <v>5.8</v>
      </c>
      <c r="C21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Q.1</vt:lpstr>
      <vt:lpstr>Q.2</vt:lpstr>
      <vt:lpstr>Q.3</vt:lpstr>
      <vt:lpstr>Q.4</vt:lpstr>
      <vt:lpstr>Q.4 ANS</vt:lpstr>
      <vt:lpstr>Q.5,6&amp;7</vt:lpstr>
      <vt:lpstr>Q.5</vt:lpstr>
      <vt:lpstr>Q.6&amp;7</vt:lpstr>
      <vt:lpstr>Q.8</vt:lpstr>
      <vt:lpstr>Q.9</vt:lpstr>
      <vt:lpstr>Q.10</vt:lpstr>
      <vt:lpstr>Q.11</vt:lpstr>
      <vt:lpstr>COMMISSION</vt:lpstr>
      <vt:lpstr>Sales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2021-12-09T15:36:48Z</cp:lastPrinted>
  <dcterms:created xsi:type="dcterms:W3CDTF">2021-12-09T10:04:32Z</dcterms:created>
  <dcterms:modified xsi:type="dcterms:W3CDTF">2021-12-09T16:02:09Z</dcterms:modified>
</cp:coreProperties>
</file>