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oll No 51" sheetId="1" r:id="rId4"/>
    <sheet state="visible" name="Working 51" sheetId="2" r:id="rId5"/>
    <sheet state="visible" name="Roll No 52" sheetId="3" r:id="rId6"/>
    <sheet state="visible" name="Working 52" sheetId="4" r:id="rId7"/>
    <sheet state="visible" name="Roll No 53" sheetId="5" r:id="rId8"/>
    <sheet state="visible" name="Working 53" sheetId="6" r:id="rId9"/>
    <sheet state="visible" name="Roll no 54" sheetId="7" r:id="rId10"/>
    <sheet state="visible" name="Working 54" sheetId="8" r:id="rId11"/>
    <sheet state="visible" name="Roll No 55" sheetId="9" r:id="rId12"/>
    <sheet state="visible" name="Working 55" sheetId="10" r:id="rId13"/>
    <sheet state="visible" name="Conclusion" sheetId="11" r:id="rId14"/>
  </sheets>
  <definedNames/>
  <calcPr/>
</workbook>
</file>

<file path=xl/sharedStrings.xml><?xml version="1.0" encoding="utf-8"?>
<sst xmlns="http://schemas.openxmlformats.org/spreadsheetml/2006/main" count="415" uniqueCount="102">
  <si>
    <t>Details:</t>
  </si>
  <si>
    <t>Name</t>
  </si>
  <si>
    <t>Lokit Nagi</t>
  </si>
  <si>
    <t>Section</t>
  </si>
  <si>
    <t>B</t>
  </si>
  <si>
    <t>Roll No.</t>
  </si>
  <si>
    <t>Topic Sector</t>
  </si>
  <si>
    <t>Telecommunications</t>
  </si>
  <si>
    <t>Company</t>
  </si>
  <si>
    <t>Airtel</t>
  </si>
  <si>
    <t>Year</t>
  </si>
  <si>
    <t>Dividend Yield</t>
  </si>
  <si>
    <t>Dividend payout</t>
  </si>
  <si>
    <t>Sales Growth Rate</t>
  </si>
  <si>
    <t>Buy Back Amount Spent</t>
  </si>
  <si>
    <t>Free Cash Flow to Equity</t>
  </si>
  <si>
    <t>-</t>
  </si>
  <si>
    <t>Roll.No 51: Calculations</t>
  </si>
  <si>
    <t>Formulas Used:</t>
  </si>
  <si>
    <t>Annual Dividends Paid Per Share / Price Per Share</t>
  </si>
  <si>
    <t>Dividend payout ratio = Dividends per share / Earnings per share</t>
  </si>
  <si>
    <t>In Crores</t>
  </si>
  <si>
    <t>(Current period sales-Prior period sales)/(Prior Period sales)</t>
  </si>
  <si>
    <t>Net Income - (Capital Expenditures - Depreciation) - (Change in Non-cash Working Capital) + (Net debts)</t>
  </si>
  <si>
    <t>Cash Dividend Per Share</t>
  </si>
  <si>
    <t>Market Price Per Share</t>
  </si>
  <si>
    <t>Earning Per Share</t>
  </si>
  <si>
    <t>Sales(in Cr.)</t>
  </si>
  <si>
    <t>Net Income</t>
  </si>
  <si>
    <t>Dividend Payout Ratio</t>
  </si>
  <si>
    <t>(Current period sales-Prioir period sales)/(Prior Period sales)</t>
  </si>
  <si>
    <t>Buy back amount spent</t>
  </si>
  <si>
    <t>Net Income - (Capital Expenditures - Depreciation) - (Change in Non-cash Working Capital) + (New Debt Issued - Debt Repayments)</t>
  </si>
  <si>
    <t>change in non cash working capital</t>
  </si>
  <si>
    <t>current assets-cash- current liabibility</t>
  </si>
  <si>
    <t>Net Debt</t>
  </si>
  <si>
    <t>Total Liability-Current Assets</t>
  </si>
  <si>
    <t>Tirth Parmar</t>
  </si>
  <si>
    <t>Mahanagar Telephone Nigam Ltd.</t>
  </si>
  <si>
    <t>Dividend Payout</t>
  </si>
  <si>
    <t>Free cash flow to equity</t>
  </si>
  <si>
    <t>Roll.No 52: Calculations</t>
  </si>
  <si>
    <t>Data in Crores</t>
  </si>
  <si>
    <t>Dividend Paid per share</t>
  </si>
  <si>
    <t>Price per share</t>
  </si>
  <si>
    <t>Earning per share</t>
  </si>
  <si>
    <t>Annual Sales of Company</t>
  </si>
  <si>
    <t>Links to information above</t>
  </si>
  <si>
    <t>https://in.investing.com/equities/mahanagar-telephone-nigam-historical-data-dividends</t>
  </si>
  <si>
    <t>https://in.investing.com/equities/mahanagar-telephone-nigam-historical-data?end_date=1641061800&amp;interval_sec=monthly&amp;st_date=1293820200</t>
  </si>
  <si>
    <t>https://www.moneycontrol.com/financials/mahanagartelephonenigam/ratiosVI/mtn/1#mtn</t>
  </si>
  <si>
    <t>https://www.moneycontrol.com/financials/mahanagartelephonenigam/profit-lossVI/MTN</t>
  </si>
  <si>
    <t>https://www.sebi.gov.in/sebiweb/home/HomeAction.do?doListing=yes&amp;sid=3&amp;ssid=22&amp;smid=17</t>
  </si>
  <si>
    <t>https://www.moneycontrol.com/financials/mahanagartelephonenigam/profit-lossVI/MTN/2#MTN</t>
  </si>
  <si>
    <t>Aaradhya Patil</t>
  </si>
  <si>
    <t>Reliance Communication Ltd.</t>
  </si>
  <si>
    <t>Roll.No 53: Calculations</t>
  </si>
  <si>
    <t>Current Assets-Cash-Current Liability</t>
  </si>
  <si>
    <t>Capital Expenditure</t>
  </si>
  <si>
    <t>Capital Depreciation</t>
  </si>
  <si>
    <t>current assets</t>
  </si>
  <si>
    <t>cash</t>
  </si>
  <si>
    <t>current liability</t>
  </si>
  <si>
    <t>Change in Non-Cash Working Capital</t>
  </si>
  <si>
    <t>Total Liability</t>
  </si>
  <si>
    <t>Net Debt Issued</t>
  </si>
  <si>
    <t>https://in.investing.com/equities/reliance-communications-historical-data-dividends</t>
  </si>
  <si>
    <t>https://www.investing.com/equities/reliance-communications-historical-data</t>
  </si>
  <si>
    <t>https://in.investing.com/equities/reliance-communications-historical-data-earnings</t>
  </si>
  <si>
    <t>https://www.moneycontrol.com/financials/reliancecommunications/results/yearly/rc13/2#rc13</t>
  </si>
  <si>
    <t>https://www.moneycontrol.com/financials/reliancecommunications/results/yearly/rc13/1#rc13</t>
  </si>
  <si>
    <t>Maitreyi P. Pawar</t>
  </si>
  <si>
    <t>Tata Communications Ltd.</t>
  </si>
  <si>
    <t>Roll.No 54: Calculations</t>
  </si>
  <si>
    <t>https://economictimes.indiatimes.com/tata-communications-ltd/infocompanydividends/companyid-11992.cms</t>
  </si>
  <si>
    <t>https://in.investing.com/charts/live-charts</t>
  </si>
  <si>
    <t>screener.in/company/TATACOMM/#quarters</t>
  </si>
  <si>
    <t>https://www.moneycontrol.com/financials/tatacommunications/balance-sheetVI/TC17</t>
  </si>
  <si>
    <t>Averaged Values For Conclusion Part</t>
  </si>
  <si>
    <t>Tanishtha Poddar</t>
  </si>
  <si>
    <t>Vodafone Idea LTD</t>
  </si>
  <si>
    <t>Roll No.55-Calculations</t>
  </si>
  <si>
    <t>Free Cah Flow to Equity</t>
  </si>
  <si>
    <t>https://www.moneycontrol.com/company-facts/vodafoneidealimited/dividends/IC8</t>
  </si>
  <si>
    <t>https://www.moneycontrol.com/india/stockpricequote/telecommunications-service/vodafoneidealimited/IC8</t>
  </si>
  <si>
    <t>https://www.moneycontrol.com/financials/vodafoneidealimited/results/yearly/IC8/1#IC8</t>
  </si>
  <si>
    <t>https://www.screener.in/company/IDEA/consolidated/#profit-loss</t>
  </si>
  <si>
    <t>https://www.moneycontrol.com/financials/vodafoneidealimited/balance-sheetVI/IC8/1#IC8</t>
  </si>
  <si>
    <t>Conclusion</t>
  </si>
  <si>
    <r>
      <rPr>
        <rFont val="Arial"/>
        <color theme="1"/>
        <sz val="11.0"/>
      </rPr>
      <t xml:space="preserve">   </t>
    </r>
    <r>
      <rPr>
        <rFont val="Arial"/>
        <color theme="1"/>
        <sz val="10.0"/>
      </rPr>
      <t xml:space="preserve">  </t>
    </r>
    <r>
      <rPr>
        <rFont val="Arial"/>
        <color theme="1"/>
        <sz val="9.0"/>
      </rPr>
      <t>Comment:
•        In Telecommunication Sector, Bharati Airtel Ltd. is leading followed by Vodafone Idea, Tata Communications Ltd., MTNL and Reliance Communications Ltd. Amongst the five well-known companies in the sector selected by us. 
•        Bharati Airtel Ltd, Reliance Communications and Tata Communications pays dividends. Even for these companies the dividend yield is not significant. So, we can conclude that companies in Telecommunications sector mainly focus on retaining profits, growth and its sustainability. 
•        The companies are on average showing steady growth in their sales. 
•        Some of the companies have negative cash flow to equity ratio so it means that they might need to raise more equity funds in future.
•        The Companies have not spent any amount over buybacks in the past decade.
•        Overall, Telecommunications sector has performed underwhelming over the past decade. There has been intense competition in the sector which has prohibited large dividend yields and hence low return on equity (ROE). There is an increase in overall capital expenditure of the sector, it is expected show growth</t>
    </r>
  </si>
  <si>
    <t xml:space="preserve">RollNo </t>
  </si>
  <si>
    <t>Company Taken</t>
  </si>
  <si>
    <t>Bharti Airtel Ltd.</t>
  </si>
  <si>
    <t>MTNL Ltd.</t>
  </si>
  <si>
    <t>Reliance Communication Ltd</t>
  </si>
  <si>
    <t>Vodafone Idea Ltd</t>
  </si>
  <si>
    <t>(Average Values)</t>
  </si>
  <si>
    <t>Company with Highest Dividend Yield: Bharati Airtel Company with Lowest Dividend Yield: MTNL</t>
  </si>
  <si>
    <t>Company with Highest Dividend Payout Ratio: Tata Communications Ltd. Company with Lowest Dividend Payout Ratio:MTNL</t>
  </si>
  <si>
    <t>Company with Highest Sales Growth Rate:Tata Comm. Company with Lowest Sales Growth Rate:MTNL ltd.</t>
  </si>
  <si>
    <t xml:space="preserve">None of the companies have spent amount on Buy back </t>
  </si>
  <si>
    <t>Company with Highest Free Cash Flow to Equity: Vodafone Idea Company with Lowest Free Cash Flow to Equity:MTNL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</si>
</sst>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d"/>
    <numFmt numFmtId="165" formatCode="0.0000000%"/>
    <numFmt numFmtId="166" formatCode="0.000000%"/>
    <numFmt numFmtId="167" formatCode="0.00000000%"/>
  </numFmts>
  <fonts count="36">
    <font>
      <sz val="10.0"/>
      <color rgb="FF000000"/>
      <name val="Arial"/>
    </font>
    <font>
      <sz val="11.0"/>
      <color rgb="FF000000"/>
      <name val="Calibri"/>
    </font>
    <font>
      <b/>
      <sz val="12.0"/>
      <color rgb="FF000000"/>
      <name val="Calibri"/>
    </font>
    <font>
      <b/>
      <sz val="11.0"/>
      <color rgb="FF000000"/>
      <name val="Calibri"/>
    </font>
    <font>
      <b/>
      <sz val="14.0"/>
      <color rgb="FF000000"/>
      <name val="Calibri"/>
    </font>
    <font>
      <u/>
      <sz val="11.0"/>
      <color rgb="FF000000"/>
      <name val="Calibri"/>
    </font>
    <font>
      <u/>
      <sz val="11.0"/>
      <color rgb="FF000000"/>
      <name val="Calibri"/>
    </font>
    <font>
      <color theme="1"/>
      <name val="Arial"/>
    </font>
    <font>
      <sz val="11.0"/>
      <color rgb="FF424242"/>
      <name val="Calibri"/>
    </font>
    <font>
      <u/>
      <sz val="11.0"/>
      <color rgb="FF0563C1"/>
      <name val="Calibri"/>
    </font>
    <font>
      <u/>
      <sz val="11.0"/>
      <color rgb="FF0563C1"/>
      <name val="Calibri"/>
    </font>
    <font/>
    <font>
      <sz val="11.0"/>
      <color rgb="FF202124"/>
      <name val="Calibri"/>
    </font>
    <font>
      <u/>
      <sz val="11.0"/>
      <color rgb="FF000000"/>
      <name val="Calibri"/>
    </font>
    <font>
      <sz val="11.0"/>
      <color theme="1"/>
      <name val="Calibri"/>
    </font>
    <font>
      <sz val="11.0"/>
      <color rgb="FF333333"/>
      <name val="Calibri"/>
    </font>
    <font>
      <u/>
      <sz val="11.0"/>
      <color rgb="FF0563C1"/>
      <name val="Calibri"/>
    </font>
    <font>
      <u/>
      <sz val="11.0"/>
      <color rgb="FF0563C1"/>
      <name val="Calibri"/>
    </font>
    <font>
      <u/>
      <sz val="11.0"/>
      <color rgb="FF0563C1"/>
      <name val="Calibri"/>
    </font>
    <font>
      <u/>
      <sz val="11.0"/>
      <color rgb="FF0563C1"/>
      <name val="Calibri"/>
    </font>
    <font>
      <sz val="11.0"/>
      <color rgb="FF000000"/>
      <name val="-apple-system"/>
    </font>
    <font>
      <sz val="9.0"/>
      <color rgb="FFFF0000"/>
      <name val="Arial"/>
    </font>
    <font>
      <sz val="11.0"/>
      <color rgb="FF333333"/>
      <name val="Latoregular"/>
    </font>
    <font>
      <b/>
      <sz val="11.0"/>
      <color rgb="FF333333"/>
      <name val="Latoregular"/>
    </font>
    <font>
      <sz val="11.0"/>
      <color rgb="FF0EA600"/>
      <name val="Arial"/>
    </font>
    <font>
      <sz val="11.0"/>
      <color rgb="FF333333"/>
      <name val="Arial"/>
    </font>
    <font>
      <sz val="11.0"/>
      <color rgb="FF000000"/>
      <name val="Arial"/>
    </font>
    <font>
      <sz val="11.0"/>
      <color rgb="FFFF0000"/>
      <name val="Arial"/>
    </font>
    <font>
      <b/>
      <sz val="11.0"/>
      <color rgb="FF333333"/>
      <name val="Lato"/>
    </font>
    <font>
      <u/>
      <sz val="11.0"/>
      <color rgb="FF0563C1"/>
      <name val="Calibri"/>
    </font>
    <font>
      <u/>
      <sz val="11.0"/>
      <color rgb="FF0563C1"/>
      <name val="Calibri"/>
    </font>
    <font>
      <sz val="11.0"/>
      <color rgb="FF11A9CC"/>
      <name val="Inconsolata"/>
    </font>
    <font>
      <sz val="11.0"/>
      <color rgb="FF7E3794"/>
      <name val="Inconsolata"/>
    </font>
    <font>
      <sz val="11.0"/>
      <color rgb="FF000000"/>
      <name val="Inconsolata"/>
    </font>
    <font>
      <sz val="11.0"/>
      <color theme="1"/>
      <name val="Arial"/>
    </font>
    <font>
      <color rgb="FF000000"/>
      <name val="Roboto"/>
    </font>
  </fonts>
  <fills count="23">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00FFFF"/>
        <bgColor rgb="FF00FFFF"/>
      </patternFill>
    </fill>
    <fill>
      <patternFill patternType="solid">
        <fgColor rgb="FF9BC2E6"/>
        <bgColor rgb="FF9BC2E6"/>
      </patternFill>
    </fill>
    <fill>
      <patternFill patternType="solid">
        <fgColor rgb="FFFFD966"/>
        <bgColor rgb="FFFFD966"/>
      </patternFill>
    </fill>
    <fill>
      <patternFill patternType="solid">
        <fgColor rgb="FFA9D08E"/>
        <bgColor rgb="FFA9D08E"/>
      </patternFill>
    </fill>
    <fill>
      <patternFill patternType="solid">
        <fgColor rgb="FFCCFF33"/>
        <bgColor rgb="FFCCFF33"/>
      </patternFill>
    </fill>
    <fill>
      <patternFill patternType="solid">
        <fgColor rgb="FFFFFF00"/>
        <bgColor rgb="FFFFFF00"/>
      </patternFill>
    </fill>
    <fill>
      <patternFill patternType="solid">
        <fgColor rgb="FFBDD7EE"/>
        <bgColor rgb="FFBDD7EE"/>
      </patternFill>
    </fill>
    <fill>
      <patternFill patternType="solid">
        <fgColor rgb="FFDDEBF7"/>
        <bgColor rgb="FFDDEBF7"/>
      </patternFill>
    </fill>
    <fill>
      <patternFill patternType="solid">
        <fgColor rgb="FFFFFF99"/>
        <bgColor rgb="FFFFFF99"/>
      </patternFill>
    </fill>
    <fill>
      <patternFill patternType="solid">
        <fgColor rgb="FFFFC000"/>
        <bgColor rgb="FFFFC000"/>
      </patternFill>
    </fill>
    <fill>
      <patternFill patternType="solid">
        <fgColor rgb="FFE2EFDA"/>
        <bgColor rgb="FFE2EFDA"/>
      </patternFill>
    </fill>
    <fill>
      <patternFill patternType="solid">
        <fgColor rgb="FFFCFDFE"/>
        <bgColor rgb="FFFCFDFE"/>
      </patternFill>
    </fill>
    <fill>
      <patternFill patternType="solid">
        <fgColor rgb="FFF6F8FB"/>
        <bgColor rgb="FFF6F8FB"/>
      </patternFill>
    </fill>
    <fill>
      <patternFill patternType="solid">
        <fgColor rgb="FFFFFFFF"/>
        <bgColor rgb="FFFFFFFF"/>
      </patternFill>
    </fill>
    <fill>
      <patternFill patternType="solid">
        <fgColor rgb="FFFFF2CC"/>
        <bgColor rgb="FFFFF2CC"/>
      </patternFill>
    </fill>
    <fill>
      <patternFill patternType="solid">
        <fgColor rgb="FFEDF4FA"/>
        <bgColor rgb="FFEDF4FA"/>
      </patternFill>
    </fill>
    <fill>
      <patternFill patternType="solid">
        <fgColor rgb="FFF4CCCC"/>
        <bgColor rgb="FFF4CCCC"/>
      </patternFill>
    </fill>
    <fill>
      <patternFill patternType="solid">
        <fgColor rgb="FFF9CB9C"/>
        <bgColor rgb="FFF9CB9C"/>
      </patternFill>
    </fill>
    <fill>
      <patternFill patternType="solid">
        <fgColor rgb="FFBDBDBD"/>
        <bgColor rgb="FFBDBDBD"/>
      </patternFill>
    </fill>
  </fills>
  <borders count="30">
    <border/>
    <border>
      <left style="medium">
        <color rgb="FF000000"/>
      </left>
      <right style="medium">
        <color rgb="FF000000"/>
      </right>
      <top style="medium">
        <color rgb="FF000000"/>
      </top>
      <bottom style="medium">
        <color rgb="FF000000"/>
      </bottom>
    </border>
    <border>
      <left style="medium">
        <color rgb="FF000000"/>
      </lef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rder>
    <border>
      <top style="thin">
        <color rgb="FF000000"/>
      </top>
    </border>
    <border>
      <left style="medium">
        <color rgb="FF000000"/>
      </left>
      <right style="medium">
        <color rgb="FF000000"/>
      </right>
      <bottom style="thin">
        <color rgb="FF000000"/>
      </bottom>
    </border>
    <border>
      <left style="medium">
        <color rgb="FF000000"/>
      </left>
      <right style="medium">
        <color rgb="FF000000"/>
      </right>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border>
    <border>
      <left style="medium">
        <color rgb="FF000000"/>
      </left>
      <right style="thin">
        <color rgb="FF000000"/>
      </righ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thin">
        <color rgb="FF000000"/>
      </bottom>
    </border>
    <border>
      <right style="medium">
        <color rgb="FF000000"/>
      </right>
      <bottom style="thin">
        <color rgb="FF000000"/>
      </bottom>
    </border>
    <border>
      <left style="medium">
        <color rgb="FF000000"/>
      </left>
      <right style="thin">
        <color rgb="FF000000"/>
      </right>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0"/>
    </xf>
    <xf borderId="1" fillId="0" fontId="2" numFmtId="0" xfId="0" applyAlignment="1" applyBorder="1" applyFont="1">
      <alignment horizontal="center" readingOrder="0" shrinkToFit="0" vertical="bottom" wrapText="0"/>
    </xf>
    <xf borderId="0" fillId="2" fontId="1" numFmtId="0" xfId="0" applyAlignment="1" applyFont="1">
      <alignment readingOrder="0" shrinkToFit="0" vertical="bottom" wrapText="0"/>
    </xf>
    <xf borderId="0" fillId="3" fontId="3" numFmtId="0" xfId="0" applyAlignment="1" applyFill="1" applyFont="1">
      <alignment readingOrder="0" shrinkToFit="0" vertical="bottom" wrapText="0"/>
    </xf>
    <xf borderId="0" fillId="0" fontId="1" numFmtId="0" xfId="0" applyAlignment="1" applyFont="1">
      <alignment readingOrder="0" shrinkToFit="0" vertical="bottom" wrapText="0"/>
    </xf>
    <xf borderId="0" fillId="3" fontId="1" numFmtId="0" xfId="0" applyAlignment="1" applyFont="1">
      <alignment readingOrder="0" shrinkToFit="0" vertical="bottom" wrapText="0"/>
    </xf>
    <xf borderId="1" fillId="2" fontId="1" numFmtId="0" xfId="0" applyAlignment="1" applyBorder="1" applyFont="1">
      <alignment shrinkToFit="0" vertical="bottom" wrapText="0"/>
    </xf>
    <xf borderId="1" fillId="0" fontId="1" numFmtId="0" xfId="0" applyAlignment="1" applyBorder="1" applyFont="1">
      <alignment horizontal="right" readingOrder="0" shrinkToFit="0" vertical="bottom" wrapText="0"/>
    </xf>
    <xf borderId="0" fillId="2" fontId="1" numFmtId="0" xfId="0" applyAlignment="1" applyFont="1">
      <alignment shrinkToFit="0" vertical="bottom" wrapText="0"/>
    </xf>
    <xf borderId="0" fillId="0" fontId="4" numFmtId="0" xfId="0" applyAlignment="1" applyFont="1">
      <alignment horizontal="right" readingOrder="0" shrinkToFit="0" vertical="bottom" wrapText="0"/>
    </xf>
    <xf borderId="0" fillId="0" fontId="1" numFmtId="0" xfId="0" applyAlignment="1" applyFont="1">
      <alignment horizontal="right" readingOrder="0" shrinkToFit="0" vertical="bottom" wrapText="0"/>
    </xf>
    <xf borderId="0" fillId="0" fontId="1" numFmtId="0" xfId="0" applyAlignment="1" applyFont="1">
      <alignment shrinkToFit="0" vertical="bottom" wrapText="0"/>
    </xf>
    <xf borderId="1" fillId="2" fontId="5" numFmtId="0" xfId="0" applyAlignment="1" applyBorder="1" applyFont="1">
      <alignment readingOrder="0" shrinkToFit="0" vertical="bottom" wrapText="0"/>
    </xf>
    <xf borderId="1" fillId="0" fontId="2" numFmtId="0" xfId="0" applyAlignment="1" applyBorder="1" applyFont="1">
      <alignment horizontal="right" readingOrder="0" shrinkToFit="0" vertical="bottom" wrapText="0"/>
    </xf>
    <xf borderId="0" fillId="2" fontId="6" numFmtId="0" xfId="0" applyAlignment="1" applyFont="1">
      <alignment readingOrder="0" shrinkToFit="0" vertical="bottom" wrapText="0"/>
    </xf>
    <xf borderId="0" fillId="0" fontId="3" numFmtId="0" xfId="0" applyAlignment="1" applyFont="1">
      <alignment horizontal="right" readingOrder="0" shrinkToFit="0" vertical="bottom" wrapText="0"/>
    </xf>
    <xf borderId="0" fillId="0" fontId="1" numFmtId="10" xfId="0" applyAlignment="1" applyFont="1" applyNumberFormat="1">
      <alignment horizontal="right" readingOrder="0" shrinkToFit="0" vertical="bottom" wrapText="0"/>
    </xf>
    <xf borderId="2" fillId="0" fontId="1" numFmtId="0" xfId="0" applyAlignment="1" applyBorder="1" applyFont="1">
      <alignment horizontal="right" readingOrder="0" shrinkToFit="0" vertical="bottom" wrapText="0"/>
    </xf>
    <xf borderId="2" fillId="0" fontId="1" numFmtId="0" xfId="0" applyAlignment="1" applyBorder="1" applyFont="1">
      <alignment readingOrder="0" shrinkToFit="0" vertical="bottom" wrapText="0"/>
    </xf>
    <xf borderId="1" fillId="4" fontId="1" numFmtId="0" xfId="0" applyAlignment="1" applyBorder="1" applyFill="1" applyFont="1">
      <alignment horizontal="right" readingOrder="0" shrinkToFit="0" vertical="bottom" wrapText="0"/>
    </xf>
    <xf borderId="1" fillId="5" fontId="3" numFmtId="0" xfId="0" applyAlignment="1" applyBorder="1" applyFill="1" applyFont="1">
      <alignment readingOrder="0" shrinkToFit="0" vertical="bottom" wrapText="0"/>
    </xf>
    <xf borderId="1" fillId="6" fontId="1" numFmtId="0" xfId="0" applyAlignment="1" applyBorder="1" applyFill="1" applyFont="1">
      <alignment readingOrder="0" shrinkToFit="0" vertical="bottom" wrapText="0"/>
    </xf>
    <xf borderId="1" fillId="7" fontId="1" numFmtId="0" xfId="0" applyAlignment="1" applyBorder="1" applyFill="1" applyFont="1">
      <alignment readingOrder="0" shrinkToFit="0" vertical="bottom" wrapText="0"/>
    </xf>
    <xf borderId="1" fillId="8" fontId="1" numFmtId="0" xfId="0" applyAlignment="1" applyBorder="1" applyFill="1" applyFont="1">
      <alignment readingOrder="0" shrinkToFit="0" vertical="bottom" wrapText="0"/>
    </xf>
    <xf borderId="1" fillId="0" fontId="1" numFmtId="0" xfId="0" applyAlignment="1" applyBorder="1" applyFont="1">
      <alignment shrinkToFit="0" vertical="bottom" wrapText="0"/>
    </xf>
    <xf borderId="1" fillId="3" fontId="1" numFmtId="0" xfId="0" applyAlignment="1" applyBorder="1" applyFont="1">
      <alignment readingOrder="0" shrinkToFit="0" vertical="bottom" wrapText="0"/>
    </xf>
    <xf borderId="0" fillId="3" fontId="7" numFmtId="0" xfId="0" applyFont="1"/>
    <xf borderId="1" fillId="0" fontId="1" numFmtId="10" xfId="0" applyAlignment="1" applyBorder="1" applyFont="1" applyNumberFormat="1">
      <alignment horizontal="right" readingOrder="0" shrinkToFit="0" vertical="bottom" wrapText="0"/>
    </xf>
    <xf borderId="0" fillId="9" fontId="1" numFmtId="0" xfId="0" applyAlignment="1" applyFill="1" applyFont="1">
      <alignment readingOrder="0" shrinkToFit="0" vertical="bottom" wrapText="0"/>
    </xf>
    <xf borderId="3" fillId="0" fontId="1" numFmtId="0" xfId="0" applyAlignment="1" applyBorder="1" applyFont="1">
      <alignment shrinkToFit="0" vertical="bottom" wrapText="0"/>
    </xf>
    <xf borderId="4" fillId="10" fontId="3" numFmtId="0" xfId="0" applyAlignment="1" applyBorder="1" applyFill="1" applyFont="1">
      <alignment readingOrder="0" shrinkToFit="0" vertical="center" wrapText="0"/>
    </xf>
    <xf borderId="5" fillId="11" fontId="1" numFmtId="0" xfId="0" applyAlignment="1" applyBorder="1" applyFill="1" applyFont="1">
      <alignment readingOrder="0" shrinkToFit="0" vertical="bottom" wrapText="1"/>
    </xf>
    <xf borderId="6" fillId="0" fontId="1" numFmtId="0" xfId="0" applyAlignment="1" applyBorder="1" applyFont="1">
      <alignment shrinkToFit="0" vertical="bottom" wrapText="0"/>
    </xf>
    <xf borderId="5" fillId="11" fontId="8" numFmtId="0" xfId="0" applyAlignment="1" applyBorder="1" applyFont="1">
      <alignment readingOrder="0" shrinkToFit="0" vertical="bottom" wrapText="1"/>
    </xf>
    <xf borderId="0" fillId="0" fontId="8" numFmtId="0" xfId="0" applyAlignment="1" applyFont="1">
      <alignment readingOrder="0" vertical="bottom"/>
    </xf>
    <xf borderId="1" fillId="11" fontId="8" numFmtId="0" xfId="0" applyAlignment="1" applyBorder="1" applyFont="1">
      <alignment readingOrder="0" shrinkToFit="0" vertical="bottom" wrapText="1"/>
    </xf>
    <xf borderId="1" fillId="11" fontId="1" numFmtId="0" xfId="0" applyAlignment="1" applyBorder="1" applyFont="1">
      <alignment readingOrder="0" shrinkToFit="0" vertical="bottom" wrapText="1"/>
    </xf>
    <xf borderId="1" fillId="0" fontId="1" numFmtId="0" xfId="0" applyAlignment="1" applyBorder="1" applyFont="1">
      <alignment readingOrder="0" shrinkToFit="0" vertical="bottom" wrapText="0"/>
    </xf>
    <xf borderId="7" fillId="12" fontId="1" numFmtId="0" xfId="0" applyAlignment="1" applyBorder="1" applyFill="1" applyFont="1">
      <alignment readingOrder="0" shrinkToFit="0" vertical="bottom" wrapText="0"/>
    </xf>
    <xf borderId="0" fillId="0" fontId="7" numFmtId="0" xfId="0" applyAlignment="1" applyFont="1">
      <alignment readingOrder="0"/>
    </xf>
    <xf borderId="8" fillId="12" fontId="1" numFmtId="0" xfId="0" applyAlignment="1" applyBorder="1" applyFont="1">
      <alignment readingOrder="0" shrinkToFit="0" vertical="bottom" wrapText="0"/>
    </xf>
    <xf borderId="0" fillId="0" fontId="7" numFmtId="0" xfId="0" applyFont="1"/>
    <xf borderId="3" fillId="13" fontId="3" numFmtId="0" xfId="0" applyAlignment="1" applyBorder="1" applyFill="1" applyFont="1">
      <alignment readingOrder="0" shrinkToFit="0" vertical="bottom" wrapText="0"/>
    </xf>
    <xf borderId="0" fillId="0" fontId="9" numFmtId="0" xfId="0" applyAlignment="1" applyFont="1">
      <alignment vertical="bottom"/>
    </xf>
    <xf borderId="0" fillId="0" fontId="10" numFmtId="0" xfId="0" applyAlignment="1" applyFont="1">
      <alignment shrinkToFit="0" vertical="bottom" wrapText="0"/>
    </xf>
    <xf borderId="4" fillId="14" fontId="1" numFmtId="0" xfId="0" applyAlignment="1" applyBorder="1" applyFill="1" applyFont="1">
      <alignment readingOrder="0" shrinkToFit="0" vertical="bottom" wrapText="0"/>
    </xf>
    <xf borderId="9" fillId="14" fontId="1" numFmtId="0" xfId="0" applyAlignment="1" applyBorder="1" applyFont="1">
      <alignment horizontal="center" readingOrder="0" shrinkToFit="0" vertical="bottom" wrapText="0"/>
    </xf>
    <xf borderId="9" fillId="0" fontId="11" numFmtId="0" xfId="0" applyBorder="1" applyFont="1"/>
    <xf borderId="10" fillId="0" fontId="11" numFmtId="0" xfId="0" applyBorder="1" applyFont="1"/>
    <xf borderId="10" fillId="14" fontId="1" numFmtId="0" xfId="0" applyAlignment="1" applyBorder="1" applyFont="1">
      <alignment shrinkToFit="0" vertical="bottom" wrapText="0"/>
    </xf>
    <xf borderId="11" fillId="14" fontId="1" numFmtId="0" xfId="0" applyAlignment="1" applyBorder="1" applyFont="1">
      <alignment readingOrder="0" shrinkToFit="0" vertical="bottom" wrapText="0"/>
    </xf>
    <xf borderId="9" fillId="14" fontId="8" numFmtId="0" xfId="0" applyAlignment="1" applyBorder="1" applyFont="1">
      <alignment horizontal="center" readingOrder="0" shrinkToFit="0" vertical="bottom" wrapText="0"/>
    </xf>
    <xf borderId="12" fillId="14" fontId="1" numFmtId="0" xfId="0" applyAlignment="1" applyBorder="1" applyFont="1">
      <alignment shrinkToFit="0" vertical="bottom" wrapText="0"/>
    </xf>
    <xf borderId="13" fillId="0" fontId="7" numFmtId="0" xfId="0" applyBorder="1" applyFont="1"/>
    <xf borderId="13" fillId="0" fontId="11" numFmtId="0" xfId="0" applyBorder="1" applyFont="1"/>
    <xf borderId="12" fillId="0" fontId="11" numFmtId="0" xfId="0" applyBorder="1" applyFont="1"/>
    <xf borderId="9" fillId="14" fontId="12" numFmtId="0" xfId="0" applyAlignment="1" applyBorder="1" applyFont="1">
      <alignment horizontal="center" readingOrder="0" shrinkToFit="0" vertical="bottom" wrapText="0"/>
    </xf>
    <xf borderId="11" fillId="14" fontId="1" numFmtId="0" xfId="0" applyAlignment="1" applyBorder="1" applyFont="1">
      <alignment readingOrder="0" vertical="bottom"/>
    </xf>
    <xf borderId="4" fillId="2" fontId="1" numFmtId="0" xfId="0" applyAlignment="1" applyBorder="1" applyFont="1">
      <alignment readingOrder="0" shrinkToFit="0" vertical="bottom" wrapText="0"/>
    </xf>
    <xf borderId="10" fillId="2" fontId="1" numFmtId="0" xfId="0" applyAlignment="1" applyBorder="1" applyFont="1">
      <alignment readingOrder="0" shrinkToFit="0" vertical="bottom" wrapText="0"/>
    </xf>
    <xf borderId="9" fillId="2" fontId="1" numFmtId="0" xfId="0" applyAlignment="1" applyBorder="1" applyFont="1">
      <alignment horizontal="left" readingOrder="0" shrinkToFit="0" vertical="bottom" wrapText="0"/>
    </xf>
    <xf borderId="11" fillId="2" fontId="1" numFmtId="0" xfId="0" applyAlignment="1" applyBorder="1" applyFont="1">
      <alignment shrinkToFit="0" vertical="bottom" wrapText="0"/>
    </xf>
    <xf borderId="12" fillId="2" fontId="1" numFmtId="0" xfId="0" applyAlignment="1" applyBorder="1" applyFont="1">
      <alignment readingOrder="0" shrinkToFit="0" vertical="bottom" wrapText="0"/>
    </xf>
    <xf borderId="12" fillId="2" fontId="13" numFmtId="0" xfId="0" applyAlignment="1" applyBorder="1" applyFont="1">
      <alignment readingOrder="0" shrinkToFit="0" vertical="bottom" wrapText="0"/>
    </xf>
    <xf borderId="4" fillId="8" fontId="1" numFmtId="0" xfId="0" applyAlignment="1" applyBorder="1" applyFont="1">
      <alignment readingOrder="0" shrinkToFit="0" vertical="bottom" wrapText="0"/>
    </xf>
    <xf borderId="10" fillId="8" fontId="1" numFmtId="0" xfId="0" applyAlignment="1" applyBorder="1" applyFont="1">
      <alignment readingOrder="0" shrinkToFit="0" vertical="bottom" wrapText="0"/>
    </xf>
    <xf borderId="11" fillId="0" fontId="1" numFmtId="0" xfId="0" applyAlignment="1" applyBorder="1" applyFont="1">
      <alignment shrinkToFit="0" vertical="bottom" wrapText="0"/>
    </xf>
    <xf borderId="12" fillId="0" fontId="1" numFmtId="0" xfId="0" applyAlignment="1" applyBorder="1" applyFont="1">
      <alignment shrinkToFit="0" vertical="bottom" wrapText="0"/>
    </xf>
    <xf borderId="11" fillId="12" fontId="1" numFmtId="164" xfId="0" applyAlignment="1" applyBorder="1" applyFont="1" applyNumberFormat="1">
      <alignment horizontal="right" readingOrder="0" shrinkToFit="0" vertical="bottom" wrapText="0"/>
    </xf>
    <xf borderId="12" fillId="12" fontId="1" numFmtId="165" xfId="0" applyAlignment="1" applyBorder="1" applyFont="1" applyNumberFormat="1">
      <alignment horizontal="right" readingOrder="0" shrinkToFit="0" vertical="bottom" wrapText="0"/>
    </xf>
    <xf borderId="12" fillId="12" fontId="1" numFmtId="166" xfId="0" applyAlignment="1" applyBorder="1" applyFont="1" applyNumberFormat="1">
      <alignment horizontal="right" readingOrder="0" shrinkToFit="0" vertical="bottom" wrapText="0"/>
    </xf>
    <xf borderId="7" fillId="12" fontId="1" numFmtId="167" xfId="0" applyAlignment="1" applyBorder="1" applyFont="1" applyNumberFormat="1">
      <alignment horizontal="right" readingOrder="0" shrinkToFit="0" vertical="bottom" wrapText="0"/>
    </xf>
    <xf borderId="12" fillId="12" fontId="1" numFmtId="2" xfId="0" applyAlignment="1" applyBorder="1" applyFont="1" applyNumberFormat="1">
      <alignment horizontal="right" readingOrder="0" shrinkToFit="0" vertical="bottom" wrapText="0"/>
    </xf>
    <xf borderId="7" fillId="12" fontId="1" numFmtId="0" xfId="0" applyAlignment="1" applyBorder="1" applyFont="1">
      <alignment horizontal="right" readingOrder="0" shrinkToFit="0" vertical="bottom" wrapText="0"/>
    </xf>
    <xf borderId="7" fillId="9" fontId="1" numFmtId="167" xfId="0" applyAlignment="1" applyBorder="1" applyFont="1" applyNumberFormat="1">
      <alignment horizontal="right" readingOrder="0" shrinkToFit="0" vertical="bottom" wrapText="0"/>
    </xf>
    <xf borderId="8" fillId="12" fontId="1" numFmtId="0" xfId="0" applyAlignment="1" applyBorder="1" applyFont="1">
      <alignment horizontal="right" readingOrder="0" shrinkToFit="0" vertical="bottom" wrapText="0"/>
    </xf>
    <xf borderId="0" fillId="0" fontId="3" numFmtId="0" xfId="0" applyAlignment="1" applyFont="1">
      <alignment horizontal="center" readingOrder="0" shrinkToFit="0" vertical="bottom" wrapText="0"/>
    </xf>
    <xf borderId="10" fillId="0" fontId="1" numFmtId="0" xfId="0" applyAlignment="1" applyBorder="1" applyFont="1">
      <alignment readingOrder="0" shrinkToFit="0" vertical="bottom" wrapText="0"/>
    </xf>
    <xf borderId="0" fillId="0" fontId="1" numFmtId="164" xfId="0" applyAlignment="1" applyFont="1" applyNumberFormat="1">
      <alignment horizontal="right" readingOrder="0" shrinkToFit="0" vertical="bottom" wrapText="0"/>
    </xf>
    <xf borderId="0" fillId="15" fontId="14" numFmtId="2" xfId="0" applyAlignment="1" applyFill="1" applyFont="1" applyNumberFormat="1">
      <alignment horizontal="right" readingOrder="0" shrinkToFit="0" wrapText="0"/>
    </xf>
    <xf borderId="7" fillId="12" fontId="1" numFmtId="165" xfId="0" applyAlignment="1" applyBorder="1" applyFont="1" applyNumberFormat="1">
      <alignment horizontal="right" readingOrder="0" shrinkToFit="0" vertical="bottom" wrapText="0"/>
    </xf>
    <xf borderId="7" fillId="12" fontId="1" numFmtId="166" xfId="0" applyAlignment="1" applyBorder="1" applyFont="1" applyNumberFormat="1">
      <alignment horizontal="right" readingOrder="0" shrinkToFit="0" vertical="bottom" wrapText="0"/>
    </xf>
    <xf borderId="0" fillId="0" fontId="1" numFmtId="4" xfId="0" applyAlignment="1" applyFont="1" applyNumberFormat="1">
      <alignment readingOrder="0" shrinkToFit="0" vertical="bottom" wrapText="0"/>
    </xf>
    <xf borderId="0" fillId="16" fontId="15" numFmtId="4" xfId="0" applyAlignment="1" applyFill="1" applyFont="1" applyNumberFormat="1">
      <alignment horizontal="right" readingOrder="0"/>
    </xf>
    <xf borderId="0" fillId="0" fontId="1" numFmtId="2" xfId="0" applyAlignment="1" applyFont="1" applyNumberFormat="1">
      <alignment horizontal="right" readingOrder="0" shrinkToFit="0" vertical="bottom" wrapText="0"/>
    </xf>
    <xf borderId="0" fillId="3" fontId="15" numFmtId="4" xfId="0" applyAlignment="1" applyFont="1" applyNumberFormat="1">
      <alignment horizontal="right" readingOrder="0"/>
    </xf>
    <xf borderId="0" fillId="17" fontId="15" numFmtId="4" xfId="0" applyAlignment="1" applyFill="1" applyFont="1" applyNumberFormat="1">
      <alignment horizontal="right" readingOrder="0"/>
    </xf>
    <xf borderId="4" fillId="10" fontId="3" numFmtId="0" xfId="0" applyAlignment="1" applyBorder="1" applyFont="1">
      <alignment readingOrder="0" shrinkToFit="0" vertical="center" wrapText="1"/>
    </xf>
    <xf borderId="4" fillId="0" fontId="16" numFmtId="0" xfId="0" applyAlignment="1" applyBorder="1" applyFont="1">
      <alignment readingOrder="0" shrinkToFit="0" vertical="center" wrapText="1"/>
    </xf>
    <xf borderId="4" fillId="0" fontId="17" numFmtId="0" xfId="0" applyAlignment="1" applyBorder="1" applyFont="1">
      <alignment readingOrder="0" shrinkToFit="0" vertical="center" wrapText="1"/>
    </xf>
    <xf borderId="4" fillId="0" fontId="18" numFmtId="0" xfId="0" applyAlignment="1" applyBorder="1" applyFont="1">
      <alignment shrinkToFit="0" vertical="center" wrapText="0"/>
    </xf>
    <xf borderId="14" fillId="0" fontId="19" numFmtId="0" xfId="0" applyAlignment="1" applyBorder="1" applyFont="1">
      <alignment horizontal="center" readingOrder="0" shrinkToFit="0" vertical="center" wrapText="0"/>
    </xf>
    <xf borderId="0" fillId="0" fontId="1" numFmtId="0" xfId="0" applyAlignment="1" applyFont="1">
      <alignment horizontal="center" shrinkToFit="0" vertical="bottom" wrapText="0"/>
    </xf>
    <xf borderId="12" fillId="12" fontId="1" numFmtId="167" xfId="0" applyAlignment="1" applyBorder="1" applyFont="1" applyNumberFormat="1">
      <alignment horizontal="right" readingOrder="0" shrinkToFit="0" vertical="bottom" wrapText="0"/>
    </xf>
    <xf borderId="12" fillId="12" fontId="1" numFmtId="0" xfId="0" applyAlignment="1" applyBorder="1" applyFont="1">
      <alignment horizontal="right" readingOrder="0" shrinkToFit="0" vertical="bottom" wrapText="0"/>
    </xf>
    <xf borderId="4" fillId="0" fontId="1" numFmtId="0" xfId="0" applyAlignment="1" applyBorder="1" applyFont="1">
      <alignment shrinkToFit="0" vertical="bottom" wrapText="0"/>
    </xf>
    <xf borderId="4" fillId="11" fontId="1" numFmtId="0" xfId="0" applyAlignment="1" applyBorder="1" applyFont="1">
      <alignment readingOrder="0" shrinkToFit="0" vertical="bottom" wrapText="1"/>
    </xf>
    <xf borderId="4" fillId="11" fontId="8" numFmtId="0" xfId="0" applyAlignment="1" applyBorder="1" applyFont="1">
      <alignment readingOrder="0" shrinkToFit="0" vertical="bottom" wrapText="1"/>
    </xf>
    <xf borderId="4" fillId="0" fontId="8" numFmtId="0" xfId="0" applyAlignment="1" applyBorder="1" applyFont="1">
      <alignment vertical="bottom"/>
    </xf>
    <xf borderId="4" fillId="18" fontId="1" numFmtId="0" xfId="0" applyAlignment="1" applyBorder="1" applyFill="1" applyFont="1">
      <alignment horizontal="center" readingOrder="0" shrinkToFit="0" vertical="center" wrapText="1"/>
    </xf>
    <xf borderId="4" fillId="18" fontId="1" numFmtId="0" xfId="0" applyAlignment="1" applyBorder="1" applyFont="1">
      <alignment readingOrder="0" shrinkToFit="0" vertical="center" wrapText="1"/>
    </xf>
    <xf borderId="4" fillId="0" fontId="1" numFmtId="0" xfId="0" applyAlignment="1" applyBorder="1" applyFont="1">
      <alignment readingOrder="0" shrinkToFit="0" vertical="bottom" wrapText="0"/>
    </xf>
    <xf borderId="4" fillId="15" fontId="20" numFmtId="0" xfId="0" applyAlignment="1" applyBorder="1" applyFont="1">
      <alignment horizontal="right" readingOrder="0" shrinkToFit="0" wrapText="0"/>
    </xf>
    <xf borderId="4" fillId="19" fontId="21" numFmtId="0" xfId="0" applyAlignment="1" applyBorder="1" applyFill="1" applyFont="1">
      <alignment horizontal="right" readingOrder="0"/>
    </xf>
    <xf borderId="4" fillId="12" fontId="1" numFmtId="165" xfId="0" applyAlignment="1" applyBorder="1" applyFont="1" applyNumberFormat="1">
      <alignment horizontal="right" readingOrder="0" shrinkToFit="0" vertical="bottom" wrapText="0"/>
    </xf>
    <xf borderId="4" fillId="12" fontId="1" numFmtId="166" xfId="0" applyAlignment="1" applyBorder="1" applyFont="1" applyNumberFormat="1">
      <alignment horizontal="right" readingOrder="0" shrinkToFit="0" vertical="bottom" wrapText="0"/>
    </xf>
    <xf borderId="4" fillId="17" fontId="22" numFmtId="3" xfId="0" applyAlignment="1" applyBorder="1" applyFont="1" applyNumberFormat="1">
      <alignment horizontal="right" readingOrder="0"/>
    </xf>
    <xf borderId="4" fillId="12" fontId="1" numFmtId="167" xfId="0" applyAlignment="1" applyBorder="1" applyFont="1" applyNumberFormat="1">
      <alignment horizontal="right" readingOrder="0" shrinkToFit="0" vertical="bottom" wrapText="0"/>
    </xf>
    <xf borderId="4" fillId="12" fontId="1" numFmtId="0" xfId="0" applyAlignment="1" applyBorder="1" applyFont="1">
      <alignment readingOrder="0" shrinkToFit="0" vertical="bottom" wrapText="0"/>
    </xf>
    <xf borderId="4" fillId="17" fontId="22" numFmtId="4" xfId="0" applyAlignment="1" applyBorder="1" applyFont="1" applyNumberFormat="1">
      <alignment horizontal="right" readingOrder="0"/>
    </xf>
    <xf borderId="4" fillId="16" fontId="23" numFmtId="4" xfId="0" applyAlignment="1" applyBorder="1" applyFont="1" applyNumberFormat="1">
      <alignment horizontal="right" readingOrder="0"/>
    </xf>
    <xf borderId="4" fillId="0" fontId="1" numFmtId="0" xfId="0" applyAlignment="1" applyBorder="1" applyFont="1">
      <alignment horizontal="right" readingOrder="0" shrinkToFit="0" vertical="bottom" wrapText="0"/>
    </xf>
    <xf borderId="4" fillId="2" fontId="1" numFmtId="4" xfId="0" applyAlignment="1" applyBorder="1" applyFont="1" applyNumberFormat="1">
      <alignment horizontal="right" readingOrder="0" shrinkToFit="0" vertical="bottom" wrapText="0"/>
    </xf>
    <xf borderId="4" fillId="12" fontId="1" numFmtId="4" xfId="0" applyAlignment="1" applyBorder="1" applyFont="1" applyNumberFormat="1">
      <alignment horizontal="right" readingOrder="0" shrinkToFit="0" vertical="bottom" wrapText="0"/>
    </xf>
    <xf borderId="4" fillId="0" fontId="1" numFmtId="3" xfId="0" applyAlignment="1" applyBorder="1" applyFont="1" applyNumberFormat="1">
      <alignment readingOrder="0" shrinkToFit="0" vertical="bottom" wrapText="0"/>
    </xf>
    <xf borderId="4" fillId="17" fontId="22" numFmtId="0" xfId="0" applyAlignment="1" applyBorder="1" applyFont="1">
      <alignment horizontal="right" readingOrder="0"/>
    </xf>
    <xf borderId="4" fillId="15" fontId="24" numFmtId="0" xfId="0" applyAlignment="1" applyBorder="1" applyFont="1">
      <alignment horizontal="right" readingOrder="0" shrinkToFit="0" wrapText="0"/>
    </xf>
    <xf borderId="4" fillId="2" fontId="1" numFmtId="0" xfId="0" applyAlignment="1" applyBorder="1" applyFont="1">
      <alignment horizontal="right" readingOrder="0" shrinkToFit="0" vertical="bottom" wrapText="0"/>
    </xf>
    <xf borderId="4" fillId="17" fontId="25" numFmtId="4" xfId="0" applyAlignment="1" applyBorder="1" applyFont="1" applyNumberFormat="1">
      <alignment horizontal="right" readingOrder="0"/>
    </xf>
    <xf borderId="4" fillId="15" fontId="26" numFmtId="0" xfId="0" applyAlignment="1" applyBorder="1" applyFont="1">
      <alignment horizontal="right" readingOrder="0" shrinkToFit="0" wrapText="0"/>
    </xf>
    <xf borderId="4" fillId="16" fontId="23" numFmtId="3" xfId="0" applyAlignment="1" applyBorder="1" applyFont="1" applyNumberFormat="1">
      <alignment horizontal="right" readingOrder="0"/>
    </xf>
    <xf borderId="4" fillId="0" fontId="1" numFmtId="4" xfId="0" applyAlignment="1" applyBorder="1" applyFont="1" applyNumberFormat="1">
      <alignment horizontal="right" readingOrder="0" shrinkToFit="0" vertical="bottom" wrapText="0"/>
    </xf>
    <xf borderId="4" fillId="15" fontId="27" numFmtId="0" xfId="0" applyAlignment="1" applyBorder="1" applyFont="1">
      <alignment horizontal="right" readingOrder="0" shrinkToFit="0" wrapText="0"/>
    </xf>
    <xf borderId="4" fillId="16" fontId="28" numFmtId="3" xfId="0" applyAlignment="1" applyBorder="1" applyFont="1" applyNumberFormat="1">
      <alignment horizontal="right" readingOrder="0"/>
    </xf>
    <xf borderId="4" fillId="12" fontId="1" numFmtId="3" xfId="0" applyAlignment="1" applyBorder="1" applyFont="1" applyNumberFormat="1">
      <alignment horizontal="right" readingOrder="0" shrinkToFit="0" vertical="bottom" wrapText="0"/>
    </xf>
    <xf borderId="4" fillId="0" fontId="20" numFmtId="0" xfId="0" applyAlignment="1" applyBorder="1" applyFont="1">
      <alignment horizontal="right" readingOrder="0" shrinkToFit="0" wrapText="0"/>
    </xf>
    <xf borderId="4" fillId="16" fontId="28" numFmtId="0" xfId="0" applyAlignment="1" applyBorder="1" applyFont="1">
      <alignment horizontal="right" readingOrder="0"/>
    </xf>
    <xf borderId="14" fillId="0" fontId="29" numFmtId="0" xfId="0" applyAlignment="1" applyBorder="1" applyFont="1">
      <alignment horizontal="center" readingOrder="0" shrinkToFit="0" vertical="center" wrapText="1"/>
    </xf>
    <xf borderId="4" fillId="0" fontId="1" numFmtId="0" xfId="0" applyAlignment="1" applyBorder="1" applyFont="1">
      <alignment shrinkToFit="0" vertical="center" wrapText="0"/>
    </xf>
    <xf borderId="4" fillId="0" fontId="30" numFmtId="0" xfId="0" applyAlignment="1" applyBorder="1" applyFont="1">
      <alignment readingOrder="0" vertical="center"/>
    </xf>
    <xf borderId="0" fillId="0" fontId="8" numFmtId="0" xfId="0" applyAlignment="1" applyFont="1">
      <alignment vertical="bottom"/>
    </xf>
    <xf borderId="0" fillId="18" fontId="1" numFmtId="0" xfId="0" applyAlignment="1" applyFont="1">
      <alignment horizontal="center" readingOrder="0" shrinkToFit="0" vertical="center" wrapText="1"/>
    </xf>
    <xf borderId="0" fillId="18" fontId="1" numFmtId="0" xfId="0" applyAlignment="1" applyFont="1">
      <alignment readingOrder="0" shrinkToFit="0" vertical="center" wrapText="1"/>
    </xf>
    <xf borderId="9" fillId="0" fontId="1" numFmtId="0" xfId="0" applyAlignment="1" applyBorder="1" applyFont="1">
      <alignment readingOrder="0" shrinkToFit="0" vertical="bottom" wrapText="0"/>
    </xf>
    <xf borderId="0" fillId="0" fontId="1" numFmtId="3" xfId="0" applyAlignment="1" applyFont="1" applyNumberFormat="1">
      <alignment readingOrder="0" shrinkToFit="0" vertical="bottom" wrapText="0"/>
    </xf>
    <xf borderId="12" fillId="2" fontId="1" numFmtId="0" xfId="0" applyAlignment="1" applyBorder="1" applyFont="1">
      <alignment horizontal="right" readingOrder="0" shrinkToFit="0" vertical="bottom" wrapText="0"/>
    </xf>
    <xf borderId="13" fillId="2" fontId="1" numFmtId="0" xfId="0" applyAlignment="1" applyBorder="1" applyFont="1">
      <alignment horizontal="right" readingOrder="0" shrinkToFit="0" vertical="bottom" wrapText="0"/>
    </xf>
    <xf borderId="8" fillId="12" fontId="1" numFmtId="165" xfId="0" applyAlignment="1" applyBorder="1" applyFont="1" applyNumberFormat="1">
      <alignment horizontal="right" readingOrder="0" shrinkToFit="0" vertical="bottom" wrapText="0"/>
    </xf>
    <xf borderId="8" fillId="12" fontId="1" numFmtId="166" xfId="0" applyAlignment="1" applyBorder="1" applyFont="1" applyNumberFormat="1">
      <alignment horizontal="right" readingOrder="0" shrinkToFit="0" vertical="bottom" wrapText="0"/>
    </xf>
    <xf borderId="8" fillId="12" fontId="1" numFmtId="167" xfId="0" applyAlignment="1" applyBorder="1" applyFont="1" applyNumberFormat="1">
      <alignment horizontal="right" readingOrder="0" shrinkToFit="0" vertical="bottom" wrapText="0"/>
    </xf>
    <xf borderId="15" fillId="2" fontId="1" numFmtId="0" xfId="0" applyAlignment="1" applyBorder="1" applyFont="1">
      <alignment horizontal="right" readingOrder="0" shrinkToFit="0" vertical="bottom" wrapText="0"/>
    </xf>
    <xf borderId="0" fillId="2" fontId="1" numFmtId="0" xfId="0" applyAlignment="1" applyFont="1">
      <alignment horizontal="right" readingOrder="0" shrinkToFit="0" vertical="bottom" wrapText="0"/>
    </xf>
    <xf borderId="16" fillId="14" fontId="1" numFmtId="0" xfId="0" applyAlignment="1" applyBorder="1" applyFont="1">
      <alignment readingOrder="0" shrinkToFit="0" vertical="bottom" wrapText="0"/>
    </xf>
    <xf borderId="17" fillId="14" fontId="1" numFmtId="0" xfId="0" applyAlignment="1" applyBorder="1" applyFont="1">
      <alignment horizontal="center" readingOrder="0" shrinkToFit="0" vertical="bottom" wrapText="0"/>
    </xf>
    <xf borderId="17" fillId="0" fontId="11" numFmtId="0" xfId="0" applyBorder="1" applyFont="1"/>
    <xf borderId="18" fillId="0" fontId="11" numFmtId="0" xfId="0" applyBorder="1" applyFont="1"/>
    <xf borderId="18" fillId="14" fontId="1" numFmtId="0" xfId="0" applyAlignment="1" applyBorder="1" applyFont="1">
      <alignment shrinkToFit="0" vertical="bottom" wrapText="0"/>
    </xf>
    <xf borderId="19" fillId="14" fontId="1" numFmtId="0" xfId="0" applyAlignment="1" applyBorder="1" applyFont="1">
      <alignment shrinkToFit="0" vertical="bottom" wrapText="0"/>
    </xf>
    <xf borderId="20" fillId="14" fontId="1" numFmtId="0" xfId="0" applyAlignment="1" applyBorder="1" applyFont="1">
      <alignment readingOrder="0" shrinkToFit="0" vertical="bottom" wrapText="0"/>
    </xf>
    <xf borderId="21" fillId="14" fontId="1" numFmtId="0" xfId="0" applyAlignment="1" applyBorder="1" applyFont="1">
      <alignment shrinkToFit="0" vertical="bottom" wrapText="0"/>
    </xf>
    <xf borderId="22" fillId="14" fontId="1" numFmtId="0" xfId="0" applyAlignment="1" applyBorder="1" applyFont="1">
      <alignment readingOrder="0" shrinkToFit="0" vertical="bottom" wrapText="0"/>
    </xf>
    <xf borderId="23" fillId="14" fontId="12" numFmtId="0" xfId="0" applyAlignment="1" applyBorder="1" applyFont="1">
      <alignment horizontal="center" readingOrder="0" shrinkToFit="0" vertical="bottom" wrapText="0"/>
    </xf>
    <xf borderId="23" fillId="0" fontId="11" numFmtId="0" xfId="0" applyBorder="1" applyFont="1"/>
    <xf borderId="24" fillId="0" fontId="11" numFmtId="0" xfId="0" applyBorder="1" applyFont="1"/>
    <xf borderId="13" fillId="14" fontId="1" numFmtId="0" xfId="0" applyAlignment="1" applyBorder="1" applyFont="1">
      <alignment horizontal="center" readingOrder="0" shrinkToFit="0" vertical="bottom" wrapText="0"/>
    </xf>
    <xf borderId="25" fillId="20" fontId="7" numFmtId="0" xfId="0" applyAlignment="1" applyBorder="1" applyFill="1" applyFont="1">
      <alignment readingOrder="0"/>
    </xf>
    <xf borderId="26" fillId="0" fontId="11" numFmtId="0" xfId="0" applyBorder="1" applyFont="1"/>
    <xf borderId="27" fillId="14" fontId="1" numFmtId="0" xfId="0" applyAlignment="1" applyBorder="1" applyFont="1">
      <alignment readingOrder="0" shrinkToFit="0" vertical="bottom" wrapText="0"/>
    </xf>
    <xf borderId="28" fillId="12" fontId="7" numFmtId="165" xfId="0" applyBorder="1" applyFont="1" applyNumberFormat="1"/>
    <xf borderId="28" fillId="12" fontId="7" numFmtId="166" xfId="0" applyBorder="1" applyFont="1" applyNumberFormat="1"/>
    <xf borderId="28" fillId="12" fontId="7" numFmtId="167" xfId="0" applyBorder="1" applyFont="1" applyNumberFormat="1"/>
    <xf borderId="28" fillId="12" fontId="7" numFmtId="0" xfId="0" applyAlignment="1" applyBorder="1" applyFont="1">
      <alignment readingOrder="0"/>
    </xf>
    <xf borderId="29" fillId="12" fontId="7" numFmtId="0" xfId="0" applyBorder="1" applyFont="1"/>
    <xf borderId="12" fillId="12" fontId="1" numFmtId="0" xfId="0" applyAlignment="1" applyBorder="1" applyFont="1">
      <alignment horizontal="right" shrinkToFit="0" vertical="bottom" wrapText="0"/>
    </xf>
    <xf borderId="0" fillId="0" fontId="1" numFmtId="4" xfId="0" applyAlignment="1" applyFont="1" applyNumberFormat="1">
      <alignment readingOrder="0" shrinkToFit="0" vertical="bottom" wrapText="0"/>
    </xf>
    <xf borderId="12" fillId="2" fontId="1" numFmtId="4" xfId="0" applyAlignment="1" applyBorder="1" applyFont="1" applyNumberFormat="1">
      <alignment horizontal="right" readingOrder="0" shrinkToFit="0" vertical="bottom" wrapText="0"/>
    </xf>
    <xf borderId="13" fillId="2" fontId="1" numFmtId="4" xfId="0" applyAlignment="1" applyBorder="1" applyFont="1" applyNumberFormat="1">
      <alignment horizontal="right" readingOrder="0" shrinkToFit="0" vertical="bottom" wrapText="0"/>
    </xf>
    <xf borderId="0" fillId="0" fontId="1" numFmtId="4" xfId="0" applyAlignment="1" applyFont="1" applyNumberFormat="1">
      <alignment horizontal="right" readingOrder="0" shrinkToFit="0" vertical="bottom" wrapText="0"/>
    </xf>
    <xf borderId="0" fillId="17" fontId="31" numFmtId="4" xfId="0" applyFont="1" applyNumberFormat="1"/>
    <xf borderId="0" fillId="17" fontId="32" numFmtId="4" xfId="0" applyFont="1" applyNumberFormat="1"/>
    <xf borderId="0" fillId="12" fontId="33" numFmtId="4" xfId="0" applyFont="1" applyNumberFormat="1"/>
    <xf borderId="0" fillId="17" fontId="25" numFmtId="2" xfId="0" applyAlignment="1" applyFont="1" applyNumberFormat="1">
      <alignment horizontal="right" readingOrder="0"/>
    </xf>
    <xf borderId="15" fillId="2" fontId="1" numFmtId="4" xfId="0" applyAlignment="1" applyBorder="1" applyFont="1" applyNumberFormat="1">
      <alignment horizontal="right" readingOrder="0" shrinkToFit="0" vertical="bottom" wrapText="0"/>
    </xf>
    <xf borderId="29" fillId="12" fontId="7" numFmtId="4" xfId="0" applyBorder="1" applyFont="1" applyNumberFormat="1"/>
    <xf borderId="0" fillId="8" fontId="7" numFmtId="0" xfId="0" applyAlignment="1" applyFont="1">
      <alignment readingOrder="0"/>
    </xf>
    <xf borderId="0" fillId="11" fontId="34" numFmtId="0" xfId="0" applyAlignment="1" applyFont="1">
      <alignment horizontal="left" readingOrder="0" shrinkToFit="0" vertical="top" wrapText="1"/>
    </xf>
    <xf borderId="0" fillId="14" fontId="7" numFmtId="0" xfId="0" applyAlignment="1" applyFont="1">
      <alignment readingOrder="0"/>
    </xf>
    <xf borderId="0" fillId="12" fontId="7" numFmtId="10" xfId="0" applyAlignment="1" applyFont="1" applyNumberFormat="1">
      <alignment readingOrder="0"/>
    </xf>
    <xf borderId="0" fillId="0" fontId="7" numFmtId="4" xfId="0" applyFont="1" applyNumberFormat="1"/>
    <xf borderId="0" fillId="12" fontId="7" numFmtId="0" xfId="0" applyAlignment="1" applyFont="1">
      <alignment readingOrder="0"/>
    </xf>
    <xf borderId="0" fillId="12" fontId="1" numFmtId="10" xfId="0" applyAlignment="1" applyFont="1" applyNumberFormat="1">
      <alignment horizontal="right" readingOrder="0" shrinkToFit="0" vertical="bottom" wrapText="0"/>
    </xf>
    <xf borderId="0" fillId="12" fontId="7" numFmtId="167" xfId="0" applyAlignment="1" applyFont="1" applyNumberFormat="1">
      <alignment readingOrder="0"/>
    </xf>
    <xf borderId="0" fillId="12" fontId="7" numFmtId="165" xfId="0" applyAlignment="1" applyFont="1" applyNumberFormat="1">
      <alignment readingOrder="0"/>
    </xf>
    <xf borderId="4" fillId="12" fontId="7" numFmtId="165" xfId="0" applyBorder="1" applyFont="1" applyNumberFormat="1"/>
    <xf borderId="4" fillId="12" fontId="7" numFmtId="166" xfId="0" applyBorder="1" applyFont="1" applyNumberFormat="1"/>
    <xf borderId="4" fillId="12" fontId="7" numFmtId="167" xfId="0" applyBorder="1" applyFont="1" applyNumberFormat="1"/>
    <xf borderId="0" fillId="12" fontId="7" numFmtId="0" xfId="0" applyFont="1"/>
    <xf borderId="0" fillId="21" fontId="7" numFmtId="0" xfId="0" applyAlignment="1" applyFill="1" applyFont="1">
      <alignment horizontal="center" readingOrder="0" shrinkToFit="0" vertical="center" wrapText="1"/>
    </xf>
    <xf borderId="0" fillId="22" fontId="7" numFmtId="0" xfId="0" applyAlignment="1" applyFill="1" applyFont="1">
      <alignment horizontal="center" readingOrder="0" shrinkToFit="0" vertical="center" wrapText="1"/>
    </xf>
    <xf borderId="0" fillId="17" fontId="35" numFmtId="0" xfId="0" applyAlignment="1" applyFont="1">
      <alignment readingOrder="0"/>
    </xf>
    <xf borderId="0" fillId="17" fontId="7" numFmtId="0" xfId="0" applyAlignment="1" applyFont="1">
      <alignment horizontal="center" readingOrder="0" shrinkToFit="0" vertical="center" wrapText="1"/>
    </xf>
    <xf borderId="0" fillId="12" fontId="7" numFmtId="4" xfId="0" applyAlignment="1" applyFont="1" applyNumberFormat="1">
      <alignment readingOrder="0"/>
    </xf>
    <xf borderId="0" fillId="12" fontId="1" numFmtId="0" xfId="0" applyAlignment="1" applyFont="1">
      <alignment horizontal="right" readingOrder="0" shrinkToFit="0" vertical="bottom" wrapText="0"/>
    </xf>
    <xf borderId="4" fillId="12" fontId="7" numFmtId="4" xfId="0" applyAlignment="1" applyBorder="1" applyFont="1" applyNumberFormat="1">
      <alignment readingOrder="0"/>
    </xf>
    <xf borderId="4" fillId="12" fontId="7" numFmtId="0" xfId="0" applyBorder="1" applyFont="1"/>
  </cellXfs>
  <cellStyles count="1">
    <cellStyle xfId="0" name="Normal" builtinId="0"/>
  </cellStyles>
  <dxfs count="2">
    <dxf>
      <font/>
      <fill>
        <patternFill patternType="solid">
          <fgColor rgb="FFB7E1CD"/>
          <bgColor rgb="FFB7E1CD"/>
        </patternFill>
      </fill>
      <border/>
    </dxf>
    <dxf>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moneycontrol.com/company-facts/vodafoneidealimited/dividends/IC8" TargetMode="External"/><Relationship Id="rId2" Type="http://schemas.openxmlformats.org/officeDocument/2006/relationships/hyperlink" Target="https://www.moneycontrol.com/india/stockpricequote/telecommunications-service/vodafoneidealimited/IC8" TargetMode="External"/><Relationship Id="rId3" Type="http://schemas.openxmlformats.org/officeDocument/2006/relationships/hyperlink" Target="https://www.moneycontrol.com/financials/vodafoneidealimited/results/yearly/IC8/1" TargetMode="External"/><Relationship Id="rId4" Type="http://schemas.openxmlformats.org/officeDocument/2006/relationships/hyperlink" Target="https://www.sebi.gov.in/sebiweb/home/HomeAction.do?doListing=yes&amp;sid=3&amp;ssid=22&amp;smid=17" TargetMode="External"/><Relationship Id="rId5" Type="http://schemas.openxmlformats.org/officeDocument/2006/relationships/hyperlink" Target="https://www.screener.in/company/IDEA/consolidated/" TargetMode="External"/><Relationship Id="rId6" Type="http://schemas.openxmlformats.org/officeDocument/2006/relationships/hyperlink" Target="https://www.moneycontrol.com/financials/vodafoneidealimited/balance-sheetVI/IC8/1" TargetMode="External"/><Relationship Id="rId7" Type="http://schemas.openxmlformats.org/officeDocument/2006/relationships/hyperlink" Target="https://www.moneycontrol.com/financials/vodafoneidealimited/balance-sheetVI/IC8/1" TargetMode="External"/><Relationship Id="rId8"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in.investing.com/equities/mahanagar-telephone-nigam-historical-data-dividends" TargetMode="External"/><Relationship Id="rId2" Type="http://schemas.openxmlformats.org/officeDocument/2006/relationships/hyperlink" Target="https://in.investing.com/equities/mahanagar-telephone-nigam-historical-data?end_date=1641061800&amp;interval_sec=monthly&amp;st_date=1293820200" TargetMode="External"/><Relationship Id="rId3" Type="http://schemas.openxmlformats.org/officeDocument/2006/relationships/hyperlink" Target="https://www.moneycontrol.com/financials/mahanagartelephonenigam/ratiosVI/mtn/1" TargetMode="External"/><Relationship Id="rId4" Type="http://schemas.openxmlformats.org/officeDocument/2006/relationships/hyperlink" Target="https://www.moneycontrol.com/financials/mahanagartelephonenigam/profit-lossVI/MTN" TargetMode="External"/><Relationship Id="rId5" Type="http://schemas.openxmlformats.org/officeDocument/2006/relationships/hyperlink" Target="https://www.sebi.gov.in/sebiweb/home/HomeAction.do?doListing=yes&amp;sid=3&amp;ssid=22&amp;smid=17" TargetMode="External"/><Relationship Id="rId6" Type="http://schemas.openxmlformats.org/officeDocument/2006/relationships/hyperlink" Target="https://www.moneycontrol.com/financials/mahanagartelephonenigam/profit-lossVI/MTN/2" TargetMode="External"/><Relationship Id="rId7"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in.investing.com/equities/reliance-communications-historical-data-dividends" TargetMode="External"/><Relationship Id="rId2" Type="http://schemas.openxmlformats.org/officeDocument/2006/relationships/hyperlink" Target="https://www.investing.com/equities/reliance-communications-historical-data" TargetMode="External"/><Relationship Id="rId3" Type="http://schemas.openxmlformats.org/officeDocument/2006/relationships/hyperlink" Target="https://in.investing.com/equities/reliance-communications-historical-data-earnings" TargetMode="External"/><Relationship Id="rId4" Type="http://schemas.openxmlformats.org/officeDocument/2006/relationships/hyperlink" Target="https://www.moneycontrol.com/financials/reliancecommunications/results/yearly/rc13/2" TargetMode="External"/><Relationship Id="rId5" Type="http://schemas.openxmlformats.org/officeDocument/2006/relationships/hyperlink" Target="https://www.moneycontrol.com/financials/reliancecommunications/results/yearly/rc13/1"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economictimes.indiatimes.com/tata-communications-ltd/infocompanydividends/companyid-11992.cms" TargetMode="External"/><Relationship Id="rId2" Type="http://schemas.openxmlformats.org/officeDocument/2006/relationships/hyperlink" Target="https://in.investing.com/charts/live-charts" TargetMode="External"/><Relationship Id="rId3" Type="http://schemas.openxmlformats.org/officeDocument/2006/relationships/hyperlink" Target="http://screener.in/company/TATACOMM/" TargetMode="External"/><Relationship Id="rId4" Type="http://schemas.openxmlformats.org/officeDocument/2006/relationships/hyperlink" Target="http://screener.in/company/TATACOMM/" TargetMode="External"/><Relationship Id="rId9" Type="http://schemas.openxmlformats.org/officeDocument/2006/relationships/drawing" Target="../drawings/drawing8.xml"/><Relationship Id="rId5" Type="http://schemas.openxmlformats.org/officeDocument/2006/relationships/hyperlink" Target="https://www.sebi.gov.in/sebiweb/home/HomeAction.do?doListing=yes&amp;sid=3&amp;ssid=22&amp;smid=17" TargetMode="External"/><Relationship Id="rId6" Type="http://schemas.openxmlformats.org/officeDocument/2006/relationships/hyperlink" Target="http://screener.in/company/TATACOMM/" TargetMode="External"/><Relationship Id="rId7" Type="http://schemas.openxmlformats.org/officeDocument/2006/relationships/hyperlink" Target="https://www.moneycontrol.com/financials/tatacommunications/balance-sheetVI/TC17" TargetMode="External"/><Relationship Id="rId8" Type="http://schemas.openxmlformats.org/officeDocument/2006/relationships/hyperlink" Target="http://screener.in/company/TATACOM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21.71"/>
    <col customWidth="1" min="3" max="3" width="20.57"/>
    <col customWidth="1" min="4" max="4" width="16.86"/>
    <col customWidth="1" min="5" max="5" width="21.57"/>
    <col customWidth="1" min="6" max="6" width="22.14"/>
    <col customWidth="1" min="7" max="7" width="21.57"/>
    <col customWidth="1" min="8" max="8" width="22.14"/>
    <col customWidth="1" min="9" max="9" width="21.57"/>
    <col customWidth="1" min="10" max="11" width="22.14"/>
    <col customWidth="1" min="13" max="13" width="22.14"/>
  </cols>
  <sheetData>
    <row r="1">
      <c r="A1" s="1" t="s">
        <v>0</v>
      </c>
      <c r="B1" s="1" t="s">
        <v>1</v>
      </c>
      <c r="C1" s="2" t="s">
        <v>2</v>
      </c>
      <c r="D1" s="3"/>
      <c r="E1" s="3"/>
      <c r="F1" s="4"/>
      <c r="G1" s="5"/>
      <c r="H1" s="6"/>
    </row>
    <row r="2">
      <c r="A2" s="7"/>
      <c r="B2" s="1" t="s">
        <v>3</v>
      </c>
      <c r="C2" s="8" t="s">
        <v>4</v>
      </c>
      <c r="D2" s="9"/>
      <c r="E2" s="3"/>
      <c r="F2" s="10"/>
      <c r="G2" s="11"/>
      <c r="H2" s="12"/>
    </row>
    <row r="3">
      <c r="A3" s="7"/>
      <c r="B3" s="13" t="s">
        <v>5</v>
      </c>
      <c r="C3" s="14">
        <v>51.0</v>
      </c>
      <c r="D3" s="9"/>
      <c r="E3" s="15"/>
      <c r="F3" s="16"/>
      <c r="G3" s="11"/>
      <c r="H3" s="17"/>
    </row>
    <row r="4">
      <c r="A4" s="7"/>
      <c r="B4" s="1" t="s">
        <v>6</v>
      </c>
      <c r="C4" s="8" t="s">
        <v>7</v>
      </c>
      <c r="D4" s="9"/>
      <c r="E4" s="3"/>
      <c r="F4" s="16"/>
      <c r="G4" s="11"/>
      <c r="H4" s="17"/>
    </row>
    <row r="5">
      <c r="A5" s="7"/>
      <c r="B5" s="1" t="s">
        <v>8</v>
      </c>
      <c r="C5" s="8" t="s">
        <v>9</v>
      </c>
      <c r="D5" s="9"/>
      <c r="E5" s="3"/>
      <c r="F5" s="16"/>
      <c r="G5" s="11"/>
      <c r="H5" s="17"/>
    </row>
    <row r="6">
      <c r="A6" s="18"/>
      <c r="B6" s="11"/>
      <c r="C6" s="11"/>
      <c r="D6" s="11"/>
      <c r="E6" s="11"/>
      <c r="F6" s="11"/>
      <c r="G6" s="11"/>
      <c r="H6" s="17"/>
    </row>
    <row r="7">
      <c r="A7" s="19"/>
      <c r="B7" s="11"/>
      <c r="C7" s="11"/>
      <c r="D7" s="11"/>
      <c r="E7" s="11"/>
      <c r="F7" s="11"/>
      <c r="G7" s="11"/>
      <c r="H7" s="17"/>
    </row>
    <row r="8">
      <c r="A8" s="20" t="s">
        <v>10</v>
      </c>
      <c r="B8" s="21" t="s">
        <v>11</v>
      </c>
      <c r="C8" s="22" t="s">
        <v>12</v>
      </c>
      <c r="D8" s="23" t="s">
        <v>13</v>
      </c>
      <c r="E8" s="24" t="s">
        <v>14</v>
      </c>
      <c r="F8" s="24" t="s">
        <v>15</v>
      </c>
      <c r="K8" s="6"/>
      <c r="L8" s="6"/>
      <c r="M8" s="6"/>
    </row>
    <row r="9">
      <c r="A9" s="8">
        <v>2012.0</v>
      </c>
      <c r="B9" s="8">
        <v>0.40874719</v>
      </c>
      <c r="C9" s="8">
        <v>0.066269052</v>
      </c>
      <c r="D9" s="25"/>
      <c r="E9" s="26" t="s">
        <v>16</v>
      </c>
      <c r="F9" s="26" t="s">
        <v>16</v>
      </c>
      <c r="K9" s="27"/>
      <c r="L9" s="27"/>
      <c r="M9" s="27"/>
    </row>
    <row r="10">
      <c r="A10" s="8">
        <v>2013.0</v>
      </c>
      <c r="B10" s="8">
        <v>0.342524405</v>
      </c>
      <c r="C10" s="8">
        <v>0.074515648</v>
      </c>
      <c r="D10" s="28">
        <v>0.0901</v>
      </c>
      <c r="E10" s="26" t="s">
        <v>16</v>
      </c>
      <c r="F10" s="26" t="s">
        <v>16</v>
      </c>
      <c r="K10" s="27"/>
      <c r="L10" s="27"/>
      <c r="M10" s="27"/>
    </row>
    <row r="11">
      <c r="A11" s="8">
        <v>2014.0</v>
      </c>
      <c r="B11" s="8">
        <v>1.021593448</v>
      </c>
      <c r="C11" s="8">
        <v>0.205512283</v>
      </c>
      <c r="D11" s="28">
        <v>0.1007</v>
      </c>
      <c r="E11" s="26" t="s">
        <v>16</v>
      </c>
      <c r="F11" s="26" t="s">
        <v>16</v>
      </c>
      <c r="K11" s="27"/>
      <c r="L11" s="27"/>
      <c r="M11" s="27"/>
    </row>
    <row r="12">
      <c r="A12" s="8">
        <v>2015.0</v>
      </c>
      <c r="B12" s="8">
        <v>0.68412943</v>
      </c>
      <c r="C12" s="8">
        <v>0.067231981</v>
      </c>
      <c r="D12" s="28">
        <v>0.1117</v>
      </c>
      <c r="E12" s="26" t="s">
        <v>16</v>
      </c>
      <c r="F12" s="26" t="s">
        <v>16</v>
      </c>
      <c r="K12" s="27"/>
      <c r="L12" s="27"/>
      <c r="M12" s="27"/>
    </row>
    <row r="13">
      <c r="A13" s="8">
        <v>2016.0</v>
      </c>
      <c r="B13" s="8">
        <v>0.466312361</v>
      </c>
      <c r="C13" s="8">
        <v>0.069886948</v>
      </c>
      <c r="D13" s="28">
        <v>0.0866</v>
      </c>
      <c r="E13" s="26" t="s">
        <v>16</v>
      </c>
      <c r="F13" s="26" t="s">
        <v>16</v>
      </c>
      <c r="K13" s="27"/>
      <c r="L13" s="27"/>
      <c r="M13" s="27"/>
    </row>
    <row r="14">
      <c r="A14" s="8">
        <v>2017.0</v>
      </c>
      <c r="B14" s="8">
        <v>0.256904303</v>
      </c>
      <c r="C14" s="8">
        <v>-0.040257649</v>
      </c>
      <c r="D14" s="28">
        <v>0.0328</v>
      </c>
      <c r="E14" s="26" t="s">
        <v>16</v>
      </c>
      <c r="F14" s="26" t="s">
        <v>16</v>
      </c>
      <c r="K14" s="27"/>
      <c r="L14" s="27"/>
      <c r="M14" s="27"/>
    </row>
    <row r="15">
      <c r="A15" s="8">
        <v>2018.0</v>
      </c>
      <c r="B15" s="8">
        <v>2.22632401</v>
      </c>
      <c r="C15" s="8">
        <v>39.2</v>
      </c>
      <c r="D15" s="28">
        <v>-0.1383</v>
      </c>
      <c r="E15" s="26" t="s">
        <v>16</v>
      </c>
      <c r="F15" s="26" t="s">
        <v>16</v>
      </c>
      <c r="K15" s="27"/>
      <c r="L15" s="27"/>
      <c r="M15" s="27"/>
    </row>
    <row r="16">
      <c r="A16" s="8">
        <v>2019.0</v>
      </c>
      <c r="B16" s="8">
        <v>0.0</v>
      </c>
      <c r="C16" s="8">
        <v>0.0</v>
      </c>
      <c r="D16" s="28">
        <v>-0.0756</v>
      </c>
      <c r="E16" s="26" t="s">
        <v>16</v>
      </c>
      <c r="F16" s="26" t="s">
        <v>16</v>
      </c>
      <c r="K16" s="27"/>
      <c r="L16" s="27"/>
      <c r="M16" s="27"/>
    </row>
    <row r="17">
      <c r="A17" s="8">
        <v>2020.0</v>
      </c>
      <c r="B17" s="8">
        <v>0.424673532</v>
      </c>
      <c r="C17" s="8">
        <v>-0.02813731</v>
      </c>
      <c r="D17" s="28">
        <v>0.0949</v>
      </c>
      <c r="E17" s="26" t="s">
        <v>16</v>
      </c>
      <c r="F17" s="26" t="s">
        <v>16</v>
      </c>
      <c r="K17" s="27"/>
      <c r="L17" s="27"/>
      <c r="M17" s="27"/>
    </row>
    <row r="18">
      <c r="A18" s="8">
        <v>2021.0</v>
      </c>
      <c r="B18" s="8">
        <v>0.0</v>
      </c>
      <c r="C18" s="8">
        <v>0.0</v>
      </c>
      <c r="D18" s="28">
        <v>0.1843</v>
      </c>
      <c r="E18" s="26" t="s">
        <v>16</v>
      </c>
      <c r="F18" s="26" t="s">
        <v>16</v>
      </c>
      <c r="K18" s="27"/>
      <c r="L18" s="27"/>
      <c r="M18" s="27"/>
    </row>
    <row r="19">
      <c r="K19" s="27"/>
      <c r="L19" s="27"/>
      <c r="M19" s="27"/>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14"/>
    <col customWidth="1" min="2" max="2" width="21.71"/>
    <col customWidth="1" min="3" max="3" width="18.57"/>
    <col customWidth="1" min="4" max="4" width="16.14"/>
    <col customWidth="1" min="5" max="5" width="19.71"/>
    <col customWidth="1" min="6" max="6" width="19.14"/>
    <col customWidth="1" min="7" max="7" width="24.71"/>
    <col customWidth="1" min="8" max="8" width="22.57"/>
    <col customWidth="1" min="9" max="9" width="23.14"/>
    <col customWidth="1" min="10" max="10" width="17.57"/>
    <col customWidth="1" min="11" max="11" width="20.86"/>
    <col customWidth="1" min="12" max="12" width="20.14"/>
    <col customWidth="1" min="13" max="13" width="17.14"/>
    <col customWidth="1" min="14" max="14" width="18.0"/>
    <col customWidth="1" min="15" max="15" width="17.86"/>
    <col customWidth="1" min="16" max="16" width="33.0"/>
    <col customWidth="1" min="17" max="17" width="17.14"/>
    <col customWidth="1" min="18" max="18" width="22.43"/>
    <col customWidth="1" min="19" max="19" width="26.43"/>
  </cols>
  <sheetData>
    <row r="1">
      <c r="A1" s="29" t="s">
        <v>81</v>
      </c>
      <c r="B1" s="12"/>
      <c r="C1" s="12"/>
      <c r="D1" s="12"/>
      <c r="E1" s="12"/>
      <c r="F1" s="12"/>
      <c r="G1" s="30"/>
      <c r="H1" s="12"/>
      <c r="I1" s="12"/>
      <c r="J1" s="77"/>
      <c r="S1" s="12"/>
    </row>
    <row r="2">
      <c r="A2" s="31" t="s">
        <v>18</v>
      </c>
      <c r="B2" s="12"/>
      <c r="C2" s="12"/>
      <c r="D2" s="32" t="s">
        <v>19</v>
      </c>
      <c r="E2" s="33"/>
      <c r="F2" s="34" t="s">
        <v>20</v>
      </c>
      <c r="G2" s="131"/>
      <c r="H2" s="36" t="s">
        <v>22</v>
      </c>
      <c r="I2" s="12"/>
      <c r="J2" s="12"/>
      <c r="K2" s="12"/>
      <c r="L2" s="12"/>
      <c r="M2" s="12"/>
      <c r="N2" s="12"/>
      <c r="O2" s="12"/>
      <c r="P2" s="132" t="s">
        <v>57</v>
      </c>
      <c r="Q2" s="12"/>
      <c r="R2" s="133" t="s">
        <v>36</v>
      </c>
      <c r="S2" s="37" t="s">
        <v>23</v>
      </c>
    </row>
    <row r="3">
      <c r="A3" s="5" t="s">
        <v>10</v>
      </c>
      <c r="B3" s="5" t="s">
        <v>43</v>
      </c>
      <c r="C3" s="5" t="s">
        <v>44</v>
      </c>
      <c r="D3" s="24" t="s">
        <v>11</v>
      </c>
      <c r="E3" s="5" t="s">
        <v>45</v>
      </c>
      <c r="F3" s="24" t="s">
        <v>39</v>
      </c>
      <c r="G3" s="5" t="s">
        <v>46</v>
      </c>
      <c r="H3" s="24" t="s">
        <v>13</v>
      </c>
      <c r="I3" s="24" t="s">
        <v>14</v>
      </c>
      <c r="J3" s="78" t="s">
        <v>28</v>
      </c>
      <c r="K3" s="78" t="s">
        <v>58</v>
      </c>
      <c r="L3" s="134" t="s">
        <v>59</v>
      </c>
      <c r="M3" s="5" t="s">
        <v>60</v>
      </c>
      <c r="N3" s="5" t="s">
        <v>61</v>
      </c>
      <c r="O3" s="5" t="s">
        <v>62</v>
      </c>
      <c r="P3" s="134" t="s">
        <v>63</v>
      </c>
      <c r="Q3" s="5" t="s">
        <v>64</v>
      </c>
      <c r="R3" s="134" t="s">
        <v>65</v>
      </c>
      <c r="S3" s="24" t="s">
        <v>82</v>
      </c>
    </row>
    <row r="4">
      <c r="A4" s="79">
        <v>44632.0</v>
      </c>
      <c r="B4" s="85">
        <v>0.0</v>
      </c>
      <c r="C4" s="11">
        <v>60.86</v>
      </c>
      <c r="D4" s="81">
        <f t="shared" ref="D4:D13" si="1">B4/C4</f>
        <v>0</v>
      </c>
      <c r="E4" s="5">
        <v>0.0</v>
      </c>
      <c r="F4" s="82">
        <v>0.0</v>
      </c>
      <c r="G4" s="165">
        <v>19275.32</v>
      </c>
      <c r="H4" s="72">
        <v>0.0</v>
      </c>
      <c r="I4" s="39" t="s">
        <v>16</v>
      </c>
      <c r="J4" s="166">
        <v>19322.33</v>
      </c>
      <c r="K4" s="166">
        <v>14440.0</v>
      </c>
      <c r="L4" s="167">
        <v>2981.0</v>
      </c>
      <c r="M4" s="168">
        <v>2388.31</v>
      </c>
      <c r="N4" s="168">
        <v>134.19</v>
      </c>
      <c r="O4" s="168">
        <v>8293.75</v>
      </c>
      <c r="P4" s="169">
        <f t="shared" ref="P4:P13" si="2">M4-N4-O4</f>
        <v>-6039.63</v>
      </c>
      <c r="Q4" s="168">
        <v>30984.05</v>
      </c>
      <c r="R4" s="170">
        <f t="shared" ref="R4:R13" si="3">Q4-M4</f>
        <v>28595.74</v>
      </c>
      <c r="S4" s="171">
        <f t="shared" ref="S4:S13" si="4">J4-(K4-L4)-(P4)+(R4)</f>
        <v>42498.7</v>
      </c>
    </row>
    <row r="5">
      <c r="A5" s="79">
        <v>44633.0</v>
      </c>
      <c r="B5" s="172">
        <v>0.3</v>
      </c>
      <c r="C5" s="11">
        <v>70.16</v>
      </c>
      <c r="D5" s="81">
        <f t="shared" si="1"/>
        <v>0.004275940707</v>
      </c>
      <c r="E5" s="5">
        <v>0.0</v>
      </c>
      <c r="F5" s="82">
        <v>0.0</v>
      </c>
      <c r="G5" s="165">
        <v>22043.43</v>
      </c>
      <c r="H5" s="72">
        <v>0.0</v>
      </c>
      <c r="I5" s="39" t="s">
        <v>16</v>
      </c>
      <c r="J5" s="166">
        <v>22086.87</v>
      </c>
      <c r="K5" s="166">
        <v>16439.0</v>
      </c>
      <c r="L5" s="167">
        <v>3478.0</v>
      </c>
      <c r="M5" s="168">
        <v>3005.1</v>
      </c>
      <c r="N5" s="168">
        <v>115.74</v>
      </c>
      <c r="O5" s="168">
        <v>7780.7</v>
      </c>
      <c r="P5" s="169">
        <f t="shared" si="2"/>
        <v>-4891.34</v>
      </c>
      <c r="Q5" s="168">
        <v>34426.65</v>
      </c>
      <c r="R5" s="170">
        <f t="shared" si="3"/>
        <v>31421.55</v>
      </c>
      <c r="S5" s="171">
        <f t="shared" si="4"/>
        <v>45438.76</v>
      </c>
    </row>
    <row r="6">
      <c r="A6" s="79">
        <v>44634.0</v>
      </c>
      <c r="B6" s="172">
        <v>0.4</v>
      </c>
      <c r="C6" s="11">
        <v>84.67</v>
      </c>
      <c r="D6" s="81">
        <f t="shared" si="1"/>
        <v>0.004724223456</v>
      </c>
      <c r="E6" s="5">
        <v>1.41</v>
      </c>
      <c r="F6" s="82">
        <f t="shared" ref="F6:F13" si="5">B6/E6</f>
        <v>0.2836879433</v>
      </c>
      <c r="G6" s="165">
        <v>26110.4</v>
      </c>
      <c r="H6" s="72">
        <f t="shared" ref="H6:H13" si="6">(G6-G5)/(G5*100)</f>
        <v>0.001844980568</v>
      </c>
      <c r="I6" s="39" t="s">
        <v>16</v>
      </c>
      <c r="J6" s="166">
        <v>26179.47</v>
      </c>
      <c r="K6" s="166">
        <v>18237.0</v>
      </c>
      <c r="L6" s="167">
        <v>4519.0</v>
      </c>
      <c r="M6" s="168">
        <v>2113.68</v>
      </c>
      <c r="N6" s="168">
        <v>139.53</v>
      </c>
      <c r="O6" s="168">
        <v>8115.1</v>
      </c>
      <c r="P6" s="169">
        <f t="shared" si="2"/>
        <v>-6140.95</v>
      </c>
      <c r="Q6" s="168">
        <v>43988.35</v>
      </c>
      <c r="R6" s="170">
        <f t="shared" si="3"/>
        <v>41874.67</v>
      </c>
      <c r="S6" s="171">
        <f t="shared" si="4"/>
        <v>60477.09</v>
      </c>
    </row>
    <row r="7">
      <c r="A7" s="79">
        <v>44635.0</v>
      </c>
      <c r="B7" s="172">
        <v>0.6</v>
      </c>
      <c r="C7" s="11">
        <v>113.34</v>
      </c>
      <c r="D7" s="81">
        <f t="shared" si="1"/>
        <v>0.005293806247</v>
      </c>
      <c r="E7" s="5">
        <v>2.12</v>
      </c>
      <c r="F7" s="82">
        <f t="shared" si="5"/>
        <v>0.2830188679</v>
      </c>
      <c r="G7" s="165">
        <v>31252.07</v>
      </c>
      <c r="H7" s="72">
        <f t="shared" si="6"/>
        <v>0.001969203842</v>
      </c>
      <c r="I7" s="39" t="s">
        <v>16</v>
      </c>
      <c r="J7" s="166">
        <v>31279.47</v>
      </c>
      <c r="K7" s="166">
        <v>20771.0</v>
      </c>
      <c r="L7" s="167">
        <v>5034.0</v>
      </c>
      <c r="M7" s="168">
        <v>14945.21</v>
      </c>
      <c r="N7" s="168">
        <v>1541.94</v>
      </c>
      <c r="O7" s="168">
        <v>16713.18</v>
      </c>
      <c r="P7" s="169">
        <f t="shared" si="2"/>
        <v>-3309.91</v>
      </c>
      <c r="Q7" s="168">
        <v>57675.84</v>
      </c>
      <c r="R7" s="170">
        <f t="shared" si="3"/>
        <v>42730.63</v>
      </c>
      <c r="S7" s="171">
        <f t="shared" si="4"/>
        <v>61583.01</v>
      </c>
    </row>
    <row r="8">
      <c r="A8" s="79">
        <v>44636.0</v>
      </c>
      <c r="B8" s="172">
        <v>0.6</v>
      </c>
      <c r="C8" s="11">
        <v>67.88</v>
      </c>
      <c r="D8" s="81">
        <f t="shared" si="1"/>
        <v>0.008839127873</v>
      </c>
      <c r="E8" s="5">
        <v>1.59</v>
      </c>
      <c r="F8" s="82">
        <f t="shared" si="5"/>
        <v>0.3773584906</v>
      </c>
      <c r="G8" s="165">
        <v>35772.5</v>
      </c>
      <c r="H8" s="72">
        <f t="shared" si="6"/>
        <v>0.001446441788</v>
      </c>
      <c r="I8" s="39" t="s">
        <v>16</v>
      </c>
      <c r="J8" s="166">
        <v>35803.7</v>
      </c>
      <c r="K8" s="166">
        <v>24281.0</v>
      </c>
      <c r="L8" s="167">
        <v>6256.0</v>
      </c>
      <c r="M8" s="168">
        <v>3760.32</v>
      </c>
      <c r="N8" s="168">
        <v>757.66</v>
      </c>
      <c r="O8" s="168">
        <v>12646.52</v>
      </c>
      <c r="P8" s="169">
        <f t="shared" si="2"/>
        <v>-9643.86</v>
      </c>
      <c r="Q8" s="168">
        <v>78655.18</v>
      </c>
      <c r="R8" s="170">
        <f t="shared" si="3"/>
        <v>74894.86</v>
      </c>
      <c r="S8" s="171">
        <f t="shared" si="4"/>
        <v>102317.42</v>
      </c>
    </row>
    <row r="9">
      <c r="A9" s="79">
        <v>44637.0</v>
      </c>
      <c r="B9" s="85">
        <v>0.0</v>
      </c>
      <c r="C9" s="11">
        <v>52.88</v>
      </c>
      <c r="D9" s="81">
        <f t="shared" si="1"/>
        <v>0</v>
      </c>
      <c r="E9" s="5">
        <v>-0.6644</v>
      </c>
      <c r="F9" s="82">
        <f t="shared" si="5"/>
        <v>0</v>
      </c>
      <c r="G9" s="165">
        <v>35256.5</v>
      </c>
      <c r="H9" s="72">
        <f t="shared" si="6"/>
        <v>-0.0001442448808</v>
      </c>
      <c r="I9" s="39" t="s">
        <v>16</v>
      </c>
      <c r="J9" s="166">
        <v>35278.6</v>
      </c>
      <c r="K9" s="166">
        <v>25348.0</v>
      </c>
      <c r="L9" s="167">
        <v>7827.0</v>
      </c>
      <c r="M9" s="168">
        <v>6621.41</v>
      </c>
      <c r="N9" s="168">
        <v>31.27</v>
      </c>
      <c r="O9" s="168">
        <v>16896.44</v>
      </c>
      <c r="P9" s="169">
        <f t="shared" si="2"/>
        <v>-10306.3</v>
      </c>
      <c r="Q9" s="168">
        <v>95762.42</v>
      </c>
      <c r="R9" s="170">
        <f t="shared" si="3"/>
        <v>89141.01</v>
      </c>
      <c r="S9" s="171">
        <f t="shared" si="4"/>
        <v>117204.91</v>
      </c>
    </row>
    <row r="10">
      <c r="A10" s="79">
        <v>44638.0</v>
      </c>
      <c r="B10" s="85">
        <v>0.0</v>
      </c>
      <c r="C10" s="11">
        <v>46.75</v>
      </c>
      <c r="D10" s="81">
        <f t="shared" si="1"/>
        <v>0</v>
      </c>
      <c r="E10" s="5">
        <v>-2.16</v>
      </c>
      <c r="F10" s="82">
        <f t="shared" si="5"/>
        <v>0</v>
      </c>
      <c r="G10" s="165">
        <v>27800.0</v>
      </c>
      <c r="H10" s="72">
        <f t="shared" si="6"/>
        <v>-0.002114929162</v>
      </c>
      <c r="I10" s="39" t="s">
        <v>16</v>
      </c>
      <c r="J10" s="166">
        <v>27828.6</v>
      </c>
      <c r="K10" s="166">
        <v>22224.0</v>
      </c>
      <c r="L10" s="167">
        <v>8409.0</v>
      </c>
      <c r="M10" s="168">
        <v>9639.6</v>
      </c>
      <c r="N10" s="168">
        <v>22.2</v>
      </c>
      <c r="O10" s="168">
        <v>10626.9</v>
      </c>
      <c r="P10" s="169">
        <f t="shared" si="2"/>
        <v>-1009.5</v>
      </c>
      <c r="Q10" s="168">
        <v>101950.7</v>
      </c>
      <c r="R10" s="170">
        <f t="shared" si="3"/>
        <v>92311.1</v>
      </c>
      <c r="S10" s="171">
        <f t="shared" si="4"/>
        <v>107334.2</v>
      </c>
    </row>
    <row r="11">
      <c r="A11" s="79">
        <v>44639.0</v>
      </c>
      <c r="B11" s="85">
        <v>0.0</v>
      </c>
      <c r="C11" s="11">
        <v>18.25</v>
      </c>
      <c r="D11" s="81">
        <f t="shared" si="1"/>
        <v>0</v>
      </c>
      <c r="E11" s="5">
        <v>-3.47</v>
      </c>
      <c r="F11" s="82">
        <f t="shared" si="5"/>
        <v>0</v>
      </c>
      <c r="G11" s="165">
        <v>36766.8</v>
      </c>
      <c r="H11" s="72">
        <f t="shared" si="6"/>
        <v>0.003225467626</v>
      </c>
      <c r="I11" s="39" t="s">
        <v>16</v>
      </c>
      <c r="J11" s="166">
        <v>36858.8</v>
      </c>
      <c r="K11" s="166">
        <v>32976.0</v>
      </c>
      <c r="L11" s="167">
        <v>14536.0</v>
      </c>
      <c r="M11" s="168">
        <v>19284.9</v>
      </c>
      <c r="N11" s="168">
        <v>784.4</v>
      </c>
      <c r="O11" s="168">
        <v>53776.9</v>
      </c>
      <c r="P11" s="169">
        <f t="shared" si="2"/>
        <v>-35276.4</v>
      </c>
      <c r="Q11" s="168">
        <v>233053.1</v>
      </c>
      <c r="R11" s="170">
        <f t="shared" si="3"/>
        <v>213768.2</v>
      </c>
      <c r="S11" s="171">
        <f t="shared" si="4"/>
        <v>267463.4</v>
      </c>
    </row>
    <row r="12">
      <c r="A12" s="79">
        <v>44640.0</v>
      </c>
      <c r="B12" s="85">
        <v>0.0</v>
      </c>
      <c r="C12" s="11">
        <v>3.1</v>
      </c>
      <c r="D12" s="81">
        <f t="shared" si="1"/>
        <v>0</v>
      </c>
      <c r="E12" s="5">
        <v>-2.24</v>
      </c>
      <c r="F12" s="82">
        <f t="shared" si="5"/>
        <v>0</v>
      </c>
      <c r="G12" s="165">
        <v>44683.0</v>
      </c>
      <c r="H12" s="72">
        <f t="shared" si="6"/>
        <v>0.00215308376</v>
      </c>
      <c r="I12" s="39" t="s">
        <v>16</v>
      </c>
      <c r="J12" s="166">
        <v>44715.0</v>
      </c>
      <c r="K12" s="166">
        <v>30042.0</v>
      </c>
      <c r="L12" s="167">
        <v>24356.0</v>
      </c>
      <c r="M12" s="168">
        <v>21820.2</v>
      </c>
      <c r="N12" s="168">
        <v>2533.8</v>
      </c>
      <c r="O12" s="168">
        <v>95096.9</v>
      </c>
      <c r="P12" s="169">
        <f t="shared" si="2"/>
        <v>-75810.5</v>
      </c>
      <c r="Q12" s="168">
        <v>228886.3</v>
      </c>
      <c r="R12" s="170">
        <f t="shared" si="3"/>
        <v>207066.1</v>
      </c>
      <c r="S12" s="171">
        <f t="shared" si="4"/>
        <v>321905.6</v>
      </c>
    </row>
    <row r="13">
      <c r="A13" s="79">
        <v>44641.0</v>
      </c>
      <c r="B13" s="85">
        <v>0.0</v>
      </c>
      <c r="C13" s="11">
        <v>9.25</v>
      </c>
      <c r="D13" s="81">
        <f t="shared" si="1"/>
        <v>0</v>
      </c>
      <c r="E13" s="5">
        <v>-2.17</v>
      </c>
      <c r="F13" s="82">
        <f t="shared" si="5"/>
        <v>0</v>
      </c>
      <c r="G13" s="165">
        <v>41672.7</v>
      </c>
      <c r="H13" s="72">
        <f t="shared" si="6"/>
        <v>-0.0006737014077</v>
      </c>
      <c r="I13" s="39" t="s">
        <v>16</v>
      </c>
      <c r="J13" s="173">
        <v>41672.7</v>
      </c>
      <c r="K13" s="166">
        <v>25006.0</v>
      </c>
      <c r="L13" s="167">
        <v>23638.0</v>
      </c>
      <c r="M13" s="168">
        <v>18915.9</v>
      </c>
      <c r="N13" s="168">
        <v>2013.8</v>
      </c>
      <c r="O13" s="168">
        <v>65872.3</v>
      </c>
      <c r="P13" s="169">
        <f t="shared" si="2"/>
        <v>-48970.2</v>
      </c>
      <c r="Q13" s="168">
        <v>203131.4</v>
      </c>
      <c r="R13" s="170">
        <f t="shared" si="3"/>
        <v>184215.5</v>
      </c>
      <c r="S13" s="171">
        <f t="shared" si="4"/>
        <v>273490.4</v>
      </c>
    </row>
    <row r="14">
      <c r="A14" s="88"/>
      <c r="B14" s="90" t="s">
        <v>83</v>
      </c>
      <c r="C14" s="90" t="s">
        <v>84</v>
      </c>
      <c r="D14" s="81"/>
      <c r="E14" s="11"/>
      <c r="F14" s="91"/>
      <c r="G14" s="90" t="s">
        <v>85</v>
      </c>
      <c r="H14" s="72"/>
      <c r="I14" s="90" t="s">
        <v>52</v>
      </c>
      <c r="J14" s="92" t="s">
        <v>86</v>
      </c>
      <c r="K14" s="48"/>
      <c r="L14" s="49"/>
      <c r="M14" s="128" t="s">
        <v>87</v>
      </c>
      <c r="N14" s="48"/>
      <c r="O14" s="49"/>
      <c r="P14" s="129"/>
      <c r="Q14" s="130" t="s">
        <v>87</v>
      </c>
      <c r="R14" s="129"/>
      <c r="S14" s="129"/>
    </row>
    <row r="15">
      <c r="A15" s="43" t="s">
        <v>18</v>
      </c>
      <c r="B15" s="44"/>
      <c r="C15" s="44"/>
      <c r="D15" s="45"/>
      <c r="E15" s="44"/>
      <c r="F15" s="45"/>
      <c r="G15" s="44"/>
      <c r="H15" s="72"/>
      <c r="I15" s="44"/>
      <c r="J15" s="93"/>
      <c r="K15" s="93"/>
      <c r="L15" s="93"/>
      <c r="M15" s="93"/>
      <c r="N15" s="93"/>
      <c r="O15" s="93"/>
      <c r="P15" s="12"/>
      <c r="Q15" s="12"/>
      <c r="R15" s="12"/>
      <c r="S15" s="12"/>
    </row>
    <row r="16">
      <c r="A16" s="46" t="s">
        <v>11</v>
      </c>
      <c r="B16" s="47" t="s">
        <v>19</v>
      </c>
      <c r="C16" s="48"/>
      <c r="D16" s="49"/>
      <c r="E16" s="50"/>
      <c r="F16" s="50"/>
      <c r="G16" s="50"/>
      <c r="H16" s="72"/>
      <c r="I16" s="12"/>
      <c r="J16" s="12"/>
      <c r="K16" s="12"/>
      <c r="L16" s="12"/>
      <c r="M16" s="12"/>
      <c r="N16" s="12"/>
      <c r="O16" s="12"/>
      <c r="P16" s="12"/>
      <c r="Q16" s="12"/>
      <c r="R16" s="12"/>
      <c r="S16" s="12"/>
    </row>
    <row r="17">
      <c r="A17" s="51" t="s">
        <v>29</v>
      </c>
      <c r="B17" s="52" t="s">
        <v>20</v>
      </c>
      <c r="C17" s="48"/>
      <c r="D17" s="49"/>
      <c r="E17" s="53"/>
      <c r="F17" s="53"/>
      <c r="G17" s="53"/>
      <c r="H17" s="72"/>
      <c r="I17" s="12"/>
      <c r="J17" s="12"/>
      <c r="K17" s="12"/>
      <c r="L17" s="12"/>
      <c r="M17" s="12"/>
      <c r="N17" s="12"/>
      <c r="O17" s="12"/>
      <c r="P17" s="12"/>
      <c r="Q17" s="12"/>
      <c r="R17" s="12"/>
      <c r="S17" s="12"/>
    </row>
    <row r="18">
      <c r="A18" s="51" t="s">
        <v>13</v>
      </c>
      <c r="B18" s="47" t="s">
        <v>30</v>
      </c>
      <c r="C18" s="48"/>
      <c r="D18" s="49"/>
      <c r="E18" s="53"/>
      <c r="F18" s="53"/>
      <c r="G18" s="53"/>
      <c r="H18" s="72"/>
      <c r="I18" s="12"/>
      <c r="J18" s="12"/>
      <c r="K18" s="12"/>
      <c r="L18" s="12"/>
      <c r="M18" s="12"/>
      <c r="N18" s="12"/>
      <c r="O18" s="12"/>
      <c r="P18" s="12"/>
      <c r="Q18" s="12"/>
      <c r="R18" s="12"/>
      <c r="S18" s="12"/>
    </row>
    <row r="19">
      <c r="A19" s="51" t="s">
        <v>31</v>
      </c>
      <c r="B19" s="54"/>
      <c r="C19" s="55"/>
      <c r="D19" s="55"/>
      <c r="E19" s="55"/>
      <c r="F19" s="56"/>
      <c r="G19" s="53"/>
      <c r="H19" s="72"/>
      <c r="I19" s="12"/>
      <c r="J19" s="12"/>
      <c r="K19" s="12"/>
      <c r="L19" s="12"/>
      <c r="M19" s="12"/>
      <c r="N19" s="12"/>
      <c r="O19" s="12"/>
      <c r="P19" s="12"/>
      <c r="Q19" s="12"/>
      <c r="R19" s="12"/>
      <c r="S19" s="12"/>
    </row>
    <row r="20">
      <c r="A20" s="51" t="s">
        <v>15</v>
      </c>
      <c r="B20" s="57" t="s">
        <v>32</v>
      </c>
      <c r="C20" s="48"/>
      <c r="D20" s="48"/>
      <c r="E20" s="48"/>
      <c r="F20" s="48"/>
      <c r="G20" s="49"/>
      <c r="H20" s="72"/>
      <c r="I20" s="12"/>
      <c r="J20" s="12"/>
      <c r="K20" s="12"/>
      <c r="L20" s="12"/>
      <c r="M20" s="12"/>
      <c r="N20" s="12"/>
      <c r="O20" s="12"/>
      <c r="P20" s="12"/>
      <c r="Q20" s="12"/>
      <c r="R20" s="12"/>
      <c r="S20" s="12"/>
    </row>
    <row r="21">
      <c r="A21" s="58" t="s">
        <v>33</v>
      </c>
      <c r="B21" s="47" t="s">
        <v>34</v>
      </c>
      <c r="C21" s="49"/>
      <c r="D21" s="53"/>
      <c r="E21" s="53"/>
      <c r="F21" s="53"/>
      <c r="G21" s="53"/>
      <c r="H21" s="72"/>
      <c r="I21" s="12"/>
      <c r="J21" s="12"/>
      <c r="K21" s="12"/>
      <c r="L21" s="12"/>
      <c r="M21" s="12"/>
      <c r="N21" s="12"/>
      <c r="O21" s="12"/>
      <c r="P21" s="12"/>
      <c r="Q21" s="12"/>
      <c r="R21" s="12"/>
      <c r="S21" s="12"/>
    </row>
    <row r="22">
      <c r="A22" s="51" t="s">
        <v>35</v>
      </c>
      <c r="B22" s="47" t="s">
        <v>36</v>
      </c>
      <c r="C22" s="49"/>
      <c r="D22" s="53"/>
      <c r="E22" s="53"/>
      <c r="F22" s="53"/>
      <c r="G22" s="53"/>
      <c r="H22" s="72"/>
      <c r="I22" s="12"/>
      <c r="J22" s="12"/>
      <c r="K22" s="12"/>
      <c r="L22" s="12"/>
      <c r="M22" s="12"/>
      <c r="N22" s="12"/>
      <c r="O22" s="12"/>
      <c r="P22" s="12"/>
      <c r="Q22" s="12"/>
      <c r="R22" s="12"/>
      <c r="S22" s="12"/>
    </row>
    <row r="25">
      <c r="A25" s="156" t="s">
        <v>78</v>
      </c>
      <c r="B25" s="157"/>
    </row>
    <row r="26">
      <c r="A26" s="158" t="s">
        <v>11</v>
      </c>
      <c r="B26" s="159">
        <f t="shared" ref="B26:B27" si="7">AVERAGE(D5:D14)</f>
        <v>0.002570344254</v>
      </c>
    </row>
    <row r="27">
      <c r="A27" s="149" t="s">
        <v>29</v>
      </c>
      <c r="B27" s="159">
        <f t="shared" si="7"/>
        <v>0.002357144697</v>
      </c>
    </row>
    <row r="28">
      <c r="A28" s="149" t="s">
        <v>13</v>
      </c>
      <c r="B28" s="161">
        <f>AVERAGE(H5:H14)</f>
        <v>0.0008562557926</v>
      </c>
    </row>
    <row r="29">
      <c r="A29" s="149" t="s">
        <v>31</v>
      </c>
      <c r="B29" s="162">
        <v>0.0</v>
      </c>
    </row>
    <row r="30">
      <c r="A30" s="151" t="s">
        <v>15</v>
      </c>
      <c r="B30" s="174">
        <f>AVERAGE(S5:S14)</f>
        <v>150801.6433</v>
      </c>
    </row>
  </sheetData>
  <mergeCells count="11">
    <mergeCell ref="B17:D17"/>
    <mergeCell ref="B18:D18"/>
    <mergeCell ref="A25:B25"/>
    <mergeCell ref="J1:R1"/>
    <mergeCell ref="J14:L14"/>
    <mergeCell ref="M14:O14"/>
    <mergeCell ref="B20:G20"/>
    <mergeCell ref="B21:C21"/>
    <mergeCell ref="B22:C22"/>
    <mergeCell ref="B16:D16"/>
    <mergeCell ref="B19:F19"/>
  </mergeCells>
  <hyperlinks>
    <hyperlink r:id="rId1" ref="B14"/>
    <hyperlink r:id="rId2" ref="C14"/>
    <hyperlink r:id="rId3" location="IC8" ref="G14"/>
    <hyperlink r:id="rId4" ref="I14"/>
    <hyperlink r:id="rId5" location="profit-loss" ref="J14"/>
    <hyperlink r:id="rId6" location="IC8" ref="M14"/>
    <hyperlink r:id="rId7" location="IC8" ref="Q14"/>
  </hyperlinks>
  <drawing r:id="rId8"/>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6.0"/>
    <col customWidth="1" min="2" max="2" width="25.29"/>
    <col customWidth="1" min="6" max="6" width="22.0"/>
    <col customWidth="1" min="8" max="8" width="16.43"/>
    <col customWidth="1" min="10" max="10" width="23.29"/>
  </cols>
  <sheetData>
    <row r="1">
      <c r="A1" s="175" t="s">
        <v>88</v>
      </c>
      <c r="D1" s="176" t="s">
        <v>89</v>
      </c>
    </row>
    <row r="2">
      <c r="A2" s="40" t="s">
        <v>90</v>
      </c>
      <c r="B2" s="40" t="s">
        <v>91</v>
      </c>
    </row>
    <row r="3">
      <c r="A3" s="40">
        <v>51.0</v>
      </c>
      <c r="B3" s="40" t="s">
        <v>92</v>
      </c>
    </row>
    <row r="4">
      <c r="A4" s="40">
        <v>52.0</v>
      </c>
      <c r="B4" s="40" t="s">
        <v>93</v>
      </c>
    </row>
    <row r="5">
      <c r="A5" s="40">
        <v>53.0</v>
      </c>
      <c r="B5" s="40" t="s">
        <v>94</v>
      </c>
    </row>
    <row r="6">
      <c r="A6" s="40">
        <v>54.0</v>
      </c>
      <c r="B6" s="40" t="s">
        <v>72</v>
      </c>
    </row>
    <row r="7">
      <c r="A7" s="40">
        <v>55.0</v>
      </c>
      <c r="B7" s="40" t="s">
        <v>95</v>
      </c>
    </row>
    <row r="9">
      <c r="A9" s="40" t="s">
        <v>96</v>
      </c>
      <c r="E9" s="40" t="s">
        <v>96</v>
      </c>
      <c r="I9" s="40" t="s">
        <v>96</v>
      </c>
    </row>
    <row r="10">
      <c r="A10" s="102"/>
      <c r="B10" s="46" t="s">
        <v>11</v>
      </c>
      <c r="E10" s="102"/>
      <c r="F10" s="51" t="s">
        <v>29</v>
      </c>
      <c r="J10" s="177" t="s">
        <v>13</v>
      </c>
    </row>
    <row r="11">
      <c r="A11" s="40">
        <v>1.0</v>
      </c>
      <c r="B11" s="178">
        <v>0.5831</v>
      </c>
      <c r="E11" s="40">
        <v>1.0</v>
      </c>
      <c r="F11" s="178">
        <v>3.9615</v>
      </c>
      <c r="G11" s="179"/>
      <c r="I11" s="40">
        <v>1.0</v>
      </c>
      <c r="J11" s="180">
        <v>0.054133</v>
      </c>
    </row>
    <row r="12">
      <c r="A12" s="40">
        <v>2.0</v>
      </c>
      <c r="B12" s="180">
        <v>0.0</v>
      </c>
      <c r="E12" s="40">
        <v>2.0</v>
      </c>
      <c r="F12" s="180">
        <v>0.0</v>
      </c>
      <c r="I12" s="40">
        <v>2.0</v>
      </c>
      <c r="J12" s="181">
        <v>-0.0857</v>
      </c>
    </row>
    <row r="13">
      <c r="A13" s="40">
        <v>3.0</v>
      </c>
      <c r="B13" s="182">
        <v>7.495216E-4</v>
      </c>
      <c r="E13" s="40">
        <v>3.0</v>
      </c>
      <c r="F13" s="183">
        <v>0.048076923</v>
      </c>
      <c r="I13" s="40">
        <v>3.0</v>
      </c>
      <c r="J13" s="178">
        <v>-0.0031601852</v>
      </c>
    </row>
    <row r="14">
      <c r="A14" s="40">
        <v>4.0</v>
      </c>
      <c r="B14" s="184">
        <v>0.010198009800000001</v>
      </c>
      <c r="E14" s="40">
        <v>4.0</v>
      </c>
      <c r="F14" s="185">
        <v>12.257433332000002</v>
      </c>
      <c r="I14" s="40">
        <v>4.0</v>
      </c>
      <c r="J14" s="186">
        <v>0.04096586784999999</v>
      </c>
    </row>
    <row r="15">
      <c r="A15" s="40">
        <v>5.0</v>
      </c>
      <c r="B15" s="187">
        <v>0.0025703442535703245</v>
      </c>
      <c r="E15" s="40">
        <v>5.0</v>
      </c>
      <c r="F15" s="187">
        <v>0.0025703442535703245</v>
      </c>
      <c r="I15" s="40">
        <v>5.0</v>
      </c>
      <c r="J15" s="187">
        <v>8.562557926067463E-4</v>
      </c>
    </row>
    <row r="16">
      <c r="A16" s="188" t="s">
        <v>97</v>
      </c>
      <c r="D16" s="189"/>
      <c r="E16" s="188" t="s">
        <v>98</v>
      </c>
      <c r="H16" s="189"/>
      <c r="I16" s="188" t="s">
        <v>99</v>
      </c>
      <c r="K16" s="190"/>
    </row>
    <row r="17">
      <c r="D17" s="191"/>
      <c r="H17" s="191"/>
      <c r="K17" s="190"/>
    </row>
    <row r="20">
      <c r="A20" s="40" t="s">
        <v>96</v>
      </c>
      <c r="E20" s="40" t="s">
        <v>96</v>
      </c>
    </row>
    <row r="21">
      <c r="A21" s="102"/>
      <c r="B21" s="46" t="s">
        <v>31</v>
      </c>
      <c r="E21" s="102"/>
      <c r="F21" s="46" t="s">
        <v>15</v>
      </c>
    </row>
    <row r="22">
      <c r="A22" s="40">
        <v>1.0</v>
      </c>
      <c r="B22" s="192">
        <v>0.0</v>
      </c>
      <c r="E22" s="40">
        <v>1.0</v>
      </c>
      <c r="F22" s="192">
        <v>0.0</v>
      </c>
    </row>
    <row r="23">
      <c r="A23" s="40">
        <v>2.0</v>
      </c>
      <c r="B23" s="192">
        <v>0.0</v>
      </c>
      <c r="E23" s="40">
        <v>2.0</v>
      </c>
      <c r="F23" s="193">
        <v>-2183.2</v>
      </c>
    </row>
    <row r="24">
      <c r="A24" s="40">
        <v>3.0</v>
      </c>
      <c r="B24" s="192">
        <v>0.0</v>
      </c>
      <c r="E24" s="40">
        <v>3.0</v>
      </c>
      <c r="F24" s="180">
        <v>55613.6</v>
      </c>
    </row>
    <row r="25">
      <c r="A25" s="40">
        <v>4.0</v>
      </c>
      <c r="B25" s="194">
        <v>0.0</v>
      </c>
      <c r="E25" s="40">
        <v>4.0</v>
      </c>
      <c r="F25" s="195">
        <v>-1945.3880000000001</v>
      </c>
    </row>
    <row r="26">
      <c r="A26" s="40">
        <v>5.0</v>
      </c>
      <c r="B26" s="192">
        <v>0.0</v>
      </c>
      <c r="E26" s="40">
        <v>5.0</v>
      </c>
      <c r="F26" s="163">
        <v>150801.64333333334</v>
      </c>
    </row>
    <row r="27">
      <c r="A27" s="188" t="s">
        <v>100</v>
      </c>
      <c r="E27" s="188" t="s">
        <v>101</v>
      </c>
      <c r="H27" s="190"/>
    </row>
    <row r="28">
      <c r="H28" s="190"/>
    </row>
  </sheetData>
  <mergeCells count="6">
    <mergeCell ref="A16:C17"/>
    <mergeCell ref="E16:G17"/>
    <mergeCell ref="I16:J17"/>
    <mergeCell ref="A27:C28"/>
    <mergeCell ref="E27:G28"/>
    <mergeCell ref="D1:K7"/>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0.71"/>
    <col customWidth="1" min="2" max="2" width="36.29"/>
    <col customWidth="1" min="3" max="3" width="20.57"/>
    <col customWidth="1" min="4" max="4" width="14.14"/>
    <col customWidth="1" min="5" max="5" width="16.14"/>
    <col customWidth="1" min="6" max="6" width="15.0"/>
    <col customWidth="1" min="7" max="7" width="11.0"/>
    <col customWidth="1" min="8" max="8" width="16.71"/>
    <col customWidth="1" min="9" max="9" width="21.57"/>
    <col customWidth="1" min="11" max="11" width="22.14"/>
  </cols>
  <sheetData>
    <row r="1">
      <c r="A1" s="29" t="s">
        <v>17</v>
      </c>
      <c r="B1" s="12"/>
      <c r="C1" s="12"/>
      <c r="D1" s="12"/>
      <c r="E1" s="12"/>
      <c r="F1" s="12"/>
      <c r="G1" s="30"/>
      <c r="H1" s="12"/>
    </row>
    <row r="2">
      <c r="A2" s="31" t="s">
        <v>18</v>
      </c>
      <c r="B2" s="12"/>
      <c r="C2" s="12"/>
      <c r="D2" s="32" t="s">
        <v>19</v>
      </c>
      <c r="E2" s="33"/>
      <c r="F2" s="34" t="s">
        <v>20</v>
      </c>
      <c r="G2" s="35" t="s">
        <v>21</v>
      </c>
      <c r="H2" s="36" t="s">
        <v>22</v>
      </c>
      <c r="K2" s="37" t="s">
        <v>23</v>
      </c>
    </row>
    <row r="3">
      <c r="A3" s="11" t="s">
        <v>10</v>
      </c>
      <c r="B3" s="5" t="s">
        <v>24</v>
      </c>
      <c r="C3" s="38" t="s">
        <v>25</v>
      </c>
      <c r="D3" s="21" t="s">
        <v>11</v>
      </c>
      <c r="E3" s="38" t="s">
        <v>26</v>
      </c>
      <c r="F3" s="22" t="s">
        <v>12</v>
      </c>
      <c r="G3" s="38" t="s">
        <v>27</v>
      </c>
      <c r="H3" s="23" t="s">
        <v>13</v>
      </c>
      <c r="I3" s="24" t="s">
        <v>14</v>
      </c>
      <c r="J3" s="38" t="s">
        <v>28</v>
      </c>
      <c r="K3" s="24" t="s">
        <v>15</v>
      </c>
    </row>
    <row r="4">
      <c r="A4" s="11">
        <v>2012.0</v>
      </c>
      <c r="B4" s="11">
        <v>1.0</v>
      </c>
      <c r="C4" s="11">
        <v>244.65</v>
      </c>
      <c r="D4" s="11">
        <v>0.40874719</v>
      </c>
      <c r="E4" s="11">
        <v>15.09</v>
      </c>
      <c r="F4" s="11">
        <v>0.066269052</v>
      </c>
      <c r="G4" s="11">
        <v>41603.8</v>
      </c>
      <c r="H4" s="12"/>
      <c r="I4" s="39" t="s">
        <v>16</v>
      </c>
      <c r="J4" s="40">
        <v>41603.8</v>
      </c>
      <c r="K4" s="26" t="s">
        <v>16</v>
      </c>
    </row>
    <row r="5">
      <c r="A5" s="11">
        <v>2013.0</v>
      </c>
      <c r="B5" s="11">
        <v>1.0</v>
      </c>
      <c r="C5" s="11">
        <v>291.95</v>
      </c>
      <c r="D5" s="11">
        <v>0.342524405</v>
      </c>
      <c r="E5" s="11">
        <v>13.42</v>
      </c>
      <c r="F5" s="11">
        <v>0.074515648</v>
      </c>
      <c r="G5" s="11">
        <v>45350.9</v>
      </c>
      <c r="H5" s="17">
        <v>0.0901</v>
      </c>
      <c r="I5" s="39" t="s">
        <v>16</v>
      </c>
      <c r="J5" s="40">
        <v>45350.9</v>
      </c>
      <c r="K5" s="26" t="s">
        <v>16</v>
      </c>
    </row>
    <row r="6">
      <c r="A6" s="11">
        <v>2014.0</v>
      </c>
      <c r="B6" s="11">
        <v>3.43</v>
      </c>
      <c r="C6" s="11">
        <v>335.75</v>
      </c>
      <c r="D6" s="11">
        <v>1.021593448</v>
      </c>
      <c r="E6" s="11">
        <v>16.69</v>
      </c>
      <c r="F6" s="11">
        <v>0.205512283</v>
      </c>
      <c r="G6" s="11">
        <v>49918.5</v>
      </c>
      <c r="H6" s="17">
        <v>0.1007</v>
      </c>
      <c r="I6" s="39" t="s">
        <v>16</v>
      </c>
      <c r="J6" s="40">
        <v>49918.5</v>
      </c>
      <c r="K6" s="26" t="s">
        <v>16</v>
      </c>
    </row>
    <row r="7">
      <c r="A7" s="11">
        <v>2015.0</v>
      </c>
      <c r="B7" s="11">
        <v>2.22</v>
      </c>
      <c r="C7" s="11">
        <v>324.5</v>
      </c>
      <c r="D7" s="11">
        <v>0.68412943</v>
      </c>
      <c r="E7" s="11">
        <v>33.02</v>
      </c>
      <c r="F7" s="11">
        <v>0.067231981</v>
      </c>
      <c r="G7" s="11">
        <v>55496.4</v>
      </c>
      <c r="H7" s="17">
        <v>0.1117</v>
      </c>
      <c r="I7" s="39" t="s">
        <v>16</v>
      </c>
      <c r="J7" s="40">
        <v>55496.4</v>
      </c>
      <c r="K7" s="26" t="s">
        <v>16</v>
      </c>
    </row>
    <row r="8">
      <c r="A8" s="11">
        <v>2016.0</v>
      </c>
      <c r="B8" s="11">
        <v>1.36</v>
      </c>
      <c r="C8" s="11">
        <v>291.65</v>
      </c>
      <c r="D8" s="11">
        <v>0.466312361</v>
      </c>
      <c r="E8" s="11">
        <v>19.46</v>
      </c>
      <c r="F8" s="11">
        <v>0.069886948</v>
      </c>
      <c r="G8" s="11">
        <v>60300.3</v>
      </c>
      <c r="H8" s="17">
        <v>0.0866</v>
      </c>
      <c r="I8" s="39" t="s">
        <v>16</v>
      </c>
      <c r="J8" s="40">
        <v>60030.3</v>
      </c>
      <c r="K8" s="26" t="s">
        <v>16</v>
      </c>
    </row>
    <row r="9">
      <c r="A9" s="11">
        <v>2017.0</v>
      </c>
      <c r="B9" s="11">
        <v>1.0</v>
      </c>
      <c r="C9" s="11">
        <v>389.25</v>
      </c>
      <c r="D9" s="11">
        <v>0.256904303</v>
      </c>
      <c r="E9" s="11">
        <v>-24.84</v>
      </c>
      <c r="F9" s="11">
        <v>-0.040257649</v>
      </c>
      <c r="G9" s="11">
        <v>62276.3</v>
      </c>
      <c r="H9" s="17">
        <v>0.0328</v>
      </c>
      <c r="I9" s="39" t="s">
        <v>16</v>
      </c>
      <c r="J9" s="40">
        <v>62276.3</v>
      </c>
      <c r="K9" s="26" t="s">
        <v>16</v>
      </c>
    </row>
    <row r="10">
      <c r="A10" s="11">
        <v>2018.0</v>
      </c>
      <c r="B10" s="11">
        <v>7.84</v>
      </c>
      <c r="C10" s="11">
        <v>352.15</v>
      </c>
      <c r="D10" s="11">
        <v>2.22632401</v>
      </c>
      <c r="E10" s="11">
        <v>0.2</v>
      </c>
      <c r="F10" s="11">
        <v>39.2</v>
      </c>
      <c r="G10" s="11">
        <v>53663.0</v>
      </c>
      <c r="H10" s="17">
        <v>-0.1383</v>
      </c>
      <c r="I10" s="39" t="s">
        <v>16</v>
      </c>
      <c r="J10" s="40">
        <v>53663.0</v>
      </c>
      <c r="K10" s="26" t="s">
        <v>16</v>
      </c>
    </row>
    <row r="11">
      <c r="A11" s="11">
        <v>2019.0</v>
      </c>
      <c r="B11" s="11">
        <v>0.0</v>
      </c>
      <c r="C11" s="11">
        <v>385.0</v>
      </c>
      <c r="D11" s="11">
        <v>0.0</v>
      </c>
      <c r="E11" s="11">
        <v>-4.36</v>
      </c>
      <c r="F11" s="11">
        <v>0.0</v>
      </c>
      <c r="G11" s="11">
        <v>49608.0</v>
      </c>
      <c r="H11" s="17">
        <v>-0.0756</v>
      </c>
      <c r="I11" s="39" t="s">
        <v>16</v>
      </c>
      <c r="J11" s="40">
        <v>49606.0</v>
      </c>
      <c r="K11" s="26" t="s">
        <v>16</v>
      </c>
    </row>
    <row r="12">
      <c r="A12" s="11">
        <v>2020.0</v>
      </c>
      <c r="B12" s="11">
        <v>2.0</v>
      </c>
      <c r="C12" s="11">
        <v>470.95</v>
      </c>
      <c r="D12" s="11">
        <v>0.424673532</v>
      </c>
      <c r="E12" s="11">
        <v>-71.08</v>
      </c>
      <c r="F12" s="11">
        <v>-0.02813731</v>
      </c>
      <c r="G12" s="11">
        <v>54317.1</v>
      </c>
      <c r="H12" s="17">
        <v>0.0949</v>
      </c>
      <c r="I12" s="39" t="s">
        <v>16</v>
      </c>
      <c r="J12" s="40">
        <v>54317.1</v>
      </c>
      <c r="K12" s="26" t="s">
        <v>16</v>
      </c>
    </row>
    <row r="13">
      <c r="A13" s="11">
        <v>2021.0</v>
      </c>
      <c r="B13" s="11">
        <v>0.0</v>
      </c>
      <c r="C13" s="11">
        <v>725.5</v>
      </c>
      <c r="D13" s="11">
        <v>0.0</v>
      </c>
      <c r="E13" s="11">
        <v>-46.18</v>
      </c>
      <c r="F13" s="11">
        <v>0.0</v>
      </c>
      <c r="G13" s="11">
        <v>64325.9</v>
      </c>
      <c r="H13" s="17">
        <v>0.1843</v>
      </c>
      <c r="I13" s="41" t="s">
        <v>16</v>
      </c>
      <c r="J13" s="40">
        <v>64325.9</v>
      </c>
      <c r="K13" s="26" t="s">
        <v>16</v>
      </c>
    </row>
    <row r="14">
      <c r="D14" s="42">
        <f>AVERAGE(D4:D13)</f>
        <v>0.5831208679</v>
      </c>
      <c r="F14" s="42">
        <f>AVERAGE(F4:F13)</f>
        <v>3.961502095</v>
      </c>
      <c r="H14" s="42">
        <f>AVERAGE(H3:H13)</f>
        <v>0.05413333333</v>
      </c>
    </row>
    <row r="15">
      <c r="A15" s="43" t="s">
        <v>18</v>
      </c>
      <c r="B15" s="44"/>
      <c r="C15" s="44"/>
      <c r="D15" s="45"/>
      <c r="E15" s="44"/>
      <c r="F15" s="45"/>
      <c r="G15" s="44"/>
    </row>
    <row r="16">
      <c r="A16" s="46" t="s">
        <v>11</v>
      </c>
      <c r="B16" s="47" t="s">
        <v>19</v>
      </c>
      <c r="C16" s="48"/>
      <c r="D16" s="49"/>
      <c r="E16" s="50"/>
      <c r="F16" s="50"/>
      <c r="G16" s="50"/>
    </row>
    <row r="17">
      <c r="A17" s="51" t="s">
        <v>29</v>
      </c>
      <c r="B17" s="52" t="s">
        <v>20</v>
      </c>
      <c r="C17" s="48"/>
      <c r="D17" s="49"/>
      <c r="E17" s="53"/>
      <c r="F17" s="53"/>
      <c r="G17" s="53"/>
    </row>
    <row r="18">
      <c r="A18" s="51" t="s">
        <v>13</v>
      </c>
      <c r="B18" s="47" t="s">
        <v>30</v>
      </c>
      <c r="C18" s="48"/>
      <c r="D18" s="49"/>
      <c r="E18" s="53"/>
      <c r="F18" s="53"/>
      <c r="G18" s="53"/>
    </row>
    <row r="19">
      <c r="A19" s="51" t="s">
        <v>31</v>
      </c>
      <c r="B19" s="54"/>
      <c r="C19" s="55"/>
      <c r="D19" s="55"/>
      <c r="E19" s="55"/>
      <c r="F19" s="56"/>
      <c r="G19" s="53"/>
    </row>
    <row r="20">
      <c r="A20" s="51" t="s">
        <v>15</v>
      </c>
      <c r="B20" s="57" t="s">
        <v>32</v>
      </c>
      <c r="C20" s="48"/>
      <c r="D20" s="48"/>
      <c r="E20" s="48"/>
      <c r="F20" s="48"/>
      <c r="G20" s="49"/>
    </row>
    <row r="21">
      <c r="A21" s="58" t="s">
        <v>33</v>
      </c>
      <c r="B21" s="47" t="s">
        <v>34</v>
      </c>
      <c r="C21" s="49"/>
      <c r="D21" s="53"/>
      <c r="E21" s="53"/>
      <c r="F21" s="53"/>
      <c r="G21" s="53"/>
    </row>
    <row r="22">
      <c r="A22" s="51" t="s">
        <v>35</v>
      </c>
      <c r="B22" s="47" t="s">
        <v>36</v>
      </c>
      <c r="C22" s="49"/>
      <c r="D22" s="53"/>
      <c r="E22" s="53"/>
      <c r="F22" s="53"/>
      <c r="G22" s="53"/>
    </row>
  </sheetData>
  <mergeCells count="7">
    <mergeCell ref="B21:C21"/>
    <mergeCell ref="B22:C22"/>
    <mergeCell ref="B16:D16"/>
    <mergeCell ref="B17:D17"/>
    <mergeCell ref="B18:D18"/>
    <mergeCell ref="B19:F19"/>
    <mergeCell ref="B20:G20"/>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7.14"/>
    <col customWidth="1" min="3" max="3" width="16.29"/>
    <col customWidth="1" min="4" max="4" width="17.43"/>
    <col customWidth="1" min="5" max="5" width="22.0"/>
    <col customWidth="1" min="6" max="6" width="21.86"/>
  </cols>
  <sheetData>
    <row r="1">
      <c r="A1" s="59" t="s">
        <v>0</v>
      </c>
      <c r="B1" s="60" t="s">
        <v>1</v>
      </c>
      <c r="C1" s="61" t="s">
        <v>37</v>
      </c>
      <c r="D1" s="49"/>
      <c r="E1" s="12"/>
      <c r="F1" s="12"/>
    </row>
    <row r="2">
      <c r="A2" s="62"/>
      <c r="B2" s="63" t="s">
        <v>3</v>
      </c>
      <c r="C2" s="61" t="s">
        <v>4</v>
      </c>
      <c r="D2" s="49"/>
      <c r="E2" s="12"/>
      <c r="F2" s="12"/>
    </row>
    <row r="3">
      <c r="A3" s="62"/>
      <c r="B3" s="64" t="s">
        <v>5</v>
      </c>
      <c r="C3" s="61">
        <v>52.0</v>
      </c>
      <c r="D3" s="49"/>
      <c r="E3" s="12"/>
      <c r="F3" s="12"/>
    </row>
    <row r="4">
      <c r="A4" s="62"/>
      <c r="B4" s="63" t="s">
        <v>6</v>
      </c>
      <c r="C4" s="61" t="s">
        <v>7</v>
      </c>
      <c r="D4" s="49"/>
      <c r="E4" s="12"/>
      <c r="F4" s="12"/>
    </row>
    <row r="5">
      <c r="A5" s="62"/>
      <c r="B5" s="63" t="s">
        <v>8</v>
      </c>
      <c r="C5" s="61" t="s">
        <v>38</v>
      </c>
      <c r="D5" s="49"/>
      <c r="E5" s="12"/>
      <c r="F5" s="12"/>
    </row>
    <row r="6">
      <c r="A6" s="12"/>
      <c r="B6" s="12"/>
      <c r="C6" s="12"/>
      <c r="D6" s="12"/>
      <c r="E6" s="12"/>
      <c r="F6" s="12"/>
    </row>
    <row r="7">
      <c r="A7" s="65" t="s">
        <v>10</v>
      </c>
      <c r="B7" s="66" t="s">
        <v>11</v>
      </c>
      <c r="C7" s="66" t="s">
        <v>39</v>
      </c>
      <c r="D7" s="66" t="s">
        <v>13</v>
      </c>
      <c r="E7" s="66" t="s">
        <v>31</v>
      </c>
      <c r="F7" s="66" t="s">
        <v>40</v>
      </c>
    </row>
    <row r="8">
      <c r="A8" s="67"/>
      <c r="B8" s="68"/>
      <c r="C8" s="68"/>
      <c r="D8" s="68"/>
      <c r="E8" s="68"/>
      <c r="F8" s="68"/>
    </row>
    <row r="9">
      <c r="A9" s="69">
        <v>44632.0</v>
      </c>
      <c r="B9" s="70">
        <v>0.0</v>
      </c>
      <c r="C9" s="71">
        <v>0.0</v>
      </c>
      <c r="D9" s="72">
        <v>0.0024251279</v>
      </c>
      <c r="E9" s="73">
        <v>0.0</v>
      </c>
      <c r="F9" s="74">
        <v>-3972.21</v>
      </c>
    </row>
    <row r="10">
      <c r="A10" s="69">
        <v>44633.0</v>
      </c>
      <c r="B10" s="70">
        <v>0.0</v>
      </c>
      <c r="C10" s="71">
        <v>0.0</v>
      </c>
      <c r="D10" s="72">
        <v>0.02112821186752001</v>
      </c>
      <c r="E10" s="73">
        <v>0.0</v>
      </c>
      <c r="F10" s="74">
        <v>-4821.78</v>
      </c>
    </row>
    <row r="11">
      <c r="A11" s="69">
        <v>44634.0</v>
      </c>
      <c r="B11" s="70">
        <v>0.0</v>
      </c>
      <c r="C11" s="71">
        <v>0.0</v>
      </c>
      <c r="D11" s="72">
        <v>-0.011614948798872152</v>
      </c>
      <c r="E11" s="73">
        <v>0.0</v>
      </c>
      <c r="F11" s="74">
        <v>8673.89</v>
      </c>
    </row>
    <row r="12">
      <c r="A12" s="69">
        <v>44635.0</v>
      </c>
      <c r="B12" s="70">
        <v>0.0</v>
      </c>
      <c r="C12" s="71">
        <v>0.0</v>
      </c>
      <c r="D12" s="72">
        <v>-0.0010771907811408376</v>
      </c>
      <c r="E12" s="73">
        <v>0.0</v>
      </c>
      <c r="F12" s="74">
        <v>-2810.72</v>
      </c>
    </row>
    <row r="13">
      <c r="A13" s="69">
        <v>44636.0</v>
      </c>
      <c r="B13" s="70">
        <v>0.0</v>
      </c>
      <c r="C13" s="71">
        <v>0.0</v>
      </c>
      <c r="D13" s="72">
        <v>-0.07832274731004411</v>
      </c>
      <c r="E13" s="73">
        <v>0.0</v>
      </c>
      <c r="F13" s="74">
        <v>-2875.99</v>
      </c>
    </row>
    <row r="14">
      <c r="A14" s="69">
        <v>44637.0</v>
      </c>
      <c r="B14" s="70">
        <v>0.0</v>
      </c>
      <c r="C14" s="71">
        <v>0.0</v>
      </c>
      <c r="D14" s="72">
        <v>-0.08421993224348631</v>
      </c>
      <c r="E14" s="73">
        <v>0.0</v>
      </c>
      <c r="F14" s="74">
        <v>-3002.59</v>
      </c>
    </row>
    <row r="15">
      <c r="A15" s="69">
        <v>44638.0</v>
      </c>
      <c r="B15" s="70">
        <v>0.0</v>
      </c>
      <c r="C15" s="71">
        <v>0.0</v>
      </c>
      <c r="D15" s="72">
        <v>-0.2044736620430167</v>
      </c>
      <c r="E15" s="73">
        <v>0.0</v>
      </c>
      <c r="F15" s="74">
        <v>-3142.53</v>
      </c>
    </row>
    <row r="16">
      <c r="A16" s="69">
        <v>44639.0</v>
      </c>
      <c r="B16" s="70">
        <v>0.0</v>
      </c>
      <c r="C16" s="71">
        <v>0.0</v>
      </c>
      <c r="D16" s="72">
        <v>-0.13007434206172383</v>
      </c>
      <c r="E16" s="73">
        <v>0.0</v>
      </c>
      <c r="F16" s="74">
        <v>-3486.32</v>
      </c>
    </row>
    <row r="17">
      <c r="A17" s="69">
        <v>44640.0</v>
      </c>
      <c r="B17" s="70">
        <v>0.0</v>
      </c>
      <c r="C17" s="71">
        <v>0.0</v>
      </c>
      <c r="D17" s="72">
        <v>-0.2381614115522916</v>
      </c>
      <c r="E17" s="73">
        <v>0.0</v>
      </c>
      <c r="F17" s="74">
        <v>-3824.87</v>
      </c>
    </row>
    <row r="18">
      <c r="A18" s="69">
        <v>44641.0</v>
      </c>
      <c r="B18" s="70">
        <v>0.0</v>
      </c>
      <c r="C18" s="71">
        <v>0.0</v>
      </c>
      <c r="D18" s="75">
        <v>-0.13214480674238085</v>
      </c>
      <c r="E18" s="73">
        <v>0.0</v>
      </c>
      <c r="F18" s="76">
        <v>-2568.91</v>
      </c>
    </row>
  </sheetData>
  <mergeCells count="5">
    <mergeCell ref="C1:D1"/>
    <mergeCell ref="C2:D2"/>
    <mergeCell ref="C3:D3"/>
    <mergeCell ref="C4:D4"/>
    <mergeCell ref="C5:D5"/>
  </mergeCells>
  <conditionalFormatting sqref="D9:D18">
    <cfRule type="notContainsBlanks" dxfId="0" priority="1">
      <formula>LEN(TRIM(D9))&gt;0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1.29"/>
    <col customWidth="1" min="2" max="2" width="20.71"/>
    <col customWidth="1" min="3" max="3" width="18.14"/>
    <col customWidth="1" min="4" max="4" width="16.14"/>
    <col customWidth="1" min="5" max="5" width="18.0"/>
    <col customWidth="1" min="6" max="6" width="18.57"/>
    <col customWidth="1" min="7" max="7" width="22.71"/>
    <col customWidth="1" min="8" max="8" width="19.29"/>
    <col customWidth="1" min="9" max="9" width="15.86"/>
    <col customWidth="1" min="11" max="11" width="22.86"/>
    <col customWidth="1" min="12" max="12" width="20.71"/>
    <col customWidth="1" min="16" max="16" width="33.0"/>
    <col customWidth="1" min="19" max="19" width="23.57"/>
  </cols>
  <sheetData>
    <row r="1">
      <c r="A1" s="29" t="s">
        <v>41</v>
      </c>
      <c r="B1" s="12"/>
      <c r="C1" s="12"/>
      <c r="D1" s="12"/>
      <c r="E1" s="12"/>
      <c r="F1" s="12"/>
      <c r="G1" s="30"/>
      <c r="H1" s="12"/>
      <c r="I1" s="12"/>
      <c r="J1" s="77" t="s">
        <v>42</v>
      </c>
      <c r="S1" s="12"/>
    </row>
    <row r="2" ht="69.75" customHeight="1">
      <c r="A2" s="31" t="s">
        <v>18</v>
      </c>
      <c r="B2" s="12"/>
      <c r="C2" s="12"/>
      <c r="D2" s="32" t="s">
        <v>19</v>
      </c>
      <c r="E2" s="33"/>
      <c r="F2" s="34" t="s">
        <v>20</v>
      </c>
      <c r="G2" s="35" t="s">
        <v>21</v>
      </c>
      <c r="H2" s="36" t="s">
        <v>22</v>
      </c>
      <c r="I2" s="12"/>
      <c r="J2" s="12"/>
      <c r="K2" s="37" t="s">
        <v>23</v>
      </c>
    </row>
    <row r="3">
      <c r="A3" s="5" t="s">
        <v>10</v>
      </c>
      <c r="B3" s="5" t="s">
        <v>43</v>
      </c>
      <c r="C3" s="5" t="s">
        <v>44</v>
      </c>
      <c r="D3" s="24" t="s">
        <v>11</v>
      </c>
      <c r="E3" s="5" t="s">
        <v>45</v>
      </c>
      <c r="F3" s="24" t="s">
        <v>39</v>
      </c>
      <c r="G3" s="5" t="s">
        <v>46</v>
      </c>
      <c r="H3" s="24" t="s">
        <v>13</v>
      </c>
      <c r="I3" s="24" t="s">
        <v>14</v>
      </c>
      <c r="J3" s="78" t="s">
        <v>28</v>
      </c>
      <c r="K3" s="24" t="s">
        <v>15</v>
      </c>
    </row>
    <row r="4">
      <c r="A4" s="79">
        <v>44632.0</v>
      </c>
      <c r="B4" s="11">
        <v>0.0</v>
      </c>
      <c r="C4" s="80">
        <v>27.4</v>
      </c>
      <c r="D4" s="81">
        <f t="shared" ref="D4:D13" si="1">B4/C4</f>
        <v>0</v>
      </c>
      <c r="E4" s="5">
        <v>-65.23</v>
      </c>
      <c r="F4" s="82">
        <f t="shared" ref="F4:F13" si="2">B4/E4</f>
        <v>0</v>
      </c>
      <c r="G4" s="83">
        <v>3348.13</v>
      </c>
      <c r="H4" s="72">
        <v>0.0024251279</v>
      </c>
      <c r="I4" s="39" t="s">
        <v>16</v>
      </c>
      <c r="J4" s="84">
        <v>-4044.77</v>
      </c>
      <c r="K4" s="74">
        <v>-3972.21</v>
      </c>
    </row>
    <row r="5">
      <c r="A5" s="79">
        <v>44633.0</v>
      </c>
      <c r="B5" s="11">
        <v>0.0</v>
      </c>
      <c r="C5" s="85">
        <v>18.4</v>
      </c>
      <c r="D5" s="81">
        <f t="shared" si="1"/>
        <v>0</v>
      </c>
      <c r="E5" s="5">
        <v>-84.46</v>
      </c>
      <c r="F5" s="82">
        <f t="shared" si="2"/>
        <v>0</v>
      </c>
      <c r="G5" s="86">
        <v>3418.87</v>
      </c>
      <c r="H5" s="72">
        <f t="shared" ref="H5:H13" si="3">(G5-G4)/G4</f>
        <v>0.02112821187</v>
      </c>
      <c r="I5" s="39" t="s">
        <v>16</v>
      </c>
      <c r="J5" s="87">
        <v>-5301.74</v>
      </c>
      <c r="K5" s="74">
        <v>-4821.78</v>
      </c>
    </row>
    <row r="6">
      <c r="A6" s="79">
        <v>44634.0</v>
      </c>
      <c r="B6" s="11">
        <v>0.0</v>
      </c>
      <c r="C6" s="85">
        <v>15.2</v>
      </c>
      <c r="D6" s="81">
        <f t="shared" si="1"/>
        <v>0</v>
      </c>
      <c r="E6" s="5">
        <v>124.21</v>
      </c>
      <c r="F6" s="82">
        <f t="shared" si="2"/>
        <v>0</v>
      </c>
      <c r="G6" s="87">
        <v>3379.16</v>
      </c>
      <c r="H6" s="72">
        <f t="shared" si="3"/>
        <v>-0.0116149488</v>
      </c>
      <c r="I6" s="39" t="s">
        <v>16</v>
      </c>
      <c r="J6" s="87">
        <v>8537.89</v>
      </c>
      <c r="K6" s="74">
        <v>8673.89</v>
      </c>
    </row>
    <row r="7">
      <c r="A7" s="79">
        <v>44635.0</v>
      </c>
      <c r="B7" s="11">
        <v>0.0</v>
      </c>
      <c r="C7" s="85">
        <v>18.2</v>
      </c>
      <c r="D7" s="81">
        <f t="shared" si="1"/>
        <v>0</v>
      </c>
      <c r="E7" s="5">
        <v>-45.93</v>
      </c>
      <c r="F7" s="82">
        <f t="shared" si="2"/>
        <v>0</v>
      </c>
      <c r="G7" s="87">
        <v>3375.52</v>
      </c>
      <c r="H7" s="72">
        <f t="shared" si="3"/>
        <v>-0.001077190781</v>
      </c>
      <c r="I7" s="39" t="s">
        <v>16</v>
      </c>
      <c r="J7" s="87">
        <v>-2902.4</v>
      </c>
      <c r="K7" s="74">
        <v>-2810.72</v>
      </c>
    </row>
    <row r="8">
      <c r="A8" s="79">
        <v>44636.0</v>
      </c>
      <c r="B8" s="11">
        <v>0.0</v>
      </c>
      <c r="C8" s="85">
        <v>17.65</v>
      </c>
      <c r="D8" s="81">
        <f t="shared" si="1"/>
        <v>0</v>
      </c>
      <c r="E8" s="5">
        <v>-30.91</v>
      </c>
      <c r="F8" s="82">
        <f t="shared" si="2"/>
        <v>0</v>
      </c>
      <c r="G8" s="87">
        <v>3111.14</v>
      </c>
      <c r="H8" s="72">
        <f t="shared" si="3"/>
        <v>-0.07832274731</v>
      </c>
      <c r="I8" s="39" t="s">
        <v>16</v>
      </c>
      <c r="J8" s="87">
        <v>-2755.75</v>
      </c>
      <c r="K8" s="74">
        <v>-2875.99</v>
      </c>
    </row>
    <row r="9">
      <c r="A9" s="79">
        <v>44637.0</v>
      </c>
      <c r="B9" s="11">
        <v>0.0</v>
      </c>
      <c r="C9" s="85">
        <v>24.0</v>
      </c>
      <c r="D9" s="81">
        <f t="shared" si="1"/>
        <v>0</v>
      </c>
      <c r="E9" s="5">
        <v>-46.68</v>
      </c>
      <c r="F9" s="82">
        <f t="shared" si="2"/>
        <v>0</v>
      </c>
      <c r="G9" s="87">
        <v>2849.12</v>
      </c>
      <c r="H9" s="72">
        <f t="shared" si="3"/>
        <v>-0.08421993224</v>
      </c>
      <c r="I9" s="39" t="s">
        <v>16</v>
      </c>
      <c r="J9" s="87">
        <v>-2945.46</v>
      </c>
      <c r="K9" s="74">
        <v>-3002.59</v>
      </c>
    </row>
    <row r="10">
      <c r="A10" s="79">
        <v>44638.0</v>
      </c>
      <c r="B10" s="11">
        <v>0.0</v>
      </c>
      <c r="C10" s="85">
        <v>18.75</v>
      </c>
      <c r="D10" s="81">
        <f t="shared" si="1"/>
        <v>0</v>
      </c>
      <c r="E10" s="5">
        <v>-47.19</v>
      </c>
      <c r="F10" s="82">
        <f t="shared" si="2"/>
        <v>0</v>
      </c>
      <c r="G10" s="87">
        <v>2266.55</v>
      </c>
      <c r="H10" s="72">
        <f t="shared" si="3"/>
        <v>-0.204473662</v>
      </c>
      <c r="I10" s="39" t="s">
        <v>16</v>
      </c>
      <c r="J10" s="87">
        <v>-2973.45</v>
      </c>
      <c r="K10" s="74">
        <v>-3142.53</v>
      </c>
    </row>
    <row r="11">
      <c r="A11" s="79">
        <v>44639.0</v>
      </c>
      <c r="B11" s="11">
        <v>0.0</v>
      </c>
      <c r="C11" s="85">
        <v>12.0</v>
      </c>
      <c r="D11" s="81">
        <f t="shared" si="1"/>
        <v>0</v>
      </c>
      <c r="E11" s="5">
        <v>-53.81</v>
      </c>
      <c r="F11" s="82">
        <f t="shared" si="2"/>
        <v>0</v>
      </c>
      <c r="G11" s="87">
        <v>1971.73</v>
      </c>
      <c r="H11" s="72">
        <f t="shared" si="3"/>
        <v>-0.1300743421</v>
      </c>
      <c r="I11" s="39" t="s">
        <v>16</v>
      </c>
      <c r="J11" s="87">
        <v>-3390.2</v>
      </c>
      <c r="K11" s="74">
        <v>-3486.32</v>
      </c>
    </row>
    <row r="12">
      <c r="A12" s="79">
        <v>44640.0</v>
      </c>
      <c r="B12" s="11">
        <v>0.0</v>
      </c>
      <c r="C12" s="85">
        <v>6.05</v>
      </c>
      <c r="D12" s="81">
        <f t="shared" si="1"/>
        <v>0</v>
      </c>
      <c r="E12" s="5">
        <v>-58.66</v>
      </c>
      <c r="F12" s="82">
        <f t="shared" si="2"/>
        <v>0</v>
      </c>
      <c r="G12" s="87">
        <v>1502.14</v>
      </c>
      <c r="H12" s="72">
        <f t="shared" si="3"/>
        <v>-0.2381614116</v>
      </c>
      <c r="I12" s="39" t="s">
        <v>16</v>
      </c>
      <c r="J12" s="87">
        <v>-3695.68</v>
      </c>
      <c r="K12" s="74">
        <v>-3824.87</v>
      </c>
    </row>
    <row r="13">
      <c r="A13" s="79">
        <v>44641.0</v>
      </c>
      <c r="B13" s="11">
        <v>0.0</v>
      </c>
      <c r="C13" s="85">
        <v>18.75</v>
      </c>
      <c r="D13" s="81">
        <f t="shared" si="1"/>
        <v>0</v>
      </c>
      <c r="E13" s="11">
        <v>-39.08</v>
      </c>
      <c r="F13" s="82">
        <f t="shared" si="2"/>
        <v>0</v>
      </c>
      <c r="G13" s="87">
        <v>1303.64</v>
      </c>
      <c r="H13" s="72">
        <f t="shared" si="3"/>
        <v>-0.1321448067</v>
      </c>
      <c r="I13" s="41" t="s">
        <v>16</v>
      </c>
      <c r="J13" s="87">
        <v>-2451.79</v>
      </c>
      <c r="K13" s="76">
        <v>-2568.91</v>
      </c>
    </row>
    <row r="14" ht="54.75" customHeight="1">
      <c r="A14" s="88" t="s">
        <v>47</v>
      </c>
      <c r="B14" s="89" t="s">
        <v>48</v>
      </c>
      <c r="C14" s="90" t="s">
        <v>49</v>
      </c>
      <c r="D14" s="91"/>
      <c r="E14" s="90" t="s">
        <v>50</v>
      </c>
      <c r="F14" s="91"/>
      <c r="G14" s="90" t="s">
        <v>51</v>
      </c>
      <c r="H14" s="91"/>
      <c r="I14" s="90" t="s">
        <v>52</v>
      </c>
      <c r="J14" s="92" t="s">
        <v>53</v>
      </c>
      <c r="K14" s="48"/>
      <c r="L14" s="49"/>
    </row>
    <row r="15">
      <c r="A15" s="43" t="s">
        <v>18</v>
      </c>
      <c r="B15" s="44"/>
      <c r="C15" s="44"/>
      <c r="D15" s="45"/>
      <c r="E15" s="44"/>
      <c r="F15" s="45"/>
      <c r="G15" s="44"/>
      <c r="H15" s="45"/>
      <c r="I15" s="44"/>
      <c r="J15" s="93"/>
      <c r="K15" s="93"/>
      <c r="L15" s="93"/>
      <c r="M15" s="93"/>
      <c r="N15" s="93"/>
      <c r="O15" s="93"/>
      <c r="P15" s="12"/>
      <c r="Q15" s="12"/>
      <c r="R15" s="12"/>
      <c r="S15" s="12"/>
    </row>
    <row r="16">
      <c r="A16" s="46" t="s">
        <v>11</v>
      </c>
      <c r="B16" s="47" t="s">
        <v>19</v>
      </c>
      <c r="C16" s="48"/>
      <c r="D16" s="49"/>
      <c r="E16" s="50"/>
      <c r="F16" s="50"/>
      <c r="G16" s="50"/>
      <c r="H16" s="12"/>
      <c r="I16" s="12"/>
      <c r="J16" s="12"/>
      <c r="K16" s="12"/>
      <c r="L16" s="12"/>
      <c r="M16" s="12"/>
      <c r="N16" s="12"/>
      <c r="O16" s="12"/>
      <c r="P16" s="12"/>
      <c r="Q16" s="12"/>
      <c r="R16" s="12"/>
      <c r="S16" s="12"/>
    </row>
    <row r="17">
      <c r="A17" s="51" t="s">
        <v>29</v>
      </c>
      <c r="B17" s="52" t="s">
        <v>20</v>
      </c>
      <c r="C17" s="48"/>
      <c r="D17" s="49"/>
      <c r="E17" s="53"/>
      <c r="F17" s="53"/>
      <c r="G17" s="53"/>
      <c r="H17" s="12"/>
      <c r="I17" s="12"/>
      <c r="J17" s="12"/>
      <c r="K17" s="12"/>
      <c r="L17" s="12"/>
      <c r="M17" s="12"/>
      <c r="N17" s="12"/>
      <c r="O17" s="12"/>
      <c r="P17" s="12"/>
      <c r="Q17" s="12"/>
      <c r="R17" s="12"/>
      <c r="S17" s="12"/>
    </row>
    <row r="18">
      <c r="A18" s="51" t="s">
        <v>13</v>
      </c>
      <c r="B18" s="47" t="s">
        <v>30</v>
      </c>
      <c r="C18" s="48"/>
      <c r="D18" s="49"/>
      <c r="E18" s="53"/>
      <c r="F18" s="53"/>
      <c r="G18" s="53"/>
      <c r="H18" s="12"/>
      <c r="I18" s="12"/>
      <c r="J18" s="12"/>
      <c r="K18" s="12"/>
      <c r="L18" s="12"/>
      <c r="M18" s="12"/>
      <c r="N18" s="12"/>
      <c r="O18" s="12"/>
      <c r="P18" s="12"/>
      <c r="Q18" s="12"/>
      <c r="R18" s="12"/>
      <c r="S18" s="12"/>
    </row>
    <row r="19">
      <c r="A19" s="51" t="s">
        <v>31</v>
      </c>
      <c r="B19" s="54"/>
      <c r="C19" s="55"/>
      <c r="D19" s="55"/>
      <c r="E19" s="55"/>
      <c r="F19" s="56"/>
      <c r="G19" s="53"/>
      <c r="H19" s="12"/>
      <c r="I19" s="12"/>
      <c r="J19" s="12"/>
      <c r="K19" s="12"/>
      <c r="L19" s="12"/>
      <c r="M19" s="12"/>
      <c r="N19" s="12"/>
      <c r="O19" s="12"/>
      <c r="P19" s="12"/>
      <c r="Q19" s="12"/>
      <c r="R19" s="12"/>
      <c r="S19" s="12"/>
    </row>
    <row r="20">
      <c r="A20" s="51" t="s">
        <v>15</v>
      </c>
      <c r="B20" s="57" t="s">
        <v>32</v>
      </c>
      <c r="C20" s="48"/>
      <c r="D20" s="48"/>
      <c r="E20" s="48"/>
      <c r="F20" s="48"/>
      <c r="G20" s="49"/>
      <c r="H20" s="12"/>
      <c r="I20" s="12"/>
      <c r="J20" s="12"/>
      <c r="K20" s="12"/>
      <c r="L20" s="12"/>
      <c r="M20" s="12"/>
      <c r="N20" s="12"/>
      <c r="O20" s="12"/>
      <c r="P20" s="12"/>
      <c r="Q20" s="12"/>
      <c r="R20" s="12"/>
      <c r="S20" s="12"/>
    </row>
    <row r="21">
      <c r="A21" s="58" t="s">
        <v>33</v>
      </c>
      <c r="B21" s="47" t="s">
        <v>34</v>
      </c>
      <c r="C21" s="49"/>
      <c r="D21" s="53"/>
      <c r="E21" s="53"/>
      <c r="F21" s="53"/>
      <c r="G21" s="53"/>
      <c r="H21" s="12"/>
      <c r="I21" s="12"/>
      <c r="J21" s="12"/>
      <c r="K21" s="12"/>
      <c r="L21" s="12"/>
      <c r="M21" s="12"/>
      <c r="N21" s="12"/>
      <c r="O21" s="12"/>
      <c r="P21" s="12"/>
      <c r="Q21" s="12"/>
      <c r="R21" s="12"/>
      <c r="S21" s="12"/>
    </row>
    <row r="22">
      <c r="A22" s="51" t="s">
        <v>35</v>
      </c>
      <c r="B22" s="47" t="s">
        <v>36</v>
      </c>
      <c r="C22" s="49"/>
      <c r="D22" s="53"/>
      <c r="E22" s="53"/>
      <c r="F22" s="53"/>
      <c r="G22" s="53"/>
      <c r="H22" s="12"/>
      <c r="I22" s="12"/>
      <c r="J22" s="12"/>
      <c r="K22" s="12"/>
      <c r="L22" s="12"/>
      <c r="M22" s="12"/>
      <c r="N22" s="12"/>
      <c r="O22" s="12"/>
      <c r="P22" s="12"/>
      <c r="Q22" s="12"/>
      <c r="R22" s="12"/>
      <c r="S22" s="12"/>
    </row>
  </sheetData>
  <mergeCells count="9">
    <mergeCell ref="B20:G20"/>
    <mergeCell ref="B21:C21"/>
    <mergeCell ref="B22:C22"/>
    <mergeCell ref="J1:R1"/>
    <mergeCell ref="B16:D16"/>
    <mergeCell ref="B17:D17"/>
    <mergeCell ref="B18:D18"/>
    <mergeCell ref="B19:F19"/>
    <mergeCell ref="J14:L14"/>
  </mergeCells>
  <conditionalFormatting sqref="H4:H13">
    <cfRule type="notContainsBlanks" dxfId="0" priority="1">
      <formula>LEN(TRIM(H4))&gt;0</formula>
    </cfRule>
  </conditionalFormatting>
  <hyperlinks>
    <hyperlink r:id="rId1" ref="B14"/>
    <hyperlink r:id="rId2" ref="C14"/>
    <hyperlink r:id="rId3" location="mtn" ref="E14"/>
    <hyperlink r:id="rId4" ref="G14"/>
    <hyperlink r:id="rId5" ref="I14"/>
    <hyperlink r:id="rId6" location="MTN" ref="J14"/>
  </hyperlinks>
  <drawing r:id="rId7"/>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15.86"/>
    <col customWidth="1" min="4" max="4" width="17.43"/>
    <col customWidth="1" min="5" max="5" width="21.86"/>
    <col customWidth="1" min="6" max="6" width="21.29"/>
  </cols>
  <sheetData>
    <row r="1">
      <c r="A1" s="59" t="s">
        <v>0</v>
      </c>
      <c r="B1" s="60" t="s">
        <v>1</v>
      </c>
      <c r="C1" s="61" t="s">
        <v>54</v>
      </c>
      <c r="D1" s="49"/>
    </row>
    <row r="2">
      <c r="A2" s="62"/>
      <c r="B2" s="63" t="s">
        <v>3</v>
      </c>
      <c r="C2" s="61" t="s">
        <v>4</v>
      </c>
      <c r="D2" s="49"/>
    </row>
    <row r="3">
      <c r="A3" s="62"/>
      <c r="B3" s="64" t="s">
        <v>5</v>
      </c>
      <c r="C3" s="61">
        <v>53.0</v>
      </c>
      <c r="D3" s="49"/>
    </row>
    <row r="4">
      <c r="A4" s="62"/>
      <c r="B4" s="63" t="s">
        <v>6</v>
      </c>
      <c r="C4" s="61" t="s">
        <v>7</v>
      </c>
      <c r="D4" s="49"/>
    </row>
    <row r="5">
      <c r="A5" s="62"/>
      <c r="B5" s="63" t="s">
        <v>8</v>
      </c>
      <c r="C5" s="61" t="s">
        <v>55</v>
      </c>
      <c r="D5" s="49"/>
    </row>
    <row r="7">
      <c r="A7" s="65" t="s">
        <v>10</v>
      </c>
      <c r="B7" s="66" t="s">
        <v>11</v>
      </c>
      <c r="C7" s="66" t="s">
        <v>39</v>
      </c>
      <c r="D7" s="66" t="s">
        <v>13</v>
      </c>
      <c r="E7" s="66" t="s">
        <v>31</v>
      </c>
      <c r="F7" s="66" t="s">
        <v>40</v>
      </c>
    </row>
    <row r="8">
      <c r="A8" s="67"/>
      <c r="B8" s="68"/>
      <c r="C8" s="68"/>
      <c r="D8" s="68"/>
      <c r="E8" s="68"/>
      <c r="F8" s="68"/>
    </row>
    <row r="9">
      <c r="A9" s="69">
        <v>44632.0</v>
      </c>
      <c r="B9" s="70">
        <v>0.0029744199881023203</v>
      </c>
      <c r="C9" s="71">
        <v>0.0</v>
      </c>
      <c r="D9" s="94">
        <v>0.0</v>
      </c>
      <c r="E9" s="73">
        <v>0.0</v>
      </c>
      <c r="F9" s="95">
        <v>77260.0</v>
      </c>
    </row>
    <row r="10">
      <c r="A10" s="69">
        <v>44633.0</v>
      </c>
      <c r="B10" s="70">
        <v>0.0045207956600361665</v>
      </c>
      <c r="C10" s="71">
        <v>0.4807692307692307</v>
      </c>
      <c r="D10" s="94">
        <v>-1.1344197353020617E-4</v>
      </c>
      <c r="E10" s="73">
        <v>0.0</v>
      </c>
      <c r="F10" s="95">
        <v>65062.0</v>
      </c>
    </row>
    <row r="11">
      <c r="A11" s="69">
        <v>44634.0</v>
      </c>
      <c r="B11" s="70">
        <v>0.0</v>
      </c>
      <c r="C11" s="71">
        <v>0.0</v>
      </c>
      <c r="D11" s="94">
        <v>1.7757945542300337E-4</v>
      </c>
      <c r="E11" s="73">
        <v>0.0</v>
      </c>
      <c r="F11" s="95">
        <v>66847.0</v>
      </c>
    </row>
    <row r="12">
      <c r="A12" s="69">
        <v>44635.0</v>
      </c>
      <c r="B12" s="70">
        <v>0.0</v>
      </c>
      <c r="C12" s="71">
        <v>0.0</v>
      </c>
      <c r="D12" s="94">
        <v>-0.01</v>
      </c>
      <c r="E12" s="73">
        <v>0.0</v>
      </c>
      <c r="F12" s="95">
        <v>42647.0</v>
      </c>
    </row>
    <row r="13">
      <c r="A13" s="69">
        <v>44636.0</v>
      </c>
      <c r="B13" s="70">
        <v>0.0</v>
      </c>
      <c r="C13" s="71">
        <v>0.0</v>
      </c>
      <c r="D13" s="94">
        <v>0.0</v>
      </c>
      <c r="E13" s="73">
        <v>0.0</v>
      </c>
      <c r="F13" s="95">
        <v>65945.0</v>
      </c>
    </row>
    <row r="14">
      <c r="A14" s="69">
        <v>44637.0</v>
      </c>
      <c r="B14" s="70">
        <v>0.0</v>
      </c>
      <c r="C14" s="71">
        <v>0.0</v>
      </c>
      <c r="D14" s="94">
        <v>-0.0059911594695681745</v>
      </c>
      <c r="E14" s="73">
        <v>0.0</v>
      </c>
      <c r="F14" s="95">
        <v>68199.0</v>
      </c>
    </row>
    <row r="15">
      <c r="A15" s="69">
        <v>44638.0</v>
      </c>
      <c r="B15" s="70">
        <v>0.0</v>
      </c>
      <c r="C15" s="71">
        <v>0.0</v>
      </c>
      <c r="D15" s="94">
        <v>-0.003692394684761097</v>
      </c>
      <c r="E15" s="73">
        <v>0.0</v>
      </c>
      <c r="F15" s="95">
        <v>23031.0</v>
      </c>
    </row>
    <row r="16">
      <c r="A16" s="69">
        <v>44639.0</v>
      </c>
      <c r="B16" s="70">
        <v>0.0</v>
      </c>
      <c r="C16" s="71">
        <v>0.0</v>
      </c>
      <c r="D16" s="94">
        <v>-0.0038189152846257284</v>
      </c>
      <c r="E16" s="73">
        <v>0.0</v>
      </c>
      <c r="F16" s="95">
        <v>38430.0</v>
      </c>
    </row>
    <row r="17">
      <c r="A17" s="69">
        <v>44640.0</v>
      </c>
      <c r="B17" s="70">
        <v>0.0</v>
      </c>
      <c r="C17" s="71">
        <v>0.0</v>
      </c>
      <c r="D17" s="94">
        <v>-0.00406816533720087</v>
      </c>
      <c r="E17" s="73">
        <v>0.0</v>
      </c>
      <c r="F17" s="95">
        <v>51638.0</v>
      </c>
    </row>
    <row r="18">
      <c r="A18" s="69">
        <v>44641.0</v>
      </c>
      <c r="B18" s="70">
        <v>0.0</v>
      </c>
      <c r="C18" s="71">
        <v>0.0</v>
      </c>
      <c r="D18" s="94">
        <v>-0.004095354523227384</v>
      </c>
      <c r="E18" s="73">
        <v>0.0</v>
      </c>
      <c r="F18" s="95">
        <v>57077.0</v>
      </c>
    </row>
  </sheetData>
  <mergeCells count="5">
    <mergeCell ref="C1:D1"/>
    <mergeCell ref="C2:D2"/>
    <mergeCell ref="C3:D3"/>
    <mergeCell ref="C4:D4"/>
    <mergeCell ref="C5:D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1.0"/>
    <col customWidth="1" min="2" max="2" width="29.43"/>
    <col customWidth="1" min="5" max="5" width="16.29"/>
    <col customWidth="1" min="7" max="7" width="23.14"/>
    <col customWidth="1" min="8" max="8" width="17.43"/>
    <col customWidth="1" min="11" max="11" width="17.57"/>
    <col customWidth="1" min="12" max="12" width="18.57"/>
    <col customWidth="1" min="16" max="16" width="17.43"/>
    <col customWidth="1" min="19" max="19" width="21.43"/>
  </cols>
  <sheetData>
    <row r="1">
      <c r="A1" s="29" t="s">
        <v>56</v>
      </c>
      <c r="B1" s="12"/>
      <c r="C1" s="12"/>
      <c r="D1" s="12"/>
      <c r="E1" s="12"/>
      <c r="F1" s="12"/>
      <c r="G1" s="30"/>
      <c r="H1" s="12"/>
      <c r="I1" s="12"/>
      <c r="J1" s="77" t="s">
        <v>42</v>
      </c>
      <c r="S1" s="12"/>
    </row>
    <row r="2">
      <c r="A2" s="31" t="s">
        <v>18</v>
      </c>
      <c r="B2" s="96"/>
      <c r="C2" s="96"/>
      <c r="D2" s="97" t="s">
        <v>19</v>
      </c>
      <c r="E2" s="96"/>
      <c r="F2" s="98" t="s">
        <v>20</v>
      </c>
      <c r="G2" s="99"/>
      <c r="H2" s="98" t="s">
        <v>22</v>
      </c>
      <c r="I2" s="96"/>
      <c r="J2" s="96"/>
      <c r="K2" s="96"/>
      <c r="L2" s="96"/>
      <c r="M2" s="96"/>
      <c r="N2" s="96"/>
      <c r="O2" s="96"/>
      <c r="P2" s="100" t="s">
        <v>57</v>
      </c>
      <c r="Q2" s="96"/>
      <c r="R2" s="101" t="s">
        <v>36</v>
      </c>
      <c r="S2" s="97" t="s">
        <v>23</v>
      </c>
    </row>
    <row r="3">
      <c r="A3" s="5" t="s">
        <v>10</v>
      </c>
      <c r="B3" s="102" t="s">
        <v>43</v>
      </c>
      <c r="C3" s="102" t="s">
        <v>44</v>
      </c>
      <c r="D3" s="65" t="s">
        <v>11</v>
      </c>
      <c r="E3" s="102" t="s">
        <v>45</v>
      </c>
      <c r="F3" s="65" t="s">
        <v>39</v>
      </c>
      <c r="G3" s="102" t="s">
        <v>46</v>
      </c>
      <c r="H3" s="65" t="s">
        <v>13</v>
      </c>
      <c r="I3" s="65" t="s">
        <v>14</v>
      </c>
      <c r="J3" s="102" t="s">
        <v>28</v>
      </c>
      <c r="K3" s="102" t="s">
        <v>58</v>
      </c>
      <c r="L3" s="102" t="s">
        <v>59</v>
      </c>
      <c r="M3" s="102" t="s">
        <v>60</v>
      </c>
      <c r="N3" s="102" t="s">
        <v>61</v>
      </c>
      <c r="O3" s="102" t="s">
        <v>62</v>
      </c>
      <c r="P3" s="102" t="s">
        <v>63</v>
      </c>
      <c r="Q3" s="102" t="s">
        <v>64</v>
      </c>
      <c r="R3" s="102" t="s">
        <v>65</v>
      </c>
      <c r="S3" s="65" t="s">
        <v>15</v>
      </c>
    </row>
    <row r="4">
      <c r="A4" s="79">
        <v>44632.0</v>
      </c>
      <c r="B4" s="103">
        <v>0.25</v>
      </c>
      <c r="C4" s="104">
        <v>84.05</v>
      </c>
      <c r="D4" s="105">
        <f t="shared" ref="D4:D13" si="1">B4/C4</f>
        <v>0.002974419988</v>
      </c>
      <c r="E4" s="102">
        <v>0.0</v>
      </c>
      <c r="F4" s="106">
        <v>0.0</v>
      </c>
      <c r="G4" s="107">
        <v>11107.0</v>
      </c>
      <c r="H4" s="108">
        <v>0.0</v>
      </c>
      <c r="I4" s="109" t="s">
        <v>16</v>
      </c>
      <c r="J4" s="110">
        <v>11110.0</v>
      </c>
      <c r="K4" s="111">
        <v>11708.0</v>
      </c>
      <c r="L4" s="110">
        <v>1741.0</v>
      </c>
      <c r="M4" s="111">
        <v>11351.0</v>
      </c>
      <c r="N4" s="112">
        <v>178.0</v>
      </c>
      <c r="O4" s="111">
        <v>12935.0</v>
      </c>
      <c r="P4" s="113">
        <f t="shared" ref="P4:P13" si="2">M4-N4-O4</f>
        <v>-1762</v>
      </c>
      <c r="Q4" s="111">
        <v>85706.0</v>
      </c>
      <c r="R4" s="113">
        <f t="shared" ref="R4:R13" si="3">Q4-M4</f>
        <v>74355</v>
      </c>
      <c r="S4" s="114">
        <f t="shared" ref="S4:S13" si="4">J4-(K4-L4)-(P4)+(R4)</f>
        <v>77260</v>
      </c>
    </row>
    <row r="5">
      <c r="A5" s="79">
        <v>44633.0</v>
      </c>
      <c r="B5" s="103">
        <v>0.25</v>
      </c>
      <c r="C5" s="104">
        <v>55.3</v>
      </c>
      <c r="D5" s="105">
        <f t="shared" si="1"/>
        <v>0.00452079566</v>
      </c>
      <c r="E5" s="102">
        <v>0.52</v>
      </c>
      <c r="F5" s="106">
        <f t="shared" ref="F5:F13" si="5">B5/E5</f>
        <v>0.4807692308</v>
      </c>
      <c r="G5" s="115">
        <v>10981.0</v>
      </c>
      <c r="H5" s="108">
        <f t="shared" ref="H5:H7" si="6">(G5-G4)/(G4*100)</f>
        <v>-0.0001134419735</v>
      </c>
      <c r="I5" s="109" t="s">
        <v>16</v>
      </c>
      <c r="J5" s="110">
        <v>11267.0</v>
      </c>
      <c r="K5" s="111">
        <v>12196.0</v>
      </c>
      <c r="L5" s="110">
        <v>1681.0</v>
      </c>
      <c r="M5" s="111">
        <v>13622.0</v>
      </c>
      <c r="N5" s="116">
        <v>228.0</v>
      </c>
      <c r="O5" s="111">
        <v>15390.0</v>
      </c>
      <c r="P5" s="113">
        <f t="shared" si="2"/>
        <v>-1996</v>
      </c>
      <c r="Q5" s="111">
        <v>75936.0</v>
      </c>
      <c r="R5" s="113">
        <f t="shared" si="3"/>
        <v>62314</v>
      </c>
      <c r="S5" s="114">
        <f t="shared" si="4"/>
        <v>65062</v>
      </c>
    </row>
    <row r="6">
      <c r="A6" s="79">
        <v>44634.0</v>
      </c>
      <c r="B6" s="112">
        <v>0.0</v>
      </c>
      <c r="C6" s="117">
        <v>128.9</v>
      </c>
      <c r="D6" s="105">
        <f t="shared" si="1"/>
        <v>0</v>
      </c>
      <c r="E6" s="103">
        <v>0.52</v>
      </c>
      <c r="F6" s="106">
        <f t="shared" si="5"/>
        <v>0</v>
      </c>
      <c r="G6" s="107">
        <v>11176.0</v>
      </c>
      <c r="H6" s="108">
        <f t="shared" si="6"/>
        <v>0.0001775794554</v>
      </c>
      <c r="I6" s="109" t="s">
        <v>16</v>
      </c>
      <c r="J6" s="110">
        <v>11176.0</v>
      </c>
      <c r="K6" s="111">
        <v>13203.0</v>
      </c>
      <c r="L6" s="110">
        <v>2048.0</v>
      </c>
      <c r="M6" s="111">
        <v>14699.0</v>
      </c>
      <c r="N6" s="116">
        <v>127.0</v>
      </c>
      <c r="O6" s="111">
        <v>19220.0</v>
      </c>
      <c r="P6" s="113">
        <f t="shared" si="2"/>
        <v>-4648</v>
      </c>
      <c r="Q6" s="111">
        <v>76877.0</v>
      </c>
      <c r="R6" s="113">
        <f t="shared" si="3"/>
        <v>62178</v>
      </c>
      <c r="S6" s="114">
        <f t="shared" si="4"/>
        <v>66847</v>
      </c>
    </row>
    <row r="7">
      <c r="A7" s="79">
        <v>44635.0</v>
      </c>
      <c r="B7" s="112">
        <v>0.0</v>
      </c>
      <c r="C7" s="104">
        <v>59.25</v>
      </c>
      <c r="D7" s="105">
        <f t="shared" si="1"/>
        <v>0</v>
      </c>
      <c r="E7" s="103">
        <v>0.89</v>
      </c>
      <c r="F7" s="106">
        <f t="shared" si="5"/>
        <v>0</v>
      </c>
      <c r="G7" s="115">
        <v>0.0</v>
      </c>
      <c r="H7" s="108">
        <f t="shared" si="6"/>
        <v>-0.01</v>
      </c>
      <c r="I7" s="109" t="s">
        <v>16</v>
      </c>
      <c r="J7" s="118">
        <v>0.0</v>
      </c>
      <c r="K7" s="111">
        <v>12765.0</v>
      </c>
      <c r="L7" s="119">
        <v>0.0</v>
      </c>
      <c r="M7" s="111">
        <v>16965.0</v>
      </c>
      <c r="N7" s="116">
        <v>572.0</v>
      </c>
      <c r="O7" s="111">
        <v>13418.0</v>
      </c>
      <c r="P7" s="113">
        <f t="shared" si="2"/>
        <v>2975</v>
      </c>
      <c r="Q7" s="111">
        <v>75352.0</v>
      </c>
      <c r="R7" s="113">
        <f t="shared" si="3"/>
        <v>58387</v>
      </c>
      <c r="S7" s="114">
        <f t="shared" si="4"/>
        <v>42647</v>
      </c>
    </row>
    <row r="8">
      <c r="A8" s="79">
        <v>44636.0</v>
      </c>
      <c r="B8" s="112">
        <v>0.0</v>
      </c>
      <c r="C8" s="104">
        <v>50.0</v>
      </c>
      <c r="D8" s="105">
        <f t="shared" si="1"/>
        <v>0</v>
      </c>
      <c r="E8" s="103">
        <v>0.71</v>
      </c>
      <c r="F8" s="106">
        <f t="shared" si="5"/>
        <v>0</v>
      </c>
      <c r="G8" s="107">
        <v>8823.0</v>
      </c>
      <c r="H8" s="108">
        <v>0.0</v>
      </c>
      <c r="I8" s="109" t="s">
        <v>16</v>
      </c>
      <c r="J8" s="113">
        <v>8823.0</v>
      </c>
      <c r="K8" s="111">
        <v>11941.0</v>
      </c>
      <c r="L8" s="110">
        <v>1972.0</v>
      </c>
      <c r="M8" s="111">
        <v>12763.0</v>
      </c>
      <c r="N8" s="116">
        <v>792.0</v>
      </c>
      <c r="O8" s="111">
        <v>17765.0</v>
      </c>
      <c r="P8" s="113">
        <f t="shared" si="2"/>
        <v>-5794</v>
      </c>
      <c r="Q8" s="111">
        <v>74060.0</v>
      </c>
      <c r="R8" s="113">
        <f t="shared" si="3"/>
        <v>61297</v>
      </c>
      <c r="S8" s="114">
        <f t="shared" si="4"/>
        <v>65945</v>
      </c>
    </row>
    <row r="9">
      <c r="A9" s="79">
        <v>44637.0</v>
      </c>
      <c r="B9" s="112">
        <v>0.0</v>
      </c>
      <c r="C9" s="104">
        <v>38.3</v>
      </c>
      <c r="D9" s="105">
        <f t="shared" si="1"/>
        <v>0</v>
      </c>
      <c r="E9" s="120">
        <v>-2.13</v>
      </c>
      <c r="F9" s="106">
        <f t="shared" si="5"/>
        <v>0</v>
      </c>
      <c r="G9" s="107">
        <v>3537.0</v>
      </c>
      <c r="H9" s="108">
        <f t="shared" ref="H9:H13" si="7">(G9-G8)/(G8*100)</f>
        <v>-0.00599115947</v>
      </c>
      <c r="I9" s="109" t="s">
        <v>16</v>
      </c>
      <c r="J9" s="113">
        <v>3537.0</v>
      </c>
      <c r="K9" s="121">
        <v>3406.0</v>
      </c>
      <c r="L9" s="110">
        <v>216.0</v>
      </c>
      <c r="M9" s="111">
        <v>18031.0</v>
      </c>
      <c r="N9" s="116">
        <v>643.0</v>
      </c>
      <c r="O9" s="122">
        <v>29382.0</v>
      </c>
      <c r="P9" s="113">
        <f t="shared" si="2"/>
        <v>-11994</v>
      </c>
      <c r="Q9" s="111">
        <v>73889.0</v>
      </c>
      <c r="R9" s="113">
        <f t="shared" si="3"/>
        <v>55858</v>
      </c>
      <c r="S9" s="114">
        <f t="shared" si="4"/>
        <v>68199</v>
      </c>
    </row>
    <row r="10">
      <c r="A10" s="79">
        <v>44638.0</v>
      </c>
      <c r="B10" s="112">
        <v>0.0</v>
      </c>
      <c r="C10" s="123">
        <v>21.75</v>
      </c>
      <c r="D10" s="105">
        <f t="shared" si="1"/>
        <v>0</v>
      </c>
      <c r="E10" s="103">
        <v>-0.49</v>
      </c>
      <c r="F10" s="106">
        <f t="shared" si="5"/>
        <v>0</v>
      </c>
      <c r="G10" s="107">
        <v>2231.0</v>
      </c>
      <c r="H10" s="108">
        <f t="shared" si="7"/>
        <v>-0.003692394685</v>
      </c>
      <c r="I10" s="109" t="s">
        <v>16</v>
      </c>
      <c r="J10" s="110">
        <v>2231.0</v>
      </c>
      <c r="K10" s="121">
        <v>2167.0</v>
      </c>
      <c r="L10" s="110">
        <v>200.0</v>
      </c>
      <c r="M10" s="111">
        <v>35278.0</v>
      </c>
      <c r="N10" s="116">
        <v>201.0</v>
      </c>
      <c r="O10" s="111">
        <v>37173.0</v>
      </c>
      <c r="P10" s="113">
        <f t="shared" si="2"/>
        <v>-2096</v>
      </c>
      <c r="Q10" s="111">
        <v>55949.0</v>
      </c>
      <c r="R10" s="113">
        <f t="shared" si="3"/>
        <v>20671</v>
      </c>
      <c r="S10" s="114">
        <f t="shared" si="4"/>
        <v>23031</v>
      </c>
    </row>
    <row r="11">
      <c r="A11" s="79">
        <v>44639.0</v>
      </c>
      <c r="B11" s="112">
        <v>0.0</v>
      </c>
      <c r="C11" s="123">
        <v>4.15</v>
      </c>
      <c r="D11" s="105">
        <f t="shared" si="1"/>
        <v>0</v>
      </c>
      <c r="E11" s="103">
        <v>-0.87</v>
      </c>
      <c r="F11" s="106">
        <f t="shared" si="5"/>
        <v>0</v>
      </c>
      <c r="G11" s="107">
        <v>1379.0</v>
      </c>
      <c r="H11" s="108">
        <f t="shared" si="7"/>
        <v>-0.003818915285</v>
      </c>
      <c r="I11" s="109" t="s">
        <v>16</v>
      </c>
      <c r="J11" s="110">
        <v>1379.0</v>
      </c>
      <c r="K11" s="124">
        <v>1772.0</v>
      </c>
      <c r="L11" s="110">
        <v>277.0</v>
      </c>
      <c r="M11" s="111">
        <v>36676.0</v>
      </c>
      <c r="N11" s="116">
        <v>225.0</v>
      </c>
      <c r="O11" s="111">
        <v>49591.0</v>
      </c>
      <c r="P11" s="113">
        <f t="shared" si="2"/>
        <v>-13140</v>
      </c>
      <c r="Q11" s="111">
        <v>62082.0</v>
      </c>
      <c r="R11" s="113">
        <f t="shared" si="3"/>
        <v>25406</v>
      </c>
      <c r="S11" s="114">
        <f t="shared" si="4"/>
        <v>38430</v>
      </c>
    </row>
    <row r="12">
      <c r="A12" s="79">
        <v>44640.0</v>
      </c>
      <c r="B12" s="112">
        <v>0.0</v>
      </c>
      <c r="C12" s="104">
        <v>0.65</v>
      </c>
      <c r="D12" s="105">
        <f t="shared" si="1"/>
        <v>0</v>
      </c>
      <c r="E12" s="103">
        <v>-109.9</v>
      </c>
      <c r="F12" s="106">
        <f t="shared" si="5"/>
        <v>0</v>
      </c>
      <c r="G12" s="107">
        <v>818.0</v>
      </c>
      <c r="H12" s="108">
        <f t="shared" si="7"/>
        <v>-0.004068165337</v>
      </c>
      <c r="I12" s="109" t="s">
        <v>16</v>
      </c>
      <c r="J12" s="116">
        <v>818.0</v>
      </c>
      <c r="K12" s="124">
        <v>2430.0</v>
      </c>
      <c r="L12" s="116">
        <v>183.0</v>
      </c>
      <c r="M12" s="111">
        <v>35213.0</v>
      </c>
      <c r="N12" s="112">
        <v>274.0</v>
      </c>
      <c r="O12" s="111">
        <v>78002.0</v>
      </c>
      <c r="P12" s="113">
        <f t="shared" si="2"/>
        <v>-43063</v>
      </c>
      <c r="Q12" s="111">
        <v>45217.0</v>
      </c>
      <c r="R12" s="113">
        <f t="shared" si="3"/>
        <v>10004</v>
      </c>
      <c r="S12" s="125">
        <f t="shared" si="4"/>
        <v>51638</v>
      </c>
    </row>
    <row r="13">
      <c r="A13" s="79">
        <v>44641.0</v>
      </c>
      <c r="B13" s="112">
        <v>0.0</v>
      </c>
      <c r="C13" s="117">
        <v>1.7</v>
      </c>
      <c r="D13" s="105">
        <f t="shared" si="1"/>
        <v>0</v>
      </c>
      <c r="E13" s="126">
        <v>-5.27</v>
      </c>
      <c r="F13" s="106">
        <f t="shared" si="5"/>
        <v>0</v>
      </c>
      <c r="G13" s="107">
        <v>483.0</v>
      </c>
      <c r="H13" s="108">
        <f t="shared" si="7"/>
        <v>-0.004095354523</v>
      </c>
      <c r="I13" s="109" t="s">
        <v>16</v>
      </c>
      <c r="J13" s="116">
        <v>483.0</v>
      </c>
      <c r="K13" s="127">
        <v>735.0</v>
      </c>
      <c r="L13" s="116">
        <v>132.0</v>
      </c>
      <c r="M13" s="122">
        <v>35166.0</v>
      </c>
      <c r="N13" s="116">
        <v>255.0</v>
      </c>
      <c r="O13" s="111">
        <v>82488.0</v>
      </c>
      <c r="P13" s="113">
        <f t="shared" si="2"/>
        <v>-47577</v>
      </c>
      <c r="Q13" s="111">
        <v>44786.0</v>
      </c>
      <c r="R13" s="113">
        <f t="shared" si="3"/>
        <v>9620</v>
      </c>
      <c r="S13" s="114">
        <f t="shared" si="4"/>
        <v>57077</v>
      </c>
    </row>
    <row r="14">
      <c r="A14" s="88" t="s">
        <v>47</v>
      </c>
      <c r="B14" s="89" t="s">
        <v>66</v>
      </c>
      <c r="C14" s="90" t="s">
        <v>67</v>
      </c>
      <c r="D14" s="91"/>
      <c r="E14" s="90" t="s">
        <v>68</v>
      </c>
      <c r="F14" s="91"/>
      <c r="G14" s="90" t="s">
        <v>69</v>
      </c>
      <c r="H14" s="91"/>
      <c r="I14" s="90"/>
      <c r="J14" s="92" t="s">
        <v>70</v>
      </c>
      <c r="K14" s="48"/>
      <c r="L14" s="49"/>
      <c r="M14" s="128"/>
      <c r="N14" s="48"/>
      <c r="O14" s="49"/>
      <c r="P14" s="129"/>
      <c r="Q14" s="130"/>
      <c r="R14" s="129"/>
      <c r="S14" s="129"/>
    </row>
    <row r="16">
      <c r="A16" s="43" t="s">
        <v>18</v>
      </c>
      <c r="B16" s="44"/>
      <c r="C16" s="44"/>
      <c r="D16" s="45"/>
      <c r="E16" s="44"/>
      <c r="F16" s="45"/>
      <c r="G16" s="44"/>
    </row>
    <row r="17">
      <c r="A17" s="46" t="s">
        <v>11</v>
      </c>
      <c r="B17" s="47" t="s">
        <v>19</v>
      </c>
      <c r="C17" s="48"/>
      <c r="D17" s="49"/>
      <c r="E17" s="50"/>
      <c r="F17" s="50"/>
      <c r="G17" s="50"/>
    </row>
    <row r="18">
      <c r="A18" s="51" t="s">
        <v>29</v>
      </c>
      <c r="B18" s="52" t="s">
        <v>20</v>
      </c>
      <c r="C18" s="48"/>
      <c r="D18" s="49"/>
      <c r="E18" s="53"/>
      <c r="F18" s="53"/>
      <c r="G18" s="53"/>
    </row>
    <row r="19">
      <c r="A19" s="51" t="s">
        <v>13</v>
      </c>
      <c r="B19" s="47" t="s">
        <v>30</v>
      </c>
      <c r="C19" s="48"/>
      <c r="D19" s="49"/>
      <c r="E19" s="53"/>
      <c r="F19" s="53"/>
      <c r="G19" s="53"/>
    </row>
    <row r="20">
      <c r="A20" s="51" t="s">
        <v>31</v>
      </c>
      <c r="B20" s="54"/>
      <c r="C20" s="55"/>
      <c r="D20" s="55"/>
      <c r="E20" s="55"/>
      <c r="F20" s="56"/>
      <c r="G20" s="53"/>
    </row>
    <row r="21" ht="19.5" customHeight="1">
      <c r="A21" s="51" t="s">
        <v>15</v>
      </c>
      <c r="B21" s="57" t="s">
        <v>32</v>
      </c>
      <c r="C21" s="48"/>
      <c r="D21" s="48"/>
      <c r="E21" s="48"/>
      <c r="F21" s="48"/>
      <c r="G21" s="49"/>
    </row>
    <row r="22">
      <c r="A22" s="58" t="s">
        <v>33</v>
      </c>
      <c r="B22" s="47" t="s">
        <v>34</v>
      </c>
      <c r="C22" s="49"/>
      <c r="D22" s="53"/>
      <c r="E22" s="53"/>
      <c r="F22" s="53"/>
      <c r="G22" s="53"/>
    </row>
    <row r="23">
      <c r="A23" s="51" t="s">
        <v>35</v>
      </c>
      <c r="B23" s="47" t="s">
        <v>36</v>
      </c>
      <c r="C23" s="49"/>
      <c r="D23" s="53"/>
      <c r="E23" s="53"/>
      <c r="F23" s="53"/>
      <c r="G23" s="53"/>
    </row>
  </sheetData>
  <mergeCells count="10">
    <mergeCell ref="B21:G21"/>
    <mergeCell ref="B22:C22"/>
    <mergeCell ref="B23:C23"/>
    <mergeCell ref="J1:R1"/>
    <mergeCell ref="J14:L14"/>
    <mergeCell ref="M14:O14"/>
    <mergeCell ref="B17:D17"/>
    <mergeCell ref="B18:D18"/>
    <mergeCell ref="B19:D19"/>
    <mergeCell ref="B20:F20"/>
  </mergeCells>
  <hyperlinks>
    <hyperlink r:id="rId1" ref="B14"/>
    <hyperlink r:id="rId2" ref="C14"/>
    <hyperlink r:id="rId3" ref="E14"/>
    <hyperlink r:id="rId4" location="rc13" ref="G14"/>
    <hyperlink r:id="rId5" location="rc13" ref="J14"/>
  </hyperlinks>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7.14"/>
    <col customWidth="1" min="3" max="3" width="16.29"/>
    <col customWidth="1" min="4" max="4" width="17.43"/>
    <col customWidth="1" min="5" max="5" width="22.0"/>
    <col customWidth="1" min="6" max="6" width="21.86"/>
  </cols>
  <sheetData>
    <row r="1">
      <c r="A1" s="59" t="s">
        <v>0</v>
      </c>
      <c r="B1" s="60" t="s">
        <v>1</v>
      </c>
      <c r="C1" s="61" t="s">
        <v>71</v>
      </c>
      <c r="D1" s="49"/>
      <c r="E1" s="12"/>
      <c r="F1" s="12"/>
    </row>
    <row r="2">
      <c r="A2" s="62"/>
      <c r="B2" s="63" t="s">
        <v>3</v>
      </c>
      <c r="C2" s="61" t="s">
        <v>4</v>
      </c>
      <c r="D2" s="49"/>
      <c r="E2" s="12"/>
      <c r="F2" s="12"/>
    </row>
    <row r="3">
      <c r="A3" s="62"/>
      <c r="B3" s="64" t="s">
        <v>5</v>
      </c>
      <c r="C3" s="61">
        <v>54.0</v>
      </c>
      <c r="D3" s="49"/>
      <c r="E3" s="12"/>
      <c r="F3" s="12"/>
    </row>
    <row r="4">
      <c r="A4" s="62"/>
      <c r="B4" s="63" t="s">
        <v>6</v>
      </c>
      <c r="C4" s="61" t="s">
        <v>7</v>
      </c>
      <c r="D4" s="49"/>
      <c r="E4" s="12"/>
      <c r="F4" s="12"/>
    </row>
    <row r="5">
      <c r="A5" s="62"/>
      <c r="B5" s="63" t="s">
        <v>8</v>
      </c>
      <c r="C5" s="61" t="s">
        <v>72</v>
      </c>
      <c r="D5" s="49"/>
      <c r="E5" s="12"/>
      <c r="F5" s="12"/>
    </row>
    <row r="6">
      <c r="A6" s="12"/>
      <c r="B6" s="12"/>
      <c r="C6" s="12"/>
      <c r="D6" s="12"/>
      <c r="E6" s="12"/>
      <c r="F6" s="12"/>
    </row>
    <row r="7">
      <c r="A7" s="65" t="s">
        <v>10</v>
      </c>
      <c r="B7" s="66" t="s">
        <v>11</v>
      </c>
      <c r="C7" s="66" t="s">
        <v>39</v>
      </c>
      <c r="D7" s="66" t="s">
        <v>13</v>
      </c>
      <c r="E7" s="66" t="s">
        <v>31</v>
      </c>
      <c r="F7" s="66" t="s">
        <v>40</v>
      </c>
    </row>
    <row r="8">
      <c r="A8" s="67"/>
      <c r="B8" s="68"/>
      <c r="C8" s="68"/>
      <c r="D8" s="68"/>
      <c r="E8" s="68"/>
      <c r="F8" s="68"/>
    </row>
    <row r="9">
      <c r="A9" s="69">
        <v>44632.0</v>
      </c>
      <c r="B9" s="70">
        <v>0.008378718</v>
      </c>
      <c r="C9" s="71">
        <v>-0.07173601</v>
      </c>
      <c r="D9" s="94">
        <v>0.1897418706</v>
      </c>
      <c r="E9" s="73">
        <v>0.0</v>
      </c>
      <c r="F9" s="95">
        <v>-589.68</v>
      </c>
    </row>
    <row r="10">
      <c r="A10" s="69">
        <v>44633.0</v>
      </c>
      <c r="B10" s="70">
        <v>0.017704338</v>
      </c>
      <c r="C10" s="71">
        <v>-0.13717421</v>
      </c>
      <c r="D10" s="94">
        <v>0.2125246548</v>
      </c>
      <c r="E10" s="73">
        <v>0.0</v>
      </c>
      <c r="F10" s="95">
        <v>-4427.49</v>
      </c>
    </row>
    <row r="11">
      <c r="A11" s="69">
        <v>44634.0</v>
      </c>
      <c r="B11" s="70">
        <v>0.012135922</v>
      </c>
      <c r="C11" s="71">
        <v>1.26404494</v>
      </c>
      <c r="D11" s="94">
        <v>0.0291059083</v>
      </c>
      <c r="E11" s="73">
        <v>0.0</v>
      </c>
      <c r="F11" s="95">
        <v>-4327.36</v>
      </c>
    </row>
    <row r="12">
      <c r="A12" s="69">
        <v>44635.0</v>
      </c>
      <c r="B12" s="70">
        <v>0.013746563</v>
      </c>
      <c r="C12" s="71">
        <v>110.0</v>
      </c>
      <c r="D12" s="94">
        <v>0.124139099</v>
      </c>
      <c r="E12" s="73">
        <v>0.0</v>
      </c>
      <c r="F12" s="95">
        <v>-4415.71</v>
      </c>
    </row>
    <row r="13">
      <c r="A13" s="69">
        <v>44636.0</v>
      </c>
      <c r="B13" s="70">
        <v>0.009447435</v>
      </c>
      <c r="C13" s="71">
        <v>14.33333333</v>
      </c>
      <c r="D13" s="94">
        <v>-0.0885853463</v>
      </c>
      <c r="E13" s="73">
        <v>0.0</v>
      </c>
      <c r="F13" s="95">
        <v>-3096.43</v>
      </c>
    </row>
    <row r="14">
      <c r="A14" s="69">
        <v>44637.0</v>
      </c>
      <c r="B14" s="70">
        <v>0.008154944</v>
      </c>
      <c r="C14" s="71">
        <v>0.13869626</v>
      </c>
      <c r="D14" s="94">
        <v>-0.0291476114</v>
      </c>
      <c r="E14" s="73">
        <v>0.0</v>
      </c>
      <c r="F14" s="95">
        <v>80.93</v>
      </c>
    </row>
    <row r="15">
      <c r="A15" s="69">
        <v>44638.0</v>
      </c>
      <c r="B15" s="70">
        <v>0.007623242</v>
      </c>
      <c r="C15" s="71">
        <v>-0.39028621</v>
      </c>
      <c r="D15" s="94">
        <v>-0.0481271283</v>
      </c>
      <c r="E15" s="73">
        <v>0.0</v>
      </c>
      <c r="F15" s="95">
        <v>-547.86</v>
      </c>
    </row>
    <row r="16">
      <c r="A16" s="69">
        <v>44639.0</v>
      </c>
      <c r="B16" s="70">
        <v>0.009354537</v>
      </c>
      <c r="C16" s="71">
        <v>-1.55709343</v>
      </c>
      <c r="D16" s="94">
        <v>-0.0147269258</v>
      </c>
      <c r="E16" s="73">
        <v>0.0</v>
      </c>
      <c r="F16" s="95">
        <v>-47.9</v>
      </c>
    </row>
    <row r="17">
      <c r="A17" s="69">
        <v>44640.0</v>
      </c>
      <c r="B17" s="70">
        <v>0.004425513</v>
      </c>
      <c r="C17" s="71">
        <v>-1.32450331</v>
      </c>
      <c r="D17" s="94">
        <v>0.0328593041</v>
      </c>
      <c r="E17" s="73">
        <v>0.0</v>
      </c>
      <c r="F17" s="95">
        <v>905.18</v>
      </c>
    </row>
    <row r="18">
      <c r="A18" s="69">
        <v>44641.0</v>
      </c>
      <c r="B18" s="70">
        <v>0.011008886</v>
      </c>
      <c r="C18" s="71">
        <v>0.31905196</v>
      </c>
      <c r="D18" s="94">
        <v>0.0018748535</v>
      </c>
      <c r="E18" s="73">
        <v>0.0</v>
      </c>
      <c r="F18" s="95">
        <v>-2987.56</v>
      </c>
    </row>
  </sheetData>
  <mergeCells count="5">
    <mergeCell ref="C1:D1"/>
    <mergeCell ref="C2:D2"/>
    <mergeCell ref="C3:D3"/>
    <mergeCell ref="C4:D4"/>
    <mergeCell ref="C5:D5"/>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2" width="22.43"/>
    <col customWidth="1" min="3" max="3" width="18.14"/>
    <col customWidth="1" min="4" max="4" width="16.14"/>
    <col customWidth="1" min="5" max="5" width="18.0"/>
    <col customWidth="1" min="6" max="6" width="18.57"/>
    <col customWidth="1" min="7" max="7" width="22.71"/>
    <col customWidth="1" min="8" max="8" width="19.29"/>
    <col customWidth="1" min="9" max="9" width="15.86"/>
    <col customWidth="1" min="11" max="11" width="18.86"/>
    <col customWidth="1" min="12" max="12" width="20.71"/>
    <col customWidth="1" min="16" max="16" width="33.0"/>
    <col customWidth="1" min="19" max="19" width="23.57"/>
  </cols>
  <sheetData>
    <row r="1">
      <c r="A1" s="29" t="s">
        <v>73</v>
      </c>
      <c r="B1" s="12"/>
      <c r="C1" s="12"/>
      <c r="D1" s="12"/>
      <c r="E1" s="12"/>
      <c r="F1" s="12"/>
      <c r="G1" s="30"/>
      <c r="H1" s="12"/>
      <c r="I1" s="12"/>
      <c r="J1" s="77" t="s">
        <v>42</v>
      </c>
      <c r="S1" s="12"/>
    </row>
    <row r="2" ht="69.75" customHeight="1">
      <c r="A2" s="31" t="s">
        <v>18</v>
      </c>
      <c r="B2" s="12"/>
      <c r="C2" s="12"/>
      <c r="D2" s="32" t="s">
        <v>19</v>
      </c>
      <c r="E2" s="33"/>
      <c r="F2" s="34" t="s">
        <v>20</v>
      </c>
      <c r="G2" s="131"/>
      <c r="H2" s="36" t="s">
        <v>22</v>
      </c>
      <c r="I2" s="12"/>
      <c r="J2" s="12"/>
      <c r="K2" s="12"/>
      <c r="L2" s="12"/>
      <c r="M2" s="12"/>
      <c r="N2" s="12"/>
      <c r="O2" s="12"/>
      <c r="P2" s="132" t="s">
        <v>57</v>
      </c>
      <c r="Q2" s="12"/>
      <c r="R2" s="133" t="s">
        <v>36</v>
      </c>
      <c r="S2" s="37" t="s">
        <v>23</v>
      </c>
    </row>
    <row r="3">
      <c r="A3" s="5" t="s">
        <v>10</v>
      </c>
      <c r="B3" s="5" t="s">
        <v>43</v>
      </c>
      <c r="C3" s="5" t="s">
        <v>44</v>
      </c>
      <c r="D3" s="24" t="s">
        <v>11</v>
      </c>
      <c r="E3" s="5" t="s">
        <v>45</v>
      </c>
      <c r="F3" s="24" t="s">
        <v>39</v>
      </c>
      <c r="G3" s="5" t="s">
        <v>46</v>
      </c>
      <c r="H3" s="24" t="s">
        <v>13</v>
      </c>
      <c r="I3" s="24" t="s">
        <v>14</v>
      </c>
      <c r="J3" s="78" t="s">
        <v>28</v>
      </c>
      <c r="K3" s="78" t="s">
        <v>58</v>
      </c>
      <c r="L3" s="134" t="s">
        <v>59</v>
      </c>
      <c r="M3" s="5" t="s">
        <v>60</v>
      </c>
      <c r="N3" s="5" t="s">
        <v>61</v>
      </c>
      <c r="O3" s="5" t="s">
        <v>62</v>
      </c>
      <c r="P3" s="134" t="s">
        <v>63</v>
      </c>
      <c r="Q3" s="5" t="s">
        <v>64</v>
      </c>
      <c r="R3" s="134" t="s">
        <v>65</v>
      </c>
      <c r="S3" s="24" t="s">
        <v>15</v>
      </c>
    </row>
    <row r="4">
      <c r="A4" s="79">
        <v>44632.0</v>
      </c>
      <c r="B4" s="11">
        <v>2.0</v>
      </c>
      <c r="C4" s="11">
        <v>238.7</v>
      </c>
      <c r="D4" s="81">
        <v>0.008378718</v>
      </c>
      <c r="E4" s="5">
        <v>-27.88</v>
      </c>
      <c r="F4" s="82">
        <v>-0.07173601</v>
      </c>
      <c r="G4" s="135">
        <v>14196.0</v>
      </c>
      <c r="H4" s="72">
        <v>0.1897418706</v>
      </c>
      <c r="I4" s="39" t="s">
        <v>16</v>
      </c>
      <c r="J4" s="136">
        <v>-795.0</v>
      </c>
      <c r="K4" s="136">
        <v>12405.0</v>
      </c>
      <c r="L4" s="137">
        <v>1820.0</v>
      </c>
      <c r="M4" s="11">
        <v>1242.48</v>
      </c>
      <c r="N4" s="11">
        <v>53.32</v>
      </c>
      <c r="O4" s="11">
        <v>2365.96</v>
      </c>
      <c r="P4" s="137">
        <v>-1176.8</v>
      </c>
      <c r="Q4" s="11">
        <v>10856.0</v>
      </c>
      <c r="R4" s="137">
        <v>9614.0</v>
      </c>
      <c r="S4" s="74">
        <v>-589.68</v>
      </c>
    </row>
    <row r="5">
      <c r="A5" s="79">
        <v>44633.0</v>
      </c>
      <c r="B5" s="11">
        <v>3.0</v>
      </c>
      <c r="C5" s="11">
        <v>169.45</v>
      </c>
      <c r="D5" s="81">
        <v>0.017704338</v>
      </c>
      <c r="E5" s="5">
        <v>-21.87</v>
      </c>
      <c r="F5" s="82">
        <v>-0.13717421</v>
      </c>
      <c r="G5" s="135">
        <v>17213.0</v>
      </c>
      <c r="H5" s="72">
        <v>0.2125246548</v>
      </c>
      <c r="I5" s="39" t="s">
        <v>16</v>
      </c>
      <c r="J5" s="136">
        <v>-623.0</v>
      </c>
      <c r="K5" s="136">
        <v>15153.0</v>
      </c>
      <c r="L5" s="137">
        <v>2027.0</v>
      </c>
      <c r="M5" s="11">
        <v>1962.4</v>
      </c>
      <c r="N5" s="11">
        <v>328.62</v>
      </c>
      <c r="O5" s="11">
        <v>2045.69</v>
      </c>
      <c r="P5" s="137">
        <v>-411.91</v>
      </c>
      <c r="Q5" s="11">
        <v>10872.0</v>
      </c>
      <c r="R5" s="137">
        <v>8910.0</v>
      </c>
      <c r="S5" s="74">
        <v>-4427.49</v>
      </c>
    </row>
    <row r="6">
      <c r="A6" s="79">
        <v>44634.0</v>
      </c>
      <c r="B6" s="11">
        <v>4.5</v>
      </c>
      <c r="C6" s="11">
        <v>370.8</v>
      </c>
      <c r="D6" s="81">
        <v>0.012135922</v>
      </c>
      <c r="E6" s="5">
        <v>3.56</v>
      </c>
      <c r="F6" s="82">
        <v>1.26404494</v>
      </c>
      <c r="G6" s="135">
        <v>17714.0</v>
      </c>
      <c r="H6" s="72">
        <v>0.0291059083</v>
      </c>
      <c r="I6" s="39" t="s">
        <v>16</v>
      </c>
      <c r="J6" s="136">
        <v>101.0</v>
      </c>
      <c r="K6" s="136">
        <v>15708.0</v>
      </c>
      <c r="L6" s="137">
        <v>1852.0</v>
      </c>
      <c r="M6" s="11">
        <v>2490.72</v>
      </c>
      <c r="N6" s="11">
        <v>522.63</v>
      </c>
      <c r="O6" s="11">
        <v>2357.45</v>
      </c>
      <c r="P6" s="137">
        <v>-389.36</v>
      </c>
      <c r="Q6" s="11">
        <v>11529.0</v>
      </c>
      <c r="R6" s="137">
        <v>9038.0</v>
      </c>
      <c r="S6" s="74">
        <v>-4327.36</v>
      </c>
    </row>
    <row r="7">
      <c r="A7" s="79">
        <v>44635.0</v>
      </c>
      <c r="B7" s="11">
        <v>5.5</v>
      </c>
      <c r="C7" s="11">
        <v>400.1</v>
      </c>
      <c r="D7" s="81">
        <v>0.013746563</v>
      </c>
      <c r="E7" s="5">
        <v>0.05</v>
      </c>
      <c r="F7" s="82">
        <v>110.0</v>
      </c>
      <c r="G7" s="135">
        <v>19913.0</v>
      </c>
      <c r="H7" s="72">
        <v>0.124139099</v>
      </c>
      <c r="I7" s="39" t="s">
        <v>16</v>
      </c>
      <c r="J7" s="136">
        <v>1.0</v>
      </c>
      <c r="K7" s="136">
        <v>16919.0</v>
      </c>
      <c r="L7" s="137">
        <v>2161.0</v>
      </c>
      <c r="M7" s="11">
        <v>2085.02</v>
      </c>
      <c r="N7" s="11">
        <v>152.86</v>
      </c>
      <c r="O7" s="11">
        <v>2625.47</v>
      </c>
      <c r="P7" s="137">
        <v>-693.31</v>
      </c>
      <c r="Q7" s="11">
        <v>11733.0</v>
      </c>
      <c r="R7" s="137">
        <v>9648.0</v>
      </c>
      <c r="S7" s="74">
        <v>-4415.71</v>
      </c>
    </row>
    <row r="8">
      <c r="A8" s="79">
        <v>44636.0</v>
      </c>
      <c r="B8" s="11">
        <v>4.3</v>
      </c>
      <c r="C8" s="11">
        <v>455.15</v>
      </c>
      <c r="D8" s="81">
        <v>0.009447435</v>
      </c>
      <c r="E8" s="5">
        <v>0.3</v>
      </c>
      <c r="F8" s="82">
        <v>14.33333333</v>
      </c>
      <c r="G8" s="135">
        <v>18149.0</v>
      </c>
      <c r="H8" s="72">
        <v>-0.0885853463</v>
      </c>
      <c r="I8" s="39" t="s">
        <v>16</v>
      </c>
      <c r="J8" s="136">
        <v>9.0</v>
      </c>
      <c r="K8" s="136">
        <v>15714.0</v>
      </c>
      <c r="L8" s="137">
        <v>1864.0</v>
      </c>
      <c r="M8" s="11">
        <v>2316.44</v>
      </c>
      <c r="N8" s="11">
        <v>84.64</v>
      </c>
      <c r="O8" s="11">
        <v>2770.81</v>
      </c>
      <c r="P8" s="137">
        <v>-539.01</v>
      </c>
      <c r="Q8" s="11">
        <v>12522.0</v>
      </c>
      <c r="R8" s="137">
        <v>10206.0</v>
      </c>
      <c r="S8" s="74">
        <v>-3096.43</v>
      </c>
    </row>
    <row r="9">
      <c r="A9" s="79">
        <v>44637.0</v>
      </c>
      <c r="B9" s="11">
        <v>6.0</v>
      </c>
      <c r="C9" s="11">
        <v>735.75</v>
      </c>
      <c r="D9" s="81">
        <v>0.008154944</v>
      </c>
      <c r="E9" s="5">
        <v>43.26</v>
      </c>
      <c r="F9" s="82">
        <v>0.13869626</v>
      </c>
      <c r="G9" s="135">
        <v>17620.0</v>
      </c>
      <c r="H9" s="72">
        <v>-0.0291476114</v>
      </c>
      <c r="I9" s="39" t="s">
        <v>16</v>
      </c>
      <c r="J9" s="136">
        <v>1233.0</v>
      </c>
      <c r="K9" s="136">
        <v>15214.0</v>
      </c>
      <c r="L9" s="137">
        <v>1866.0</v>
      </c>
      <c r="M9" s="11">
        <v>2037.26</v>
      </c>
      <c r="N9" s="11">
        <v>101.79</v>
      </c>
      <c r="O9" s="11">
        <v>3023.66</v>
      </c>
      <c r="P9" s="137">
        <v>-1088.19</v>
      </c>
      <c r="Q9" s="11">
        <v>13145.0</v>
      </c>
      <c r="R9" s="137">
        <v>11108.0</v>
      </c>
      <c r="S9" s="74">
        <v>80.93</v>
      </c>
    </row>
    <row r="10">
      <c r="A10" s="79">
        <v>44638.0</v>
      </c>
      <c r="B10" s="11">
        <v>4.5</v>
      </c>
      <c r="C10" s="11">
        <v>590.3</v>
      </c>
      <c r="D10" s="81">
        <v>0.007623242</v>
      </c>
      <c r="E10" s="5">
        <v>-11.53</v>
      </c>
      <c r="F10" s="82">
        <v>-0.39028621</v>
      </c>
      <c r="G10" s="135">
        <v>16772.0</v>
      </c>
      <c r="H10" s="72">
        <v>-0.0481271283</v>
      </c>
      <c r="I10" s="39" t="s">
        <v>16</v>
      </c>
      <c r="J10" s="136">
        <v>-329.0</v>
      </c>
      <c r="K10" s="136">
        <v>14359.0</v>
      </c>
      <c r="L10" s="137">
        <v>1906.0</v>
      </c>
      <c r="M10" s="11">
        <v>2266.53</v>
      </c>
      <c r="N10" s="11">
        <v>615.03</v>
      </c>
      <c r="O10" s="11">
        <v>3249.17</v>
      </c>
      <c r="P10" s="137">
        <v>-1597.67</v>
      </c>
      <c r="Q10" s="11">
        <v>12903.0</v>
      </c>
      <c r="R10" s="137">
        <v>10636.0</v>
      </c>
      <c r="S10" s="74">
        <v>-547.86</v>
      </c>
    </row>
    <row r="11">
      <c r="A11" s="79">
        <v>44639.0</v>
      </c>
      <c r="B11" s="11">
        <v>4.5</v>
      </c>
      <c r="C11" s="11">
        <v>481.05</v>
      </c>
      <c r="D11" s="81">
        <v>0.009354537</v>
      </c>
      <c r="E11" s="5">
        <v>-2.89</v>
      </c>
      <c r="F11" s="82">
        <v>-1.55709343</v>
      </c>
      <c r="G11" s="135">
        <v>16525.0</v>
      </c>
      <c r="H11" s="72">
        <v>-0.0147269258</v>
      </c>
      <c r="I11" s="39" t="s">
        <v>16</v>
      </c>
      <c r="J11" s="136">
        <v>-82.0</v>
      </c>
      <c r="K11" s="136">
        <v>13780.0</v>
      </c>
      <c r="L11" s="137">
        <v>2068.0</v>
      </c>
      <c r="M11" s="11">
        <v>2370.82</v>
      </c>
      <c r="N11" s="11">
        <v>149.73</v>
      </c>
      <c r="O11" s="11">
        <v>3724.01</v>
      </c>
      <c r="P11" s="137">
        <v>-1502.92</v>
      </c>
      <c r="Q11" s="11">
        <v>12614.0</v>
      </c>
      <c r="R11" s="137">
        <v>10243.0</v>
      </c>
      <c r="S11" s="74">
        <v>-47.9</v>
      </c>
    </row>
    <row r="12">
      <c r="A12" s="79">
        <v>44640.0</v>
      </c>
      <c r="B12" s="11">
        <v>4.0</v>
      </c>
      <c r="C12" s="11">
        <v>903.85</v>
      </c>
      <c r="D12" s="81">
        <v>0.004425513</v>
      </c>
      <c r="E12" s="5">
        <v>-3.02</v>
      </c>
      <c r="F12" s="82">
        <v>-1.32450331</v>
      </c>
      <c r="G12" s="135">
        <v>17068.0</v>
      </c>
      <c r="H12" s="72">
        <v>0.0328593041</v>
      </c>
      <c r="I12" s="39" t="s">
        <v>16</v>
      </c>
      <c r="J12" s="136">
        <v>-86.0</v>
      </c>
      <c r="K12" s="136">
        <v>13779.0</v>
      </c>
      <c r="L12" s="137">
        <v>2358.0</v>
      </c>
      <c r="M12" s="11">
        <v>2688.24</v>
      </c>
      <c r="N12" s="11">
        <v>163.72</v>
      </c>
      <c r="O12" s="11">
        <v>4134.94</v>
      </c>
      <c r="P12" s="137">
        <v>-1610.42</v>
      </c>
      <c r="Q12" s="11">
        <v>13490.0</v>
      </c>
      <c r="R12" s="137">
        <v>10802.0</v>
      </c>
      <c r="S12" s="74">
        <v>905.18</v>
      </c>
    </row>
    <row r="13">
      <c r="A13" s="79">
        <v>44641.0</v>
      </c>
      <c r="B13" s="11">
        <v>14.0</v>
      </c>
      <c r="C13" s="11">
        <v>1271.7</v>
      </c>
      <c r="D13" s="138">
        <v>0.011008886</v>
      </c>
      <c r="E13" s="11">
        <v>43.88</v>
      </c>
      <c r="F13" s="139">
        <v>0.31905196</v>
      </c>
      <c r="G13" s="135">
        <v>17100.0</v>
      </c>
      <c r="H13" s="140">
        <v>0.0018748535</v>
      </c>
      <c r="I13" s="41" t="s">
        <v>16</v>
      </c>
      <c r="J13" s="141">
        <v>1251.0</v>
      </c>
      <c r="K13" s="141">
        <v>12840.0</v>
      </c>
      <c r="L13" s="142">
        <v>2314.0</v>
      </c>
      <c r="M13" s="11">
        <v>5837.14</v>
      </c>
      <c r="N13" s="11">
        <v>249.24</v>
      </c>
      <c r="O13" s="11">
        <v>3514.48</v>
      </c>
      <c r="P13" s="142">
        <v>2073.42</v>
      </c>
      <c r="Q13" s="11">
        <v>14198.0</v>
      </c>
      <c r="R13" s="142">
        <v>8361.0</v>
      </c>
      <c r="S13" s="76">
        <v>-2987.56</v>
      </c>
    </row>
    <row r="14" ht="54.75" customHeight="1">
      <c r="A14" s="88" t="s">
        <v>47</v>
      </c>
      <c r="B14" s="90" t="s">
        <v>74</v>
      </c>
      <c r="C14" s="90" t="s">
        <v>75</v>
      </c>
      <c r="D14" s="91"/>
      <c r="E14" s="90" t="s">
        <v>76</v>
      </c>
      <c r="F14" s="91"/>
      <c r="G14" s="90" t="s">
        <v>76</v>
      </c>
      <c r="H14" s="91"/>
      <c r="I14" s="90" t="s">
        <v>52</v>
      </c>
      <c r="J14" s="92" t="s">
        <v>76</v>
      </c>
      <c r="K14" s="48"/>
      <c r="L14" s="49"/>
      <c r="M14" s="128" t="s">
        <v>77</v>
      </c>
      <c r="N14" s="48"/>
      <c r="O14" s="49"/>
      <c r="P14" s="129"/>
      <c r="Q14" s="130" t="s">
        <v>76</v>
      </c>
      <c r="R14" s="129"/>
      <c r="S14" s="129"/>
    </row>
    <row r="15">
      <c r="A15" s="43" t="s">
        <v>18</v>
      </c>
      <c r="B15" s="44"/>
      <c r="C15" s="44"/>
      <c r="D15" s="45"/>
      <c r="E15" s="44"/>
      <c r="F15" s="45"/>
      <c r="G15" s="44"/>
      <c r="H15" s="45"/>
      <c r="I15" s="44"/>
      <c r="J15" s="93"/>
      <c r="K15" s="93"/>
      <c r="L15" s="93"/>
      <c r="M15" s="93"/>
      <c r="N15" s="93"/>
      <c r="O15" s="93"/>
      <c r="P15" s="12"/>
      <c r="Q15" s="12"/>
      <c r="R15" s="12"/>
      <c r="S15" s="12"/>
    </row>
    <row r="16">
      <c r="A16" s="143" t="s">
        <v>11</v>
      </c>
      <c r="B16" s="144" t="s">
        <v>19</v>
      </c>
      <c r="C16" s="145"/>
      <c r="D16" s="146"/>
      <c r="E16" s="147"/>
      <c r="F16" s="147"/>
      <c r="G16" s="148"/>
      <c r="H16" s="12"/>
      <c r="I16" s="12"/>
      <c r="J16" s="12"/>
      <c r="K16" s="12"/>
      <c r="L16" s="12"/>
      <c r="M16" s="12"/>
      <c r="N16" s="12"/>
      <c r="O16" s="12"/>
      <c r="P16" s="12"/>
      <c r="Q16" s="12"/>
      <c r="R16" s="12"/>
      <c r="S16" s="12"/>
    </row>
    <row r="17">
      <c r="A17" s="149" t="s">
        <v>29</v>
      </c>
      <c r="B17" s="52" t="s">
        <v>20</v>
      </c>
      <c r="C17" s="48"/>
      <c r="D17" s="49"/>
      <c r="E17" s="53"/>
      <c r="F17" s="53"/>
      <c r="G17" s="150"/>
      <c r="H17" s="12"/>
      <c r="I17" s="12"/>
      <c r="J17" s="12"/>
      <c r="K17" s="12"/>
      <c r="L17" s="12"/>
      <c r="M17" s="12"/>
      <c r="N17" s="12"/>
      <c r="O17" s="12"/>
      <c r="P17" s="12"/>
      <c r="Q17" s="12"/>
      <c r="R17" s="12"/>
      <c r="S17" s="12"/>
    </row>
    <row r="18">
      <c r="A18" s="149" t="s">
        <v>13</v>
      </c>
      <c r="B18" s="47" t="s">
        <v>30</v>
      </c>
      <c r="C18" s="48"/>
      <c r="D18" s="49"/>
      <c r="E18" s="53"/>
      <c r="F18" s="53"/>
      <c r="G18" s="150"/>
      <c r="H18" s="12"/>
      <c r="I18" s="12"/>
      <c r="J18" s="12"/>
      <c r="K18" s="12"/>
      <c r="L18" s="12"/>
      <c r="M18" s="12"/>
      <c r="N18" s="12"/>
      <c r="O18" s="12"/>
      <c r="P18" s="12"/>
      <c r="Q18" s="12"/>
      <c r="R18" s="12"/>
      <c r="S18" s="12"/>
    </row>
    <row r="19">
      <c r="A19" s="149" t="s">
        <v>31</v>
      </c>
      <c r="B19" s="54"/>
      <c r="C19" s="55"/>
      <c r="D19" s="55"/>
      <c r="E19" s="55"/>
      <c r="F19" s="56"/>
      <c r="G19" s="150"/>
      <c r="H19" s="12"/>
      <c r="I19" s="12"/>
      <c r="J19" s="12"/>
      <c r="K19" s="12"/>
      <c r="L19" s="12"/>
      <c r="M19" s="12"/>
      <c r="N19" s="12"/>
      <c r="O19" s="12"/>
      <c r="P19" s="12"/>
      <c r="Q19" s="12"/>
      <c r="R19" s="12"/>
      <c r="S19" s="12"/>
    </row>
    <row r="20">
      <c r="A20" s="151" t="s">
        <v>15</v>
      </c>
      <c r="B20" s="152" t="s">
        <v>32</v>
      </c>
      <c r="C20" s="153"/>
      <c r="D20" s="153"/>
      <c r="E20" s="153"/>
      <c r="F20" s="153"/>
      <c r="G20" s="154"/>
      <c r="H20" s="12"/>
      <c r="I20" s="12"/>
      <c r="J20" s="12"/>
      <c r="K20" s="12"/>
      <c r="L20" s="12"/>
      <c r="M20" s="12"/>
      <c r="N20" s="12"/>
      <c r="O20" s="12"/>
      <c r="P20" s="12"/>
      <c r="Q20" s="12"/>
      <c r="R20" s="12"/>
      <c r="S20" s="12"/>
    </row>
    <row r="21">
      <c r="A21" s="58" t="s">
        <v>33</v>
      </c>
      <c r="B21" s="155" t="s">
        <v>34</v>
      </c>
      <c r="C21" s="56"/>
      <c r="D21" s="53"/>
      <c r="E21" s="53"/>
      <c r="F21" s="53"/>
      <c r="G21" s="53"/>
      <c r="H21" s="12"/>
      <c r="I21" s="12"/>
      <c r="J21" s="12"/>
      <c r="K21" s="12"/>
      <c r="L21" s="12"/>
      <c r="M21" s="12"/>
      <c r="N21" s="12"/>
      <c r="O21" s="12"/>
      <c r="P21" s="12"/>
      <c r="Q21" s="12"/>
      <c r="R21" s="12"/>
      <c r="S21" s="12"/>
    </row>
    <row r="22">
      <c r="A22" s="51" t="s">
        <v>35</v>
      </c>
      <c r="B22" s="47" t="s">
        <v>36</v>
      </c>
      <c r="C22" s="49"/>
      <c r="D22" s="53"/>
      <c r="E22" s="53"/>
      <c r="F22" s="53"/>
      <c r="G22" s="53"/>
      <c r="H22" s="12"/>
      <c r="I22" s="12"/>
      <c r="J22" s="12"/>
      <c r="K22" s="12"/>
      <c r="L22" s="12"/>
      <c r="M22" s="12"/>
      <c r="N22" s="12"/>
      <c r="O22" s="12"/>
      <c r="P22" s="12"/>
      <c r="Q22" s="12"/>
      <c r="R22" s="12"/>
      <c r="S22" s="12"/>
    </row>
    <row r="24">
      <c r="A24" s="156" t="s">
        <v>78</v>
      </c>
      <c r="B24" s="157"/>
    </row>
    <row r="25">
      <c r="A25" s="158" t="s">
        <v>11</v>
      </c>
      <c r="B25" s="159">
        <f>AVERAGE(D4:D13)</f>
        <v>0.0101980098</v>
      </c>
    </row>
    <row r="26">
      <c r="A26" s="149" t="s">
        <v>29</v>
      </c>
      <c r="B26" s="160">
        <f>AVERAGE(F4:F13)</f>
        <v>12.25743333</v>
      </c>
    </row>
    <row r="27">
      <c r="A27" s="149" t="s">
        <v>13</v>
      </c>
      <c r="B27" s="161">
        <f>AVERAGE(H4:H13)</f>
        <v>0.04096586785</v>
      </c>
    </row>
    <row r="28">
      <c r="A28" s="149" t="s">
        <v>31</v>
      </c>
      <c r="B28" s="162">
        <v>0.0</v>
      </c>
    </row>
    <row r="29">
      <c r="A29" s="151" t="s">
        <v>15</v>
      </c>
      <c r="B29" s="163">
        <f>AVERAGE(S4:S13)</f>
        <v>-1945.388</v>
      </c>
    </row>
  </sheetData>
  <mergeCells count="11">
    <mergeCell ref="A24:B24"/>
    <mergeCell ref="B20:G20"/>
    <mergeCell ref="B21:C21"/>
    <mergeCell ref="B22:C22"/>
    <mergeCell ref="J1:R1"/>
    <mergeCell ref="J14:L14"/>
    <mergeCell ref="M14:O14"/>
    <mergeCell ref="B19:F19"/>
    <mergeCell ref="B16:D16"/>
    <mergeCell ref="B17:D17"/>
    <mergeCell ref="B18:D18"/>
  </mergeCells>
  <hyperlinks>
    <hyperlink r:id="rId1" ref="B14"/>
    <hyperlink r:id="rId2" ref="C14"/>
    <hyperlink r:id="rId3" location="quarters" ref="E14"/>
    <hyperlink r:id="rId4" location="quarters" ref="G14"/>
    <hyperlink r:id="rId5" ref="I14"/>
    <hyperlink r:id="rId6" location="quarters" ref="J14"/>
    <hyperlink r:id="rId7" ref="M14"/>
    <hyperlink r:id="rId8" location="quarters" ref="Q14"/>
  </hyperlinks>
  <drawing r:id="rId9"/>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7.29"/>
    <col customWidth="1" min="3" max="3" width="18.86"/>
    <col customWidth="1" min="4" max="4" width="19.43"/>
    <col customWidth="1" min="5" max="5" width="23.29"/>
    <col customWidth="1" min="6" max="6" width="24.86"/>
  </cols>
  <sheetData>
    <row r="1">
      <c r="A1" s="59" t="s">
        <v>0</v>
      </c>
      <c r="B1" s="60" t="s">
        <v>1</v>
      </c>
      <c r="C1" s="61" t="s">
        <v>79</v>
      </c>
      <c r="D1" s="49"/>
      <c r="E1" s="12"/>
    </row>
    <row r="2">
      <c r="A2" s="62"/>
      <c r="B2" s="63" t="s">
        <v>3</v>
      </c>
      <c r="C2" s="61" t="s">
        <v>4</v>
      </c>
      <c r="D2" s="49"/>
      <c r="E2" s="12"/>
    </row>
    <row r="3">
      <c r="A3" s="62"/>
      <c r="B3" s="64" t="s">
        <v>5</v>
      </c>
      <c r="C3" s="61">
        <v>55.0</v>
      </c>
      <c r="D3" s="49"/>
      <c r="E3" s="12"/>
    </row>
    <row r="4">
      <c r="A4" s="62"/>
      <c r="B4" s="63" t="s">
        <v>6</v>
      </c>
      <c r="C4" s="61" t="s">
        <v>7</v>
      </c>
      <c r="D4" s="49"/>
      <c r="E4" s="12"/>
    </row>
    <row r="5">
      <c r="A5" s="62"/>
      <c r="B5" s="63" t="s">
        <v>8</v>
      </c>
      <c r="C5" s="61" t="s">
        <v>80</v>
      </c>
      <c r="D5" s="49"/>
      <c r="E5" s="12"/>
    </row>
    <row r="7">
      <c r="A7" s="65" t="s">
        <v>10</v>
      </c>
      <c r="B7" s="66" t="s">
        <v>11</v>
      </c>
      <c r="C7" s="66" t="s">
        <v>39</v>
      </c>
      <c r="D7" s="66" t="s">
        <v>13</v>
      </c>
      <c r="E7" s="66" t="s">
        <v>31</v>
      </c>
      <c r="F7" s="66" t="s">
        <v>40</v>
      </c>
    </row>
    <row r="8">
      <c r="A8" s="67"/>
      <c r="B8" s="68"/>
      <c r="C8" s="68"/>
      <c r="D8" s="68"/>
      <c r="E8" s="68"/>
      <c r="F8" s="68"/>
    </row>
    <row r="9">
      <c r="A9" s="69">
        <v>44632.0</v>
      </c>
      <c r="B9" s="70">
        <v>0.0</v>
      </c>
      <c r="C9" s="82">
        <v>0.0</v>
      </c>
      <c r="D9" s="94">
        <v>0.0</v>
      </c>
      <c r="E9" s="73">
        <v>0.0</v>
      </c>
      <c r="F9" s="164">
        <v>42498.7</v>
      </c>
    </row>
    <row r="10">
      <c r="A10" s="69">
        <v>44633.0</v>
      </c>
      <c r="B10" s="70">
        <v>0.00427594070695553</v>
      </c>
      <c r="C10" s="82">
        <v>0.0</v>
      </c>
      <c r="D10" s="94">
        <v>0.0</v>
      </c>
      <c r="E10" s="73">
        <v>0.0</v>
      </c>
      <c r="F10" s="164">
        <v>45438.76</v>
      </c>
    </row>
    <row r="11">
      <c r="A11" s="69">
        <v>44634.0</v>
      </c>
      <c r="B11" s="70">
        <v>0.004724223455769458</v>
      </c>
      <c r="C11" s="82">
        <v>0.28368794326241137</v>
      </c>
      <c r="D11" s="94">
        <v>0.0018449805679061747</v>
      </c>
      <c r="E11" s="73">
        <v>0.0</v>
      </c>
      <c r="F11" s="164">
        <v>60477.09</v>
      </c>
    </row>
    <row r="12">
      <c r="A12" s="69">
        <v>44635.0</v>
      </c>
      <c r="B12" s="70">
        <v>0.00529380624669137</v>
      </c>
      <c r="C12" s="82">
        <v>0.2830188679245283</v>
      </c>
      <c r="D12" s="94">
        <v>0.0019692038421471898</v>
      </c>
      <c r="E12" s="73">
        <v>0.0</v>
      </c>
      <c r="F12" s="164">
        <v>61583.01</v>
      </c>
    </row>
    <row r="13">
      <c r="A13" s="69">
        <v>44636.0</v>
      </c>
      <c r="B13" s="70">
        <v>0.00883912787271656</v>
      </c>
      <c r="C13" s="82">
        <v>0.3773584905660377</v>
      </c>
      <c r="D13" s="94">
        <v>0.001446441787695983</v>
      </c>
      <c r="E13" s="73">
        <v>0.0</v>
      </c>
      <c r="F13" s="164">
        <v>102317.41999999998</v>
      </c>
    </row>
    <row r="14">
      <c r="A14" s="69">
        <v>44637.0</v>
      </c>
      <c r="B14" s="70">
        <v>0.0</v>
      </c>
      <c r="C14" s="82">
        <v>0.0</v>
      </c>
      <c r="D14" s="94">
        <v>-1.4424488084422392E-4</v>
      </c>
      <c r="E14" s="73">
        <v>0.0</v>
      </c>
      <c r="F14" s="164">
        <v>117204.90999999999</v>
      </c>
    </row>
    <row r="15">
      <c r="A15" s="69">
        <v>44638.0</v>
      </c>
      <c r="B15" s="70">
        <v>0.0</v>
      </c>
      <c r="C15" s="82">
        <v>0.0</v>
      </c>
      <c r="D15" s="94">
        <v>-0.002114929161998497</v>
      </c>
      <c r="E15" s="73">
        <v>0.0</v>
      </c>
      <c r="F15" s="164">
        <v>107334.19999999998</v>
      </c>
    </row>
    <row r="16">
      <c r="A16" s="69">
        <v>44639.0</v>
      </c>
      <c r="B16" s="70">
        <v>0.0</v>
      </c>
      <c r="C16" s="82">
        <v>0.0</v>
      </c>
      <c r="D16" s="94">
        <v>0.0032254676258992817</v>
      </c>
      <c r="E16" s="73">
        <v>0.0</v>
      </c>
      <c r="F16" s="164">
        <v>267463.4</v>
      </c>
    </row>
    <row r="17">
      <c r="A17" s="69">
        <v>44640.0</v>
      </c>
      <c r="B17" s="70">
        <v>0.0</v>
      </c>
      <c r="C17" s="82">
        <v>0.0</v>
      </c>
      <c r="D17" s="94">
        <v>0.0021530837603490095</v>
      </c>
      <c r="E17" s="73">
        <v>0.0</v>
      </c>
      <c r="F17" s="164">
        <v>321905.6</v>
      </c>
    </row>
    <row r="18">
      <c r="A18" s="69">
        <v>44641.0</v>
      </c>
      <c r="B18" s="70">
        <v>0.0</v>
      </c>
      <c r="C18" s="82">
        <v>0.0</v>
      </c>
      <c r="D18" s="94">
        <v>-6.73701407694202E-4</v>
      </c>
      <c r="E18" s="73">
        <v>0.0</v>
      </c>
      <c r="F18" s="164">
        <v>273490.4</v>
      </c>
    </row>
  </sheetData>
  <mergeCells count="5">
    <mergeCell ref="C1:D1"/>
    <mergeCell ref="C2:D2"/>
    <mergeCell ref="C3:D3"/>
    <mergeCell ref="C4:D4"/>
    <mergeCell ref="C5:D5"/>
  </mergeCells>
  <drawing r:id="rId1"/>
</worksheet>
</file>