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537c6fabd0cd2828/Desktop/"/>
    </mc:Choice>
  </mc:AlternateContent>
  <xr:revisionPtr revIDLastSave="129" documentId="11_F25DC773A252ABDACC104816599F6CE45ADE58E6" xr6:coauthVersionLast="47" xr6:coauthVersionMax="47" xr10:uidLastSave="{5F79D5FB-FFF0-4C79-9567-2D0414DBD17D}"/>
  <bookViews>
    <workbookView xWindow="-108" yWindow="-108" windowWidth="23256" windowHeight="12456" activeTab="1" xr2:uid="{00000000-000D-0000-FFFF-FFFF00000000}"/>
  </bookViews>
  <sheets>
    <sheet name="DATA - 65" sheetId="2" r:id="rId1"/>
    <sheet name=" MAHSEAMLES LTD -65" sheetId="1" r:id="rId2"/>
  </sheets>
  <definedNames>
    <definedName name="ExternalData_1" localSheetId="0" hidden="1">'DATA - 65'!$A$5:$L$17</definedName>
    <definedName name="ExternalData_2" localSheetId="0" hidden="1">'DATA - 65'!$A$20:$L$30</definedName>
    <definedName name="_xlnm.Print_Area" localSheetId="0">'DATA - 65'!$A$1:$L$34</definedName>
    <definedName name="_xlnm.Print_Titles" localSheetId="0">'DATA - 65'!$A:$A,'DATA - 65'!$5:$5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H26" i="1"/>
  <c r="I26" i="1"/>
  <c r="J26" i="1"/>
  <c r="K26" i="1"/>
  <c r="L26" i="1"/>
  <c r="B4" i="1"/>
  <c r="C25" i="1"/>
  <c r="C10" i="1"/>
  <c r="C24" i="1"/>
  <c r="C27" i="1"/>
  <c r="D25" i="1"/>
  <c r="D10" i="1"/>
  <c r="D24" i="1"/>
  <c r="D27" i="1"/>
  <c r="E25" i="1"/>
  <c r="E10" i="1"/>
  <c r="E24" i="1"/>
  <c r="E27" i="1"/>
  <c r="F25" i="1"/>
  <c r="F10" i="1"/>
  <c r="F24" i="1"/>
  <c r="F27" i="1"/>
  <c r="G25" i="1"/>
  <c r="G10" i="1"/>
  <c r="G24" i="1"/>
  <c r="G27" i="1"/>
  <c r="H25" i="1"/>
  <c r="H10" i="1"/>
  <c r="H24" i="1"/>
  <c r="H27" i="1"/>
  <c r="I25" i="1"/>
  <c r="I10" i="1"/>
  <c r="I24" i="1"/>
  <c r="I27" i="1"/>
  <c r="J25" i="1"/>
  <c r="J10" i="1"/>
  <c r="J24" i="1"/>
  <c r="J27" i="1"/>
  <c r="K25" i="1"/>
  <c r="K10" i="1"/>
  <c r="K24" i="1"/>
  <c r="K27" i="1"/>
  <c r="L25" i="1"/>
  <c r="L10" i="1"/>
  <c r="L24" i="1"/>
  <c r="L27" i="1"/>
  <c r="B25" i="1"/>
  <c r="B10" i="1"/>
  <c r="B24" i="1"/>
  <c r="B27" i="1"/>
  <c r="C20" i="1"/>
  <c r="D20" i="1"/>
  <c r="E20" i="1"/>
  <c r="F20" i="1"/>
  <c r="G20" i="1"/>
  <c r="H20" i="1"/>
  <c r="I20" i="1"/>
  <c r="J20" i="1"/>
  <c r="K20" i="1"/>
  <c r="L20" i="1"/>
  <c r="B20" i="1"/>
  <c r="C16" i="1"/>
  <c r="D16" i="1"/>
  <c r="E16" i="1"/>
  <c r="F16" i="1"/>
  <c r="G16" i="1"/>
  <c r="H16" i="1"/>
  <c r="I16" i="1"/>
  <c r="J16" i="1"/>
  <c r="K16" i="1"/>
  <c r="L16" i="1"/>
  <c r="B16" i="1"/>
  <c r="C15" i="1"/>
  <c r="D15" i="1"/>
  <c r="E15" i="1"/>
  <c r="F15" i="1"/>
  <c r="G15" i="1"/>
  <c r="H15" i="1"/>
  <c r="I15" i="1"/>
  <c r="J15" i="1"/>
  <c r="K15" i="1"/>
  <c r="L15" i="1"/>
  <c r="B15" i="1"/>
  <c r="C11" i="1"/>
  <c r="D11" i="1"/>
  <c r="E11" i="1"/>
  <c r="F11" i="1"/>
  <c r="G11" i="1"/>
  <c r="H11" i="1"/>
  <c r="I11" i="1"/>
  <c r="J11" i="1"/>
  <c r="K11" i="1"/>
  <c r="L11" i="1"/>
  <c r="B11" i="1"/>
  <c r="C9" i="1"/>
  <c r="D9" i="1"/>
  <c r="E9" i="1"/>
  <c r="F9" i="1"/>
  <c r="G9" i="1"/>
  <c r="H9" i="1"/>
  <c r="I9" i="1"/>
  <c r="J9" i="1"/>
  <c r="K9" i="1"/>
  <c r="L9" i="1"/>
  <c r="B9" i="1"/>
  <c r="C5" i="1"/>
  <c r="D5" i="1"/>
  <c r="E5" i="1"/>
  <c r="F5" i="1"/>
  <c r="G5" i="1"/>
  <c r="H5" i="1"/>
  <c r="I5" i="1"/>
  <c r="J5" i="1"/>
  <c r="K5" i="1"/>
  <c r="L5" i="1"/>
  <c r="B5" i="1"/>
  <c r="C4" i="1"/>
  <c r="D4" i="1"/>
  <c r="E4" i="1"/>
  <c r="F4" i="1"/>
  <c r="G4" i="1"/>
  <c r="H4" i="1"/>
  <c r="I4" i="1"/>
  <c r="J4" i="1"/>
  <c r="K4" i="1"/>
  <c r="L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 1" description="Connection to the 'Table 1' query in the workbook." type="5" refreshedVersion="7" background="1" saveData="1">
    <dbPr connection="Provider=Microsoft.Mashup.OleDb.1;Data Source=$Workbook$;Location=&quot;Table 1&quot;;Extended Properties=&quot;&quot;" command="SELECT * FROM [Table 1]"/>
  </connection>
  <connection id="2" xr16:uid="{00000000-0015-0000-FFFF-FFFF01000000}" keepAlive="1" name="Query - Table 6" description="Connection to the 'Table 6' query in the workbook." type="5" refreshedVersion="0" background="1" saveData="1">
    <dbPr connection="Provider=Microsoft.Mashup.OleDb.1;Data Source=$Workbook$;Location=&quot;Table 6&quot;;Extended Properties=&quot;&quot;" command="SELECT * FROM [Table 6]"/>
  </connection>
  <connection id="3" xr16:uid="{00000000-0015-0000-FFFF-FFFF02000000}" keepAlive="1" name="Query - Table 6 (2)" description="Connection to the 'Table 6 (2)' query in the workbook." type="5" refreshedVersion="7" background="1" saveData="1">
    <dbPr connection="Provider=Microsoft.Mashup.OleDb.1;Data Source=$Workbook$;Location=&quot;Table 6 (2)&quot;;Extended Properties=&quot;&quot;" command="SELECT * FROM [Table 6 (2)]"/>
  </connection>
</connections>
</file>

<file path=xl/sharedStrings.xml><?xml version="1.0" encoding="utf-8"?>
<sst xmlns="http://schemas.openxmlformats.org/spreadsheetml/2006/main" count="135" uniqueCount="67">
  <si>
    <t>Column1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</si>
  <si>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</si>
  <si>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</si>
  <si>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</si>
  <si>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</si>
  <si>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</si>
  <si>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</si>
  <si>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</si>
  <si>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</si>
  <si>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</si>
  <si>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Mar 2021</t>
  </si>
  <si>
    <t>TTM</t>
  </si>
  <si>
    <t>Sales +</t>
  </si>
  <si>
    <t>Expenses +</t>
  </si>
  <si>
    <t>Operating Profit</t>
  </si>
  <si>
    <t>OPM %</t>
  </si>
  <si>
    <t>Other Income +</t>
  </si>
  <si>
    <t>Interest</t>
  </si>
  <si>
    <t>Depreciation</t>
  </si>
  <si>
    <t>Profit before tax</t>
  </si>
  <si>
    <t>Tax %</t>
  </si>
  <si>
    <t>Net Profit</t>
  </si>
  <si>
    <t>EPS in Rs</t>
  </si>
  <si>
    <t>Dividend Payout %</t>
  </si>
  <si>
    <t>Sep 2021</t>
  </si>
  <si>
    <t>Share Capital +</t>
  </si>
  <si>
    <t>Reserves</t>
  </si>
  <si>
    <t>Borrowings</t>
  </si>
  <si>
    <t>Other Liabilities +</t>
  </si>
  <si>
    <t>Total Liabilities</t>
  </si>
  <si>
    <t>Fixed Assets +</t>
  </si>
  <si>
    <t>CWIP</t>
  </si>
  <si>
    <t>Investments</t>
  </si>
  <si>
    <t>Other Assets +</t>
  </si>
  <si>
    <t>Total Assets</t>
  </si>
  <si>
    <t>Liquidity Ratios</t>
  </si>
  <si>
    <t>Quick Ratio</t>
  </si>
  <si>
    <t>Current Ratio</t>
  </si>
  <si>
    <t>Inventories</t>
  </si>
  <si>
    <t>Profitablitiy Ratios</t>
  </si>
  <si>
    <t>ROCE</t>
  </si>
  <si>
    <t>Profit Margin</t>
  </si>
  <si>
    <t>Asset utlization ratio</t>
  </si>
  <si>
    <t>Gearing Ratios</t>
  </si>
  <si>
    <t>Gearing Ratio</t>
  </si>
  <si>
    <t>Income Gearing</t>
  </si>
  <si>
    <t>Investors Ratio</t>
  </si>
  <si>
    <t>Shareholders Equity Ratio</t>
  </si>
  <si>
    <t>Intangible Assets</t>
  </si>
  <si>
    <t>MAHSEAMLES LTD - 65</t>
  </si>
  <si>
    <t>Dupont Analysis</t>
  </si>
  <si>
    <t>Asset Turnover Ratio</t>
  </si>
  <si>
    <t>Financial Leverage</t>
  </si>
  <si>
    <t>Dupont's ROE</t>
  </si>
  <si>
    <t>Ratio Aanlysis of Mahseamles</t>
  </si>
  <si>
    <t>Formulae Used</t>
  </si>
  <si>
    <t>Current Asset/Current Liablity</t>
  </si>
  <si>
    <t>(Current Asset - Inventory)/Current Liablity</t>
  </si>
  <si>
    <t>Operating Profit/Revenue</t>
  </si>
  <si>
    <t>Operating Profit/(Share Capital + Reserves + Long term Debt)</t>
  </si>
  <si>
    <t>Revenue/(Share Capital + Reserve + Long term Debt)</t>
  </si>
  <si>
    <t>Borrowings/Share Capital</t>
  </si>
  <si>
    <t>Interest/Operating Profit</t>
  </si>
  <si>
    <t>(Share Capital - Intangibles)/(Total Assets - Current Liablity - Intangibles)</t>
  </si>
  <si>
    <t>Revune/Total Assets</t>
  </si>
  <si>
    <t>Total Assets/(Share Capital + Reserves)</t>
  </si>
  <si>
    <t>PM * ATR * leverage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</si>
</sst>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F"/>
      <name val="Arial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NumberFormat="1"/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/>
    <xf numFmtId="0" fontId="2" fillId="3" borderId="0" xfId="0" applyFont="1" applyFill="1" applyAlignment="1">
      <alignment horizontal="center"/>
    </xf>
    <xf numFmtId="0" fontId="0" fillId="0" borderId="1" xfId="0" applyBorder="1"/>
    <xf numFmtId="10" fontId="0" fillId="0" borderId="1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4" xfId="1" applyNumberFormat="1" applyFon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0" fontId="0" fillId="0" borderId="8" xfId="0" applyBorder="1"/>
    <xf numFmtId="10" fontId="0" fillId="0" borderId="9" xfId="0" applyNumberFormat="1" applyBorder="1"/>
    <xf numFmtId="10" fontId="0" fillId="0" borderId="10" xfId="0" applyNumberFormat="1" applyBorder="1"/>
    <xf numFmtId="0" fontId="2" fillId="3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0" borderId="14" xfId="0" applyBorder="1" applyAlignment="1"/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0" fillId="0" borderId="10" xfId="0" applyBorder="1"/>
    <xf numFmtId="10" fontId="0" fillId="0" borderId="9" xfId="1" applyNumberFormat="1" applyFont="1" applyBorder="1"/>
    <xf numFmtId="10" fontId="0" fillId="0" borderId="10" xfId="1" applyNumberFormat="1" applyFont="1" applyBorder="1"/>
    <xf numFmtId="0" fontId="0" fillId="0" borderId="17" xfId="0" applyBorder="1"/>
    <xf numFmtId="0" fontId="2" fillId="2" borderId="2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13">
    <queryTableFields count="12">
      <queryTableField id="1" name="Column1" tableColumnId="1"/>
      <queryTableField id="2" name="Mar 2012" tableColumnId="2"/>
      <queryTableField id="3" name="Mar 2013" tableColumnId="3"/>
      <queryTableField id="4" name="Mar 2014" tableColumnId="4"/>
      <queryTableField id="5" name="Mar 2015" tableColumnId="5"/>
      <queryTableField id="6" name="Mar 2016" tableColumnId="6"/>
      <queryTableField id="7" name="Mar 2017" tableColumnId="7"/>
      <queryTableField id="8" name="Mar 2018" tableColumnId="8"/>
      <queryTableField id="9" name="Mar 2019" tableColumnId="9"/>
      <queryTableField id="10" name="Mar 2020" tableColumnId="10"/>
      <queryTableField id="11" name="Mar 2021" tableColumnId="11"/>
      <queryTableField id="12" name="TTM" tableColumnId="1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00000000-0016-0000-0000-000001000000}" autoFormatId="16" applyNumberFormats="0" applyBorderFormats="0" applyFontFormats="0" applyPatternFormats="0" applyAlignmentFormats="0" applyWidthHeightFormats="0">
  <queryTableRefresh nextId="13">
    <queryTableFields count="12">
      <queryTableField id="1" name="Column1" tableColumnId="1"/>
      <queryTableField id="2" name="Mar 2012" tableColumnId="2"/>
      <queryTableField id="3" name="Mar 2013" tableColumnId="3"/>
      <queryTableField id="4" name="Mar 2014" tableColumnId="4"/>
      <queryTableField id="5" name="Mar 2015" tableColumnId="5"/>
      <queryTableField id="6" name="Mar 2016" tableColumnId="6"/>
      <queryTableField id="7" name="Mar 2017" tableColumnId="7"/>
      <queryTableField id="8" name="Mar 2018" tableColumnId="8"/>
      <queryTableField id="9" name="Mar 2019" tableColumnId="9"/>
      <queryTableField id="10" name="Mar 2020" tableColumnId="10"/>
      <queryTableField id="11" name="Mar 2021" tableColumnId="11"/>
      <queryTableField id="12" name="Sep 2021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45BE1-DFCD-4D15-9923-64F35C932A3E}" name="Table_1" displayName="Table_1" ref="A5:L17" tableType="queryTable" totalsRowShown="0">
  <autoFilter ref="A5:L17" xr:uid="{FA845BE1-DFCD-4D15-9923-64F35C932A3E}"/>
  <tableColumns count="12">
    <tableColumn id="1" xr3:uid="{9DD84B11-B8BE-4425-9482-2F33FC007230}" uniqueName="1" name="Column1" queryTableFieldId="1" dataDxfId="1"/>
    <tableColumn id="2" xr3:uid="{B9ED480A-2BCC-4F47-87FB-F038730D7AB2}" uniqueName="2" name="Mar 2012" queryTableFieldId="2"/>
    <tableColumn id="3" xr3:uid="{0BCDC705-48A3-46FB-B804-C2178861F992}" uniqueName="3" name="Mar 2013" queryTableFieldId="3"/>
    <tableColumn id="4" xr3:uid="{EFFB5C28-09A9-4983-A159-D8D3F850B17D}" uniqueName="4" name="Mar 2014" queryTableFieldId="4"/>
    <tableColumn id="5" xr3:uid="{5196CF67-73E4-400B-84D0-1D53957C7DE4}" uniqueName="5" name="Mar 2015" queryTableFieldId="5"/>
    <tableColumn id="6" xr3:uid="{8E66F2D5-C24B-4FA2-AAE9-57B597E9BD1F}" uniqueName="6" name="Mar 2016" queryTableFieldId="6"/>
    <tableColumn id="7" xr3:uid="{CAE35818-9D75-4DC1-8E66-1A19768AD88A}" uniqueName="7" name="Mar 2017" queryTableFieldId="7"/>
    <tableColumn id="8" xr3:uid="{A2590719-A0FD-444C-9BB5-4E299D355616}" uniqueName="8" name="Mar 2018" queryTableFieldId="8"/>
    <tableColumn id="9" xr3:uid="{9D10D4D4-4AE7-413F-951C-3145746E09A8}" uniqueName="9" name="Mar 2019" queryTableFieldId="9"/>
    <tableColumn id="10" xr3:uid="{9A370188-D983-4FE4-990C-E833FA2CBBBC}" uniqueName="10" name="Mar 2020" queryTableFieldId="10"/>
    <tableColumn id="11" xr3:uid="{7312F0D2-85DF-4D95-A1A4-425299F30451}" uniqueName="11" name="Mar 2021" queryTableFieldId="11"/>
    <tableColumn id="12" xr3:uid="{343DEC98-DAF7-4B9D-BE61-C3BB851658CF}" uniqueName="12" name="TTM" queryTableField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30EDEB-1B14-4F5C-AC83-2EAB21C7CA5B}" name="Table_64" displayName="Table_64" ref="A20:L30" tableType="queryTable" totalsRowShown="0">
  <autoFilter ref="A20:L30" xr:uid="{9C30EDEB-1B14-4F5C-AC83-2EAB21C7CA5B}"/>
  <tableColumns count="12">
    <tableColumn id="1" xr3:uid="{C0EB325E-C0AE-494B-A219-B16F2376EFC1}" uniqueName="1" name="Column1" queryTableFieldId="1" dataDxfId="0"/>
    <tableColumn id="2" xr3:uid="{F6541BFA-9B4B-49B8-AE6C-44DAA9C45C3A}" uniqueName="2" name="Mar 2012" queryTableFieldId="2"/>
    <tableColumn id="3" xr3:uid="{F2B13D42-BF4C-40F2-BABF-82DA7D6F59E0}" uniqueName="3" name="Mar 2013" queryTableFieldId="3"/>
    <tableColumn id="4" xr3:uid="{306AE695-E157-470F-827A-766B925DD79F}" uniqueName="4" name="Mar 2014" queryTableFieldId="4"/>
    <tableColumn id="5" xr3:uid="{98F03FFC-1196-4838-AA0C-2DC923714211}" uniqueName="5" name="Mar 2015" queryTableFieldId="5"/>
    <tableColumn id="6" xr3:uid="{5E77317C-48F3-4607-AE2E-D5288F933096}" uniqueName="6" name="Mar 2016" queryTableFieldId="6"/>
    <tableColumn id="7" xr3:uid="{90204F3F-2A7D-4E8F-8C0B-BADFE17DAB58}" uniqueName="7" name="Mar 2017" queryTableFieldId="7"/>
    <tableColumn id="8" xr3:uid="{F985A526-144A-4597-90DA-77274FF016B7}" uniqueName="8" name="Mar 2018" queryTableFieldId="8"/>
    <tableColumn id="9" xr3:uid="{DF8B025E-516A-4C31-B40C-4D5DB855018C}" uniqueName="9" name="Mar 2019" queryTableFieldId="9"/>
    <tableColumn id="10" xr3:uid="{83F22C3C-3078-4A0B-97AE-7E6C013FB2D1}" uniqueName="10" name="Mar 2020" queryTableFieldId="10"/>
    <tableColumn id="11" xr3:uid="{B46BAED6-51A7-4790-8B82-AC3BA688A9DB}" uniqueName="11" name="Mar 2021" queryTableFieldId="11"/>
    <tableColumn id="12" xr3:uid="{A338AD67-1E11-4C44-9E29-BFBDA4660990}" uniqueName="12" name="Sep 2021" queryTableFieldId="1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EEC9-BFF8-4D73-A317-A64B36B66AD8}">
  <dimension ref="A1:L33"/>
  <sheetViews>
    <sheetView topLeftCell="A15" workbookViewId="0">
      <selection activeCell="C41" sqref="C41"/>
    </sheetView>
  </sheetViews>
  <sheetFormatPr defaultRowHeight="14.4" x14ac:dyDescent="0.3"/>
  <cols>
    <col min="1" max="1" width="16.109375" bestFit="1" customWidth="1"/>
    <col min="2" max="11" width="11.109375" bestFit="1" customWidth="1"/>
    <col min="12" max="12" width="7" bestFit="1" customWidth="1"/>
  </cols>
  <sheetData>
    <row r="1" spans="1:12" x14ac:dyDescent="0.3">
      <c r="C1" s="6" t="s">
        <v>49</v>
      </c>
      <c r="D1" s="6"/>
      <c r="E1" s="6"/>
      <c r="F1" s="6"/>
      <c r="G1" s="6"/>
      <c r="H1" s="6"/>
    </row>
    <row r="5" spans="1:12" x14ac:dyDescent="0.3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</row>
    <row r="6" spans="1:12" x14ac:dyDescent="0.3">
      <c r="A6" s="1" t="s">
        <v>12</v>
      </c>
      <c r="B6">
        <v>2300</v>
      </c>
      <c r="C6">
        <v>1729</v>
      </c>
      <c r="D6">
        <v>1209</v>
      </c>
      <c r="E6">
        <v>1355</v>
      </c>
      <c r="F6">
        <v>1019</v>
      </c>
      <c r="G6">
        <v>1434</v>
      </c>
      <c r="H6">
        <v>2150</v>
      </c>
      <c r="I6">
        <v>3052</v>
      </c>
      <c r="J6">
        <v>2645</v>
      </c>
      <c r="K6">
        <v>2308</v>
      </c>
      <c r="L6">
        <v>3490</v>
      </c>
    </row>
    <row r="7" spans="1:12" x14ac:dyDescent="0.3">
      <c r="A7" s="1" t="s">
        <v>13</v>
      </c>
      <c r="B7">
        <v>1908</v>
      </c>
      <c r="C7">
        <v>1558</v>
      </c>
      <c r="D7">
        <v>1120</v>
      </c>
      <c r="E7">
        <v>1249</v>
      </c>
      <c r="F7">
        <v>980</v>
      </c>
      <c r="G7">
        <v>1209</v>
      </c>
      <c r="H7">
        <v>1839</v>
      </c>
      <c r="I7">
        <v>2383</v>
      </c>
      <c r="J7">
        <v>2135</v>
      </c>
      <c r="K7">
        <v>1867</v>
      </c>
      <c r="L7">
        <v>2933</v>
      </c>
    </row>
    <row r="8" spans="1:12" x14ac:dyDescent="0.3">
      <c r="A8" s="1" t="s">
        <v>14</v>
      </c>
      <c r="B8">
        <v>392</v>
      </c>
      <c r="C8">
        <v>172</v>
      </c>
      <c r="D8">
        <v>89</v>
      </c>
      <c r="E8">
        <v>105</v>
      </c>
      <c r="F8">
        <v>38</v>
      </c>
      <c r="G8">
        <v>225</v>
      </c>
      <c r="H8">
        <v>311</v>
      </c>
      <c r="I8">
        <v>669</v>
      </c>
      <c r="J8">
        <v>509</v>
      </c>
      <c r="K8">
        <v>441</v>
      </c>
      <c r="L8">
        <v>557</v>
      </c>
    </row>
    <row r="9" spans="1:12" x14ac:dyDescent="0.3">
      <c r="A9" s="1" t="s">
        <v>15</v>
      </c>
      <c r="B9">
        <v>0.17</v>
      </c>
      <c r="C9">
        <v>0.1</v>
      </c>
      <c r="D9">
        <v>7.0000000000000007E-2</v>
      </c>
      <c r="E9">
        <v>0.08</v>
      </c>
      <c r="F9">
        <v>0.04</v>
      </c>
      <c r="G9">
        <v>0.16</v>
      </c>
      <c r="H9">
        <v>0.14000000000000001</v>
      </c>
      <c r="I9">
        <v>0.22</v>
      </c>
      <c r="J9">
        <v>0.19</v>
      </c>
      <c r="K9">
        <v>0.19</v>
      </c>
      <c r="L9">
        <v>0.16</v>
      </c>
    </row>
    <row r="10" spans="1:12" x14ac:dyDescent="0.3">
      <c r="A10" s="1" t="s">
        <v>16</v>
      </c>
      <c r="B10">
        <v>76</v>
      </c>
      <c r="C10">
        <v>70</v>
      </c>
      <c r="D10">
        <v>64</v>
      </c>
      <c r="E10">
        <v>74</v>
      </c>
      <c r="F10">
        <v>57</v>
      </c>
      <c r="G10">
        <v>76</v>
      </c>
      <c r="H10">
        <v>99</v>
      </c>
      <c r="I10">
        <v>-117</v>
      </c>
      <c r="J10">
        <v>-197</v>
      </c>
      <c r="K10">
        <v>-91</v>
      </c>
      <c r="L10">
        <v>-78</v>
      </c>
    </row>
    <row r="11" spans="1:12" x14ac:dyDescent="0.3">
      <c r="A11" s="1" t="s">
        <v>17</v>
      </c>
      <c r="B11">
        <v>6</v>
      </c>
      <c r="C11">
        <v>7</v>
      </c>
      <c r="D11">
        <v>5</v>
      </c>
      <c r="E11">
        <v>20</v>
      </c>
      <c r="F11">
        <v>26</v>
      </c>
      <c r="G11">
        <v>34</v>
      </c>
      <c r="H11">
        <v>42</v>
      </c>
      <c r="I11">
        <v>39</v>
      </c>
      <c r="J11">
        <v>64</v>
      </c>
      <c r="K11">
        <v>56</v>
      </c>
      <c r="L11">
        <v>45</v>
      </c>
    </row>
    <row r="12" spans="1:12" x14ac:dyDescent="0.3">
      <c r="A12" s="1" t="s">
        <v>18</v>
      </c>
      <c r="B12">
        <v>21</v>
      </c>
      <c r="C12">
        <v>38</v>
      </c>
      <c r="D12">
        <v>37</v>
      </c>
      <c r="E12">
        <v>31</v>
      </c>
      <c r="F12">
        <v>71</v>
      </c>
      <c r="G12">
        <v>71</v>
      </c>
      <c r="H12">
        <v>76</v>
      </c>
      <c r="I12">
        <v>80</v>
      </c>
      <c r="J12">
        <v>88</v>
      </c>
      <c r="K12">
        <v>121</v>
      </c>
      <c r="L12">
        <v>130</v>
      </c>
    </row>
    <row r="13" spans="1:12" x14ac:dyDescent="0.3">
      <c r="A13" s="1" t="s">
        <v>19</v>
      </c>
      <c r="B13">
        <v>441</v>
      </c>
      <c r="C13">
        <v>197</v>
      </c>
      <c r="D13">
        <v>111</v>
      </c>
      <c r="E13">
        <v>129</v>
      </c>
      <c r="F13">
        <v>-2</v>
      </c>
      <c r="G13">
        <v>196</v>
      </c>
      <c r="H13">
        <v>292</v>
      </c>
      <c r="I13">
        <v>433</v>
      </c>
      <c r="J13">
        <v>161</v>
      </c>
      <c r="K13">
        <v>173</v>
      </c>
      <c r="L13">
        <v>304</v>
      </c>
    </row>
    <row r="14" spans="1:12" x14ac:dyDescent="0.3">
      <c r="A14" s="1" t="s">
        <v>20</v>
      </c>
      <c r="B14">
        <v>0.3</v>
      </c>
      <c r="C14">
        <v>0.23</v>
      </c>
      <c r="D14">
        <v>0.13</v>
      </c>
      <c r="E14">
        <v>0.28999999999999998</v>
      </c>
      <c r="F14">
        <v>-15.21</v>
      </c>
      <c r="G14">
        <v>0.41</v>
      </c>
      <c r="H14">
        <v>0.31</v>
      </c>
      <c r="I14">
        <v>0.53</v>
      </c>
      <c r="J14">
        <v>0.28999999999999998</v>
      </c>
      <c r="K14">
        <v>0.3</v>
      </c>
    </row>
    <row r="15" spans="1:12" x14ac:dyDescent="0.3">
      <c r="A15" s="1" t="s">
        <v>21</v>
      </c>
      <c r="B15">
        <v>308</v>
      </c>
      <c r="C15">
        <v>152</v>
      </c>
      <c r="D15">
        <v>102</v>
      </c>
      <c r="E15">
        <v>118</v>
      </c>
      <c r="F15">
        <v>-24</v>
      </c>
      <c r="G15">
        <v>123</v>
      </c>
      <c r="H15">
        <v>211</v>
      </c>
      <c r="I15">
        <v>234</v>
      </c>
      <c r="J15">
        <v>84</v>
      </c>
      <c r="K15">
        <v>98</v>
      </c>
      <c r="L15">
        <v>224</v>
      </c>
    </row>
    <row r="16" spans="1:12" x14ac:dyDescent="0.3">
      <c r="A16" s="1" t="s">
        <v>22</v>
      </c>
      <c r="B16">
        <v>43.73</v>
      </c>
      <c r="C16">
        <v>21.61</v>
      </c>
      <c r="D16">
        <v>14.78</v>
      </c>
      <c r="E16">
        <v>17.57</v>
      </c>
      <c r="F16">
        <v>-3.63</v>
      </c>
      <c r="G16">
        <v>18.41</v>
      </c>
      <c r="H16">
        <v>31.45</v>
      </c>
      <c r="I16">
        <v>34.96</v>
      </c>
      <c r="J16">
        <v>12.52</v>
      </c>
      <c r="K16">
        <v>14.63</v>
      </c>
      <c r="L16">
        <v>33.409999999999997</v>
      </c>
    </row>
    <row r="17" spans="1:12" x14ac:dyDescent="0.3">
      <c r="A17" s="1" t="s">
        <v>23</v>
      </c>
      <c r="B17">
        <v>0.14000000000000001</v>
      </c>
      <c r="C17">
        <v>0.28000000000000003</v>
      </c>
      <c r="D17">
        <v>0.4</v>
      </c>
      <c r="E17">
        <v>0.28000000000000003</v>
      </c>
      <c r="F17">
        <v>-0.69</v>
      </c>
      <c r="G17">
        <v>0.27</v>
      </c>
      <c r="H17">
        <v>0.19</v>
      </c>
      <c r="I17">
        <v>0.17</v>
      </c>
      <c r="J17">
        <v>0.2</v>
      </c>
      <c r="K17">
        <v>0.24</v>
      </c>
    </row>
    <row r="20" spans="1:12" x14ac:dyDescent="0.3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24</v>
      </c>
    </row>
    <row r="21" spans="1:12" x14ac:dyDescent="0.3">
      <c r="A21" s="1" t="s">
        <v>25</v>
      </c>
      <c r="B21">
        <v>35</v>
      </c>
      <c r="C21">
        <v>35</v>
      </c>
      <c r="D21">
        <v>34</v>
      </c>
      <c r="E21">
        <v>171</v>
      </c>
      <c r="F21">
        <v>96</v>
      </c>
      <c r="G21">
        <v>96</v>
      </c>
      <c r="H21">
        <v>34</v>
      </c>
      <c r="I21">
        <v>34</v>
      </c>
      <c r="J21">
        <v>34</v>
      </c>
      <c r="K21">
        <v>34</v>
      </c>
      <c r="L21">
        <v>34</v>
      </c>
    </row>
    <row r="22" spans="1:12" x14ac:dyDescent="0.3">
      <c r="A22" s="1" t="s">
        <v>26</v>
      </c>
      <c r="B22">
        <v>2721</v>
      </c>
      <c r="C22">
        <v>2779</v>
      </c>
      <c r="D22">
        <v>2765</v>
      </c>
      <c r="E22">
        <v>2763</v>
      </c>
      <c r="F22">
        <v>2549</v>
      </c>
      <c r="G22">
        <v>2650</v>
      </c>
      <c r="H22">
        <v>2896</v>
      </c>
      <c r="I22">
        <v>3037</v>
      </c>
      <c r="J22">
        <v>3171</v>
      </c>
      <c r="K22">
        <v>3265</v>
      </c>
      <c r="L22">
        <v>3439</v>
      </c>
    </row>
    <row r="23" spans="1:12" x14ac:dyDescent="0.3">
      <c r="A23" s="1" t="s">
        <v>27</v>
      </c>
      <c r="B23">
        <v>87</v>
      </c>
      <c r="C23">
        <v>151</v>
      </c>
      <c r="D23">
        <v>138</v>
      </c>
      <c r="E23">
        <v>779</v>
      </c>
      <c r="F23">
        <v>602</v>
      </c>
      <c r="G23">
        <v>640</v>
      </c>
      <c r="H23">
        <v>626</v>
      </c>
      <c r="I23">
        <v>1059</v>
      </c>
      <c r="J23">
        <v>1145</v>
      </c>
      <c r="K23">
        <v>922</v>
      </c>
      <c r="L23">
        <v>795</v>
      </c>
    </row>
    <row r="24" spans="1:12" x14ac:dyDescent="0.3">
      <c r="A24" s="1" t="s">
        <v>28</v>
      </c>
      <c r="B24">
        <v>379</v>
      </c>
      <c r="C24">
        <v>276</v>
      </c>
      <c r="D24">
        <v>352</v>
      </c>
      <c r="E24">
        <v>451</v>
      </c>
      <c r="F24">
        <v>499</v>
      </c>
      <c r="G24">
        <v>532</v>
      </c>
      <c r="H24">
        <v>483</v>
      </c>
      <c r="I24">
        <v>666</v>
      </c>
      <c r="J24">
        <v>889</v>
      </c>
      <c r="K24">
        <v>1135</v>
      </c>
      <c r="L24">
        <v>725</v>
      </c>
    </row>
    <row r="25" spans="1:12" x14ac:dyDescent="0.3">
      <c r="A25" s="1" t="s">
        <v>29</v>
      </c>
      <c r="B25">
        <v>3222</v>
      </c>
      <c r="C25">
        <v>3241</v>
      </c>
      <c r="D25">
        <v>3288</v>
      </c>
      <c r="E25">
        <v>4026</v>
      </c>
      <c r="F25">
        <v>3684</v>
      </c>
      <c r="G25">
        <v>3856</v>
      </c>
      <c r="H25">
        <v>4039</v>
      </c>
      <c r="I25">
        <v>4795</v>
      </c>
      <c r="J25">
        <v>5239</v>
      </c>
      <c r="K25">
        <v>5356</v>
      </c>
      <c r="L25">
        <v>4992</v>
      </c>
    </row>
    <row r="26" spans="1:12" x14ac:dyDescent="0.3">
      <c r="A26" s="1" t="s">
        <v>30</v>
      </c>
      <c r="B26">
        <v>1329</v>
      </c>
      <c r="C26">
        <v>1260</v>
      </c>
      <c r="D26">
        <v>1231</v>
      </c>
      <c r="E26">
        <v>1472</v>
      </c>
      <c r="F26">
        <v>1121</v>
      </c>
      <c r="G26">
        <v>1095</v>
      </c>
      <c r="H26">
        <v>1235</v>
      </c>
      <c r="I26">
        <v>1173</v>
      </c>
      <c r="J26">
        <v>2364</v>
      </c>
      <c r="K26">
        <v>2268</v>
      </c>
      <c r="L26">
        <v>2203</v>
      </c>
    </row>
    <row r="27" spans="1:12" x14ac:dyDescent="0.3">
      <c r="A27" s="1" t="s">
        <v>31</v>
      </c>
      <c r="B27">
        <v>14</v>
      </c>
      <c r="C27">
        <v>150</v>
      </c>
      <c r="D27">
        <v>34</v>
      </c>
      <c r="E27">
        <v>37</v>
      </c>
      <c r="F27">
        <v>31</v>
      </c>
      <c r="G27">
        <v>119</v>
      </c>
      <c r="H27">
        <v>17</v>
      </c>
      <c r="I27">
        <v>23</v>
      </c>
      <c r="J27">
        <v>29</v>
      </c>
      <c r="K27">
        <v>9</v>
      </c>
      <c r="L27">
        <v>10</v>
      </c>
    </row>
    <row r="28" spans="1:12" x14ac:dyDescent="0.3">
      <c r="A28" s="1" t="s">
        <v>32</v>
      </c>
      <c r="B28">
        <v>520</v>
      </c>
      <c r="C28">
        <v>740</v>
      </c>
      <c r="D28">
        <v>834</v>
      </c>
      <c r="E28">
        <v>1373</v>
      </c>
      <c r="F28">
        <v>1444</v>
      </c>
      <c r="G28">
        <v>1529</v>
      </c>
      <c r="H28">
        <v>1461</v>
      </c>
      <c r="I28">
        <v>1276</v>
      </c>
      <c r="J28">
        <v>1007</v>
      </c>
      <c r="K28">
        <v>1071</v>
      </c>
      <c r="L28">
        <v>658</v>
      </c>
    </row>
    <row r="29" spans="1:12" x14ac:dyDescent="0.3">
      <c r="A29" s="1" t="s">
        <v>33</v>
      </c>
      <c r="B29">
        <v>1360</v>
      </c>
      <c r="C29">
        <v>1091</v>
      </c>
      <c r="D29">
        <v>1189</v>
      </c>
      <c r="E29">
        <v>1143</v>
      </c>
      <c r="F29">
        <v>1088</v>
      </c>
      <c r="G29">
        <v>1113</v>
      </c>
      <c r="H29">
        <v>1326</v>
      </c>
      <c r="I29">
        <v>2322</v>
      </c>
      <c r="J29">
        <v>1840</v>
      </c>
      <c r="K29">
        <v>2008</v>
      </c>
      <c r="L29">
        <v>2121</v>
      </c>
    </row>
    <row r="30" spans="1:12" x14ac:dyDescent="0.3">
      <c r="A30" s="1" t="s">
        <v>34</v>
      </c>
      <c r="B30">
        <v>3222</v>
      </c>
      <c r="C30">
        <v>3241</v>
      </c>
      <c r="D30">
        <v>3288</v>
      </c>
      <c r="E30">
        <v>4026</v>
      </c>
      <c r="F30">
        <v>3684</v>
      </c>
      <c r="G30">
        <v>3856</v>
      </c>
      <c r="H30">
        <v>4039</v>
      </c>
      <c r="I30">
        <v>4795</v>
      </c>
      <c r="J30">
        <v>5239</v>
      </c>
      <c r="K30">
        <v>5356</v>
      </c>
      <c r="L30">
        <v>4992</v>
      </c>
    </row>
    <row r="32" spans="1:12" x14ac:dyDescent="0.3">
      <c r="A32" s="2" t="s">
        <v>38</v>
      </c>
      <c r="B32" s="3">
        <v>722</v>
      </c>
      <c r="C32" s="3">
        <v>514</v>
      </c>
      <c r="D32" s="3">
        <v>435</v>
      </c>
      <c r="E32" s="3">
        <v>490</v>
      </c>
      <c r="F32" s="3">
        <v>499</v>
      </c>
      <c r="G32" s="3">
        <v>484</v>
      </c>
      <c r="H32" s="3">
        <v>510</v>
      </c>
      <c r="I32" s="3">
        <v>771</v>
      </c>
      <c r="J32" s="3">
        <v>762</v>
      </c>
      <c r="K32" s="3">
        <v>973</v>
      </c>
      <c r="L32" s="4">
        <v>1064</v>
      </c>
    </row>
    <row r="33" spans="1:12" x14ac:dyDescent="0.3">
      <c r="A33" s="5" t="s">
        <v>48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1.25</v>
      </c>
      <c r="I33" s="5">
        <v>1.25</v>
      </c>
      <c r="J33" s="5">
        <v>1.25</v>
      </c>
      <c r="K33" s="5">
        <v>1.25</v>
      </c>
      <c r="L33" s="5">
        <v>1.38</v>
      </c>
    </row>
  </sheetData>
  <mergeCells count="1">
    <mergeCell ref="C1:H1"/>
  </mergeCells>
  <pageMargins left="0.70866141732283472" right="0.70866141732283472" top="0.74803149606299213" bottom="0.74803149606299213" header="0.31496062992125984" footer="0.31496062992125984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workbookViewId="0">
      <selection activeCell="N1" sqref="N1"/>
    </sheetView>
  </sheetViews>
  <sheetFormatPr defaultRowHeight="14.4" x14ac:dyDescent="0.3"/>
  <cols>
    <col min="1" max="1" width="22.109375" bestFit="1" customWidth="1"/>
    <col min="14" max="14" width="60.33203125" bestFit="1" customWidth="1"/>
  </cols>
  <sheetData>
    <row r="1" spans="1:14" ht="25.8" customHeight="1" thickBot="1" x14ac:dyDescent="0.35">
      <c r="B1" s="35" t="s">
        <v>54</v>
      </c>
      <c r="C1" s="36"/>
      <c r="D1" s="36"/>
      <c r="E1" s="36"/>
      <c r="F1" s="36"/>
      <c r="G1" s="36"/>
      <c r="H1" s="36"/>
      <c r="I1" s="36"/>
      <c r="J1" s="37"/>
    </row>
    <row r="2" spans="1:14" ht="15" thickBot="1" x14ac:dyDescent="0.35"/>
    <row r="3" spans="1:14" ht="15" thickBot="1" x14ac:dyDescent="0.35">
      <c r="A3" s="20" t="s">
        <v>35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2" t="s">
        <v>11</v>
      </c>
      <c r="N3" s="31" t="s">
        <v>55</v>
      </c>
    </row>
    <row r="4" spans="1:14" x14ac:dyDescent="0.3">
      <c r="A4" s="17" t="s">
        <v>37</v>
      </c>
      <c r="B4" s="26">
        <f>'DATA - 65'!B29/'DATA - 65'!B24</f>
        <v>3.5883905013192612</v>
      </c>
      <c r="C4" s="26">
        <f>'DATA - 65'!C29/'DATA - 65'!C24</f>
        <v>3.9528985507246377</v>
      </c>
      <c r="D4" s="26">
        <f>'DATA - 65'!D29/'DATA - 65'!D24</f>
        <v>3.3778409090909092</v>
      </c>
      <c r="E4" s="26">
        <f>'DATA - 65'!E29/'DATA - 65'!E24</f>
        <v>2.5343680709534366</v>
      </c>
      <c r="F4" s="26">
        <f>'DATA - 65'!F29/'DATA - 65'!F24</f>
        <v>2.1803607214428857</v>
      </c>
      <c r="G4" s="26">
        <f>'DATA - 65'!G29/'DATA - 65'!G24</f>
        <v>2.0921052631578947</v>
      </c>
      <c r="H4" s="26">
        <f>'DATA - 65'!H29/'DATA - 65'!H24</f>
        <v>2.7453416149068324</v>
      </c>
      <c r="I4" s="26">
        <f>'DATA - 65'!I29/'DATA - 65'!I24</f>
        <v>3.4864864864864864</v>
      </c>
      <c r="J4" s="26">
        <f>'DATA - 65'!J29/'DATA - 65'!J24</f>
        <v>2.0697412823397077</v>
      </c>
      <c r="K4" s="26">
        <f>'DATA - 65'!K29/'DATA - 65'!K24</f>
        <v>1.7691629955947137</v>
      </c>
      <c r="L4" s="27">
        <f>'DATA - 65'!L29/'DATA - 65'!L24</f>
        <v>2.9255172413793105</v>
      </c>
      <c r="N4" s="34" t="s">
        <v>56</v>
      </c>
    </row>
    <row r="5" spans="1:14" ht="15" thickBot="1" x14ac:dyDescent="0.35">
      <c r="A5" s="11" t="s">
        <v>36</v>
      </c>
      <c r="B5" s="12">
        <f>('DATA - 65'!B29-'DATA - 65'!B32)/'DATA - 65'!B24</f>
        <v>1.683377308707124</v>
      </c>
      <c r="C5" s="12">
        <f>('DATA - 65'!C29-'DATA - 65'!C32)/'DATA - 65'!C24</f>
        <v>2.0905797101449277</v>
      </c>
      <c r="D5" s="12">
        <f>('DATA - 65'!D29-'DATA - 65'!D32)/'DATA - 65'!D24</f>
        <v>2.1420454545454546</v>
      </c>
      <c r="E5" s="12">
        <f>('DATA - 65'!E29-'DATA - 65'!E32)/'DATA - 65'!E24</f>
        <v>1.4478935698447895</v>
      </c>
      <c r="F5" s="12">
        <f>('DATA - 65'!F29-'DATA - 65'!F32)/'DATA - 65'!F24</f>
        <v>1.1803607214428857</v>
      </c>
      <c r="G5" s="12">
        <f>('DATA - 65'!G29-'DATA - 65'!G32)/'DATA - 65'!G24</f>
        <v>1.1823308270676691</v>
      </c>
      <c r="H5" s="12">
        <f>('DATA - 65'!H29-'DATA - 65'!H32)/'DATA - 65'!H24</f>
        <v>1.68944099378882</v>
      </c>
      <c r="I5" s="12">
        <f>('DATA - 65'!I29-'DATA - 65'!I32)/'DATA - 65'!I24</f>
        <v>2.3288288288288288</v>
      </c>
      <c r="J5" s="12">
        <f>('DATA - 65'!J29-'DATA - 65'!J32)/'DATA - 65'!J24</f>
        <v>1.2125984251968505</v>
      </c>
      <c r="K5" s="12">
        <f>('DATA - 65'!K29-'DATA - 65'!K32)/'DATA - 65'!K24</f>
        <v>0.91189427312775329</v>
      </c>
      <c r="L5" s="13">
        <f>('DATA - 65'!L29-'DATA - 65'!L32)/'DATA - 65'!L24</f>
        <v>1.4579310344827585</v>
      </c>
      <c r="N5" s="32" t="s">
        <v>57</v>
      </c>
    </row>
    <row r="6" spans="1:14" x14ac:dyDescent="0.3">
      <c r="N6" s="30"/>
    </row>
    <row r="7" spans="1:14" ht="15" thickBot="1" x14ac:dyDescent="0.35">
      <c r="N7" s="30"/>
    </row>
    <row r="8" spans="1:14" ht="15" thickBot="1" x14ac:dyDescent="0.35">
      <c r="A8" s="20" t="s">
        <v>39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  <c r="G8" s="21" t="s">
        <v>6</v>
      </c>
      <c r="H8" s="21" t="s">
        <v>7</v>
      </c>
      <c r="I8" s="21" t="s">
        <v>8</v>
      </c>
      <c r="J8" s="21" t="s">
        <v>9</v>
      </c>
      <c r="K8" s="21" t="s">
        <v>10</v>
      </c>
      <c r="L8" s="22" t="s">
        <v>11</v>
      </c>
      <c r="N8" s="30"/>
    </row>
    <row r="9" spans="1:14" x14ac:dyDescent="0.3">
      <c r="A9" s="17" t="s">
        <v>40</v>
      </c>
      <c r="B9" s="28">
        <f>'DATA - 65'!B8/('DATA - 65'!B21+'DATA - 65'!B22+'DATA - 65'!B23)</f>
        <v>0.13788251846640873</v>
      </c>
      <c r="C9" s="28">
        <f>'DATA - 65'!C8/('DATA - 65'!C21+'DATA - 65'!C22+'DATA - 65'!C23)</f>
        <v>5.8010118043844858E-2</v>
      </c>
      <c r="D9" s="28">
        <f>'DATA - 65'!D8/('DATA - 65'!D21+'DATA - 65'!D22+'DATA - 65'!D23)</f>
        <v>3.0303030303030304E-2</v>
      </c>
      <c r="E9" s="28">
        <f>'DATA - 65'!E8/('DATA - 65'!E21+'DATA - 65'!E22+'DATA - 65'!E23)</f>
        <v>2.8279019660651765E-2</v>
      </c>
      <c r="F9" s="28">
        <f>'DATA - 65'!F8/('DATA - 65'!F21+'DATA - 65'!F22+'DATA - 65'!F23)</f>
        <v>1.1703110563597166E-2</v>
      </c>
      <c r="G9" s="28">
        <f>'DATA - 65'!G8/('DATA - 65'!G21+'DATA - 65'!G22+'DATA - 65'!G23)</f>
        <v>6.645008860011814E-2</v>
      </c>
      <c r="H9" s="28">
        <f>'DATA - 65'!H8/('DATA - 65'!H21+'DATA - 65'!H22+'DATA - 65'!H23)</f>
        <v>8.7457817772778404E-2</v>
      </c>
      <c r="I9" s="28">
        <f>'DATA - 65'!I8/('DATA - 65'!I21+'DATA - 65'!I22+'DATA - 65'!I23)</f>
        <v>0.16198547215496367</v>
      </c>
      <c r="J9" s="28">
        <f>'DATA - 65'!J8/('DATA - 65'!J21+'DATA - 65'!J22+'DATA - 65'!J23)</f>
        <v>0.11701149425287356</v>
      </c>
      <c r="K9" s="28">
        <f>'DATA - 65'!K8/('DATA - 65'!K21+'DATA - 65'!K22+'DATA - 65'!K23)</f>
        <v>0.1044776119402985</v>
      </c>
      <c r="L9" s="29">
        <f>'DATA - 65'!L8/('DATA - 65'!L21+'DATA - 65'!L22+'DATA - 65'!L23)</f>
        <v>0.13050609184629802</v>
      </c>
      <c r="N9" s="32" t="s">
        <v>59</v>
      </c>
    </row>
    <row r="10" spans="1:14" x14ac:dyDescent="0.3">
      <c r="A10" s="9" t="s">
        <v>41</v>
      </c>
      <c r="B10" s="8">
        <f>'DATA - 65'!B8/'DATA - 65'!B6</f>
        <v>0.17043478260869566</v>
      </c>
      <c r="C10" s="8">
        <f>'DATA - 65'!C8/'DATA - 65'!C6</f>
        <v>9.9479467900520535E-2</v>
      </c>
      <c r="D10" s="8">
        <f>'DATA - 65'!D8/'DATA - 65'!D6</f>
        <v>7.3614557485525228E-2</v>
      </c>
      <c r="E10" s="8">
        <f>'DATA - 65'!E8/'DATA - 65'!E6</f>
        <v>7.7490774907749083E-2</v>
      </c>
      <c r="F10" s="8">
        <f>'DATA - 65'!F8/'DATA - 65'!F6</f>
        <v>3.7291462217860651E-2</v>
      </c>
      <c r="G10" s="8">
        <f>'DATA - 65'!G8/'DATA - 65'!G6</f>
        <v>0.15690376569037656</v>
      </c>
      <c r="H10" s="8">
        <f>'DATA - 65'!H8/'DATA - 65'!H6</f>
        <v>0.14465116279069767</v>
      </c>
      <c r="I10" s="8">
        <f>'DATA - 65'!I8/'DATA - 65'!I6</f>
        <v>0.2192005242463958</v>
      </c>
      <c r="J10" s="8">
        <f>'DATA - 65'!J8/'DATA - 65'!J6</f>
        <v>0.19243856332703213</v>
      </c>
      <c r="K10" s="8">
        <f>'DATA - 65'!K8/'DATA - 65'!K6</f>
        <v>0.19107452339688041</v>
      </c>
      <c r="L10" s="14">
        <f>'DATA - 65'!L8/'DATA - 65'!L6</f>
        <v>0.15959885386819483</v>
      </c>
      <c r="N10" s="32" t="s">
        <v>58</v>
      </c>
    </row>
    <row r="11" spans="1:14" ht="15" thickBot="1" x14ac:dyDescent="0.35">
      <c r="A11" s="11" t="s">
        <v>42</v>
      </c>
      <c r="B11" s="12">
        <f>'DATA - 65'!B6/('DATA - 65'!B22+'DATA - 65'!B21+'DATA - 65'!B23)</f>
        <v>0.80900457263454095</v>
      </c>
      <c r="C11" s="12">
        <f>'DATA - 65'!C6/('DATA - 65'!C22+'DATA - 65'!C21+'DATA - 65'!C23)</f>
        <v>0.58313659359190562</v>
      </c>
      <c r="D11" s="12">
        <f>'DATA - 65'!D6/('DATA - 65'!D22+'DATA - 65'!D21+'DATA - 65'!D23)</f>
        <v>0.41164453524004085</v>
      </c>
      <c r="E11" s="12">
        <f>'DATA - 65'!E6/('DATA - 65'!E22+'DATA - 65'!E21+'DATA - 65'!E23)</f>
        <v>0.36493401562079181</v>
      </c>
      <c r="F11" s="12">
        <f>'DATA - 65'!F6/('DATA - 65'!F22+'DATA - 65'!F21+'DATA - 65'!F23)</f>
        <v>0.31382814906067141</v>
      </c>
      <c r="G11" s="12">
        <f>'DATA - 65'!G6/('DATA - 65'!G22+'DATA - 65'!G21+'DATA - 65'!G23)</f>
        <v>0.42350856467808623</v>
      </c>
      <c r="H11" s="12">
        <f>'DATA - 65'!H6/('DATA - 65'!H22+'DATA - 65'!H21+'DATA - 65'!H23)</f>
        <v>0.60461192350956128</v>
      </c>
      <c r="I11" s="12">
        <f>'DATA - 65'!I6/('DATA - 65'!I22+'DATA - 65'!I21+'DATA - 65'!I23)</f>
        <v>0.73898305084745763</v>
      </c>
      <c r="J11" s="12">
        <f>'DATA - 65'!J6/('DATA - 65'!J22+'DATA - 65'!J21+'DATA - 65'!J23)</f>
        <v>0.60804597701149421</v>
      </c>
      <c r="K11" s="12">
        <f>'DATA - 65'!K6/('DATA - 65'!K22+'DATA - 65'!K21+'DATA - 65'!K23)</f>
        <v>0.54678986022269604</v>
      </c>
      <c r="L11" s="13">
        <f>'DATA - 65'!L6/('DATA - 65'!L22+'DATA - 65'!L21+'DATA - 65'!L23)</f>
        <v>0.81771321462043112</v>
      </c>
      <c r="N11" s="32" t="s">
        <v>60</v>
      </c>
    </row>
    <row r="12" spans="1:14" x14ac:dyDescent="0.3">
      <c r="N12" s="30"/>
    </row>
    <row r="13" spans="1:14" ht="15" thickBot="1" x14ac:dyDescent="0.35">
      <c r="N13" s="30"/>
    </row>
    <row r="14" spans="1:14" ht="15" thickBot="1" x14ac:dyDescent="0.35">
      <c r="A14" s="20" t="s">
        <v>43</v>
      </c>
      <c r="B14" s="21" t="s">
        <v>1</v>
      </c>
      <c r="C14" s="21" t="s">
        <v>2</v>
      </c>
      <c r="D14" s="21" t="s">
        <v>3</v>
      </c>
      <c r="E14" s="21" t="s">
        <v>4</v>
      </c>
      <c r="F14" s="21" t="s">
        <v>5</v>
      </c>
      <c r="G14" s="21" t="s">
        <v>6</v>
      </c>
      <c r="H14" s="21" t="s">
        <v>7</v>
      </c>
      <c r="I14" s="21" t="s">
        <v>8</v>
      </c>
      <c r="J14" s="21" t="s">
        <v>9</v>
      </c>
      <c r="K14" s="21" t="s">
        <v>10</v>
      </c>
      <c r="L14" s="22" t="s">
        <v>11</v>
      </c>
      <c r="N14" s="30"/>
    </row>
    <row r="15" spans="1:14" x14ac:dyDescent="0.3">
      <c r="A15" s="17" t="s">
        <v>44</v>
      </c>
      <c r="B15" s="26">
        <f>'DATA - 65'!B23/'DATA - 65'!B21</f>
        <v>2.4857142857142858</v>
      </c>
      <c r="C15" s="26">
        <f>'DATA - 65'!C23/'DATA - 65'!C21</f>
        <v>4.3142857142857141</v>
      </c>
      <c r="D15" s="26">
        <f>'DATA - 65'!D23/'DATA - 65'!D21</f>
        <v>4.0588235294117645</v>
      </c>
      <c r="E15" s="26">
        <f>'DATA - 65'!E23/'DATA - 65'!E21</f>
        <v>4.5555555555555554</v>
      </c>
      <c r="F15" s="26">
        <f>'DATA - 65'!F23/'DATA - 65'!F21</f>
        <v>6.270833333333333</v>
      </c>
      <c r="G15" s="26">
        <f>'DATA - 65'!G23/'DATA - 65'!G21</f>
        <v>6.666666666666667</v>
      </c>
      <c r="H15" s="26">
        <f>'DATA - 65'!H23/'DATA - 65'!H21</f>
        <v>18.411764705882351</v>
      </c>
      <c r="I15" s="26">
        <f>'DATA - 65'!I23/'DATA - 65'!I21</f>
        <v>31.147058823529413</v>
      </c>
      <c r="J15" s="26">
        <f>'DATA - 65'!J23/'DATA - 65'!J21</f>
        <v>33.676470588235297</v>
      </c>
      <c r="K15" s="26">
        <f>'DATA - 65'!K23/'DATA - 65'!K21</f>
        <v>27.117647058823529</v>
      </c>
      <c r="L15" s="27">
        <f>'DATA - 65'!L23/'DATA - 65'!L21</f>
        <v>23.382352941176471</v>
      </c>
      <c r="N15" s="32" t="s">
        <v>61</v>
      </c>
    </row>
    <row r="16" spans="1:14" ht="15" thickBot="1" x14ac:dyDescent="0.35">
      <c r="A16" s="11" t="s">
        <v>45</v>
      </c>
      <c r="B16" s="12">
        <f>'DATA - 65'!B11/'DATA - 65'!B8</f>
        <v>1.5306122448979591E-2</v>
      </c>
      <c r="C16" s="12">
        <f>'DATA - 65'!C11/'DATA - 65'!C8</f>
        <v>4.0697674418604654E-2</v>
      </c>
      <c r="D16" s="12">
        <f>'DATA - 65'!D11/'DATA - 65'!D8</f>
        <v>5.6179775280898875E-2</v>
      </c>
      <c r="E16" s="12">
        <f>'DATA - 65'!E11/'DATA - 65'!E8</f>
        <v>0.19047619047619047</v>
      </c>
      <c r="F16" s="12">
        <f>'DATA - 65'!F11/'DATA - 65'!F8</f>
        <v>0.68421052631578949</v>
      </c>
      <c r="G16" s="12">
        <f>'DATA - 65'!G11/'DATA - 65'!G8</f>
        <v>0.15111111111111111</v>
      </c>
      <c r="H16" s="12">
        <f>'DATA - 65'!H11/'DATA - 65'!H8</f>
        <v>0.13504823151125403</v>
      </c>
      <c r="I16" s="12">
        <f>'DATA - 65'!I11/'DATA - 65'!I8</f>
        <v>5.829596412556054E-2</v>
      </c>
      <c r="J16" s="12">
        <f>'DATA - 65'!J11/'DATA - 65'!J8</f>
        <v>0.12573673870333987</v>
      </c>
      <c r="K16" s="12">
        <f>'DATA - 65'!K11/'DATA - 65'!K8</f>
        <v>0.12698412698412698</v>
      </c>
      <c r="L16" s="13">
        <f>'DATA - 65'!L11/'DATA - 65'!L8</f>
        <v>8.0789946140035901E-2</v>
      </c>
      <c r="N16" s="32" t="s">
        <v>62</v>
      </c>
    </row>
    <row r="17" spans="1:14" x14ac:dyDescent="0.3">
      <c r="N17" s="30"/>
    </row>
    <row r="18" spans="1:14" ht="15" thickBot="1" x14ac:dyDescent="0.35">
      <c r="N18" s="30"/>
    </row>
    <row r="19" spans="1:14" ht="15" thickBot="1" x14ac:dyDescent="0.35">
      <c r="A19" s="20" t="s">
        <v>46</v>
      </c>
      <c r="B19" s="21" t="s">
        <v>1</v>
      </c>
      <c r="C19" s="21" t="s">
        <v>2</v>
      </c>
      <c r="D19" s="21" t="s">
        <v>3</v>
      </c>
      <c r="E19" s="21" t="s">
        <v>4</v>
      </c>
      <c r="F19" s="21" t="s">
        <v>5</v>
      </c>
      <c r="G19" s="21" t="s">
        <v>6</v>
      </c>
      <c r="H19" s="21" t="s">
        <v>7</v>
      </c>
      <c r="I19" s="21" t="s">
        <v>8</v>
      </c>
      <c r="J19" s="21" t="s">
        <v>9</v>
      </c>
      <c r="K19" s="21" t="s">
        <v>10</v>
      </c>
      <c r="L19" s="22" t="s">
        <v>11</v>
      </c>
      <c r="N19" s="30"/>
    </row>
    <row r="20" spans="1:14" ht="15" thickBot="1" x14ac:dyDescent="0.35">
      <c r="A20" s="23" t="s">
        <v>47</v>
      </c>
      <c r="B20" s="24">
        <f>('DATA - 65'!B21-'DATA - 65'!B33)/('DATA - 65'!B30-'DATA - 65'!B24-'DATA - 65'!B33)</f>
        <v>1.2310939148786493E-2</v>
      </c>
      <c r="C20" s="24">
        <f>('DATA - 65'!C21-'DATA - 65'!C33)/('DATA - 65'!C30-'DATA - 65'!C24-'DATA - 65'!C33)</f>
        <v>1.1804384485666104E-2</v>
      </c>
      <c r="D20" s="24">
        <f>('DATA - 65'!D21-'DATA - 65'!D33)/('DATA - 65'!D30-'DATA - 65'!D24-'DATA - 65'!D33)</f>
        <v>1.1580381471389645E-2</v>
      </c>
      <c r="E20" s="24">
        <f>('DATA - 65'!E21-'DATA - 65'!E33)/('DATA - 65'!E30-'DATA - 65'!E24-'DATA - 65'!E33)</f>
        <v>4.783216783216783E-2</v>
      </c>
      <c r="F20" s="24">
        <f>('DATA - 65'!F21-'DATA - 65'!F33)/('DATA - 65'!F30-'DATA - 65'!F24-'DATA - 65'!F33)</f>
        <v>3.0141287284144426E-2</v>
      </c>
      <c r="G20" s="24">
        <f>('DATA - 65'!G21-'DATA - 65'!G33)/('DATA - 65'!G30-'DATA - 65'!G24-'DATA - 65'!G33)</f>
        <v>2.8880866425992781E-2</v>
      </c>
      <c r="H20" s="24">
        <f>('DATA - 65'!H21-'DATA - 65'!H33)/('DATA - 65'!H30-'DATA - 65'!H24-'DATA - 65'!H33)</f>
        <v>9.2130248259371262E-3</v>
      </c>
      <c r="I20" s="24">
        <f>('DATA - 65'!I21-'DATA - 65'!I33)/('DATA - 65'!I30-'DATA - 65'!I24-'DATA - 65'!I33)</f>
        <v>7.9341045363696926E-3</v>
      </c>
      <c r="J20" s="24">
        <f>('DATA - 65'!J21-'DATA - 65'!J33)/('DATA - 65'!J30-'DATA - 65'!J24-'DATA - 65'!J33)</f>
        <v>7.5308996838171893E-3</v>
      </c>
      <c r="K20" s="24">
        <f>('DATA - 65'!K21-'DATA - 65'!K33)/('DATA - 65'!K30-'DATA - 65'!K24-'DATA - 65'!K33)</f>
        <v>7.7611232892943896E-3</v>
      </c>
      <c r="L20" s="25">
        <f>('DATA - 65'!L21-'DATA - 65'!L33)/('DATA - 65'!L30-'DATA - 65'!L24-'DATA - 65'!L33)</f>
        <v>7.6471884509168656E-3</v>
      </c>
      <c r="N20" s="32" t="s">
        <v>63</v>
      </c>
    </row>
    <row r="21" spans="1:14" x14ac:dyDescent="0.3">
      <c r="N21" s="30"/>
    </row>
    <row r="22" spans="1:14" ht="15" thickBot="1" x14ac:dyDescent="0.35">
      <c r="N22" s="30"/>
    </row>
    <row r="23" spans="1:14" ht="15" thickBot="1" x14ac:dyDescent="0.35">
      <c r="A23" s="20" t="s">
        <v>50</v>
      </c>
      <c r="B23" s="21" t="s">
        <v>1</v>
      </c>
      <c r="C23" s="21" t="s">
        <v>2</v>
      </c>
      <c r="D23" s="21" t="s">
        <v>3</v>
      </c>
      <c r="E23" s="21" t="s">
        <v>4</v>
      </c>
      <c r="F23" s="21" t="s">
        <v>5</v>
      </c>
      <c r="G23" s="21" t="s">
        <v>6</v>
      </c>
      <c r="H23" s="21" t="s">
        <v>7</v>
      </c>
      <c r="I23" s="21" t="s">
        <v>8</v>
      </c>
      <c r="J23" s="21" t="s">
        <v>9</v>
      </c>
      <c r="K23" s="21" t="s">
        <v>10</v>
      </c>
      <c r="L23" s="22" t="s">
        <v>11</v>
      </c>
      <c r="N23" s="30"/>
    </row>
    <row r="24" spans="1:14" x14ac:dyDescent="0.3">
      <c r="A24" s="17" t="s">
        <v>41</v>
      </c>
      <c r="B24" s="18">
        <f>B10</f>
        <v>0.17043478260869566</v>
      </c>
      <c r="C24" s="18">
        <f t="shared" ref="C24:L24" si="0">C10</f>
        <v>9.9479467900520535E-2</v>
      </c>
      <c r="D24" s="18">
        <f t="shared" si="0"/>
        <v>7.3614557485525228E-2</v>
      </c>
      <c r="E24" s="18">
        <f t="shared" si="0"/>
        <v>7.7490774907749083E-2</v>
      </c>
      <c r="F24" s="18">
        <f t="shared" si="0"/>
        <v>3.7291462217860651E-2</v>
      </c>
      <c r="G24" s="18">
        <f t="shared" si="0"/>
        <v>0.15690376569037656</v>
      </c>
      <c r="H24" s="18">
        <f t="shared" si="0"/>
        <v>0.14465116279069767</v>
      </c>
      <c r="I24" s="18">
        <f t="shared" si="0"/>
        <v>0.2192005242463958</v>
      </c>
      <c r="J24" s="18">
        <f t="shared" si="0"/>
        <v>0.19243856332703213</v>
      </c>
      <c r="K24" s="18">
        <f t="shared" si="0"/>
        <v>0.19107452339688041</v>
      </c>
      <c r="L24" s="19">
        <f t="shared" si="0"/>
        <v>0.15959885386819483</v>
      </c>
      <c r="N24" s="32" t="s">
        <v>58</v>
      </c>
    </row>
    <row r="25" spans="1:14" x14ac:dyDescent="0.3">
      <c r="A25" s="9" t="s">
        <v>51</v>
      </c>
      <c r="B25" s="7">
        <f>'DATA - 65'!B6/'DATA - 65'!B30</f>
        <v>0.71384233395406582</v>
      </c>
      <c r="C25" s="7">
        <f>'DATA - 65'!C6/'DATA - 65'!C30</f>
        <v>0.53347732181425489</v>
      </c>
      <c r="D25" s="7">
        <f>'DATA - 65'!D6/'DATA - 65'!D30</f>
        <v>0.36770072992700731</v>
      </c>
      <c r="E25" s="7">
        <f>'DATA - 65'!E6/'DATA - 65'!E30</f>
        <v>0.33656234475906605</v>
      </c>
      <c r="F25" s="7">
        <f>'DATA - 65'!F6/'DATA - 65'!F30</f>
        <v>0.27660152008686212</v>
      </c>
      <c r="G25" s="7">
        <f>'DATA - 65'!G6/'DATA - 65'!G30</f>
        <v>0.37188796680497926</v>
      </c>
      <c r="H25" s="7">
        <f>'DATA - 65'!H6/'DATA - 65'!H30</f>
        <v>0.53230997771725674</v>
      </c>
      <c r="I25" s="7">
        <f>'DATA - 65'!I6/'DATA - 65'!I30</f>
        <v>0.63649635036496355</v>
      </c>
      <c r="J25" s="7">
        <f>'DATA - 65'!J6/'DATA - 65'!J30</f>
        <v>0.50486734109562892</v>
      </c>
      <c r="K25" s="7">
        <f>'DATA - 65'!K6/'DATA - 65'!K30</f>
        <v>0.43091859596713966</v>
      </c>
      <c r="L25" s="10">
        <f>'DATA - 65'!L6/'DATA - 65'!L30</f>
        <v>0.69911858974358976</v>
      </c>
      <c r="N25" s="32" t="s">
        <v>64</v>
      </c>
    </row>
    <row r="26" spans="1:14" x14ac:dyDescent="0.3">
      <c r="A26" s="9" t="s">
        <v>52</v>
      </c>
      <c r="B26" s="7">
        <f>'DATA - 65'!B30/('DATA - 65'!B21+'DATA - 65'!B22)</f>
        <v>1.1690856313497824</v>
      </c>
      <c r="C26" s="7">
        <f>'DATA - 65'!C30/('DATA - 65'!C21+'DATA - 65'!C22)</f>
        <v>1.1517412935323383</v>
      </c>
      <c r="D26" s="7">
        <f>'DATA - 65'!D30/('DATA - 65'!D21+'DATA - 65'!D22)</f>
        <v>1.17470525187567</v>
      </c>
      <c r="E26" s="7">
        <f>'DATA - 65'!E30/('DATA - 65'!E21+'DATA - 65'!E22)</f>
        <v>1.3721881390593047</v>
      </c>
      <c r="F26" s="7">
        <f>'DATA - 65'!F30/('DATA - 65'!F21+'DATA - 65'!F22)</f>
        <v>1.3928166351606805</v>
      </c>
      <c r="G26" s="7">
        <f>'DATA - 65'!G30/('DATA - 65'!G21+'DATA - 65'!G22)</f>
        <v>1.4042243262927896</v>
      </c>
      <c r="H26" s="7">
        <f>'DATA - 65'!H30/('DATA - 65'!H21+'DATA - 65'!H22)</f>
        <v>1.3784982935153585</v>
      </c>
      <c r="I26" s="7">
        <f>'DATA - 65'!I30/('DATA - 65'!I21+'DATA - 65'!I22)</f>
        <v>1.5613806577661999</v>
      </c>
      <c r="J26" s="7">
        <f>'DATA - 65'!J30/('DATA - 65'!J21+'DATA - 65'!J22)</f>
        <v>1.6346333853354134</v>
      </c>
      <c r="K26" s="7">
        <f>'DATA - 65'!K30/('DATA - 65'!K21+'DATA - 65'!K22)</f>
        <v>1.6235222794786299</v>
      </c>
      <c r="L26" s="10">
        <f>'DATA - 65'!L30/('DATA - 65'!L21+'DATA - 65'!L22)</f>
        <v>1.4373740282176792</v>
      </c>
      <c r="N26" s="32" t="s">
        <v>65</v>
      </c>
    </row>
    <row r="27" spans="1:14" ht="15" thickBot="1" x14ac:dyDescent="0.35">
      <c r="A27" s="11" t="s">
        <v>53</v>
      </c>
      <c r="B27" s="15">
        <f>B26*B25*B24</f>
        <v>0.14223512336719885</v>
      </c>
      <c r="C27" s="15">
        <f t="shared" ref="C27:L27" si="1">C26*C25*C24</f>
        <v>6.1122956645344707E-2</v>
      </c>
      <c r="D27" s="15">
        <f t="shared" si="1"/>
        <v>3.1797070382279385E-2</v>
      </c>
      <c r="E27" s="15">
        <f t="shared" si="1"/>
        <v>3.5787321063394682E-2</v>
      </c>
      <c r="F27" s="15">
        <f t="shared" si="1"/>
        <v>1.4366729678638942E-2</v>
      </c>
      <c r="G27" s="15">
        <f t="shared" si="1"/>
        <v>8.1937363437727603E-2</v>
      </c>
      <c r="H27" s="15">
        <f t="shared" si="1"/>
        <v>0.10614334470989761</v>
      </c>
      <c r="I27" s="15">
        <f t="shared" si="1"/>
        <v>0.21784435037447086</v>
      </c>
      <c r="J27" s="15">
        <f t="shared" si="1"/>
        <v>0.15881435257410295</v>
      </c>
      <c r="K27" s="15">
        <f t="shared" si="1"/>
        <v>0.13367687177932708</v>
      </c>
      <c r="L27" s="16">
        <f t="shared" si="1"/>
        <v>0.16038007486323061</v>
      </c>
      <c r="N27" s="33" t="s">
        <v>66</v>
      </c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E A A B Q S w M E F A A C A A g A 4 1 a 7 V J o P X G q k A A A A 9 g A A A B I A H A B D b 2 5 m a W c v U G F j a 2 F n Z S 5 4 b W w g o h g A K K A U A A A A A A A A A A A A A A A A A A A A A A A A A A A A h Y + x D o I w F E V / h X S n L e B A y K M M T i Z i T E y M a w M V G u F h a L H 8 m 4 O f 5 C + I U d T N 8 Z 5 7 h n v v 1 x t k Y 9 t 4 F 9 U b 3 W F K A s q J p 7 D o S o 1 V S g Z 7 9 G O S C d j K 4 i Q r 5 U 0 y m m Q 0 Z U p q a 8 8 J Y 8 4 5 6 i L a 9 R U L O Q / Y I V / v i l q 1 k n x k / V / 2 N R o r s V B E w P 4 1 R o Q 0 4 A s a x d M m Y D O E X O N X C K f u 2 f 5 A W A 6 N H X o l F P q r D b A 5 A n t / E A 9 Q S w M E F A A C A A g A 4 1 a 7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W u 1 T R I + + K Q w E A A H U G A A A T A B w A R m 9 y b X V s Y X M v U 2 V j d G l v b j E u b S C i G A A o o B Q A A A A A A A A A A A A A A A A A A A A A A A A A A A D t 0 k 1 r g z A Y w P G 7 4 H c I 6 U V B t H F t 2 m 7 s U L r C B h M G C j u M H V L 7 r B U 0 k S S l K 9 L v P l 8 2 N j r D G D v s U i / K 8 0 P z I H 8 F q c 4 E R 3 F 3 J 1 e 2 Z V t q y y S s 0 Q A n b J U D I h h d o x y 0 b a H 6 i s V O p l B P H m H l P 7 A N O M 3 D Q n A N X C s H b 7 U u 1 W U Q 7 P d 7 X 6 U S g I P 0 M x 6 k o i g Z P w T R / D Z e z q P 7 Z V y P u B J 5 t m Y a 1 g F 2 X a 8 7 4 Y Z p R u o D u p M q c n x q J s / v O s C L L e O b e r / k U E K z W r u l n 0 j G 1 Y u Q x U L k u 4 I 3 q J z 2 U 1 5 V Y e w h X U + Q h l d 9 9 F C F I y Z R O C T h B / B d s Q L 5 l S 7 M N D L T 2 E z U T B M z T c 0 0 M 1 I 4 N B P p o S S J T q Z H 1 7 Y y 3 v v L + x q h / 9 A I / W y E / r E R + l M j d 1 z T k d + 8 c J p I v 4 y M M j Y K N c r E K F O j z E z S t t E v 5 L v E U P b I b + t A T u i e C z k X 0 h X y B l B L A Q I t A B Q A A g A I A O N W u 1 S a D 1 x q p A A A A P Y A A A A S A A A A A A A A A A A A A A A A A A A A A A B D b 2 5 m a W c v U G F j a 2 F n Z S 5 4 b W x Q S w E C L Q A U A A I A C A D j V r t U D 8 r p q 6 Q A A A D p A A A A E w A A A A A A A A A A A A A A A A D w A A A A W 0 N v b n R l b n R f V H l w Z X N d L n h t b F B L A Q I t A B Q A A g A I A O N W u 1 T R I + + K Q w E A A H U G A A A T A A A A A A A A A A A A A A A A A O E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c n A A A A A A A A R S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j d U M D U 6 M j E 6 M j g u N z g w O T M z M l o i I C 8 + P E V u d H J 5 I F R 5 c G U 9 I k Z p b G x D b 2 x 1 b W 5 U e X B l c y I g V m F s d W U 9 I n N C Z 1 V G Q l F V R k J R V U Z C U V V G I i A v P j x F b n R y e S B U e X B l P S J G a W x s Q 2 9 s d W 1 u T m F t Z X M i I F Z h b H V l P S J z W y Z x d W 9 0 O 0 N v b H V t b j E m c X V v d D s s J n F 1 b 3 Q 7 T W F y I D I w M T I m c X V v d D s s J n F 1 b 3 Q 7 T W F y I D I w M T M m c X V v d D s s J n F 1 b 3 Q 7 T W F y I D I w M T Q m c X V v d D s s J n F 1 b 3 Q 7 T W F y I D I w M T U m c X V v d D s s J n F 1 b 3 Q 7 T W F y I D I w M T Y m c X V v d D s s J n F 1 b 3 Q 7 T W F y I D I w M T c m c X V v d D s s J n F 1 b 3 Q 7 T W F y I D I w M T g m c X V v d D s s J n F 1 b 3 Q 7 T W F y I D I w M T k m c X V v d D s s J n F 1 b 3 Q 7 T W F y I D I w M j A m c X V v d D s s J n F 1 b 3 Q 7 T W F y I D I w M j E m c X V v d D s s J n F 1 b 3 Q 7 V F R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E v Q 2 h h b m d l Z C B U e X B l L n s s M H 0 m c X V v d D s s J n F 1 b 3 Q 7 U 2 V j d G l v b j E v V G F i b G U g M S 9 D a G F u Z 2 V k I F R 5 c G U u e 0 1 h c i A y M D E y L D F 9 J n F 1 b 3 Q 7 L C Z x d W 9 0 O 1 N l Y 3 R p b 2 4 x L 1 R h Y m x l I D E v Q 2 h h b m d l Z C B U e X B l L n t N Y X I g M j A x M y w y f S Z x d W 9 0 O y w m c X V v d D t T Z W N 0 a W 9 u M S 9 U Y W J s Z S A x L 0 N o Y W 5 n Z W Q g V H l w Z S 5 7 T W F y I D I w M T Q s M 3 0 m c X V v d D s s J n F 1 b 3 Q 7 U 2 V j d G l v b j E v V G F i b G U g M S 9 D a G F u Z 2 V k I F R 5 c G U u e 0 1 h c i A y M D E 1 L D R 9 J n F 1 b 3 Q 7 L C Z x d W 9 0 O 1 N l Y 3 R p b 2 4 x L 1 R h Y m x l I D E v Q 2 h h b m d l Z C B U e X B l L n t N Y X I g M j A x N i w 1 f S Z x d W 9 0 O y w m c X V v d D t T Z W N 0 a W 9 u M S 9 U Y W J s Z S A x L 0 N o Y W 5 n Z W Q g V H l w Z S 5 7 T W F y I D I w M T c s N n 0 m c X V v d D s s J n F 1 b 3 Q 7 U 2 V j d G l v b j E v V G F i b G U g M S 9 D a G F u Z 2 V k I F R 5 c G U u e 0 1 h c i A y M D E 4 L D d 9 J n F 1 b 3 Q 7 L C Z x d W 9 0 O 1 N l Y 3 R p b 2 4 x L 1 R h Y m x l I D E v Q 2 h h b m d l Z C B U e X B l L n t N Y X I g M j A x O S w 4 f S Z x d W 9 0 O y w m c X V v d D t T Z W N 0 a W 9 u M S 9 U Y W J s Z S A x L 0 N o Y W 5 n Z W Q g V H l w Z S 5 7 T W F y I D I w M j A s O X 0 m c X V v d D s s J n F 1 b 3 Q 7 U 2 V j d G l v b j E v V G F i b G U g M S 9 D a G F u Z 2 V k I F R 5 c G U u e 0 1 h c i A y M D I x L D E w f S Z x d W 9 0 O y w m c X V v d D t T Z W N 0 a W 9 u M S 9 U Y W J s Z S A x L 0 N o Y W 5 n Z W Q g V H l w Z S 5 7 V F R N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g M S 9 D a G F u Z 2 V k I F R 5 c G U u e y w w f S Z x d W 9 0 O y w m c X V v d D t T Z W N 0 a W 9 u M S 9 U Y W J s Z S A x L 0 N o Y W 5 n Z W Q g V H l w Z S 5 7 T W F y I D I w M T I s M X 0 m c X V v d D s s J n F 1 b 3 Q 7 U 2 V j d G l v b j E v V G F i b G U g M S 9 D a G F u Z 2 V k I F R 5 c G U u e 0 1 h c i A y M D E z L D J 9 J n F 1 b 3 Q 7 L C Z x d W 9 0 O 1 N l Y 3 R p b 2 4 x L 1 R h Y m x l I D E v Q 2 h h b m d l Z C B U e X B l L n t N Y X I g M j A x N C w z f S Z x d W 9 0 O y w m c X V v d D t T Z W N 0 a W 9 u M S 9 U Y W J s Z S A x L 0 N o Y W 5 n Z W Q g V H l w Z S 5 7 T W F y I D I w M T U s N H 0 m c X V v d D s s J n F 1 b 3 Q 7 U 2 V j d G l v b j E v V G F i b G U g M S 9 D a G F u Z 2 V k I F R 5 c G U u e 0 1 h c i A y M D E 2 L D V 9 J n F 1 b 3 Q 7 L C Z x d W 9 0 O 1 N l Y 3 R p b 2 4 x L 1 R h Y m x l I D E v Q 2 h h b m d l Z C B U e X B l L n t N Y X I g M j A x N y w 2 f S Z x d W 9 0 O y w m c X V v d D t T Z W N 0 a W 9 u M S 9 U Y W J s Z S A x L 0 N o Y W 5 n Z W Q g V H l w Z S 5 7 T W F y I D I w M T g s N 3 0 m c X V v d D s s J n F 1 b 3 Q 7 U 2 V j d G l v b j E v V G F i b G U g M S 9 D a G F u Z 2 V k I F R 5 c G U u e 0 1 h c i A y M D E 5 L D h 9 J n F 1 b 3 Q 7 L C Z x d W 9 0 O 1 N l Y 3 R p b 2 4 x L 1 R h Y m x l I D E v Q 2 h h b m d l Z C B U e X B l L n t N Y X I g M j A y M C w 5 f S Z x d W 9 0 O y w m c X V v d D t T Z W N 0 a W 9 u M S 9 U Y W J s Z S A x L 0 N o Y W 5 n Z W Q g V H l w Z S 5 7 T W F y I D I w M j E s M T B 9 J n F 1 b 3 Q 7 L C Z x d W 9 0 O 1 N l Y 3 R p b 2 4 x L 1 R h Y m x l I D E v Q 2 h h b m d l Z C B U e X B l L n t U V E 0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0 R h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1 L T I 3 V D A 1 O j I 0 O j U w L j g z M T Y 3 O T d a I i A v P j x F b n R y e S B U e X B l P S J G a W x s Q 2 9 s d W 1 u V H l w Z X M i I F Z h b H V l P S J z Q m d N R E F 3 T U R B d 0 1 E Q X d N R C I g L z 4 8 R W 5 0 c n k g V H l w Z T 0 i R m l s b E N v b H V t b k 5 h b W V z I i B W Y W x 1 Z T 0 i c 1 s m c X V v d D t D b 2 x 1 b W 4 x J n F 1 b 3 Q 7 L C Z x d W 9 0 O 0 1 h c i A y M D E y J n F 1 b 3 Q 7 L C Z x d W 9 0 O 0 1 h c i A y M D E z J n F 1 b 3 Q 7 L C Z x d W 9 0 O 0 1 h c i A y M D E 0 J n F 1 b 3 Q 7 L C Z x d W 9 0 O 0 1 h c i A y M D E 1 J n F 1 b 3 Q 7 L C Z x d W 9 0 O 0 1 h c i A y M D E 2 J n F 1 b 3 Q 7 L C Z x d W 9 0 O 0 1 h c i A y M D E 3 J n F 1 b 3 Q 7 L C Z x d W 9 0 O 0 1 h c i A y M D E 4 J n F 1 b 3 Q 7 L C Z x d W 9 0 O 0 1 h c i A y M D E 5 J n F 1 b 3 Q 7 L C Z x d W 9 0 O 0 1 h c i A y M D I w J n F 1 b 3 Q 7 L C Z x d W 9 0 O 0 1 h c i A y M D I x J n F 1 b 3 Q 7 L C Z x d W 9 0 O 1 N l c C A y M D I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Y v Q 2 h h b m d l Z C B U e X B l L n s s M H 0 m c X V v d D s s J n F 1 b 3 Q 7 U 2 V j d G l v b j E v V G F i b G U g N i 9 D a G F u Z 2 V k I F R 5 c G U u e 0 1 h c i A y M D E y L D F 9 J n F 1 b 3 Q 7 L C Z x d W 9 0 O 1 N l Y 3 R p b 2 4 x L 1 R h Y m x l I D Y v Q 2 h h b m d l Z C B U e X B l L n t N Y X I g M j A x M y w y f S Z x d W 9 0 O y w m c X V v d D t T Z W N 0 a W 9 u M S 9 U Y W J s Z S A 2 L 0 N o Y W 5 n Z W Q g V H l w Z S 5 7 T W F y I D I w M T Q s M 3 0 m c X V v d D s s J n F 1 b 3 Q 7 U 2 V j d G l v b j E v V G F i b G U g N i 9 D a G F u Z 2 V k I F R 5 c G U u e 0 1 h c i A y M D E 1 L D R 9 J n F 1 b 3 Q 7 L C Z x d W 9 0 O 1 N l Y 3 R p b 2 4 x L 1 R h Y m x l I D Y v Q 2 h h b m d l Z C B U e X B l L n t N Y X I g M j A x N i w 1 f S Z x d W 9 0 O y w m c X V v d D t T Z W N 0 a W 9 u M S 9 U Y W J s Z S A 2 L 0 N o Y W 5 n Z W Q g V H l w Z S 5 7 T W F y I D I w M T c s N n 0 m c X V v d D s s J n F 1 b 3 Q 7 U 2 V j d G l v b j E v V G F i b G U g N i 9 D a G F u Z 2 V k I F R 5 c G U u e 0 1 h c i A y M D E 4 L D d 9 J n F 1 b 3 Q 7 L C Z x d W 9 0 O 1 N l Y 3 R p b 2 4 x L 1 R h Y m x l I D Y v Q 2 h h b m d l Z C B U e X B l L n t N Y X I g M j A x O S w 4 f S Z x d W 9 0 O y w m c X V v d D t T Z W N 0 a W 9 u M S 9 U Y W J s Z S A 2 L 0 N o Y W 5 n Z W Q g V H l w Z S 5 7 T W F y I D I w M j A s O X 0 m c X V v d D s s J n F 1 b 3 Q 7 U 2 V j d G l v b j E v V G F i b G U g N i 9 D a G F u Z 2 V k I F R 5 c G U u e 0 1 h c i A y M D I x L D E w f S Z x d W 9 0 O y w m c X V v d D t T Z W N 0 a W 9 u M S 9 U Y W J s Z S A 2 L 0 N o Y W 5 n Z W Q g V H l w Z S 5 7 U 2 V w I D I w M j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S A 2 L 0 N o Y W 5 n Z W Q g V H l w Z S 5 7 L D B 9 J n F 1 b 3 Q 7 L C Z x d W 9 0 O 1 N l Y 3 R p b 2 4 x L 1 R h Y m x l I D Y v Q 2 h h b m d l Z C B U e X B l L n t N Y X I g M j A x M i w x f S Z x d W 9 0 O y w m c X V v d D t T Z W N 0 a W 9 u M S 9 U Y W J s Z S A 2 L 0 N o Y W 5 n Z W Q g V H l w Z S 5 7 T W F y I D I w M T M s M n 0 m c X V v d D s s J n F 1 b 3 Q 7 U 2 V j d G l v b j E v V G F i b G U g N i 9 D a G F u Z 2 V k I F R 5 c G U u e 0 1 h c i A y M D E 0 L D N 9 J n F 1 b 3 Q 7 L C Z x d W 9 0 O 1 N l Y 3 R p b 2 4 x L 1 R h Y m x l I D Y v Q 2 h h b m d l Z C B U e X B l L n t N Y X I g M j A x N S w 0 f S Z x d W 9 0 O y w m c X V v d D t T Z W N 0 a W 9 u M S 9 U Y W J s Z S A 2 L 0 N o Y W 5 n Z W Q g V H l w Z S 5 7 T W F y I D I w M T Y s N X 0 m c X V v d D s s J n F 1 b 3 Q 7 U 2 V j d G l v b j E v V G F i b G U g N i 9 D a G F u Z 2 V k I F R 5 c G U u e 0 1 h c i A y M D E 3 L D Z 9 J n F 1 b 3 Q 7 L C Z x d W 9 0 O 1 N l Y 3 R p b 2 4 x L 1 R h Y m x l I D Y v Q 2 h h b m d l Z C B U e X B l L n t N Y X I g M j A x O C w 3 f S Z x d W 9 0 O y w m c X V v d D t T Z W N 0 a W 9 u M S 9 U Y W J s Z S A 2 L 0 N o Y W 5 n Z W Q g V H l w Z S 5 7 T W F y I D I w M T k s O H 0 m c X V v d D s s J n F 1 b 3 Q 7 U 2 V j d G l v b j E v V G F i b G U g N i 9 D a G F u Z 2 V k I F R 5 c G U u e 0 1 h c i A y M D I w L D l 9 J n F 1 b 3 Q 7 L C Z x d W 9 0 O 1 N l Y 3 R p b 2 4 x L 1 R h Y m x l I D Y v Q 2 h h b m d l Z C B U e X B l L n t N Y X I g M j A y M S w x M H 0 m c X V v d D s s J n F 1 b 3 Q 7 U 2 V j d G l v b j E v V G F i b G U g N i 9 D a G F u Z 2 V k I F R 5 c G U u e 1 N l c C A y M D I x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N i 9 E Y X R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N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Y W J s Z V 8 2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j d U M D U 6 M j Q 6 N T A u O D M x N j c 5 N 1 o i I C 8 + P E V u d H J 5 I F R 5 c G U 9 I k Z p b G x D b 2 x 1 b W 5 U e X B l c y I g V m F s d W U 9 I n N C Z 0 1 E Q X d N R E F 3 T U R B d 0 1 E I i A v P j x F b n R y e S B U e X B l P S J G a W x s Q 2 9 s d W 1 u T m F t Z X M i I F Z h b H V l P S J z W y Z x d W 9 0 O 0 N v b H V t b j E m c X V v d D s s J n F 1 b 3 Q 7 T W F y I D I w M T I m c X V v d D s s J n F 1 b 3 Q 7 T W F y I D I w M T M m c X V v d D s s J n F 1 b 3 Q 7 T W F y I D I w M T Q m c X V v d D s s J n F 1 b 3 Q 7 T W F y I D I w M T U m c X V v d D s s J n F 1 b 3 Q 7 T W F y I D I w M T Y m c X V v d D s s J n F 1 b 3 Q 7 T W F y I D I w M T c m c X V v d D s s J n F 1 b 3 Q 7 T W F y I D I w M T g m c X V v d D s s J n F 1 b 3 Q 7 T W F y I D I w M T k m c X V v d D s s J n F 1 b 3 Q 7 T W F y I D I w M j A m c X V v d D s s J n F 1 b 3 Q 7 T W F y I D I w M j E m c X V v d D s s J n F 1 b 3 Q 7 U 2 V w I D I w M j E m c X V v d D t d I i A v P j x F b n R y e S B U e X B l P S J G a W x s U 3 R h d H V z I i B W Y W x 1 Z T 0 i c 0 N v b X B s Z X R l I i A v P j x F b n R y e S B U e X B l P S J G a W x s Q 2 9 1 b n Q i I F Z h b H V l P S J s M T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2 L 0 N o Y W 5 n Z W Q g V H l w Z S 5 7 L D B 9 J n F 1 b 3 Q 7 L C Z x d W 9 0 O 1 N l Y 3 R p b 2 4 x L 1 R h Y m x l I D Y v Q 2 h h b m d l Z C B U e X B l L n t N Y X I g M j A x M i w x f S Z x d W 9 0 O y w m c X V v d D t T Z W N 0 a W 9 u M S 9 U Y W J s Z S A 2 L 0 N o Y W 5 n Z W Q g V H l w Z S 5 7 T W F y I D I w M T M s M n 0 m c X V v d D s s J n F 1 b 3 Q 7 U 2 V j d G l v b j E v V G F i b G U g N i 9 D a G F u Z 2 V k I F R 5 c G U u e 0 1 h c i A y M D E 0 L D N 9 J n F 1 b 3 Q 7 L C Z x d W 9 0 O 1 N l Y 3 R p b 2 4 x L 1 R h Y m x l I D Y v Q 2 h h b m d l Z C B U e X B l L n t N Y X I g M j A x N S w 0 f S Z x d W 9 0 O y w m c X V v d D t T Z W N 0 a W 9 u M S 9 U Y W J s Z S A 2 L 0 N o Y W 5 n Z W Q g V H l w Z S 5 7 T W F y I D I w M T Y s N X 0 m c X V v d D s s J n F 1 b 3 Q 7 U 2 V j d G l v b j E v V G F i b G U g N i 9 D a G F u Z 2 V k I F R 5 c G U u e 0 1 h c i A y M D E 3 L D Z 9 J n F 1 b 3 Q 7 L C Z x d W 9 0 O 1 N l Y 3 R p b 2 4 x L 1 R h Y m x l I D Y v Q 2 h h b m d l Z C B U e X B l L n t N Y X I g M j A x O C w 3 f S Z x d W 9 0 O y w m c X V v d D t T Z W N 0 a W 9 u M S 9 U Y W J s Z S A 2 L 0 N o Y W 5 n Z W Q g V H l w Z S 5 7 T W F y I D I w M T k s O H 0 m c X V v d D s s J n F 1 b 3 Q 7 U 2 V j d G l v b j E v V G F i b G U g N i 9 D a G F u Z 2 V k I F R 5 c G U u e 0 1 h c i A y M D I w L D l 9 J n F 1 b 3 Q 7 L C Z x d W 9 0 O 1 N l Y 3 R p b 2 4 x L 1 R h Y m x l I D Y v Q 2 h h b m d l Z C B U e X B l L n t N Y X I g M j A y M S w x M H 0 m c X V v d D s s J n F 1 b 3 Q 7 U 2 V j d G l v b j E v V G F i b G U g N i 9 D a G F u Z 2 V k I F R 5 c G U u e 1 N l c C A y M D I x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g N i 9 D a G F u Z 2 V k I F R 5 c G U u e y w w f S Z x d W 9 0 O y w m c X V v d D t T Z W N 0 a W 9 u M S 9 U Y W J s Z S A 2 L 0 N o Y W 5 n Z W Q g V H l w Z S 5 7 T W F y I D I w M T I s M X 0 m c X V v d D s s J n F 1 b 3 Q 7 U 2 V j d G l v b j E v V G F i b G U g N i 9 D a G F u Z 2 V k I F R 5 c G U u e 0 1 h c i A y M D E z L D J 9 J n F 1 b 3 Q 7 L C Z x d W 9 0 O 1 N l Y 3 R p b 2 4 x L 1 R h Y m x l I D Y v Q 2 h h b m d l Z C B U e X B l L n t N Y X I g M j A x N C w z f S Z x d W 9 0 O y w m c X V v d D t T Z W N 0 a W 9 u M S 9 U Y W J s Z S A 2 L 0 N o Y W 5 n Z W Q g V H l w Z S 5 7 T W F y I D I w M T U s N H 0 m c X V v d D s s J n F 1 b 3 Q 7 U 2 V j d G l v b j E v V G F i b G U g N i 9 D a G F u Z 2 V k I F R 5 c G U u e 0 1 h c i A y M D E 2 L D V 9 J n F 1 b 3 Q 7 L C Z x d W 9 0 O 1 N l Y 3 R p b 2 4 x L 1 R h Y m x l I D Y v Q 2 h h b m d l Z C B U e X B l L n t N Y X I g M j A x N y w 2 f S Z x d W 9 0 O y w m c X V v d D t T Z W N 0 a W 9 u M S 9 U Y W J s Z S A 2 L 0 N o Y W 5 n Z W Q g V H l w Z S 5 7 T W F y I D I w M T g s N 3 0 m c X V v d D s s J n F 1 b 3 Q 7 U 2 V j d G l v b j E v V G F i b G U g N i 9 D a G F u Z 2 V k I F R 5 c G U u e 0 1 h c i A y M D E 5 L D h 9 J n F 1 b 3 Q 7 L C Z x d W 9 0 O 1 N l Y 3 R p b 2 4 x L 1 R h Y m x l I D Y v Q 2 h h b m d l Z C B U e X B l L n t N Y X I g M j A y M C w 5 f S Z x d W 9 0 O y w m c X V v d D t T Z W N 0 a W 9 u M S 9 U Y W J s Z S A 2 L 0 N o Y W 5 n Z W Q g V H l w Z S 5 7 T W F y I D I w M j E s M T B 9 J n F 1 b 3 Q 7 L C Z x d W 9 0 O 1 N l Y 3 R p b 2 4 x L 1 R h Y m x l I D Y v Q 2 h h b m d l Z C B U e X B l L n t T Z X A g M j A y M S w x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S U y M D Y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2 J T I w K D I p L 0 R h d G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2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/ / K n P E v w p G s q C 7 r y 1 o / J A A A A A A A g A A A A A A E G Y A A A A B A A A g A A A A x 4 J f R l A F j U i G Q 8 S 9 Q y S z S M o w 4 C N x b s u M v T C J q 8 F f B J c A A A A A D o A A A A A C A A A g A A A A t 2 a t t R W h d Y U E / 7 N g a 3 9 n H 5 o C G E y T K 3 d 6 c O t Y b G y Y P 3 V Q A A A A R O / p G t 8 J 2 h y L p k C G J L 6 l J + M Q z q 0 1 f G 3 e B E g p i W K N P D e y H 1 / 4 O m z X r / q W n X 7 y Q x I m u H L Q M S h U D o M q F 5 M w / j A Q D s n m A B m m b V n G G s a + E z g + 2 X d A A A A A L Z j I A 0 Y n 3 n I M o y X u Z l b / t Y / D 9 + c i C B o E c 0 m K y j 2 w U x 7 H I J 5 X I I 3 + B k 9 I d t u x K 2 P 5 r x Y N K W z h 2 u p 9 m I X D u n M N m g = = < / D a t a M a s h u p > 
</file>

<file path=customXml/itemProps1.xml><?xml version="1.0" encoding="utf-8"?>
<ds:datastoreItem xmlns:ds="http://schemas.openxmlformats.org/officeDocument/2006/customXml" ds:itemID="{92DD6648-5C2B-4B72-8E4C-B70214A3DB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- 65</vt:lpstr>
      <vt:lpstr> MAHSEAMLES LTD -65</vt:lpstr>
      <vt:lpstr>'DATA - 65'!Print_Area</vt:lpstr>
      <vt:lpstr>'DATA - 65'!Print_Titles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dbsld</dc:creator>
  <cp:lastModifiedBy>dbslds@gmail.com</cp:lastModifiedBy>
  <cp:lastPrinted>2022-05-29T06:14:24Z</cp:lastPrinted>
  <dcterms:created xsi:type="dcterms:W3CDTF">2015-06-05T18:17:20Z</dcterms:created>
  <dcterms:modified xsi:type="dcterms:W3CDTF">2022-05-29T06:14:51Z</dcterms:modified>
</cp:coreProperties>
</file>